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tas\DIDÁTICO\- 3 Mestrado\! Artigos publicados !\ARTIGO pNA - solvent\Github and ZENODO\"/>
    </mc:Choice>
  </mc:AlternateContent>
  <xr:revisionPtr revIDLastSave="0" documentId="13_ncr:1_{FA0FCC3E-E7B4-4739-A700-577D40EAF3DB}" xr6:coauthVersionLast="47" xr6:coauthVersionMax="47" xr10:uidLastSave="{00000000-0000-0000-0000-000000000000}"/>
  <bookViews>
    <workbookView xWindow="20370" yWindow="-120" windowWidth="25440" windowHeight="15270" tabRatio="751" xr2:uid="{98C7BCA4-0D90-46B7-92E7-F3DB35ACCE8F}"/>
  </bookViews>
  <sheets>
    <sheet name="Analysis" sheetId="13" r:id="rId1"/>
    <sheet name="All in one graph" sheetId="15" r:id="rId2"/>
    <sheet name="Cyclohexano Graph" sheetId="11" r:id="rId3"/>
    <sheet name=" Toluene Graph" sheetId="9" r:id="rId4"/>
    <sheet name="Acetic Acid" sheetId="18" r:id="rId5"/>
    <sheet name="Dichloroethane" sheetId="16" r:id="rId6"/>
    <sheet name="Acetone" sheetId="17" r:id="rId7"/>
    <sheet name="CH3CN Graph" sheetId="8" r:id="rId8"/>
    <sheet name="DMSO Graph" sheetId="10" r:id="rId9"/>
    <sheet name="Water Graph" sheetId="2" r:id="rId10"/>
    <sheet name="Data" sheetId="1" r:id="rId11"/>
    <sheet name="Data - ADC(2) states" sheetId="14" r:id="rId12"/>
    <sheet name="Kovalenko" sheetId="6" r:id="rId13"/>
    <sheet name="Reference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3" l="1"/>
  <c r="I16" i="13"/>
  <c r="I17" i="13"/>
  <c r="I18" i="13"/>
  <c r="I19" i="13"/>
  <c r="I20" i="13"/>
  <c r="I21" i="13"/>
  <c r="I22" i="13"/>
  <c r="I23" i="13"/>
  <c r="E15" i="13"/>
  <c r="E16" i="13"/>
  <c r="E17" i="13"/>
  <c r="E18" i="13"/>
  <c r="E19" i="13"/>
  <c r="E20" i="13"/>
  <c r="E21" i="13"/>
  <c r="E22" i="13"/>
  <c r="E23" i="13"/>
  <c r="F7" i="1"/>
  <c r="J7" i="1"/>
  <c r="BQ7" i="1" l="1"/>
  <c r="BE7" i="1"/>
  <c r="O2" i="6"/>
  <c r="R2" i="6"/>
  <c r="L2" i="6"/>
  <c r="I2" i="6"/>
  <c r="F2" i="6"/>
  <c r="C2" i="6"/>
  <c r="AS7" i="1"/>
  <c r="AG7" i="1"/>
  <c r="P8" i="1"/>
  <c r="Q54" i="14"/>
  <c r="Q56" i="14"/>
  <c r="Q57" i="14"/>
  <c r="Q59" i="14"/>
  <c r="Q60" i="14"/>
  <c r="Q62" i="14"/>
  <c r="Q63" i="14"/>
  <c r="Q65" i="14"/>
  <c r="Q66" i="14"/>
  <c r="Q68" i="14"/>
  <c r="Q69" i="14"/>
  <c r="Q71" i="14"/>
  <c r="Q72" i="14"/>
  <c r="Q74" i="14"/>
  <c r="Q75" i="14"/>
  <c r="Q77" i="14"/>
  <c r="Q78" i="14"/>
  <c r="Q80" i="14"/>
  <c r="Q81" i="14"/>
  <c r="Q83" i="14"/>
  <c r="Q84" i="14"/>
  <c r="Q86" i="14"/>
  <c r="Q87" i="14"/>
  <c r="Q89" i="14"/>
  <c r="Q90" i="14"/>
  <c r="Q92" i="14"/>
  <c r="Q93" i="14"/>
  <c r="Q95" i="14"/>
  <c r="Q96" i="14"/>
  <c r="Q98" i="14"/>
  <c r="Q99" i="14"/>
  <c r="Q101" i="14"/>
  <c r="B36" i="14"/>
  <c r="G36" i="14"/>
  <c r="L36" i="14"/>
  <c r="Q36" i="14"/>
  <c r="V36" i="14"/>
  <c r="AA36" i="14"/>
  <c r="AF36" i="14"/>
  <c r="AK36" i="14"/>
  <c r="B38" i="14"/>
  <c r="G38" i="14"/>
  <c r="L38" i="14"/>
  <c r="Q38" i="14"/>
  <c r="V38" i="14"/>
  <c r="AA38" i="14"/>
  <c r="AF38" i="14"/>
  <c r="AK38" i="14"/>
  <c r="B39" i="14"/>
  <c r="G39" i="14"/>
  <c r="L39" i="14"/>
  <c r="Q39" i="14"/>
  <c r="V39" i="14"/>
  <c r="AA39" i="14"/>
  <c r="AF39" i="14"/>
  <c r="AK39" i="14"/>
  <c r="B41" i="14"/>
  <c r="G41" i="14"/>
  <c r="L41" i="14"/>
  <c r="Q41" i="14"/>
  <c r="V41" i="14"/>
  <c r="AA41" i="14"/>
  <c r="AF41" i="14"/>
  <c r="AK41" i="14"/>
  <c r="B42" i="14"/>
  <c r="G42" i="14"/>
  <c r="L42" i="14"/>
  <c r="Q42" i="14"/>
  <c r="V42" i="14"/>
  <c r="AA42" i="14"/>
  <c r="AF42" i="14"/>
  <c r="AK42" i="14"/>
  <c r="B44" i="14"/>
  <c r="G44" i="14"/>
  <c r="L44" i="14"/>
  <c r="Q44" i="14"/>
  <c r="V44" i="14"/>
  <c r="AA44" i="14"/>
  <c r="AF44" i="14"/>
  <c r="AK44" i="14"/>
  <c r="B45" i="14"/>
  <c r="G45" i="14"/>
  <c r="L45" i="14"/>
  <c r="Q45" i="14"/>
  <c r="V45" i="14"/>
  <c r="AA45" i="14"/>
  <c r="AF45" i="14"/>
  <c r="AK45" i="14"/>
  <c r="B47" i="14"/>
  <c r="G47" i="14"/>
  <c r="L47" i="14"/>
  <c r="Q47" i="14"/>
  <c r="V47" i="14"/>
  <c r="AA47" i="14"/>
  <c r="AF47" i="14"/>
  <c r="AK47" i="14"/>
  <c r="B48" i="14"/>
  <c r="G48" i="14"/>
  <c r="L48" i="14"/>
  <c r="Q48" i="14"/>
  <c r="V48" i="14"/>
  <c r="AA48" i="14"/>
  <c r="AF48" i="14"/>
  <c r="AK48" i="14"/>
  <c r="B50" i="14"/>
  <c r="G50" i="14"/>
  <c r="L50" i="14"/>
  <c r="Q50" i="14"/>
  <c r="V50" i="14"/>
  <c r="AA50" i="14"/>
  <c r="AF50" i="14"/>
  <c r="AK50" i="14"/>
  <c r="B51" i="14"/>
  <c r="G51" i="14"/>
  <c r="L51" i="14"/>
  <c r="Q51" i="14"/>
  <c r="V51" i="14"/>
  <c r="AA51" i="14"/>
  <c r="AF51" i="14"/>
  <c r="AK51" i="14"/>
  <c r="B53" i="14"/>
  <c r="G53" i="14"/>
  <c r="L53" i="14"/>
  <c r="Q53" i="14"/>
  <c r="V53" i="14"/>
  <c r="AA53" i="14"/>
  <c r="AF53" i="14"/>
  <c r="AK53" i="14"/>
  <c r="B54" i="14"/>
  <c r="G54" i="14"/>
  <c r="L54" i="14"/>
  <c r="V54" i="14"/>
  <c r="AA54" i="14"/>
  <c r="AF54" i="14"/>
  <c r="AK54" i="14"/>
  <c r="B56" i="14"/>
  <c r="G56" i="14"/>
  <c r="L56" i="14"/>
  <c r="V56" i="14"/>
  <c r="AA56" i="14"/>
  <c r="AF56" i="14"/>
  <c r="AK56" i="14"/>
  <c r="B57" i="14"/>
  <c r="G57" i="14"/>
  <c r="L57" i="14"/>
  <c r="V57" i="14"/>
  <c r="AA57" i="14"/>
  <c r="AF57" i="14"/>
  <c r="AK57" i="14"/>
  <c r="B59" i="14"/>
  <c r="G59" i="14"/>
  <c r="L59" i="14"/>
  <c r="V59" i="14"/>
  <c r="AA59" i="14"/>
  <c r="AF59" i="14"/>
  <c r="AK59" i="14"/>
  <c r="B60" i="14"/>
  <c r="G60" i="14"/>
  <c r="L60" i="14"/>
  <c r="V60" i="14"/>
  <c r="AA60" i="14"/>
  <c r="AF60" i="14"/>
  <c r="AK60" i="14"/>
  <c r="B62" i="14"/>
  <c r="G62" i="14"/>
  <c r="L62" i="14"/>
  <c r="V62" i="14"/>
  <c r="AA62" i="14"/>
  <c r="AF62" i="14"/>
  <c r="AK62" i="14"/>
  <c r="B63" i="14"/>
  <c r="G63" i="14"/>
  <c r="L63" i="14"/>
  <c r="V63" i="14"/>
  <c r="AA63" i="14"/>
  <c r="AF63" i="14"/>
  <c r="AK63" i="14"/>
  <c r="B65" i="14"/>
  <c r="G65" i="14"/>
  <c r="L65" i="14"/>
  <c r="V65" i="14"/>
  <c r="AA65" i="14"/>
  <c r="AF65" i="14"/>
  <c r="AK65" i="14"/>
  <c r="B66" i="14"/>
  <c r="G66" i="14"/>
  <c r="L66" i="14"/>
  <c r="V66" i="14"/>
  <c r="AA66" i="14"/>
  <c r="AF66" i="14"/>
  <c r="AK66" i="14"/>
  <c r="B68" i="14"/>
  <c r="G68" i="14"/>
  <c r="L68" i="14"/>
  <c r="V68" i="14"/>
  <c r="AA68" i="14"/>
  <c r="AF68" i="14"/>
  <c r="AK68" i="14"/>
  <c r="B69" i="14"/>
  <c r="G69" i="14"/>
  <c r="L69" i="14"/>
  <c r="V69" i="14"/>
  <c r="AA69" i="14"/>
  <c r="AF69" i="14"/>
  <c r="AK69" i="14"/>
  <c r="B71" i="14"/>
  <c r="G71" i="14"/>
  <c r="L71" i="14"/>
  <c r="V71" i="14"/>
  <c r="AA71" i="14"/>
  <c r="AF71" i="14"/>
  <c r="AK71" i="14"/>
  <c r="B72" i="14"/>
  <c r="G72" i="14"/>
  <c r="L72" i="14"/>
  <c r="V72" i="14"/>
  <c r="AA72" i="14"/>
  <c r="AF72" i="14"/>
  <c r="AK72" i="14"/>
  <c r="B74" i="14"/>
  <c r="G74" i="14"/>
  <c r="L74" i="14"/>
  <c r="V74" i="14"/>
  <c r="AA74" i="14"/>
  <c r="AF74" i="14"/>
  <c r="AK74" i="14"/>
  <c r="B75" i="14"/>
  <c r="G75" i="14"/>
  <c r="L75" i="14"/>
  <c r="V75" i="14"/>
  <c r="AA75" i="14"/>
  <c r="AF75" i="14"/>
  <c r="AK75" i="14"/>
  <c r="B77" i="14"/>
  <c r="G77" i="14"/>
  <c r="L77" i="14"/>
  <c r="V77" i="14"/>
  <c r="AA77" i="14"/>
  <c r="AF77" i="14"/>
  <c r="AK77" i="14"/>
  <c r="B78" i="14"/>
  <c r="G78" i="14"/>
  <c r="L78" i="14"/>
  <c r="V78" i="14"/>
  <c r="AA78" i="14"/>
  <c r="AF78" i="14"/>
  <c r="AK78" i="14"/>
  <c r="B80" i="14"/>
  <c r="G80" i="14"/>
  <c r="L80" i="14"/>
  <c r="V80" i="14"/>
  <c r="AA80" i="14"/>
  <c r="AF80" i="14"/>
  <c r="AK80" i="14"/>
  <c r="B81" i="14"/>
  <c r="G81" i="14"/>
  <c r="L81" i="14"/>
  <c r="V81" i="14"/>
  <c r="AA81" i="14"/>
  <c r="AF81" i="14"/>
  <c r="AK81" i="14"/>
  <c r="B83" i="14"/>
  <c r="G83" i="14"/>
  <c r="L83" i="14"/>
  <c r="V83" i="14"/>
  <c r="AA83" i="14"/>
  <c r="AF83" i="14"/>
  <c r="AK83" i="14"/>
  <c r="B84" i="14"/>
  <c r="G84" i="14"/>
  <c r="L84" i="14"/>
  <c r="V84" i="14"/>
  <c r="AA84" i="14"/>
  <c r="AF84" i="14"/>
  <c r="AK84" i="14"/>
  <c r="B86" i="14"/>
  <c r="G86" i="14"/>
  <c r="L86" i="14"/>
  <c r="V86" i="14"/>
  <c r="AA86" i="14"/>
  <c r="AF86" i="14"/>
  <c r="AK86" i="14"/>
  <c r="B87" i="14"/>
  <c r="G87" i="14"/>
  <c r="L87" i="14"/>
  <c r="V87" i="14"/>
  <c r="AA87" i="14"/>
  <c r="AF87" i="14"/>
  <c r="AK87" i="14"/>
  <c r="B89" i="14"/>
  <c r="G89" i="14"/>
  <c r="L89" i="14"/>
  <c r="V89" i="14"/>
  <c r="AA89" i="14"/>
  <c r="AF89" i="14"/>
  <c r="AK89" i="14"/>
  <c r="B90" i="14"/>
  <c r="G90" i="14"/>
  <c r="L90" i="14"/>
  <c r="V90" i="14"/>
  <c r="AA90" i="14"/>
  <c r="AF90" i="14"/>
  <c r="AK90" i="14"/>
  <c r="B92" i="14"/>
  <c r="G92" i="14"/>
  <c r="L92" i="14"/>
  <c r="V92" i="14"/>
  <c r="AA92" i="14"/>
  <c r="AF92" i="14"/>
  <c r="AK92" i="14"/>
  <c r="B93" i="14"/>
  <c r="G93" i="14"/>
  <c r="L93" i="14"/>
  <c r="V93" i="14"/>
  <c r="AA93" i="14"/>
  <c r="AF93" i="14"/>
  <c r="AK93" i="14"/>
  <c r="B95" i="14"/>
  <c r="G95" i="14"/>
  <c r="L95" i="14"/>
  <c r="V95" i="14"/>
  <c r="AA95" i="14"/>
  <c r="AF95" i="14"/>
  <c r="AK95" i="14"/>
  <c r="B96" i="14"/>
  <c r="G96" i="14"/>
  <c r="L96" i="14"/>
  <c r="V96" i="14"/>
  <c r="AA96" i="14"/>
  <c r="AF96" i="14"/>
  <c r="AK96" i="14"/>
  <c r="B98" i="14"/>
  <c r="G98" i="14"/>
  <c r="L98" i="14"/>
  <c r="V98" i="14"/>
  <c r="AA98" i="14"/>
  <c r="AF98" i="14"/>
  <c r="AK98" i="14"/>
  <c r="B99" i="14"/>
  <c r="G99" i="14"/>
  <c r="L99" i="14"/>
  <c r="V99" i="14"/>
  <c r="AA99" i="14"/>
  <c r="AF99" i="14"/>
  <c r="AK99" i="14"/>
  <c r="B101" i="14"/>
  <c r="G101" i="14"/>
  <c r="L101" i="14"/>
  <c r="V101" i="14"/>
  <c r="AA101" i="14"/>
  <c r="AF101" i="14"/>
  <c r="AK101" i="14"/>
  <c r="B102" i="14"/>
  <c r="L102" i="14"/>
  <c r="V102" i="14"/>
  <c r="AA102" i="14"/>
  <c r="AF102" i="14"/>
  <c r="AK102" i="14"/>
  <c r="B104" i="14"/>
  <c r="L104" i="14"/>
  <c r="V104" i="14"/>
  <c r="AA104" i="14"/>
  <c r="AF104" i="14"/>
  <c r="AK104" i="14"/>
  <c r="B105" i="14"/>
  <c r="L105" i="14"/>
  <c r="V105" i="14"/>
  <c r="AA105" i="14"/>
  <c r="AF105" i="14"/>
  <c r="AK105" i="14"/>
  <c r="B107" i="14"/>
  <c r="L107" i="14"/>
  <c r="V107" i="14"/>
  <c r="AA107" i="14"/>
  <c r="AF107" i="14"/>
  <c r="AK107" i="14"/>
  <c r="B108" i="14"/>
  <c r="L108" i="14"/>
  <c r="V108" i="14"/>
  <c r="AA108" i="14"/>
  <c r="AF108" i="14"/>
  <c r="AK108" i="14"/>
  <c r="B110" i="14"/>
  <c r="L110" i="14"/>
  <c r="V110" i="14"/>
  <c r="AA110" i="14"/>
  <c r="AF110" i="14"/>
  <c r="AK110" i="14"/>
  <c r="B111" i="14"/>
  <c r="L111" i="14"/>
  <c r="V111" i="14"/>
  <c r="AA111" i="14"/>
  <c r="AF111" i="14"/>
  <c r="AK111" i="14"/>
  <c r="B113" i="14"/>
  <c r="L113" i="14"/>
  <c r="V113" i="14"/>
  <c r="AA113" i="14"/>
  <c r="AF113" i="14"/>
  <c r="AK113" i="14"/>
  <c r="B114" i="14"/>
  <c r="L114" i="14"/>
  <c r="V114" i="14"/>
  <c r="AA114" i="14"/>
  <c r="AF114" i="14"/>
  <c r="AK114" i="14"/>
  <c r="B116" i="14"/>
  <c r="L116" i="14"/>
  <c r="V116" i="14"/>
  <c r="AA116" i="14"/>
  <c r="AF116" i="14"/>
  <c r="AK116" i="14"/>
  <c r="B117" i="14"/>
  <c r="L117" i="14"/>
  <c r="V117" i="14"/>
  <c r="AA117" i="14"/>
  <c r="AF117" i="14"/>
  <c r="AK117" i="14"/>
  <c r="B119" i="14"/>
  <c r="L119" i="14"/>
  <c r="V119" i="14"/>
  <c r="AA119" i="14"/>
  <c r="AF119" i="14"/>
  <c r="AK119" i="14"/>
  <c r="B120" i="14"/>
  <c r="L120" i="14"/>
  <c r="V120" i="14"/>
  <c r="AA120" i="14"/>
  <c r="AF120" i="14"/>
  <c r="AK120" i="14"/>
  <c r="B122" i="14"/>
  <c r="L122" i="14"/>
  <c r="V122" i="14"/>
  <c r="AA122" i="14"/>
  <c r="AF122" i="14"/>
  <c r="AK122" i="14"/>
  <c r="B123" i="14"/>
  <c r="L123" i="14"/>
  <c r="V123" i="14"/>
  <c r="AA123" i="14"/>
  <c r="AF123" i="14"/>
  <c r="AK123" i="14"/>
  <c r="B125" i="14"/>
  <c r="L125" i="14"/>
  <c r="V125" i="14"/>
  <c r="AA125" i="14"/>
  <c r="AF125" i="14"/>
  <c r="AK125" i="14"/>
  <c r="B126" i="14"/>
  <c r="L126" i="14"/>
  <c r="V126" i="14"/>
  <c r="AA126" i="14"/>
  <c r="AF126" i="14"/>
  <c r="AK126" i="14"/>
  <c r="B128" i="14"/>
  <c r="L128" i="14"/>
  <c r="V128" i="14"/>
  <c r="AA128" i="14"/>
  <c r="AF128" i="14"/>
  <c r="AK128" i="14"/>
  <c r="B129" i="14"/>
  <c r="L129" i="14"/>
  <c r="V129" i="14"/>
  <c r="AA129" i="14"/>
  <c r="AF129" i="14"/>
  <c r="AK129" i="14"/>
  <c r="B131" i="14"/>
  <c r="L131" i="14"/>
  <c r="V131" i="14"/>
  <c r="AA131" i="14"/>
  <c r="AF131" i="14"/>
  <c r="AK131" i="14"/>
  <c r="B132" i="14"/>
  <c r="L132" i="14"/>
  <c r="V132" i="14"/>
  <c r="AA132" i="14"/>
  <c r="AF132" i="14"/>
  <c r="AK132" i="14"/>
  <c r="B134" i="14"/>
  <c r="L134" i="14"/>
  <c r="V134" i="14"/>
  <c r="AA134" i="14"/>
  <c r="AF134" i="14"/>
  <c r="AK134" i="14"/>
  <c r="B135" i="14"/>
  <c r="L135" i="14"/>
  <c r="V135" i="14"/>
  <c r="AA135" i="14"/>
  <c r="AF135" i="14"/>
  <c r="AK135" i="14"/>
  <c r="B137" i="14"/>
  <c r="L137" i="14"/>
  <c r="V137" i="14"/>
  <c r="AA137" i="14"/>
  <c r="AF137" i="14"/>
  <c r="AK137" i="14"/>
  <c r="B138" i="14"/>
  <c r="L138" i="14"/>
  <c r="V138" i="14"/>
  <c r="AA138" i="14"/>
  <c r="AF138" i="14"/>
  <c r="AK138" i="14"/>
  <c r="B140" i="14"/>
  <c r="L140" i="14"/>
  <c r="V140" i="14"/>
  <c r="AA140" i="14"/>
  <c r="AF140" i="14"/>
  <c r="AK140" i="14"/>
  <c r="B141" i="14"/>
  <c r="L141" i="14"/>
  <c r="V141" i="14"/>
  <c r="AA141" i="14"/>
  <c r="AF141" i="14"/>
  <c r="AK141" i="14"/>
  <c r="B143" i="14"/>
  <c r="L143" i="14"/>
  <c r="B144" i="14"/>
  <c r="L144" i="14"/>
  <c r="B146" i="14"/>
  <c r="L146" i="14"/>
  <c r="B147" i="14"/>
  <c r="L147" i="14"/>
  <c r="B149" i="14"/>
  <c r="L149" i="14"/>
  <c r="B150" i="14"/>
  <c r="L150" i="14"/>
  <c r="B152" i="14"/>
  <c r="L152" i="14"/>
  <c r="B153" i="14"/>
  <c r="L153" i="14"/>
  <c r="B155" i="14"/>
  <c r="L155" i="14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P6" i="1"/>
  <c r="E37" i="14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8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0" i="1"/>
  <c r="AF6" i="1"/>
  <c r="J52" i="14" s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0" i="1"/>
  <c r="AR6" i="1"/>
  <c r="O43" i="14" s="1"/>
  <c r="BD6" i="1"/>
  <c r="T63" i="14" s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0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9" i="1"/>
  <c r="BP6" i="1"/>
  <c r="Y61" i="14" s="1"/>
  <c r="CC6" i="1"/>
  <c r="CB14" i="1" s="1"/>
  <c r="CI6" i="1"/>
  <c r="CH93" i="1" s="1"/>
  <c r="CO6" i="1"/>
  <c r="AN10" i="14" s="1"/>
  <c r="AK35" i="14"/>
  <c r="AK33" i="14"/>
  <c r="AK32" i="14"/>
  <c r="AK30" i="14"/>
  <c r="AK29" i="14"/>
  <c r="AK27" i="14"/>
  <c r="AK26" i="14"/>
  <c r="AK24" i="14"/>
  <c r="AK23" i="14"/>
  <c r="AK21" i="14"/>
  <c r="AK20" i="14"/>
  <c r="AK18" i="14"/>
  <c r="AK17" i="14"/>
  <c r="AK15" i="14"/>
  <c r="AK14" i="14"/>
  <c r="AK12" i="14"/>
  <c r="AK11" i="14"/>
  <c r="AK9" i="14"/>
  <c r="AK8" i="14"/>
  <c r="AF35" i="14"/>
  <c r="AF33" i="14"/>
  <c r="AF32" i="14"/>
  <c r="AF30" i="14"/>
  <c r="AF29" i="14"/>
  <c r="AF27" i="14"/>
  <c r="AF26" i="14"/>
  <c r="AF24" i="14"/>
  <c r="AF23" i="14"/>
  <c r="AF21" i="14"/>
  <c r="AF20" i="14"/>
  <c r="AF18" i="14"/>
  <c r="AF17" i="14"/>
  <c r="AF15" i="14"/>
  <c r="AF14" i="14"/>
  <c r="AF12" i="14"/>
  <c r="AF11" i="14"/>
  <c r="AF9" i="14"/>
  <c r="AF8" i="14"/>
  <c r="AA35" i="14"/>
  <c r="AA33" i="14"/>
  <c r="AA32" i="14"/>
  <c r="AA30" i="14"/>
  <c r="AA29" i="14"/>
  <c r="AA27" i="14"/>
  <c r="AA26" i="14"/>
  <c r="AA24" i="14"/>
  <c r="AA23" i="14"/>
  <c r="AA21" i="14"/>
  <c r="AA20" i="14"/>
  <c r="AA18" i="14"/>
  <c r="AA17" i="14"/>
  <c r="AA15" i="14"/>
  <c r="AA14" i="14"/>
  <c r="AA12" i="14"/>
  <c r="AA11" i="14"/>
  <c r="AA9" i="14"/>
  <c r="AA8" i="14"/>
  <c r="F6" i="13"/>
  <c r="H6" i="13"/>
  <c r="F8" i="13"/>
  <c r="H8" i="13"/>
  <c r="F7" i="13"/>
  <c r="H7" i="13"/>
  <c r="H11" i="13"/>
  <c r="H10" i="13"/>
  <c r="H9" i="13"/>
  <c r="H5" i="13"/>
  <c r="H4" i="13"/>
  <c r="F11" i="13"/>
  <c r="F10" i="13"/>
  <c r="F9" i="13"/>
  <c r="F5" i="13"/>
  <c r="F4" i="13"/>
  <c r="AD82" i="14" l="1"/>
  <c r="AD130" i="14"/>
  <c r="AN119" i="14"/>
  <c r="AD125" i="14"/>
  <c r="AD105" i="14"/>
  <c r="AD107" i="14"/>
  <c r="Y49" i="14"/>
  <c r="AD59" i="14"/>
  <c r="AN139" i="14"/>
  <c r="AD117" i="14"/>
  <c r="J99" i="14"/>
  <c r="T38" i="14"/>
  <c r="AD36" i="14"/>
  <c r="AN138" i="14"/>
  <c r="AD119" i="14"/>
  <c r="Y103" i="14"/>
  <c r="Y100" i="14"/>
  <c r="AD81" i="14"/>
  <c r="Y62" i="14"/>
  <c r="Y57" i="14"/>
  <c r="J39" i="14"/>
  <c r="AD57" i="14"/>
  <c r="AN141" i="14"/>
  <c r="AD111" i="14"/>
  <c r="AN102" i="14"/>
  <c r="AN99" i="14"/>
  <c r="AD97" i="14"/>
  <c r="AD94" i="14"/>
  <c r="AD44" i="14"/>
  <c r="Y130" i="14"/>
  <c r="Y85" i="14"/>
  <c r="AD140" i="14"/>
  <c r="Y129" i="14"/>
  <c r="Y124" i="14"/>
  <c r="AD113" i="14"/>
  <c r="AN107" i="14"/>
  <c r="AD106" i="14"/>
  <c r="AD89" i="14"/>
  <c r="T48" i="14"/>
  <c r="Y101" i="14"/>
  <c r="AD71" i="14"/>
  <c r="AD69" i="14"/>
  <c r="Y127" i="14"/>
  <c r="AD96" i="14"/>
  <c r="AD93" i="14"/>
  <c r="AD74" i="14"/>
  <c r="AD55" i="14"/>
  <c r="AD49" i="14"/>
  <c r="T44" i="14"/>
  <c r="Y42" i="14"/>
  <c r="AD37" i="14"/>
  <c r="AN126" i="14"/>
  <c r="AN112" i="14"/>
  <c r="AN95" i="14"/>
  <c r="J88" i="14"/>
  <c r="J64" i="14"/>
  <c r="J56" i="14"/>
  <c r="T51" i="14"/>
  <c r="T45" i="14"/>
  <c r="J43" i="14"/>
  <c r="T39" i="14"/>
  <c r="T90" i="14"/>
  <c r="T72" i="14"/>
  <c r="AN136" i="14"/>
  <c r="AN134" i="14"/>
  <c r="Y119" i="14"/>
  <c r="Y108" i="14"/>
  <c r="J101" i="14"/>
  <c r="J85" i="14"/>
  <c r="J73" i="14"/>
  <c r="J61" i="14"/>
  <c r="T50" i="14"/>
  <c r="J47" i="14"/>
  <c r="Y44" i="14"/>
  <c r="Y38" i="14"/>
  <c r="AD136" i="14"/>
  <c r="AD129" i="14"/>
  <c r="AD123" i="14"/>
  <c r="AN114" i="14"/>
  <c r="AD86" i="14"/>
  <c r="AD62" i="14"/>
  <c r="J36" i="14"/>
  <c r="T96" i="14"/>
  <c r="T71" i="14"/>
  <c r="T77" i="14"/>
  <c r="T95" i="14"/>
  <c r="J96" i="14"/>
  <c r="J89" i="14"/>
  <c r="J65" i="14"/>
  <c r="T101" i="14"/>
  <c r="T76" i="14"/>
  <c r="T58" i="14"/>
  <c r="AN131" i="14"/>
  <c r="AN127" i="14"/>
  <c r="AN124" i="14"/>
  <c r="J97" i="14"/>
  <c r="J77" i="14"/>
  <c r="J75" i="14"/>
  <c r="T47" i="14"/>
  <c r="T42" i="14"/>
  <c r="J38" i="14"/>
  <c r="T66" i="14"/>
  <c r="AN129" i="14"/>
  <c r="AN122" i="14"/>
  <c r="J84" i="14"/>
  <c r="J80" i="14"/>
  <c r="J72" i="14"/>
  <c r="J60" i="14"/>
  <c r="T53" i="14"/>
  <c r="J48" i="14"/>
  <c r="T41" i="14"/>
  <c r="T36" i="14"/>
  <c r="T100" i="14"/>
  <c r="T82" i="14"/>
  <c r="E146" i="14"/>
  <c r="E141" i="14"/>
  <c r="E140" i="14"/>
  <c r="E129" i="14"/>
  <c r="E117" i="14"/>
  <c r="E114" i="14"/>
  <c r="E113" i="14"/>
  <c r="E101" i="14"/>
  <c r="E97" i="14"/>
  <c r="E89" i="14"/>
  <c r="E74" i="14"/>
  <c r="E67" i="14"/>
  <c r="E65" i="14"/>
  <c r="E59" i="14"/>
  <c r="E53" i="14"/>
  <c r="E46" i="14"/>
  <c r="E43" i="14"/>
  <c r="E39" i="14"/>
  <c r="E149" i="14"/>
  <c r="E142" i="14"/>
  <c r="E137" i="14"/>
  <c r="E118" i="14"/>
  <c r="E115" i="14"/>
  <c r="E110" i="14"/>
  <c r="E96" i="14"/>
  <c r="E49" i="14"/>
  <c r="E45" i="14"/>
  <c r="E145" i="14"/>
  <c r="E125" i="14"/>
  <c r="E95" i="14"/>
  <c r="E87" i="14"/>
  <c r="E81" i="14"/>
  <c r="E58" i="14"/>
  <c r="E52" i="14"/>
  <c r="E42" i="14"/>
  <c r="E36" i="14"/>
  <c r="E155" i="14"/>
  <c r="E148" i="14"/>
  <c r="E139" i="14"/>
  <c r="E135" i="14"/>
  <c r="E134" i="14"/>
  <c r="E132" i="14"/>
  <c r="E131" i="14"/>
  <c r="E127" i="14"/>
  <c r="E112" i="14"/>
  <c r="E109" i="14"/>
  <c r="E107" i="14"/>
  <c r="E100" i="14"/>
  <c r="E88" i="14"/>
  <c r="E86" i="14"/>
  <c r="E80" i="14"/>
  <c r="E73" i="14"/>
  <c r="E72" i="14"/>
  <c r="E64" i="14"/>
  <c r="E57" i="14"/>
  <c r="E51" i="14"/>
  <c r="E48" i="14"/>
  <c r="E152" i="14"/>
  <c r="E151" i="14"/>
  <c r="E144" i="14"/>
  <c r="E104" i="14"/>
  <c r="E99" i="14"/>
  <c r="E98" i="14"/>
  <c r="E78" i="14"/>
  <c r="E71" i="14"/>
  <c r="E62" i="14"/>
  <c r="E56" i="14"/>
  <c r="E41" i="14"/>
  <c r="E38" i="14"/>
  <c r="E154" i="14"/>
  <c r="E147" i="14"/>
  <c r="E136" i="14"/>
  <c r="E133" i="14"/>
  <c r="E123" i="14"/>
  <c r="E122" i="14"/>
  <c r="E120" i="14"/>
  <c r="E105" i="14"/>
  <c r="E94" i="14"/>
  <c r="E93" i="14"/>
  <c r="E92" i="14"/>
  <c r="E79" i="14"/>
  <c r="E77" i="14"/>
  <c r="E50" i="14"/>
  <c r="E44" i="14"/>
  <c r="E126" i="14"/>
  <c r="E111" i="14"/>
  <c r="E63" i="14"/>
  <c r="E150" i="14"/>
  <c r="E124" i="14"/>
  <c r="E106" i="14"/>
  <c r="E102" i="14"/>
  <c r="E90" i="14"/>
  <c r="E70" i="14"/>
  <c r="E69" i="14"/>
  <c r="E68" i="14"/>
  <c r="E54" i="14"/>
  <c r="E47" i="14"/>
  <c r="E40" i="14"/>
  <c r="E138" i="14"/>
  <c r="E108" i="14"/>
  <c r="E82" i="14"/>
  <c r="E153" i="14"/>
  <c r="E143" i="14"/>
  <c r="E130" i="14"/>
  <c r="E128" i="14"/>
  <c r="E121" i="14"/>
  <c r="E119" i="14"/>
  <c r="E116" i="14"/>
  <c r="E103" i="14"/>
  <c r="E91" i="14"/>
  <c r="E85" i="14"/>
  <c r="E84" i="14"/>
  <c r="E83" i="14"/>
  <c r="E76" i="14"/>
  <c r="E75" i="14"/>
  <c r="E66" i="14"/>
  <c r="E61" i="14"/>
  <c r="E60" i="14"/>
  <c r="E55" i="14"/>
  <c r="O153" i="14"/>
  <c r="O136" i="14"/>
  <c r="O114" i="14"/>
  <c r="O77" i="14"/>
  <c r="O129" i="14"/>
  <c r="O115" i="14"/>
  <c r="O109" i="14"/>
  <c r="O97" i="14"/>
  <c r="O93" i="14"/>
  <c r="O54" i="14"/>
  <c r="O51" i="14"/>
  <c r="O40" i="14"/>
  <c r="O155" i="14"/>
  <c r="O150" i="14"/>
  <c r="O148" i="14"/>
  <c r="O143" i="14"/>
  <c r="O138" i="14"/>
  <c r="O137" i="14"/>
  <c r="O131" i="14"/>
  <c r="O119" i="14"/>
  <c r="O107" i="14"/>
  <c r="O102" i="14"/>
  <c r="O100" i="14"/>
  <c r="O94" i="14"/>
  <c r="O92" i="14"/>
  <c r="O81" i="14"/>
  <c r="O69" i="14"/>
  <c r="O44" i="14"/>
  <c r="O151" i="14"/>
  <c r="O130" i="14"/>
  <c r="O108" i="14"/>
  <c r="O132" i="14"/>
  <c r="O128" i="14"/>
  <c r="O121" i="14"/>
  <c r="O113" i="14"/>
  <c r="O99" i="14"/>
  <c r="O96" i="14"/>
  <c r="O79" i="14"/>
  <c r="O52" i="14"/>
  <c r="O42" i="14"/>
  <c r="O39" i="14"/>
  <c r="O139" i="14"/>
  <c r="O133" i="14"/>
  <c r="O103" i="14"/>
  <c r="O101" i="14"/>
  <c r="O98" i="14"/>
  <c r="O84" i="14"/>
  <c r="O82" i="14"/>
  <c r="O80" i="14"/>
  <c r="O72" i="14"/>
  <c r="O70" i="14"/>
  <c r="O68" i="14"/>
  <c r="O60" i="14"/>
  <c r="O58" i="14"/>
  <c r="O57" i="14"/>
  <c r="O55" i="14"/>
  <c r="O49" i="14"/>
  <c r="O48" i="14"/>
  <c r="O145" i="14"/>
  <c r="O87" i="14"/>
  <c r="O53" i="14"/>
  <c r="O141" i="14"/>
  <c r="O124" i="14"/>
  <c r="O122" i="14"/>
  <c r="O117" i="14"/>
  <c r="O116" i="14"/>
  <c r="O111" i="14"/>
  <c r="O110" i="14"/>
  <c r="O90" i="14"/>
  <c r="O88" i="14"/>
  <c r="O83" i="14"/>
  <c r="O64" i="14"/>
  <c r="O46" i="14"/>
  <c r="O45" i="14"/>
  <c r="O37" i="14"/>
  <c r="O152" i="14"/>
  <c r="O123" i="14"/>
  <c r="O85" i="14"/>
  <c r="O73" i="14"/>
  <c r="O56" i="14"/>
  <c r="O41" i="14"/>
  <c r="O154" i="14"/>
  <c r="O149" i="14"/>
  <c r="O144" i="14"/>
  <c r="O142" i="14"/>
  <c r="O140" i="14"/>
  <c r="O135" i="14"/>
  <c r="O126" i="14"/>
  <c r="O118" i="14"/>
  <c r="O112" i="14"/>
  <c r="O105" i="14"/>
  <c r="O104" i="14"/>
  <c r="O86" i="14"/>
  <c r="O76" i="14"/>
  <c r="O71" i="14"/>
  <c r="O66" i="14"/>
  <c r="O59" i="14"/>
  <c r="O38" i="14"/>
  <c r="O36" i="14"/>
  <c r="O146" i="14"/>
  <c r="O67" i="14"/>
  <c r="O147" i="14"/>
  <c r="O95" i="14"/>
  <c r="O75" i="14"/>
  <c r="O63" i="14"/>
  <c r="O61" i="14"/>
  <c r="O50" i="14"/>
  <c r="O134" i="14"/>
  <c r="O127" i="14"/>
  <c r="O125" i="14"/>
  <c r="O120" i="14"/>
  <c r="O106" i="14"/>
  <c r="O91" i="14"/>
  <c r="O89" i="14"/>
  <c r="O78" i="14"/>
  <c r="O74" i="14"/>
  <c r="O65" i="14"/>
  <c r="O62" i="14"/>
  <c r="O47" i="14"/>
  <c r="Y135" i="14"/>
  <c r="Y133" i="14"/>
  <c r="Y131" i="14"/>
  <c r="Y128" i="14"/>
  <c r="Y125" i="14"/>
  <c r="Y122" i="14"/>
  <c r="Y105" i="14"/>
  <c r="Y86" i="14"/>
  <c r="Y81" i="14"/>
  <c r="Y78" i="14"/>
  <c r="Y75" i="14"/>
  <c r="Y58" i="14"/>
  <c r="Y54" i="14"/>
  <c r="Y43" i="14"/>
  <c r="Y141" i="14"/>
  <c r="Y138" i="14"/>
  <c r="Y109" i="14"/>
  <c r="Y106" i="14"/>
  <c r="Y104" i="14"/>
  <c r="Y98" i="14"/>
  <c r="Y97" i="14"/>
  <c r="Y96" i="14"/>
  <c r="Y83" i="14"/>
  <c r="Y82" i="14"/>
  <c r="Y59" i="14"/>
  <c r="Y56" i="14"/>
  <c r="Y51" i="14"/>
  <c r="Y36" i="14"/>
  <c r="Y139" i="14"/>
  <c r="Y137" i="14"/>
  <c r="Y136" i="14"/>
  <c r="Y134" i="14"/>
  <c r="Y114" i="14"/>
  <c r="Y111" i="14"/>
  <c r="Y107" i="14"/>
  <c r="Y80" i="14"/>
  <c r="Y79" i="14"/>
  <c r="Y77" i="14"/>
  <c r="Y76" i="14"/>
  <c r="Y72" i="14"/>
  <c r="Y55" i="14"/>
  <c r="Y53" i="14"/>
  <c r="Y47" i="14"/>
  <c r="Y45" i="14"/>
  <c r="Y39" i="14"/>
  <c r="Y37" i="14"/>
  <c r="Y140" i="14"/>
  <c r="Y115" i="14"/>
  <c r="Y112" i="14"/>
  <c r="Y110" i="14"/>
  <c r="Y90" i="14"/>
  <c r="Y73" i="14"/>
  <c r="Y66" i="14"/>
  <c r="Y52" i="14"/>
  <c r="Y41" i="14"/>
  <c r="Y120" i="14"/>
  <c r="Y117" i="14"/>
  <c r="Y113" i="14"/>
  <c r="Y93" i="14"/>
  <c r="Y74" i="14"/>
  <c r="Y69" i="14"/>
  <c r="Y63" i="14"/>
  <c r="Y46" i="14"/>
  <c r="Y40" i="14"/>
  <c r="Y118" i="14"/>
  <c r="Y116" i="14"/>
  <c r="Y95" i="14"/>
  <c r="Y94" i="14"/>
  <c r="Y91" i="14"/>
  <c r="Y87" i="14"/>
  <c r="Y70" i="14"/>
  <c r="Y67" i="14"/>
  <c r="Y65" i="14"/>
  <c r="Y64" i="14"/>
  <c r="Y60" i="14"/>
  <c r="Y50" i="14"/>
  <c r="Y48" i="14"/>
  <c r="Y132" i="14"/>
  <c r="Y126" i="14"/>
  <c r="Y123" i="14"/>
  <c r="Y121" i="14"/>
  <c r="Y102" i="14"/>
  <c r="Y99" i="14"/>
  <c r="Y92" i="14"/>
  <c r="Y89" i="14"/>
  <c r="Y88" i="14"/>
  <c r="Y84" i="14"/>
  <c r="Y71" i="14"/>
  <c r="Y68" i="14"/>
  <c r="AI140" i="14"/>
  <c r="AI130" i="14"/>
  <c r="AI122" i="14"/>
  <c r="AI117" i="14"/>
  <c r="AI109" i="14"/>
  <c r="AI107" i="14"/>
  <c r="AI105" i="14"/>
  <c r="AI95" i="14"/>
  <c r="AI93" i="14"/>
  <c r="AI87" i="14"/>
  <c r="AI83" i="14"/>
  <c r="AI81" i="14"/>
  <c r="AI71" i="14"/>
  <c r="AI69" i="14"/>
  <c r="AI51" i="14"/>
  <c r="AI40" i="14"/>
  <c r="AI37" i="14"/>
  <c r="AI138" i="14"/>
  <c r="AI121" i="14"/>
  <c r="AI119" i="14"/>
  <c r="AI98" i="14"/>
  <c r="AI64" i="14"/>
  <c r="AI49" i="14"/>
  <c r="AI43" i="14"/>
  <c r="AI128" i="14"/>
  <c r="AI126" i="14"/>
  <c r="AI114" i="14"/>
  <c r="AI106" i="14"/>
  <c r="AI102" i="14"/>
  <c r="AI96" i="14"/>
  <c r="AI94" i="14"/>
  <c r="AI88" i="14"/>
  <c r="AI82" i="14"/>
  <c r="AI76" i="14"/>
  <c r="AI62" i="14"/>
  <c r="AI58" i="14"/>
  <c r="AI46" i="14"/>
  <c r="AI139" i="14"/>
  <c r="AI137" i="14"/>
  <c r="AI135" i="14"/>
  <c r="AI118" i="14"/>
  <c r="AI116" i="14"/>
  <c r="AI104" i="14"/>
  <c r="AI97" i="14"/>
  <c r="AI90" i="14"/>
  <c r="AI86" i="14"/>
  <c r="AI74" i="14"/>
  <c r="AI70" i="14"/>
  <c r="AI66" i="14"/>
  <c r="AI60" i="14"/>
  <c r="AI56" i="14"/>
  <c r="AI52" i="14"/>
  <c r="AI38" i="14"/>
  <c r="AI132" i="14"/>
  <c r="AI127" i="14"/>
  <c r="AI125" i="14"/>
  <c r="AI123" i="14"/>
  <c r="AI115" i="14"/>
  <c r="AI113" i="14"/>
  <c r="AI111" i="14"/>
  <c r="AI103" i="14"/>
  <c r="AI101" i="14"/>
  <c r="AI92" i="14"/>
  <c r="AI84" i="14"/>
  <c r="AI80" i="14"/>
  <c r="AI78" i="14"/>
  <c r="AI72" i="14"/>
  <c r="AI68" i="14"/>
  <c r="AI54" i="14"/>
  <c r="AI44" i="14"/>
  <c r="AI41" i="14"/>
  <c r="AI136" i="14"/>
  <c r="AI108" i="14"/>
  <c r="AI141" i="14"/>
  <c r="AI134" i="14"/>
  <c r="AI120" i="14"/>
  <c r="AI91" i="14"/>
  <c r="AI89" i="14"/>
  <c r="AI85" i="14"/>
  <c r="AI73" i="14"/>
  <c r="AI67" i="14"/>
  <c r="AI65" i="14"/>
  <c r="AI55" i="14"/>
  <c r="AI36" i="14"/>
  <c r="AI99" i="14"/>
  <c r="AI61" i="14"/>
  <c r="AI50" i="14"/>
  <c r="AI47" i="14"/>
  <c r="AI39" i="14"/>
  <c r="AI133" i="14"/>
  <c r="AI131" i="14"/>
  <c r="AI129" i="14"/>
  <c r="AI124" i="14"/>
  <c r="AI112" i="14"/>
  <c r="AI110" i="14"/>
  <c r="AI100" i="14"/>
  <c r="AI79" i="14"/>
  <c r="AI77" i="14"/>
  <c r="AI75" i="14"/>
  <c r="AI63" i="14"/>
  <c r="AI59" i="14"/>
  <c r="AI57" i="14"/>
  <c r="AI53" i="14"/>
  <c r="AI48" i="14"/>
  <c r="AI45" i="14"/>
  <c r="AI42" i="14"/>
  <c r="AD118" i="14"/>
  <c r="AD85" i="14"/>
  <c r="AD139" i="14"/>
  <c r="AD138" i="14"/>
  <c r="AD134" i="14"/>
  <c r="AD132" i="14"/>
  <c r="AD128" i="14"/>
  <c r="AD104" i="14"/>
  <c r="AD73" i="14"/>
  <c r="AD72" i="14"/>
  <c r="AD61" i="14"/>
  <c r="AD60" i="14"/>
  <c r="AD53" i="14"/>
  <c r="AD46" i="14"/>
  <c r="AD124" i="14"/>
  <c r="AD100" i="14"/>
  <c r="AD77" i="14"/>
  <c r="AD65" i="14"/>
  <c r="AD41" i="14"/>
  <c r="AD133" i="14"/>
  <c r="AD116" i="14"/>
  <c r="AD110" i="14"/>
  <c r="AD108" i="14"/>
  <c r="AD103" i="14"/>
  <c r="AD102" i="14"/>
  <c r="AD92" i="14"/>
  <c r="AD88" i="14"/>
  <c r="AD87" i="14"/>
  <c r="AD80" i="14"/>
  <c r="AD75" i="14"/>
  <c r="AD50" i="14"/>
  <c r="AD43" i="14"/>
  <c r="AD42" i="14"/>
  <c r="AD38" i="14"/>
  <c r="AD112" i="14"/>
  <c r="AD99" i="14"/>
  <c r="AD84" i="14"/>
  <c r="AD58" i="14"/>
  <c r="AD45" i="14"/>
  <c r="AD127" i="14"/>
  <c r="AD126" i="14"/>
  <c r="AD122" i="14"/>
  <c r="AD120" i="14"/>
  <c r="AD115" i="14"/>
  <c r="AD114" i="14"/>
  <c r="AD109" i="14"/>
  <c r="AD90" i="14"/>
  <c r="AD76" i="14"/>
  <c r="AD68" i="14"/>
  <c r="AD64" i="14"/>
  <c r="AD63" i="14"/>
  <c r="AD56" i="14"/>
  <c r="AD39" i="14"/>
  <c r="AD70" i="14"/>
  <c r="AD142" i="14"/>
  <c r="AD141" i="14"/>
  <c r="AD137" i="14"/>
  <c r="AD121" i="14"/>
  <c r="AD91" i="14"/>
  <c r="AD78" i="14"/>
  <c r="AD66" i="14"/>
  <c r="AD51" i="14"/>
  <c r="AD47" i="14"/>
  <c r="AD40" i="14"/>
  <c r="AD135" i="14"/>
  <c r="AD131" i="14"/>
  <c r="AD101" i="14"/>
  <c r="AD98" i="14"/>
  <c r="AD95" i="14"/>
  <c r="AD83" i="14"/>
  <c r="AD79" i="14"/>
  <c r="AD67" i="14"/>
  <c r="AD54" i="14"/>
  <c r="AD52" i="14"/>
  <c r="AD48" i="14"/>
  <c r="AN92" i="14"/>
  <c r="AN89" i="14"/>
  <c r="AN78" i="14"/>
  <c r="AN61" i="14"/>
  <c r="AN57" i="14"/>
  <c r="AN40" i="14"/>
  <c r="AN7" i="14"/>
  <c r="AN82" i="14"/>
  <c r="AN75" i="14"/>
  <c r="AN71" i="14"/>
  <c r="AN68" i="14"/>
  <c r="AN65" i="14"/>
  <c r="AN54" i="14"/>
  <c r="AN49" i="14"/>
  <c r="AN41" i="14"/>
  <c r="AN96" i="14"/>
  <c r="AN97" i="14"/>
  <c r="AN93" i="14"/>
  <c r="AN90" i="14"/>
  <c r="AN76" i="14"/>
  <c r="AN72" i="14"/>
  <c r="AN62" i="14"/>
  <c r="AN55" i="14"/>
  <c r="AN51" i="14"/>
  <c r="AN43" i="14"/>
  <c r="AN137" i="14"/>
  <c r="AN132" i="14"/>
  <c r="AN130" i="14"/>
  <c r="AN125" i="14"/>
  <c r="AN120" i="14"/>
  <c r="AN118" i="14"/>
  <c r="AN113" i="14"/>
  <c r="AN108" i="14"/>
  <c r="AN106" i="14"/>
  <c r="AN101" i="14"/>
  <c r="AN83" i="14"/>
  <c r="AN80" i="14"/>
  <c r="AN73" i="14"/>
  <c r="AN69" i="14"/>
  <c r="AN66" i="14"/>
  <c r="AN44" i="14"/>
  <c r="AN36" i="14"/>
  <c r="AN117" i="14"/>
  <c r="AN110" i="14"/>
  <c r="AN103" i="14"/>
  <c r="AN86" i="14"/>
  <c r="AN58" i="14"/>
  <c r="AN42" i="14"/>
  <c r="AN94" i="14"/>
  <c r="AN91" i="14"/>
  <c r="AN87" i="14"/>
  <c r="AN77" i="14"/>
  <c r="AN59" i="14"/>
  <c r="AN56" i="14"/>
  <c r="AN52" i="14"/>
  <c r="AN45" i="14"/>
  <c r="AN79" i="14"/>
  <c r="AN140" i="14"/>
  <c r="AN135" i="14"/>
  <c r="AN133" i="14"/>
  <c r="AN128" i="14"/>
  <c r="AN123" i="14"/>
  <c r="AN121" i="14"/>
  <c r="AN116" i="14"/>
  <c r="AN111" i="14"/>
  <c r="AN109" i="14"/>
  <c r="AN104" i="14"/>
  <c r="AN98" i="14"/>
  <c r="AN88" i="14"/>
  <c r="AN84" i="14"/>
  <c r="AN70" i="14"/>
  <c r="AN67" i="14"/>
  <c r="AN63" i="14"/>
  <c r="AN53" i="14"/>
  <c r="AN39" i="14"/>
  <c r="AN38" i="14"/>
  <c r="AN37" i="14"/>
  <c r="AN115" i="14"/>
  <c r="AN105" i="14"/>
  <c r="AN100" i="14"/>
  <c r="AN50" i="14"/>
  <c r="AN85" i="14"/>
  <c r="AN81" i="14"/>
  <c r="AN74" i="14"/>
  <c r="AN64" i="14"/>
  <c r="AN60" i="14"/>
  <c r="AN48" i="14"/>
  <c r="AN47" i="14"/>
  <c r="AN46" i="14"/>
  <c r="J95" i="14"/>
  <c r="J90" i="14"/>
  <c r="J79" i="14"/>
  <c r="J71" i="14"/>
  <c r="J66" i="14"/>
  <c r="J55" i="14"/>
  <c r="J42" i="14"/>
  <c r="J41" i="14"/>
  <c r="J37" i="14"/>
  <c r="J94" i="14"/>
  <c r="J86" i="14"/>
  <c r="J81" i="14"/>
  <c r="J70" i="14"/>
  <c r="J62" i="14"/>
  <c r="J57" i="14"/>
  <c r="J45" i="14"/>
  <c r="J44" i="14"/>
  <c r="J40" i="14"/>
  <c r="J100" i="14"/>
  <c r="J92" i="14"/>
  <c r="J87" i="14"/>
  <c r="J76" i="14"/>
  <c r="J68" i="14"/>
  <c r="J63" i="14"/>
  <c r="J51" i="14"/>
  <c r="J50" i="14"/>
  <c r="J46" i="14"/>
  <c r="J91" i="14"/>
  <c r="J83" i="14"/>
  <c r="J78" i="14"/>
  <c r="J67" i="14"/>
  <c r="J59" i="14"/>
  <c r="J54" i="14"/>
  <c r="J53" i="14"/>
  <c r="J49" i="14"/>
  <c r="J98" i="14"/>
  <c r="J93" i="14"/>
  <c r="J82" i="14"/>
  <c r="J74" i="14"/>
  <c r="J69" i="14"/>
  <c r="J58" i="14"/>
  <c r="T91" i="14"/>
  <c r="T86" i="14"/>
  <c r="T81" i="14"/>
  <c r="T67" i="14"/>
  <c r="T62" i="14"/>
  <c r="T57" i="14"/>
  <c r="T99" i="14"/>
  <c r="T85" i="14"/>
  <c r="T80" i="14"/>
  <c r="T75" i="14"/>
  <c r="T61" i="14"/>
  <c r="T56" i="14"/>
  <c r="T52" i="14"/>
  <c r="T49" i="14"/>
  <c r="T46" i="14"/>
  <c r="T43" i="14"/>
  <c r="T40" i="14"/>
  <c r="T37" i="14"/>
  <c r="T94" i="14"/>
  <c r="T89" i="14"/>
  <c r="T84" i="14"/>
  <c r="T70" i="14"/>
  <c r="T65" i="14"/>
  <c r="T60" i="14"/>
  <c r="T98" i="14"/>
  <c r="T93" i="14"/>
  <c r="T79" i="14"/>
  <c r="T74" i="14"/>
  <c r="T69" i="14"/>
  <c r="T55" i="14"/>
  <c r="T88" i="14"/>
  <c r="T83" i="14"/>
  <c r="T78" i="14"/>
  <c r="T64" i="14"/>
  <c r="T59" i="14"/>
  <c r="T54" i="14"/>
  <c r="T97" i="14"/>
  <c r="T92" i="14"/>
  <c r="T87" i="14"/>
  <c r="T73" i="14"/>
  <c r="T68" i="14"/>
  <c r="AN32" i="14"/>
  <c r="AN24" i="14"/>
  <c r="AN16" i="14"/>
  <c r="AN8" i="14"/>
  <c r="AN17" i="14"/>
  <c r="AN31" i="14"/>
  <c r="AN23" i="14"/>
  <c r="AN15" i="14"/>
  <c r="CN9" i="1"/>
  <c r="AN25" i="14"/>
  <c r="AN30" i="14"/>
  <c r="AN22" i="14"/>
  <c r="AN14" i="14"/>
  <c r="AN9" i="14"/>
  <c r="AN29" i="14"/>
  <c r="AN21" i="14"/>
  <c r="AN13" i="14"/>
  <c r="AN33" i="14"/>
  <c r="AN28" i="14"/>
  <c r="AN20" i="14"/>
  <c r="AN12" i="14"/>
  <c r="AN35" i="14"/>
  <c r="AN27" i="14"/>
  <c r="AN19" i="14"/>
  <c r="AN11" i="14"/>
  <c r="AN34" i="14"/>
  <c r="AN26" i="14"/>
  <c r="AN18" i="14"/>
  <c r="CH15" i="1"/>
  <c r="CH95" i="1"/>
  <c r="CH94" i="1"/>
  <c r="CH92" i="1"/>
  <c r="CH91" i="1"/>
  <c r="CH90" i="1"/>
  <c r="CH89" i="1"/>
  <c r="CH86" i="1"/>
  <c r="CH88" i="1"/>
  <c r="CH87" i="1"/>
  <c r="AI30" i="14"/>
  <c r="AI22" i="14"/>
  <c r="AI14" i="14"/>
  <c r="AI7" i="14"/>
  <c r="AI31" i="14"/>
  <c r="AI23" i="14"/>
  <c r="AI15" i="14"/>
  <c r="AI29" i="14"/>
  <c r="AI21" i="14"/>
  <c r="AI28" i="14"/>
  <c r="AI20" i="14"/>
  <c r="AI12" i="14"/>
  <c r="AI13" i="14"/>
  <c r="AI35" i="14"/>
  <c r="AI27" i="14"/>
  <c r="AI19" i="14"/>
  <c r="AI11" i="14"/>
  <c r="AI34" i="14"/>
  <c r="AI26" i="14"/>
  <c r="AI18" i="14"/>
  <c r="AI10" i="14"/>
  <c r="AI33" i="14"/>
  <c r="AI25" i="14"/>
  <c r="AI17" i="14"/>
  <c r="AI9" i="14"/>
  <c r="AI32" i="14"/>
  <c r="AI24" i="14"/>
  <c r="AI16" i="14"/>
  <c r="AI8" i="14"/>
  <c r="AD7" i="14"/>
  <c r="AD9" i="14"/>
  <c r="AD32" i="14"/>
  <c r="AD24" i="14"/>
  <c r="AD16" i="14"/>
  <c r="AD8" i="14"/>
  <c r="AD31" i="14"/>
  <c r="AD23" i="14"/>
  <c r="AD22" i="14"/>
  <c r="AD15" i="14"/>
  <c r="AD30" i="14"/>
  <c r="AD14" i="14"/>
  <c r="AD29" i="14"/>
  <c r="AD21" i="14"/>
  <c r="AD10" i="14"/>
  <c r="AD13" i="14"/>
  <c r="AD20" i="14"/>
  <c r="AD28" i="14"/>
  <c r="AD12" i="14"/>
  <c r="AD35" i="14"/>
  <c r="AD27" i="14"/>
  <c r="AD19" i="14"/>
  <c r="AD11" i="14"/>
  <c r="AD34" i="14"/>
  <c r="AD26" i="14"/>
  <c r="AD18" i="14"/>
  <c r="AD33" i="14"/>
  <c r="AD25" i="14"/>
  <c r="AD17" i="14"/>
  <c r="CN119" i="1"/>
  <c r="CN111" i="1"/>
  <c r="CN103" i="1"/>
  <c r="CN95" i="1"/>
  <c r="CN87" i="1"/>
  <c r="CN79" i="1"/>
  <c r="CN71" i="1"/>
  <c r="CN63" i="1"/>
  <c r="CN55" i="1"/>
  <c r="CN47" i="1"/>
  <c r="CN39" i="1"/>
  <c r="CN31" i="1"/>
  <c r="CN23" i="1"/>
  <c r="CN15" i="1"/>
  <c r="CN116" i="1"/>
  <c r="CN108" i="1"/>
  <c r="CN100" i="1"/>
  <c r="CN92" i="1"/>
  <c r="CN84" i="1"/>
  <c r="CN76" i="1"/>
  <c r="CN68" i="1"/>
  <c r="CN60" i="1"/>
  <c r="CN52" i="1"/>
  <c r="CN44" i="1"/>
  <c r="CN36" i="1"/>
  <c r="CN28" i="1"/>
  <c r="CN20" i="1"/>
  <c r="CN12" i="1"/>
  <c r="CN112" i="1"/>
  <c r="CN88" i="1"/>
  <c r="CN64" i="1"/>
  <c r="CN40" i="1"/>
  <c r="CN24" i="1"/>
  <c r="CN86" i="1"/>
  <c r="CN62" i="1"/>
  <c r="CN30" i="1"/>
  <c r="CN101" i="1"/>
  <c r="CN77" i="1"/>
  <c r="CN53" i="1"/>
  <c r="CN13" i="1"/>
  <c r="CN8" i="1"/>
  <c r="CN123" i="1"/>
  <c r="CN115" i="1"/>
  <c r="CN107" i="1"/>
  <c r="CN99" i="1"/>
  <c r="CN91" i="1"/>
  <c r="CN83" i="1"/>
  <c r="CN75" i="1"/>
  <c r="CN67" i="1"/>
  <c r="CN59" i="1"/>
  <c r="CN51" i="1"/>
  <c r="CN43" i="1"/>
  <c r="CN35" i="1"/>
  <c r="CN27" i="1"/>
  <c r="CN19" i="1"/>
  <c r="CN11" i="1"/>
  <c r="CN120" i="1"/>
  <c r="CN96" i="1"/>
  <c r="CN72" i="1"/>
  <c r="CN48" i="1"/>
  <c r="CN16" i="1"/>
  <c r="CN110" i="1"/>
  <c r="CN94" i="1"/>
  <c r="CN78" i="1"/>
  <c r="CN54" i="1"/>
  <c r="CN38" i="1"/>
  <c r="CN14" i="1"/>
  <c r="CN117" i="1"/>
  <c r="CN93" i="1"/>
  <c r="CN69" i="1"/>
  <c r="CN61" i="1"/>
  <c r="CN37" i="1"/>
  <c r="CN21" i="1"/>
  <c r="CN122" i="1"/>
  <c r="CN114" i="1"/>
  <c r="CN106" i="1"/>
  <c r="CN98" i="1"/>
  <c r="CN90" i="1"/>
  <c r="CN82" i="1"/>
  <c r="CN74" i="1"/>
  <c r="CN66" i="1"/>
  <c r="CN58" i="1"/>
  <c r="CN50" i="1"/>
  <c r="CN42" i="1"/>
  <c r="CN34" i="1"/>
  <c r="CN26" i="1"/>
  <c r="CN18" i="1"/>
  <c r="CN10" i="1"/>
  <c r="CN104" i="1"/>
  <c r="CN80" i="1"/>
  <c r="CN56" i="1"/>
  <c r="CN32" i="1"/>
  <c r="CN118" i="1"/>
  <c r="CN102" i="1"/>
  <c r="CN70" i="1"/>
  <c r="CN46" i="1"/>
  <c r="CN22" i="1"/>
  <c r="CN109" i="1"/>
  <c r="CN85" i="1"/>
  <c r="CN45" i="1"/>
  <c r="CN29" i="1"/>
  <c r="CN121" i="1"/>
  <c r="CN113" i="1"/>
  <c r="CN105" i="1"/>
  <c r="CN97" i="1"/>
  <c r="CN89" i="1"/>
  <c r="CN81" i="1"/>
  <c r="CN73" i="1"/>
  <c r="CN65" i="1"/>
  <c r="CN57" i="1"/>
  <c r="CN49" i="1"/>
  <c r="CN41" i="1"/>
  <c r="CN33" i="1"/>
  <c r="CN25" i="1"/>
  <c r="CN17" i="1"/>
  <c r="CH110" i="1"/>
  <c r="CH67" i="1"/>
  <c r="CH45" i="1"/>
  <c r="CH22" i="1"/>
  <c r="CH108" i="1"/>
  <c r="CH85" i="1"/>
  <c r="CH62" i="1"/>
  <c r="CH43" i="1"/>
  <c r="CH21" i="1"/>
  <c r="CH103" i="1"/>
  <c r="CH83" i="1"/>
  <c r="CH61" i="1"/>
  <c r="CH38" i="1"/>
  <c r="CH19" i="1"/>
  <c r="CH119" i="1"/>
  <c r="CH100" i="1"/>
  <c r="CH77" i="1"/>
  <c r="CH54" i="1"/>
  <c r="CH35" i="1"/>
  <c r="CH13" i="1"/>
  <c r="CH118" i="1"/>
  <c r="CH75" i="1"/>
  <c r="CH53" i="1"/>
  <c r="CH30" i="1"/>
  <c r="CH11" i="1"/>
  <c r="CH78" i="1"/>
  <c r="CH37" i="1"/>
  <c r="CH70" i="1"/>
  <c r="CH102" i="1"/>
  <c r="CH59" i="1"/>
  <c r="CH14" i="1"/>
  <c r="CH116" i="1"/>
  <c r="CH51" i="1"/>
  <c r="CH29" i="1"/>
  <c r="CH111" i="1"/>
  <c r="CH69" i="1"/>
  <c r="CH46" i="1"/>
  <c r="CH27" i="1"/>
  <c r="CB109" i="1"/>
  <c r="CB85" i="1"/>
  <c r="CB61" i="1"/>
  <c r="CB29" i="1"/>
  <c r="CB21" i="1"/>
  <c r="CB9" i="1"/>
  <c r="CB124" i="1"/>
  <c r="CB116" i="1"/>
  <c r="CB108" i="1"/>
  <c r="CB100" i="1"/>
  <c r="CB92" i="1"/>
  <c r="CB84" i="1"/>
  <c r="CB76" i="1"/>
  <c r="CB68" i="1"/>
  <c r="CB60" i="1"/>
  <c r="CB52" i="1"/>
  <c r="CB44" i="1"/>
  <c r="CB36" i="1"/>
  <c r="CB28" i="1"/>
  <c r="CB20" i="1"/>
  <c r="CB12" i="1"/>
  <c r="CH117" i="1"/>
  <c r="CH109" i="1"/>
  <c r="CH101" i="1"/>
  <c r="CH84" i="1"/>
  <c r="CH76" i="1"/>
  <c r="CH68" i="1"/>
  <c r="CH60" i="1"/>
  <c r="CH52" i="1"/>
  <c r="CH44" i="1"/>
  <c r="CH36" i="1"/>
  <c r="CH28" i="1"/>
  <c r="CH20" i="1"/>
  <c r="CH12" i="1"/>
  <c r="CB102" i="1"/>
  <c r="CB101" i="1"/>
  <c r="CB53" i="1"/>
  <c r="CB91" i="1"/>
  <c r="CB19" i="1"/>
  <c r="CB122" i="1"/>
  <c r="CB114" i="1"/>
  <c r="CB106" i="1"/>
  <c r="CB98" i="1"/>
  <c r="CB90" i="1"/>
  <c r="CB82" i="1"/>
  <c r="CB74" i="1"/>
  <c r="CB66" i="1"/>
  <c r="CB58" i="1"/>
  <c r="CB50" i="1"/>
  <c r="CB42" i="1"/>
  <c r="CB34" i="1"/>
  <c r="CB26" i="1"/>
  <c r="CB18" i="1"/>
  <c r="CB10" i="1"/>
  <c r="CH123" i="1"/>
  <c r="CH115" i="1"/>
  <c r="CH107" i="1"/>
  <c r="CH99" i="1"/>
  <c r="CH82" i="1"/>
  <c r="CH74" i="1"/>
  <c r="CH66" i="1"/>
  <c r="CH58" i="1"/>
  <c r="CH50" i="1"/>
  <c r="CH42" i="1"/>
  <c r="CH34" i="1"/>
  <c r="CH26" i="1"/>
  <c r="CH18" i="1"/>
  <c r="CH10" i="1"/>
  <c r="CB118" i="1"/>
  <c r="CB70" i="1"/>
  <c r="CB117" i="1"/>
  <c r="CB69" i="1"/>
  <c r="CB37" i="1"/>
  <c r="CB123" i="1"/>
  <c r="CB99" i="1"/>
  <c r="CB83" i="1"/>
  <c r="CB59" i="1"/>
  <c r="CB35" i="1"/>
  <c r="CB113" i="1"/>
  <c r="CB89" i="1"/>
  <c r="CB73" i="1"/>
  <c r="CB65" i="1"/>
  <c r="CB41" i="1"/>
  <c r="CB33" i="1"/>
  <c r="CB25" i="1"/>
  <c r="CB17" i="1"/>
  <c r="CH122" i="1"/>
  <c r="CH114" i="1"/>
  <c r="CH106" i="1"/>
  <c r="CH98" i="1"/>
  <c r="CH81" i="1"/>
  <c r="CH73" i="1"/>
  <c r="CH65" i="1"/>
  <c r="CH57" i="1"/>
  <c r="CH49" i="1"/>
  <c r="CH41" i="1"/>
  <c r="CH33" i="1"/>
  <c r="CH25" i="1"/>
  <c r="CH17" i="1"/>
  <c r="CH9" i="1"/>
  <c r="CB94" i="1"/>
  <c r="CB77" i="1"/>
  <c r="CB13" i="1"/>
  <c r="CB107" i="1"/>
  <c r="CB67" i="1"/>
  <c r="CB43" i="1"/>
  <c r="CB11" i="1"/>
  <c r="CB121" i="1"/>
  <c r="CB97" i="1"/>
  <c r="CB49" i="1"/>
  <c r="CB120" i="1"/>
  <c r="CB112" i="1"/>
  <c r="CB104" i="1"/>
  <c r="CB96" i="1"/>
  <c r="CB88" i="1"/>
  <c r="CB80" i="1"/>
  <c r="CB72" i="1"/>
  <c r="CB64" i="1"/>
  <c r="CB56" i="1"/>
  <c r="CB48" i="1"/>
  <c r="CB40" i="1"/>
  <c r="CB32" i="1"/>
  <c r="CB24" i="1"/>
  <c r="CB16" i="1"/>
  <c r="CH8" i="1"/>
  <c r="CH121" i="1"/>
  <c r="CH113" i="1"/>
  <c r="CH105" i="1"/>
  <c r="CH97" i="1"/>
  <c r="CH80" i="1"/>
  <c r="CH72" i="1"/>
  <c r="CH64" i="1"/>
  <c r="CH56" i="1"/>
  <c r="CH48" i="1"/>
  <c r="CH40" i="1"/>
  <c r="CH32" i="1"/>
  <c r="CH24" i="1"/>
  <c r="CH16" i="1"/>
  <c r="CB126" i="1"/>
  <c r="CB86" i="1"/>
  <c r="CB125" i="1"/>
  <c r="CB93" i="1"/>
  <c r="CB45" i="1"/>
  <c r="CB115" i="1"/>
  <c r="CB75" i="1"/>
  <c r="CB51" i="1"/>
  <c r="CB27" i="1"/>
  <c r="CB105" i="1"/>
  <c r="CB81" i="1"/>
  <c r="CB57" i="1"/>
  <c r="CB119" i="1"/>
  <c r="CB111" i="1"/>
  <c r="CB103" i="1"/>
  <c r="CB95" i="1"/>
  <c r="CB87" i="1"/>
  <c r="CB79" i="1"/>
  <c r="CB71" i="1"/>
  <c r="CB63" i="1"/>
  <c r="CB55" i="1"/>
  <c r="CB47" i="1"/>
  <c r="CB39" i="1"/>
  <c r="CB31" i="1"/>
  <c r="CB23" i="1"/>
  <c r="CB15" i="1"/>
  <c r="CH120" i="1"/>
  <c r="CH112" i="1"/>
  <c r="CH104" i="1"/>
  <c r="CH96" i="1"/>
  <c r="CH79" i="1"/>
  <c r="CH71" i="1"/>
  <c r="CH63" i="1"/>
  <c r="CH55" i="1"/>
  <c r="CH47" i="1"/>
  <c r="CH39" i="1"/>
  <c r="CH31" i="1"/>
  <c r="CH23" i="1"/>
  <c r="CB110" i="1"/>
  <c r="CB78" i="1"/>
  <c r="CB62" i="1"/>
  <c r="CB54" i="1"/>
  <c r="CB46" i="1"/>
  <c r="CB38" i="1"/>
  <c r="CB30" i="1"/>
  <c r="CB22" i="1"/>
  <c r="V35" i="14" l="1"/>
  <c r="V33" i="14"/>
  <c r="V32" i="14"/>
  <c r="V30" i="14"/>
  <c r="V29" i="14"/>
  <c r="V27" i="14"/>
  <c r="V26" i="14"/>
  <c r="V24" i="14"/>
  <c r="V23" i="14"/>
  <c r="V21" i="14"/>
  <c r="V20" i="14"/>
  <c r="V18" i="14"/>
  <c r="V17" i="14"/>
  <c r="V15" i="14"/>
  <c r="V14" i="14"/>
  <c r="V12" i="14"/>
  <c r="V11" i="14"/>
  <c r="Q35" i="14"/>
  <c r="Q33" i="14"/>
  <c r="Q32" i="14"/>
  <c r="Q30" i="14"/>
  <c r="Q29" i="14"/>
  <c r="Q27" i="14"/>
  <c r="Q26" i="14"/>
  <c r="Q24" i="14"/>
  <c r="Q23" i="14"/>
  <c r="Q21" i="14"/>
  <c r="Q20" i="14"/>
  <c r="Q18" i="14"/>
  <c r="Q17" i="14"/>
  <c r="Q15" i="14"/>
  <c r="Q14" i="14"/>
  <c r="Q12" i="14"/>
  <c r="Q11" i="14"/>
  <c r="V9" i="14"/>
  <c r="V8" i="14"/>
  <c r="Q9" i="14"/>
  <c r="Q8" i="14"/>
  <c r="Y8" i="14"/>
  <c r="T16" i="14"/>
  <c r="O8" i="14"/>
  <c r="L35" i="14"/>
  <c r="L33" i="14"/>
  <c r="L32" i="14"/>
  <c r="L30" i="14"/>
  <c r="L29" i="14"/>
  <c r="L27" i="14"/>
  <c r="L26" i="14"/>
  <c r="L24" i="14"/>
  <c r="L23" i="14"/>
  <c r="L21" i="14"/>
  <c r="L20" i="14"/>
  <c r="L18" i="14"/>
  <c r="L17" i="14"/>
  <c r="L15" i="14"/>
  <c r="L14" i="14"/>
  <c r="L12" i="14"/>
  <c r="L11" i="14"/>
  <c r="L9" i="14"/>
  <c r="L8" i="14"/>
  <c r="G35" i="14"/>
  <c r="G33" i="14"/>
  <c r="G32" i="14"/>
  <c r="G30" i="14"/>
  <c r="G29" i="14"/>
  <c r="G27" i="14"/>
  <c r="G26" i="14"/>
  <c r="G24" i="14"/>
  <c r="G23" i="14"/>
  <c r="G21" i="14"/>
  <c r="G20" i="14"/>
  <c r="G18" i="14"/>
  <c r="G17" i="14"/>
  <c r="G15" i="14"/>
  <c r="G14" i="14"/>
  <c r="G12" i="14"/>
  <c r="G11" i="14"/>
  <c r="G9" i="14"/>
  <c r="G8" i="14"/>
  <c r="J24" i="14"/>
  <c r="E15" i="14"/>
  <c r="B35" i="14"/>
  <c r="B33" i="14"/>
  <c r="B32" i="14"/>
  <c r="B30" i="14"/>
  <c r="B29" i="14"/>
  <c r="B27" i="14"/>
  <c r="B26" i="14"/>
  <c r="B24" i="14"/>
  <c r="B23" i="14"/>
  <c r="B21" i="14"/>
  <c r="B20" i="14"/>
  <c r="B18" i="14"/>
  <c r="B17" i="14"/>
  <c r="B15" i="14"/>
  <c r="B14" i="14"/>
  <c r="B12" i="14"/>
  <c r="B11" i="14"/>
  <c r="B9" i="14"/>
  <c r="B8" i="14"/>
  <c r="E11" i="14" l="1"/>
  <c r="O7" i="14"/>
  <c r="Y7" i="14"/>
  <c r="E28" i="14"/>
  <c r="E27" i="14"/>
  <c r="O31" i="14"/>
  <c r="E22" i="14"/>
  <c r="O23" i="14"/>
  <c r="E30" i="14"/>
  <c r="E19" i="14"/>
  <c r="O21" i="14"/>
  <c r="Y23" i="14"/>
  <c r="E14" i="14"/>
  <c r="O15" i="14"/>
  <c r="Y13" i="14"/>
  <c r="Y29" i="14"/>
  <c r="E20" i="14"/>
  <c r="O20" i="14"/>
  <c r="Y28" i="14"/>
  <c r="O30" i="14"/>
  <c r="O14" i="14"/>
  <c r="Y21" i="14"/>
  <c r="E35" i="14"/>
  <c r="E12" i="14"/>
  <c r="O29" i="14"/>
  <c r="O13" i="14"/>
  <c r="T14" i="14"/>
  <c r="Y20" i="14"/>
  <c r="O28" i="14"/>
  <c r="O12" i="14"/>
  <c r="Y15" i="14"/>
  <c r="O22" i="14"/>
  <c r="Y31" i="14"/>
  <c r="Y12" i="14"/>
  <c r="J11" i="14"/>
  <c r="J19" i="14"/>
  <c r="J27" i="14"/>
  <c r="J35" i="14"/>
  <c r="J12" i="14"/>
  <c r="J20" i="14"/>
  <c r="J28" i="14"/>
  <c r="J13" i="14"/>
  <c r="J21" i="14"/>
  <c r="J29" i="14"/>
  <c r="J16" i="14"/>
  <c r="J30" i="14"/>
  <c r="J9" i="14"/>
  <c r="J34" i="14"/>
  <c r="J17" i="14"/>
  <c r="J31" i="14"/>
  <c r="J18" i="14"/>
  <c r="J32" i="14"/>
  <c r="J23" i="14"/>
  <c r="J8" i="14"/>
  <c r="J22" i="14"/>
  <c r="J33" i="14"/>
  <c r="J14" i="14"/>
  <c r="J25" i="14"/>
  <c r="J7" i="14"/>
  <c r="J15" i="14"/>
  <c r="J26" i="14"/>
  <c r="J10" i="14"/>
  <c r="T21" i="14"/>
  <c r="E29" i="14"/>
  <c r="E21" i="14"/>
  <c r="E13" i="14"/>
  <c r="T9" i="14"/>
  <c r="T17" i="14"/>
  <c r="T25" i="14"/>
  <c r="T33" i="14"/>
  <c r="T10" i="14"/>
  <c r="T18" i="14"/>
  <c r="T26" i="14"/>
  <c r="T34" i="14"/>
  <c r="T11" i="14"/>
  <c r="T19" i="14"/>
  <c r="T27" i="14"/>
  <c r="T35" i="14"/>
  <c r="T12" i="14"/>
  <c r="T20" i="14"/>
  <c r="T28" i="14"/>
  <c r="T15" i="14"/>
  <c r="T23" i="14"/>
  <c r="T31" i="14"/>
  <c r="T32" i="14"/>
  <c r="T13" i="14"/>
  <c r="E34" i="14"/>
  <c r="E26" i="14"/>
  <c r="E18" i="14"/>
  <c r="E10" i="14"/>
  <c r="T30" i="14"/>
  <c r="T8" i="14"/>
  <c r="E33" i="14"/>
  <c r="E25" i="14"/>
  <c r="E17" i="14"/>
  <c r="E9" i="14"/>
  <c r="T7" i="14"/>
  <c r="T29" i="14"/>
  <c r="E32" i="14"/>
  <c r="E24" i="14"/>
  <c r="E16" i="14"/>
  <c r="E8" i="14"/>
  <c r="T24" i="14"/>
  <c r="E7" i="14"/>
  <c r="E31" i="14"/>
  <c r="E23" i="14"/>
  <c r="T22" i="14"/>
  <c r="Y30" i="14"/>
  <c r="Y22" i="14"/>
  <c r="Y14" i="14"/>
  <c r="O35" i="14"/>
  <c r="O27" i="14"/>
  <c r="O19" i="14"/>
  <c r="O11" i="14"/>
  <c r="Y35" i="14"/>
  <c r="Y27" i="14"/>
  <c r="Y19" i="14"/>
  <c r="Y11" i="14"/>
  <c r="O34" i="14"/>
  <c r="O26" i="14"/>
  <c r="O18" i="14"/>
  <c r="O10" i="14"/>
  <c r="Y34" i="14"/>
  <c r="Y26" i="14"/>
  <c r="Y18" i="14"/>
  <c r="Y10" i="14"/>
  <c r="O33" i="14"/>
  <c r="O25" i="14"/>
  <c r="O17" i="14"/>
  <c r="O9" i="14"/>
  <c r="Y33" i="14"/>
  <c r="Y25" i="14"/>
  <c r="Y17" i="14"/>
  <c r="Y9" i="14"/>
  <c r="O32" i="14"/>
  <c r="O24" i="14"/>
  <c r="O16" i="14"/>
  <c r="Y32" i="14"/>
  <c r="Y24" i="14"/>
  <c r="Y16" i="14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7" i="1"/>
  <c r="V7" i="1" l="1"/>
  <c r="U7" i="1"/>
  <c r="AK7" i="1"/>
  <c r="BI7" i="1"/>
  <c r="Y7" i="1"/>
  <c r="AW7" i="1"/>
  <c r="BU48" i="1"/>
  <c r="BU24" i="1"/>
  <c r="BU47" i="1"/>
  <c r="BU23" i="1"/>
  <c r="BU15" i="1"/>
  <c r="BU7" i="1"/>
  <c r="BU37" i="1"/>
  <c r="BU29" i="1"/>
  <c r="BU21" i="1"/>
  <c r="BU13" i="1"/>
  <c r="BU32" i="1"/>
  <c r="BU8" i="1"/>
  <c r="BU46" i="1"/>
  <c r="BU22" i="1"/>
  <c r="BU45" i="1"/>
  <c r="BU44" i="1"/>
  <c r="BU36" i="1"/>
  <c r="BU28" i="1"/>
  <c r="BU20" i="1"/>
  <c r="BU12" i="1"/>
  <c r="BU40" i="1"/>
  <c r="BU16" i="1"/>
  <c r="BU31" i="1"/>
  <c r="BU38" i="1"/>
  <c r="BU30" i="1"/>
  <c r="BU14" i="1"/>
  <c r="BU51" i="1"/>
  <c r="BU43" i="1"/>
  <c r="BU35" i="1"/>
  <c r="BU27" i="1"/>
  <c r="BU19" i="1"/>
  <c r="BU11" i="1"/>
  <c r="BU50" i="1"/>
  <c r="BU42" i="1"/>
  <c r="BU34" i="1"/>
  <c r="BU26" i="1"/>
  <c r="BU18" i="1"/>
  <c r="BU10" i="1"/>
  <c r="BU39" i="1"/>
  <c r="BU49" i="1"/>
  <c r="BU41" i="1"/>
  <c r="BU33" i="1"/>
  <c r="BU25" i="1"/>
  <c r="BU17" i="1"/>
  <c r="BU6" i="1"/>
  <c r="BU9" i="1"/>
  <c r="U35" i="1"/>
  <c r="U27" i="1"/>
  <c r="U11" i="1"/>
  <c r="U33" i="1"/>
  <c r="U48" i="1"/>
  <c r="U40" i="1"/>
  <c r="U32" i="1"/>
  <c r="U24" i="1"/>
  <c r="U16" i="1"/>
  <c r="U51" i="1"/>
  <c r="U34" i="1"/>
  <c r="U18" i="1"/>
  <c r="U41" i="1"/>
  <c r="U17" i="1"/>
  <c r="U47" i="1"/>
  <c r="U39" i="1"/>
  <c r="U31" i="1"/>
  <c r="U23" i="1"/>
  <c r="U15" i="1"/>
  <c r="U42" i="1"/>
  <c r="U10" i="1"/>
  <c r="U46" i="1"/>
  <c r="U38" i="1"/>
  <c r="U30" i="1"/>
  <c r="U22" i="1"/>
  <c r="U14" i="1"/>
  <c r="U43" i="1"/>
  <c r="U19" i="1"/>
  <c r="U50" i="1"/>
  <c r="U49" i="1"/>
  <c r="U25" i="1"/>
  <c r="U9" i="1"/>
  <c r="U53" i="1"/>
  <c r="U45" i="1"/>
  <c r="U37" i="1"/>
  <c r="U29" i="1"/>
  <c r="U21" i="1"/>
  <c r="U13" i="1"/>
  <c r="U26" i="1"/>
  <c r="U52" i="1"/>
  <c r="U44" i="1"/>
  <c r="U36" i="1"/>
  <c r="U28" i="1"/>
  <c r="U20" i="1"/>
  <c r="U8" i="1"/>
  <c r="U12" i="1"/>
  <c r="BV6" i="1" l="1"/>
</calcChain>
</file>

<file path=xl/sharedStrings.xml><?xml version="1.0" encoding="utf-8"?>
<sst xmlns="http://schemas.openxmlformats.org/spreadsheetml/2006/main" count="256" uniqueCount="71">
  <si>
    <t>Osc.Strength</t>
  </si>
  <si>
    <t>eV</t>
  </si>
  <si>
    <t>normalized osc.Str</t>
  </si>
  <si>
    <t>HOMO-LUMO gap</t>
  </si>
  <si>
    <t>1/cm</t>
  </si>
  <si>
    <t>DMSO</t>
  </si>
  <si>
    <t>Water</t>
  </si>
  <si>
    <t>Acetonitrile</t>
  </si>
  <si>
    <t>Toluene</t>
  </si>
  <si>
    <t>Cyclohexane</t>
  </si>
  <si>
    <t>Vapor</t>
  </si>
  <si>
    <t>This work - ADC(2)//def2-TZVPD</t>
  </si>
  <si>
    <t>CH3CN</t>
  </si>
  <si>
    <t>Mohanalingam, K.; Hamaguchi, H. Chem. Lett. 1997</t>
  </si>
  <si>
    <t>Mohanalingam</t>
  </si>
  <si>
    <t>=</t>
  </si>
  <si>
    <t>https://doi.org/10.1246/cl.1997.157</t>
  </si>
  <si>
    <t>Normalized</t>
  </si>
  <si>
    <t>Mohanalingam - Experimental</t>
  </si>
  <si>
    <t>nm</t>
  </si>
  <si>
    <t>ev</t>
  </si>
  <si>
    <t>osc</t>
  </si>
  <si>
    <t>norm</t>
  </si>
  <si>
    <t>Thomsen - Experimental</t>
  </si>
  <si>
    <t xml:space="preserve">Thomsen </t>
  </si>
  <si>
    <r>
      <t>Thomsen, C.L.; Thogersen, J.; Keiding, S. R.; J. Phys. Chem. A</t>
    </r>
    <r>
      <rPr>
        <sz val="9"/>
        <color rgb="FF000000"/>
        <rFont val="Roboto"/>
      </rPr>
      <t> 1998, 102, 7, 1062–1067</t>
    </r>
  </si>
  <si>
    <t>https://doi.org/10.1021/jp972492g</t>
  </si>
  <si>
    <t>Millefiori</t>
  </si>
  <si>
    <t>https://doi.org/10.1016/0584-8539(77)80143-8</t>
  </si>
  <si>
    <t>S. Millefiori, G. Favini, A. Millefiori, D. Grasso; Spectrochimica Acta Part A: Molecular Spectroscopy; Volume 33, Issue 1, 1977, Pages 21-27</t>
  </si>
  <si>
    <t>Millefiori - Experimental</t>
  </si>
  <si>
    <t>Kovalenko</t>
  </si>
  <si>
    <t>https://doi.org/10.1016/S0009-2614(00)00432-2</t>
  </si>
  <si>
    <t>S.A. Kovalenko, R. Schanz, V.M. Farztdinov, H. Hennig, N.P. Ernsting; Chemical Physics Letters 323 _x000E_2000. 312–322</t>
  </si>
  <si>
    <t>Experimental - Fartdinov</t>
  </si>
  <si>
    <t>Y axis normalized to 1.0 at the energy of the first absorption band to better compare the results.</t>
  </si>
  <si>
    <t>Experimental - Faztdinov</t>
  </si>
  <si>
    <t>Gap HOMO-LUMO(eV)</t>
  </si>
  <si>
    <t>Solvent</t>
  </si>
  <si>
    <t>Gas Phase</t>
  </si>
  <si>
    <t>e</t>
  </si>
  <si>
    <t>HOMO</t>
  </si>
  <si>
    <t>LUMO</t>
  </si>
  <si>
    <t>HOMO SHIFT</t>
  </si>
  <si>
    <t>LUMO Shift</t>
  </si>
  <si>
    <t>S1 Energy</t>
  </si>
  <si>
    <t>S2 Energy</t>
  </si>
  <si>
    <t>Dichloroethane</t>
  </si>
  <si>
    <t>Acetone</t>
  </si>
  <si>
    <t>Acetic Acid</t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</si>
  <si>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CN</t>
    </r>
  </si>
  <si>
    <t>-</t>
  </si>
  <si>
    <t>max band 1</t>
  </si>
  <si>
    <t>Experimental - Farztdinov</t>
  </si>
  <si>
    <t>Max B1</t>
  </si>
  <si>
    <t>Gas ADC(2)</t>
  </si>
  <si>
    <t>Millefiori - Exp</t>
  </si>
  <si>
    <t>E</t>
  </si>
  <si>
    <t>(eV)</t>
  </si>
  <si>
    <t>Brightest Band 1</t>
  </si>
  <si>
    <t>S2</t>
  </si>
  <si>
    <t>S6</t>
  </si>
  <si>
    <t>S1</t>
  </si>
  <si>
    <t>State Band 1</t>
  </si>
  <si>
    <t>Shift Band 1</t>
  </si>
  <si>
    <t>Brightest Band 2</t>
  </si>
  <si>
    <t>Shift Band 2</t>
  </si>
  <si>
    <t>State Band 2</t>
  </si>
  <si>
    <t>S7</t>
  </si>
  <si>
    <t>CT Band 1</t>
  </si>
  <si>
    <t>CT Band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</si>
</sst>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"/>
    <numFmt numFmtId="166" formatCode="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1"/>
      <name val="LM Roman 10"/>
      <family val="3"/>
    </font>
    <font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Roboto"/>
    </font>
    <font>
      <i/>
      <sz val="9"/>
      <color rgb="FF000000"/>
      <name val="Roboto"/>
    </font>
    <font>
      <sz val="72"/>
      <color theme="1"/>
      <name val="Calibri"/>
      <family val="2"/>
      <scheme val="minor"/>
    </font>
    <font>
      <sz val="16"/>
      <color theme="1"/>
      <name val="Symbol"/>
      <family val="1"/>
      <charset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2" fontId="0" fillId="0" borderId="0" xfId="0" applyNumberFormat="1"/>
    <xf numFmtId="3" fontId="1" fillId="0" borderId="10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5" fillId="0" borderId="0" xfId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166" fontId="0" fillId="0" borderId="0" xfId="0" applyNumberFormat="1"/>
    <xf numFmtId="0" fontId="3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6" fontId="0" fillId="0" borderId="14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13" xfId="0" applyFont="1" applyFill="1" applyBorder="1" applyAlignment="1">
      <alignment horizontal="center" vertical="center"/>
    </xf>
    <xf numFmtId="167" fontId="11" fillId="0" borderId="0" xfId="0" applyNumberFormat="1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0" fontId="11" fillId="0" borderId="0" xfId="0" applyFont="1" applyFill="1"/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1" xfId="0" applyFill="1" applyBorder="1"/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3" fontId="1" fillId="0" borderId="1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166" fontId="0" fillId="0" borderId="0" xfId="0" applyNumberFormat="1" applyFill="1"/>
    <xf numFmtId="0" fontId="0" fillId="0" borderId="7" xfId="0" applyFill="1" applyBorder="1"/>
    <xf numFmtId="0" fontId="0" fillId="0" borderId="12" xfId="0" applyFill="1" applyBorder="1"/>
    <xf numFmtId="2" fontId="0" fillId="0" borderId="0" xfId="0" applyNumberFormat="1" applyFill="1"/>
    <xf numFmtId="0" fontId="2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/>
    <xf numFmtId="0" fontId="0" fillId="0" borderId="3" xfId="0" applyFill="1" applyBorder="1"/>
    <xf numFmtId="0" fontId="0" fillId="0" borderId="4" xfId="0" applyFill="1" applyBorder="1"/>
    <xf numFmtId="11" fontId="0" fillId="0" borderId="0" xfId="0" applyNumberFormat="1" applyFill="1"/>
    <xf numFmtId="0" fontId="0" fillId="0" borderId="5" xfId="0" applyFill="1" applyBorder="1"/>
    <xf numFmtId="2" fontId="0" fillId="0" borderId="7" xfId="0" applyNumberFormat="1" applyFill="1" applyBorder="1"/>
    <xf numFmtId="2" fontId="0" fillId="0" borderId="0" xfId="0" applyNumberFormat="1" applyFill="1" applyBorder="1"/>
    <xf numFmtId="2" fontId="0" fillId="0" borderId="12" xfId="0" applyNumberFormat="1" applyFill="1" applyBorder="1"/>
    <xf numFmtId="2" fontId="0" fillId="0" borderId="3" xfId="0" applyNumberFormat="1" applyFill="1" applyBorder="1"/>
    <xf numFmtId="2" fontId="0" fillId="0" borderId="6" xfId="0" applyNumberFormat="1" applyFill="1" applyBorder="1"/>
    <xf numFmtId="2" fontId="0" fillId="0" borderId="4" xfId="0" applyNumberFormat="1" applyFill="1" applyBorder="1"/>
    <xf numFmtId="3" fontId="1" fillId="0" borderId="1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1" fontId="0" fillId="0" borderId="0" xfId="0" applyNumberFormat="1" applyFill="1" applyBorder="1"/>
    <xf numFmtId="0" fontId="0" fillId="0" borderId="6" xfId="0" applyFill="1" applyBorder="1"/>
    <xf numFmtId="0" fontId="0" fillId="0" borderId="15" xfId="0" applyFill="1" applyBorder="1"/>
    <xf numFmtId="0" fontId="0" fillId="0" borderId="16" xfId="0" applyFill="1" applyBorder="1"/>
  </cellXfs>
  <cellStyles count="2">
    <cellStyle name="Hiperlink" xfId="1" builtinId="8"/>
    <cellStyle name="Normal" xfId="0" builtinId="0"/>
  </cellStyles>
  <dxfs count="35"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E5144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E5144"/>
        </patternFill>
      </fill>
    </dxf>
    <dxf>
      <font>
        <color rgb="FF0070C0"/>
      </font>
    </dxf>
    <dxf>
      <font>
        <color rgb="FFFF000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E5144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7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7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7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7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7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7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22E7F"/>
      <color rgb="FFFE5144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45056743208854E-2"/>
          <c:y val="3.0723088880391523E-2"/>
          <c:w val="0.90193865042479371"/>
          <c:h val="0.79334078818338138"/>
        </c:manualLayout>
      </c:layout>
      <c:scatterChart>
        <c:scatterStyle val="smoothMarker"/>
        <c:varyColors val="0"/>
        <c:ser>
          <c:idx val="6"/>
          <c:order val="1"/>
          <c:tx>
            <c:v>Gas Phase</c:v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D83A-44EF-B33F-83EA5BD9AC72}"/>
            </c:ext>
          </c:extLst>
        </c:ser>
        <c:ser>
          <c:idx val="7"/>
          <c:order val="2"/>
          <c:tx>
            <c:v>Toluene</c:v>
          </c:tx>
          <c:spPr>
            <a:ln w="317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Data!$AB$10:$AB$202</c:f>
              <c:numCache>
                <c:formatCode>0.00</c:formatCode>
                <c:ptCount val="193"/>
                <c:pt idx="0" formatCode="General">
                  <c:v>2.5709195402298799</c:v>
                </c:pt>
                <c:pt idx="1">
                  <c:v>2.6381839080459701</c:v>
                </c:pt>
                <c:pt idx="2">
                  <c:v>2.7054482758620599</c:v>
                </c:pt>
                <c:pt idx="3">
                  <c:v>2.7727126436781599</c:v>
                </c:pt>
                <c:pt idx="4">
                  <c:v>2.8399770114942502</c:v>
                </c:pt>
                <c:pt idx="5">
                  <c:v>2.90724137931034</c:v>
                </c:pt>
                <c:pt idx="6">
                  <c:v>2.9745057471264298</c:v>
                </c:pt>
                <c:pt idx="7">
                  <c:v>3.04177011494252</c:v>
                </c:pt>
                <c:pt idx="8">
                  <c:v>3.10903448275862</c:v>
                </c:pt>
                <c:pt idx="9">
                  <c:v>3.1762988505747098</c:v>
                </c:pt>
                <c:pt idx="10">
                  <c:v>3.2435632183908001</c:v>
                </c:pt>
                <c:pt idx="11">
                  <c:v>3.3108275862068899</c:v>
                </c:pt>
                <c:pt idx="12">
                  <c:v>3.3750344827586201</c:v>
                </c:pt>
                <c:pt idx="13">
                  <c:v>3.42701149425287</c:v>
                </c:pt>
                <c:pt idx="14">
                  <c:v>3.4667586206896499</c:v>
                </c:pt>
                <c:pt idx="15">
                  <c:v>3.5003908045976999</c:v>
                </c:pt>
                <c:pt idx="16">
                  <c:v>3.5309655172413699</c:v>
                </c:pt>
                <c:pt idx="17">
                  <c:v>3.55848275862069</c:v>
                </c:pt>
                <c:pt idx="18">
                  <c:v>3.58294252873563</c:v>
                </c:pt>
                <c:pt idx="19">
                  <c:v>3.6043448275861998</c:v>
                </c:pt>
                <c:pt idx="20">
                  <c:v>3.6226896551724099</c:v>
                </c:pt>
                <c:pt idx="21">
                  <c:v>3.6410344827586201</c:v>
                </c:pt>
                <c:pt idx="22">
                  <c:v>3.65937931034482</c:v>
                </c:pt>
                <c:pt idx="23">
                  <c:v>3.6777241379310301</c:v>
                </c:pt>
                <c:pt idx="24">
                  <c:v>3.6960689655172398</c:v>
                </c:pt>
                <c:pt idx="25">
                  <c:v>3.7144137931034402</c:v>
                </c:pt>
                <c:pt idx="26">
                  <c:v>3.7327586206896499</c:v>
                </c:pt>
                <c:pt idx="27">
                  <c:v>3.7511034482758601</c:v>
                </c:pt>
                <c:pt idx="28">
                  <c:v>3.76944827586206</c:v>
                </c:pt>
                <c:pt idx="29">
                  <c:v>3.7877931034482701</c:v>
                </c:pt>
                <c:pt idx="30">
                  <c:v>3.8061379310344798</c:v>
                </c:pt>
                <c:pt idx="31">
                  <c:v>3.8214252873563201</c:v>
                </c:pt>
                <c:pt idx="32">
                  <c:v>3.83671264367816</c:v>
                </c:pt>
                <c:pt idx="33">
                  <c:v>3.8550574712643599</c:v>
                </c:pt>
                <c:pt idx="34">
                  <c:v>3.8734022988505701</c:v>
                </c:pt>
                <c:pt idx="35">
                  <c:v>3.8917471264367798</c:v>
                </c:pt>
                <c:pt idx="36">
                  <c:v>3.9100919540229802</c:v>
                </c:pt>
                <c:pt idx="37">
                  <c:v>3.9314942528735601</c:v>
                </c:pt>
                <c:pt idx="38">
                  <c:v>3.9559540229885002</c:v>
                </c:pt>
                <c:pt idx="39">
                  <c:v>3.9865287356321799</c:v>
                </c:pt>
                <c:pt idx="40">
                  <c:v>4.0385057471264298</c:v>
                </c:pt>
                <c:pt idx="41">
                  <c:v>4.0996551724137902</c:v>
                </c:pt>
                <c:pt idx="42">
                  <c:v>4.1424597701149404</c:v>
                </c:pt>
                <c:pt idx="43">
                  <c:v>4.1699770114942503</c:v>
                </c:pt>
                <c:pt idx="44">
                  <c:v>4.1913793103448196</c:v>
                </c:pt>
                <c:pt idx="45">
                  <c:v>4.2097241379310297</c:v>
                </c:pt>
                <c:pt idx="46">
                  <c:v>4.2280689655172399</c:v>
                </c:pt>
                <c:pt idx="47">
                  <c:v>4.2464137931034402</c:v>
                </c:pt>
                <c:pt idx="48">
                  <c:v>4.2647586206896504</c:v>
                </c:pt>
                <c:pt idx="49">
                  <c:v>4.2831034482758596</c:v>
                </c:pt>
                <c:pt idx="50">
                  <c:v>4.3014482758620698</c:v>
                </c:pt>
                <c:pt idx="51">
                  <c:v>4.3197931034482702</c:v>
                </c:pt>
                <c:pt idx="52">
                  <c:v>4.3381379310344803</c:v>
                </c:pt>
                <c:pt idx="53">
                  <c:v>4.3564827586206896</c:v>
                </c:pt>
                <c:pt idx="54">
                  <c:v>4.3748275862068899</c:v>
                </c:pt>
                <c:pt idx="55">
                  <c:v>4.3931724137931001</c:v>
                </c:pt>
                <c:pt idx="56">
                  <c:v>4.4115172413793102</c:v>
                </c:pt>
                <c:pt idx="57">
                  <c:v>4.4298620689655097</c:v>
                </c:pt>
                <c:pt idx="58">
                  <c:v>4.4482068965517199</c:v>
                </c:pt>
                <c:pt idx="59">
                  <c:v>4.46655172413793</c:v>
                </c:pt>
                <c:pt idx="60">
                  <c:v>4.4848965517241304</c:v>
                </c:pt>
                <c:pt idx="61">
                  <c:v>4.5032413793103396</c:v>
                </c:pt>
                <c:pt idx="62">
                  <c:v>4.5246436781609196</c:v>
                </c:pt>
                <c:pt idx="63">
                  <c:v>4.5491034482758597</c:v>
                </c:pt>
                <c:pt idx="64">
                  <c:v>4.5735632183907997</c:v>
                </c:pt>
                <c:pt idx="65">
                  <c:v>4.6010804597701096</c:v>
                </c:pt>
                <c:pt idx="66">
                  <c:v>4.6316551724137902</c:v>
                </c:pt>
                <c:pt idx="67">
                  <c:v>4.6683448275861998</c:v>
                </c:pt>
                <c:pt idx="68">
                  <c:v>4.7142068965517199</c:v>
                </c:pt>
                <c:pt idx="69">
                  <c:v>4.7722988505747104</c:v>
                </c:pt>
                <c:pt idx="70">
                  <c:v>4.8395632183907997</c:v>
                </c:pt>
                <c:pt idx="71">
                  <c:v>4.8945977011494204</c:v>
                </c:pt>
                <c:pt idx="72">
                  <c:v>5.0963908045977</c:v>
                </c:pt>
                <c:pt idx="73">
                  <c:v>5.1636551724137902</c:v>
                </c:pt>
                <c:pt idx="74">
                  <c:v>5.2309195402298796</c:v>
                </c:pt>
                <c:pt idx="75">
                  <c:v>5.2890114942528701</c:v>
                </c:pt>
                <c:pt idx="76">
                  <c:v>5.3318160919540203</c:v>
                </c:pt>
                <c:pt idx="77">
                  <c:v>5.3654482758620698</c:v>
                </c:pt>
                <c:pt idx="78">
                  <c:v>5.3960229885057398</c:v>
                </c:pt>
                <c:pt idx="79">
                  <c:v>5.4265977011494204</c:v>
                </c:pt>
                <c:pt idx="80" formatCode="General">
                  <c:v>5.4541149425287303</c:v>
                </c:pt>
                <c:pt idx="81" formatCode="General">
                  <c:v>5.4785747126436704</c:v>
                </c:pt>
                <c:pt idx="82" formatCode="General">
                  <c:v>5.5030344827586202</c:v>
                </c:pt>
                <c:pt idx="83" formatCode="General">
                  <c:v>5.5274942528735602</c:v>
                </c:pt>
                <c:pt idx="84" formatCode="General">
                  <c:v>5.5488965517241304</c:v>
                </c:pt>
                <c:pt idx="85" formatCode="General">
                  <c:v>5.5702988505747104</c:v>
                </c:pt>
                <c:pt idx="86" formatCode="General">
                  <c:v>5.5947586206896496</c:v>
                </c:pt>
                <c:pt idx="87" formatCode="General">
                  <c:v>5.6192183908045896</c:v>
                </c:pt>
                <c:pt idx="88" formatCode="General">
                  <c:v>5.6436781609195403</c:v>
                </c:pt>
                <c:pt idx="89" formatCode="General">
                  <c:v>5.6681379310344804</c:v>
                </c:pt>
                <c:pt idx="90" formatCode="General">
                  <c:v>5.6925977011494204</c:v>
                </c:pt>
                <c:pt idx="91" formatCode="General">
                  <c:v>5.7201149425287303</c:v>
                </c:pt>
                <c:pt idx="92" formatCode="General">
                  <c:v>5.75068965517241</c:v>
                </c:pt>
                <c:pt idx="93" formatCode="General">
                  <c:v>5.7873793103448197</c:v>
                </c:pt>
                <c:pt idx="94" formatCode="General">
                  <c:v>5.8424137931034403</c:v>
                </c:pt>
                <c:pt idx="95" formatCode="General">
                  <c:v>5.9005057471264299</c:v>
                </c:pt>
                <c:pt idx="96" formatCode="General">
                  <c:v>5.96267432950191</c:v>
                </c:pt>
                <c:pt idx="97" formatCode="General">
                  <c:v>6.0014022988505697</c:v>
                </c:pt>
                <c:pt idx="98" formatCode="General">
                  <c:v>6.0319770114942504</c:v>
                </c:pt>
                <c:pt idx="99" formatCode="General">
                  <c:v>6.0594942528735602</c:v>
                </c:pt>
                <c:pt idx="100" formatCode="General">
                  <c:v>6.0839540229885003</c:v>
                </c:pt>
                <c:pt idx="101" formatCode="General">
                  <c:v>6.1084137931034403</c:v>
                </c:pt>
                <c:pt idx="102" formatCode="General">
                  <c:v>6.1328735632183902</c:v>
                </c:pt>
                <c:pt idx="103" formatCode="General">
                  <c:v>6.1573333333333302</c:v>
                </c:pt>
                <c:pt idx="104" formatCode="General">
                  <c:v>6.1817931034482703</c:v>
                </c:pt>
                <c:pt idx="105" formatCode="General">
                  <c:v>6.2093103448275802</c:v>
                </c:pt>
                <c:pt idx="106" formatCode="General">
                  <c:v>6.2429425287356297</c:v>
                </c:pt>
                <c:pt idx="107" formatCode="General">
                  <c:v>6.2949195402298797</c:v>
                </c:pt>
                <c:pt idx="108" formatCode="General">
                  <c:v>6.3621839080459699</c:v>
                </c:pt>
                <c:pt idx="109" formatCode="General">
                  <c:v>6.4172183908045897</c:v>
                </c:pt>
                <c:pt idx="110" formatCode="General">
                  <c:v>6.4508505747126401</c:v>
                </c:pt>
              </c:numCache>
            </c:numRef>
          </c:xVal>
          <c:yVal>
            <c:numRef>
              <c:f>Data!$AE$10:$AE$202</c:f>
              <c:numCache>
                <c:formatCode>0.00</c:formatCode>
                <c:ptCount val="193"/>
                <c:pt idx="0">
                  <c:v>-7.306386130860467E-4</c:v>
                </c:pt>
                <c:pt idx="1">
                  <c:v>9.4057462397705678E-4</c:v>
                </c:pt>
                <c:pt idx="2">
                  <c:v>9.4057462397705678E-4</c:v>
                </c:pt>
                <c:pt idx="3">
                  <c:v>-1.1921913611166857E-4</c:v>
                </c:pt>
                <c:pt idx="4">
                  <c:v>9.4057462397705678E-4</c:v>
                </c:pt>
                <c:pt idx="5">
                  <c:v>9.4057462397705678E-4</c:v>
                </c:pt>
                <c:pt idx="6">
                  <c:v>-1.1921913611166857E-4</c:v>
                </c:pt>
                <c:pt idx="7">
                  <c:v>1.1851424147669909E-3</c:v>
                </c:pt>
                <c:pt idx="8">
                  <c:v>2.8971169502949325E-3</c:v>
                </c:pt>
                <c:pt idx="9">
                  <c:v>5.7096465443766424E-3</c:v>
                </c:pt>
                <c:pt idx="10">
                  <c:v>1.4636370908201718E-2</c:v>
                </c:pt>
                <c:pt idx="11">
                  <c:v>2.9188154460190279E-2</c:v>
                </c:pt>
                <c:pt idx="12">
                  <c:v>5.2055242899029353E-2</c:v>
                </c:pt>
                <c:pt idx="13">
                  <c:v>8.0302822735242474E-2</c:v>
                </c:pt>
                <c:pt idx="14">
                  <c:v>0.10877458971301249</c:v>
                </c:pt>
                <c:pt idx="15">
                  <c:v>0.13948822810635544</c:v>
                </c:pt>
                <c:pt idx="16">
                  <c:v>0.1723092256303364</c:v>
                </c:pt>
                <c:pt idx="17">
                  <c:v>0.20607180914885792</c:v>
                </c:pt>
                <c:pt idx="18">
                  <c:v>0.23902731895777332</c:v>
                </c:pt>
                <c:pt idx="19">
                  <c:v>0.27086189305890224</c:v>
                </c:pt>
                <c:pt idx="20">
                  <c:v>0.30090297002757349</c:v>
                </c:pt>
                <c:pt idx="21">
                  <c:v>0.33139242127935908</c:v>
                </c:pt>
                <c:pt idx="22">
                  <c:v>0.365468866796061</c:v>
                </c:pt>
                <c:pt idx="23">
                  <c:v>0.39954531231276236</c:v>
                </c:pt>
                <c:pt idx="24">
                  <c:v>0.43541525496192179</c:v>
                </c:pt>
                <c:pt idx="25">
                  <c:v>0.47307869474353947</c:v>
                </c:pt>
                <c:pt idx="26">
                  <c:v>0.51163888309138572</c:v>
                </c:pt>
                <c:pt idx="27">
                  <c:v>0.5506474457223427</c:v>
                </c:pt>
                <c:pt idx="28">
                  <c:v>0.59010438263641907</c:v>
                </c:pt>
                <c:pt idx="29">
                  <c:v>0.62956131955049544</c:v>
                </c:pt>
                <c:pt idx="30">
                  <c:v>0.66901825646457169</c:v>
                </c:pt>
                <c:pt idx="31">
                  <c:v>0.70174957913193126</c:v>
                </c:pt>
                <c:pt idx="32">
                  <c:v>0.7344809017992856</c:v>
                </c:pt>
                <c:pt idx="33">
                  <c:v>0.77124759301467316</c:v>
                </c:pt>
                <c:pt idx="34">
                  <c:v>0.80711753566383626</c:v>
                </c:pt>
                <c:pt idx="35">
                  <c:v>0.84119398118053512</c:v>
                </c:pt>
                <c:pt idx="36">
                  <c:v>0.87123505814920588</c:v>
                </c:pt>
                <c:pt idx="37">
                  <c:v>0.90587197151980203</c:v>
                </c:pt>
                <c:pt idx="38">
                  <c:v>0.93781863919170938</c:v>
                </c:pt>
                <c:pt idx="39">
                  <c:v>0.97122252328373848</c:v>
                </c:pt>
                <c:pt idx="40">
                  <c:v>1</c:v>
                </c:pt>
                <c:pt idx="41">
                  <c:v>0.9948369021944391</c:v>
                </c:pt>
                <c:pt idx="42">
                  <c:v>0.96404853475390695</c:v>
                </c:pt>
                <c:pt idx="43">
                  <c:v>0.93378327064368138</c:v>
                </c:pt>
                <c:pt idx="44">
                  <c:v>0.9035180065334506</c:v>
                </c:pt>
                <c:pt idx="45">
                  <c:v>0.87616717526346855</c:v>
                </c:pt>
                <c:pt idx="46">
                  <c:v>0.84567772401168306</c:v>
                </c:pt>
                <c:pt idx="47">
                  <c:v>0.81204965277809382</c:v>
                </c:pt>
                <c:pt idx="48">
                  <c:v>0.77707645869516551</c:v>
                </c:pt>
                <c:pt idx="49">
                  <c:v>0.74120651604600241</c:v>
                </c:pt>
                <c:pt idx="50">
                  <c:v>0.70354307626438528</c:v>
                </c:pt>
                <c:pt idx="51">
                  <c:v>0.66543126219965332</c:v>
                </c:pt>
                <c:pt idx="52">
                  <c:v>0.62687107385180663</c:v>
                </c:pt>
                <c:pt idx="53">
                  <c:v>0.58786251122085009</c:v>
                </c:pt>
                <c:pt idx="54">
                  <c:v>0.55019907143922786</c:v>
                </c:pt>
                <c:pt idx="55">
                  <c:v>0.51298400594072546</c:v>
                </c:pt>
                <c:pt idx="56">
                  <c:v>0.47532056615911189</c:v>
                </c:pt>
                <c:pt idx="57">
                  <c:v>0.44034737207618102</c:v>
                </c:pt>
                <c:pt idx="58">
                  <c:v>0.40492580371013626</c:v>
                </c:pt>
                <c:pt idx="59">
                  <c:v>0.37174610675966352</c:v>
                </c:pt>
                <c:pt idx="60">
                  <c:v>0.34125665550787787</c:v>
                </c:pt>
                <c:pt idx="61">
                  <c:v>0.30987045568986327</c:v>
                </c:pt>
                <c:pt idx="62">
                  <c:v>0.27870844301340603</c:v>
                </c:pt>
                <c:pt idx="63">
                  <c:v>0.24440781035514725</c:v>
                </c:pt>
                <c:pt idx="64">
                  <c:v>0.21380626553258275</c:v>
                </c:pt>
                <c:pt idx="65">
                  <c:v>0.18253215928534708</c:v>
                </c:pt>
                <c:pt idx="66">
                  <c:v>0.1526704320299217</c:v>
                </c:pt>
                <c:pt idx="67">
                  <c:v>0.1225781122860376</c:v>
                </c:pt>
                <c:pt idx="68">
                  <c:v>9.274520909166957E-2</c:v>
                </c:pt>
                <c:pt idx="69">
                  <c:v>6.5261903601674595E-2</c:v>
                </c:pt>
                <c:pt idx="70">
                  <c:v>4.4473641384547936E-2</c:v>
                </c:pt>
                <c:pt idx="71">
                  <c:v>3.4376485450515054E-2</c:v>
                </c:pt>
                <c:pt idx="72">
                  <c:v>3.2734387426641351E-2</c:v>
                </c:pt>
                <c:pt idx="73">
                  <c:v>4.5696480338496707E-2</c:v>
                </c:pt>
                <c:pt idx="74">
                  <c:v>6.9419556045099626E-2</c:v>
                </c:pt>
                <c:pt idx="75">
                  <c:v>9.9975244406890901E-2</c:v>
                </c:pt>
                <c:pt idx="76">
                  <c:v>0.12962399387783663</c:v>
                </c:pt>
                <c:pt idx="77">
                  <c:v>0.15724384971768954</c:v>
                </c:pt>
                <c:pt idx="78">
                  <c:v>0.18764362611285215</c:v>
                </c:pt>
                <c:pt idx="79">
                  <c:v>0.219657549927227</c:v>
                </c:pt>
                <c:pt idx="80">
                  <c:v>0.25281482816354378</c:v>
                </c:pt>
                <c:pt idx="81">
                  <c:v>0.28341637298610833</c:v>
                </c:pt>
                <c:pt idx="82">
                  <c:v>0.31704444421969535</c:v>
                </c:pt>
                <c:pt idx="83">
                  <c:v>0.35067251545328243</c:v>
                </c:pt>
                <c:pt idx="84">
                  <c:v>0.38205871527129709</c:v>
                </c:pt>
                <c:pt idx="85">
                  <c:v>0.41322072794775433</c:v>
                </c:pt>
                <c:pt idx="86">
                  <c:v>0.44987532559236448</c:v>
                </c:pt>
                <c:pt idx="87">
                  <c:v>0.48619364252463831</c:v>
                </c:pt>
                <c:pt idx="88">
                  <c:v>0.52183939803223889</c:v>
                </c:pt>
                <c:pt idx="89">
                  <c:v>0.55647631140283493</c:v>
                </c:pt>
                <c:pt idx="90">
                  <c:v>0.58842297907474228</c:v>
                </c:pt>
                <c:pt idx="91">
                  <c:v>0.62158025731105515</c:v>
                </c:pt>
                <c:pt idx="92">
                  <c:v>0.65359418112543199</c:v>
                </c:pt>
                <c:pt idx="93">
                  <c:v>0.68368650086931759</c:v>
                </c:pt>
                <c:pt idx="94">
                  <c:v>0.70969803233259743</c:v>
                </c:pt>
                <c:pt idx="95">
                  <c:v>0.71166986014583511</c:v>
                </c:pt>
                <c:pt idx="96">
                  <c:v>0.68605647922292368</c:v>
                </c:pt>
                <c:pt idx="97">
                  <c:v>0.65278710741582835</c:v>
                </c:pt>
                <c:pt idx="98">
                  <c:v>0.61996610989184286</c:v>
                </c:pt>
                <c:pt idx="99">
                  <c:v>0.58943182121174942</c:v>
                </c:pt>
                <c:pt idx="100">
                  <c:v>0.55983911852619339</c:v>
                </c:pt>
                <c:pt idx="101">
                  <c:v>0.52957385441596272</c:v>
                </c:pt>
                <c:pt idx="102">
                  <c:v>0.49897230959340122</c:v>
                </c:pt>
                <c:pt idx="103">
                  <c:v>0.46904332619550887</c:v>
                </c:pt>
                <c:pt idx="104">
                  <c:v>0.44045946564695992</c:v>
                </c:pt>
                <c:pt idx="105">
                  <c:v>0.41174109281347654</c:v>
                </c:pt>
                <c:pt idx="106">
                  <c:v>0.38205871527129709</c:v>
                </c:pt>
                <c:pt idx="107">
                  <c:v>0.34981652818551834</c:v>
                </c:pt>
                <c:pt idx="108">
                  <c:v>0.34162350719406276</c:v>
                </c:pt>
                <c:pt idx="109">
                  <c:v>0.36854343330884592</c:v>
                </c:pt>
                <c:pt idx="110">
                  <c:v>0.40077834159132725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D83A-44EF-B33F-83EA5BD9AC72}"/>
            </c:ext>
          </c:extLst>
        </c:ser>
        <c:ser>
          <c:idx val="8"/>
          <c:order val="3"/>
          <c:tx>
            <c:v>DMSO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Data!$AN$10:$AN$211</c:f>
              <c:numCache>
                <c:formatCode>0.00</c:formatCode>
                <c:ptCount val="202"/>
                <c:pt idx="0">
                  <c:v>2.10563421173085</c:v>
                </c:pt>
                <c:pt idx="1">
                  <c:v>2.17409533773621</c:v>
                </c:pt>
                <c:pt idx="2">
                  <c:v>2.2475658144249002</c:v>
                </c:pt>
                <c:pt idx="3">
                  <c:v>2.3210362911135798</c:v>
                </c:pt>
                <c:pt idx="4">
                  <c:v>2.3945067678022598</c:v>
                </c:pt>
                <c:pt idx="5">
                  <c:v>2.4679772444909398</c:v>
                </c:pt>
                <c:pt idx="6">
                  <c:v>2.5414477211796198</c:v>
                </c:pt>
                <c:pt idx="7">
                  <c:v>2.6169219381416302</c:v>
                </c:pt>
                <c:pt idx="8">
                  <c:v>2.6883886745569798</c:v>
                </c:pt>
                <c:pt idx="9">
                  <c:v>2.7618591512456598</c:v>
                </c:pt>
                <c:pt idx="10">
                  <c:v>2.8353296279343398</c:v>
                </c:pt>
                <c:pt idx="11">
                  <c:v>2.9088001046230301</c:v>
                </c:pt>
                <c:pt idx="12">
                  <c:v>2.9722518799450701</c:v>
                </c:pt>
                <c:pt idx="13">
                  <c:v>3.0190058196560501</c:v>
                </c:pt>
                <c:pt idx="14">
                  <c:v>3.0557410580003901</c:v>
                </c:pt>
                <c:pt idx="15">
                  <c:v>3.0857971621003002</c:v>
                </c:pt>
                <c:pt idx="16">
                  <c:v>3.1125136990779998</c:v>
                </c:pt>
                <c:pt idx="17">
                  <c:v>3.1392302360557101</c:v>
                </c:pt>
                <c:pt idx="18">
                  <c:v>3.1626072059112</c:v>
                </c:pt>
                <c:pt idx="19">
                  <c:v>3.1826446086444702</c:v>
                </c:pt>
                <c:pt idx="20">
                  <c:v>3.2026820113777501</c:v>
                </c:pt>
                <c:pt idx="21">
                  <c:v>3.22271941411103</c:v>
                </c:pt>
                <c:pt idx="22">
                  <c:v>3.2427568168443002</c:v>
                </c:pt>
                <c:pt idx="23">
                  <c:v>3.25945465245537</c:v>
                </c:pt>
                <c:pt idx="24">
                  <c:v>3.27281292094422</c:v>
                </c:pt>
                <c:pt idx="25">
                  <c:v>3.2861711894330701</c:v>
                </c:pt>
                <c:pt idx="26">
                  <c:v>3.2995294579219201</c:v>
                </c:pt>
                <c:pt idx="27">
                  <c:v>3.3128877264107701</c:v>
                </c:pt>
                <c:pt idx="28">
                  <c:v>3.3262459948996201</c:v>
                </c:pt>
                <c:pt idx="29">
                  <c:v>3.3396042633884702</c:v>
                </c:pt>
                <c:pt idx="30">
                  <c:v>3.3529625318773202</c:v>
                </c:pt>
                <c:pt idx="31">
                  <c:v>3.36632080036618</c:v>
                </c:pt>
                <c:pt idx="32">
                  <c:v>3.37967906885503</c:v>
                </c:pt>
                <c:pt idx="33">
                  <c:v>3.39303733734388</c:v>
                </c:pt>
                <c:pt idx="34">
                  <c:v>3.40639560583273</c:v>
                </c:pt>
                <c:pt idx="35">
                  <c:v>3.4230934414437901</c:v>
                </c:pt>
                <c:pt idx="36">
                  <c:v>3.44313084417707</c:v>
                </c:pt>
                <c:pt idx="37">
                  <c:v>3.46316824691035</c:v>
                </c:pt>
                <c:pt idx="38">
                  <c:v>3.4832056496436201</c:v>
                </c:pt>
                <c:pt idx="39">
                  <c:v>3.5032430523769</c:v>
                </c:pt>
                <c:pt idx="40">
                  <c:v>3.52662002223239</c:v>
                </c:pt>
                <c:pt idx="41">
                  <c:v>3.5566761263323001</c:v>
                </c:pt>
                <c:pt idx="42">
                  <c:v>3.61010920028771</c:v>
                </c:pt>
                <c:pt idx="43">
                  <c:v>3.67022140848754</c:v>
                </c:pt>
                <c:pt idx="44">
                  <c:v>3.70695664683188</c:v>
                </c:pt>
                <c:pt idx="45">
                  <c:v>3.73033361668737</c:v>
                </c:pt>
                <c:pt idx="46">
                  <c:v>3.7503710194206499</c:v>
                </c:pt>
                <c:pt idx="47">
                  <c:v>3.77040842215392</c:v>
                </c:pt>
                <c:pt idx="48">
                  <c:v>3.7904458248871999</c:v>
                </c:pt>
                <c:pt idx="49">
                  <c:v>3.80714366049826</c:v>
                </c:pt>
                <c:pt idx="50">
                  <c:v>3.8205019289871101</c:v>
                </c:pt>
                <c:pt idx="51">
                  <c:v>3.8338601974759601</c:v>
                </c:pt>
                <c:pt idx="52">
                  <c:v>3.8472184659648199</c:v>
                </c:pt>
                <c:pt idx="53">
                  <c:v>3.8605767344536699</c:v>
                </c:pt>
                <c:pt idx="54">
                  <c:v>3.8739350029425199</c:v>
                </c:pt>
                <c:pt idx="55">
                  <c:v>3.8872932714313699</c:v>
                </c:pt>
                <c:pt idx="56">
                  <c:v>3.90065153992022</c:v>
                </c:pt>
                <c:pt idx="57">
                  <c:v>3.91400980840907</c:v>
                </c:pt>
                <c:pt idx="58">
                  <c:v>3.92736807689792</c:v>
                </c:pt>
                <c:pt idx="59">
                  <c:v>3.94072634538677</c:v>
                </c:pt>
                <c:pt idx="60">
                  <c:v>3.9574241809978399</c:v>
                </c:pt>
                <c:pt idx="61">
                  <c:v>3.97746158373111</c:v>
                </c:pt>
                <c:pt idx="62">
                  <c:v>3.9974989864643899</c:v>
                </c:pt>
                <c:pt idx="63">
                  <c:v>4.0175363891976703</c:v>
                </c:pt>
                <c:pt idx="64">
                  <c:v>4.0375737919309396</c:v>
                </c:pt>
                <c:pt idx="65">
                  <c:v>4.0576111946642204</c:v>
                </c:pt>
                <c:pt idx="66">
                  <c:v>4.0776485973975003</c:v>
                </c:pt>
                <c:pt idx="67">
                  <c:v>4.1010255672529903</c:v>
                </c:pt>
                <c:pt idx="68">
                  <c:v>4.1277421042306903</c:v>
                </c:pt>
                <c:pt idx="69">
                  <c:v>4.1577982083306004</c:v>
                </c:pt>
                <c:pt idx="70">
                  <c:v>4.1911938795527304</c:v>
                </c:pt>
                <c:pt idx="71">
                  <c:v>4.2312686850192804</c:v>
                </c:pt>
                <c:pt idx="72">
                  <c:v>4.2913808932191104</c:v>
                </c:pt>
                <c:pt idx="73">
                  <c:v>4.3648513699078002</c:v>
                </c:pt>
                <c:pt idx="74">
                  <c:v>4.4383218465964802</c:v>
                </c:pt>
                <c:pt idx="75">
                  <c:v>4.5117923232851602</c:v>
                </c:pt>
                <c:pt idx="76">
                  <c:v>4.5852627999738402</c:v>
                </c:pt>
                <c:pt idx="77">
                  <c:v>4.6587332766625202</c:v>
                </c:pt>
                <c:pt idx="78">
                  <c:v>4.7322037533512002</c:v>
                </c:pt>
                <c:pt idx="79" formatCode="General">
                  <c:v>4.8056742300398803</c:v>
                </c:pt>
                <c:pt idx="80" formatCode="General">
                  <c:v>4.8791447067285603</c:v>
                </c:pt>
                <c:pt idx="81" formatCode="General">
                  <c:v>4.9526151834172403</c:v>
                </c:pt>
                <c:pt idx="82" formatCode="General">
                  <c:v>5.0260856601059301</c:v>
                </c:pt>
                <c:pt idx="83" formatCode="General">
                  <c:v>5.0995561367946101</c:v>
                </c:pt>
                <c:pt idx="84" formatCode="General">
                  <c:v>5.1663474792388602</c:v>
                </c:pt>
                <c:pt idx="85" formatCode="General">
                  <c:v>5.21978055319427</c:v>
                </c:pt>
                <c:pt idx="86" formatCode="General">
                  <c:v>5.2631949257830302</c:v>
                </c:pt>
                <c:pt idx="87" formatCode="General">
                  <c:v>5.2999301641273702</c:v>
                </c:pt>
                <c:pt idx="88" formatCode="General">
                  <c:v>5.3333258353495001</c:v>
                </c:pt>
                <c:pt idx="89" formatCode="General">
                  <c:v>5.36338193944942</c:v>
                </c:pt>
                <c:pt idx="90" formatCode="General">
                  <c:v>5.39009847642712</c:v>
                </c:pt>
                <c:pt idx="91" formatCode="General">
                  <c:v>5.4168150134048201</c:v>
                </c:pt>
                <c:pt idx="92" formatCode="General">
                  <c:v>5.4435315503825201</c:v>
                </c:pt>
                <c:pt idx="93" formatCode="General">
                  <c:v>5.4702480873602299</c:v>
                </c:pt>
                <c:pt idx="94" formatCode="General">
                  <c:v>5.49696462433793</c:v>
                </c:pt>
                <c:pt idx="95" formatCode="General">
                  <c:v>5.52368116131563</c:v>
                </c:pt>
                <c:pt idx="96" formatCode="General">
                  <c:v>5.5503976982933301</c:v>
                </c:pt>
                <c:pt idx="97" formatCode="General">
                  <c:v>5.58045380239325</c:v>
                </c:pt>
                <c:pt idx="98" formatCode="General">
                  <c:v>5.6138494736153701</c:v>
                </c:pt>
                <c:pt idx="99" formatCode="General">
                  <c:v>5.6505847119597199</c:v>
                </c:pt>
                <c:pt idx="100" formatCode="General">
                  <c:v>5.70735735303733</c:v>
                </c:pt>
                <c:pt idx="101" formatCode="General">
                  <c:v>5.7808278297260101</c:v>
                </c:pt>
                <c:pt idx="102" formatCode="General">
                  <c:v>5.83760047080363</c:v>
                </c:pt>
                <c:pt idx="103" formatCode="General">
                  <c:v>5.87433570914797</c:v>
                </c:pt>
                <c:pt idx="104" formatCode="General">
                  <c:v>5.9077313803700999</c:v>
                </c:pt>
                <c:pt idx="105" formatCode="General">
                  <c:v>5.93778748447001</c:v>
                </c:pt>
                <c:pt idx="106" formatCode="General">
                  <c:v>5.9645040214477199</c:v>
                </c:pt>
                <c:pt idx="107" formatCode="General">
                  <c:v>5.9912205584254199</c:v>
                </c:pt>
                <c:pt idx="108" formatCode="General">
                  <c:v>6.0179370954031199</c:v>
                </c:pt>
                <c:pt idx="109" formatCode="General">
                  <c:v>6.04465363238082</c:v>
                </c:pt>
                <c:pt idx="110" formatCode="General">
                  <c:v>6.0713701693585298</c:v>
                </c:pt>
                <c:pt idx="111" formatCode="General">
                  <c:v>6.0980867063362298</c:v>
                </c:pt>
                <c:pt idx="112" formatCode="General">
                  <c:v>6.1248032433139299</c:v>
                </c:pt>
                <c:pt idx="113" formatCode="General">
                  <c:v>6.15485934741384</c:v>
                </c:pt>
                <c:pt idx="114" formatCode="General">
                  <c:v>6.1915945857581898</c:v>
                </c:pt>
                <c:pt idx="115" formatCode="General">
                  <c:v>6.2483672268357999</c:v>
                </c:pt>
                <c:pt idx="116" formatCode="General">
                  <c:v>6.3218377035244799</c:v>
                </c:pt>
                <c:pt idx="117" formatCode="General">
                  <c:v>6.3819499117243099</c:v>
                </c:pt>
                <c:pt idx="118" formatCode="General">
                  <c:v>6.4186851500686499</c:v>
                </c:pt>
                <c:pt idx="119" formatCode="General">
                  <c:v>6.4454016870463597</c:v>
                </c:pt>
                <c:pt idx="120" formatCode="General">
                  <c:v>6.4687786569018497</c:v>
                </c:pt>
                <c:pt idx="121" formatCode="General">
                  <c:v>6.4888160596351199</c:v>
                </c:pt>
                <c:pt idx="122" formatCode="General">
                  <c:v>6.5055138952461897</c:v>
                </c:pt>
                <c:pt idx="123" formatCode="General">
                  <c:v>6.5222117308572498</c:v>
                </c:pt>
                <c:pt idx="124" formatCode="General">
                  <c:v>6.5422491335905297</c:v>
                </c:pt>
              </c:numCache>
            </c:numRef>
          </c:xVal>
          <c:yVal>
            <c:numRef>
              <c:f>Data!$AQ$10:$AQ$211</c:f>
              <c:numCache>
                <c:formatCode>0.00</c:formatCode>
                <c:ptCount val="202"/>
                <c:pt idx="0">
                  <c:v>3.2470569793664832E-3</c:v>
                </c:pt>
                <c:pt idx="1">
                  <c:v>4.0452799510652506E-3</c:v>
                </c:pt>
                <c:pt idx="2">
                  <c:v>4.801318290934711E-3</c:v>
                </c:pt>
                <c:pt idx="3">
                  <c:v>4.8400977055699486E-3</c:v>
                </c:pt>
                <c:pt idx="4">
                  <c:v>4.1616181949705889E-3</c:v>
                </c:pt>
                <c:pt idx="5">
                  <c:v>4.9176565348400987E-3</c:v>
                </c:pt>
                <c:pt idx="6">
                  <c:v>4.9564359494751326E-3</c:v>
                </c:pt>
                <c:pt idx="7">
                  <c:v>4.9962729845095038E-3</c:v>
                </c:pt>
                <c:pt idx="8">
                  <c:v>6.7075989376259816E-3</c:v>
                </c:pt>
                <c:pt idx="9">
                  <c:v>1.0173282106159148E-2</c:v>
                </c:pt>
                <c:pt idx="10">
                  <c:v>1.9815361575323331E-2</c:v>
                </c:pt>
                <c:pt idx="11">
                  <c:v>3.7307441503998368E-2</c:v>
                </c:pt>
                <c:pt idx="12">
                  <c:v>6.3371454644939956E-2</c:v>
                </c:pt>
                <c:pt idx="13">
                  <c:v>9.1558507199225189E-2</c:v>
                </c:pt>
                <c:pt idx="14">
                  <c:v>0.12068267018383608</c:v>
                </c:pt>
                <c:pt idx="15">
                  <c:v>0.15021971642093396</c:v>
                </c:pt>
                <c:pt idx="16">
                  <c:v>0.18014949236624489</c:v>
                </c:pt>
                <c:pt idx="17">
                  <c:v>0.21468167974847799</c:v>
                </c:pt>
                <c:pt idx="18">
                  <c:v>0.24811629218315917</c:v>
                </c:pt>
                <c:pt idx="19">
                  <c:v>0.28012458599622359</c:v>
                </c:pt>
                <c:pt idx="20">
                  <c:v>0.31213287980928833</c:v>
                </c:pt>
                <c:pt idx="21">
                  <c:v>0.34940107240740542</c:v>
                </c:pt>
                <c:pt idx="22">
                  <c:v>0.38710758990427729</c:v>
                </c:pt>
                <c:pt idx="23">
                  <c:v>0.42020993326355949</c:v>
                </c:pt>
                <c:pt idx="24">
                  <c:v>0.44717396533962056</c:v>
                </c:pt>
                <c:pt idx="25">
                  <c:v>0.47611045946006991</c:v>
                </c:pt>
                <c:pt idx="26">
                  <c:v>0.50504695358052332</c:v>
                </c:pt>
                <c:pt idx="27">
                  <c:v>0.53332596035284463</c:v>
                </c:pt>
                <c:pt idx="28">
                  <c:v>0.56291994182143024</c:v>
                </c:pt>
                <c:pt idx="29">
                  <c:v>0.59251392329001584</c:v>
                </c:pt>
                <c:pt idx="30">
                  <c:v>0.62342287945486163</c:v>
                </c:pt>
                <c:pt idx="31">
                  <c:v>0.65170188622718295</c:v>
                </c:pt>
                <c:pt idx="32">
                  <c:v>0.68129586769576844</c:v>
                </c:pt>
                <c:pt idx="33">
                  <c:v>0.71023236181622196</c:v>
                </c:pt>
                <c:pt idx="34">
                  <c:v>0.73982634328480745</c:v>
                </c:pt>
                <c:pt idx="35">
                  <c:v>0.774681986239108</c:v>
                </c:pt>
                <c:pt idx="36">
                  <c:v>0.81282682863473499</c:v>
                </c:pt>
                <c:pt idx="37">
                  <c:v>0.85184832082787165</c:v>
                </c:pt>
                <c:pt idx="38">
                  <c:v>0.88517158933719609</c:v>
                </c:pt>
                <c:pt idx="39">
                  <c:v>0.91674155825150994</c:v>
                </c:pt>
                <c:pt idx="40">
                  <c:v>0.94699831517022104</c:v>
                </c:pt>
                <c:pt idx="41">
                  <c:v>0.97646961267250609</c:v>
                </c:pt>
                <c:pt idx="42">
                  <c:v>1</c:v>
                </c:pt>
                <c:pt idx="43">
                  <c:v>0.98520837749045953</c:v>
                </c:pt>
                <c:pt idx="44">
                  <c:v>0.9520246561171285</c:v>
                </c:pt>
                <c:pt idx="45">
                  <c:v>0.92431294517556861</c:v>
                </c:pt>
                <c:pt idx="46">
                  <c:v>0.89320245356799577</c:v>
                </c:pt>
                <c:pt idx="47">
                  <c:v>0.86121531216291314</c:v>
                </c:pt>
                <c:pt idx="48">
                  <c:v>0.82396827197278155</c:v>
                </c:pt>
                <c:pt idx="49">
                  <c:v>0.79132188051890107</c:v>
                </c:pt>
                <c:pt idx="50">
                  <c:v>0.76437195004816683</c:v>
                </c:pt>
                <c:pt idx="51">
                  <c:v>0.73676453222929617</c:v>
                </c:pt>
                <c:pt idx="52">
                  <c:v>0.70849962706229741</c:v>
                </c:pt>
                <c:pt idx="53">
                  <c:v>0.67826225985090227</c:v>
                </c:pt>
                <c:pt idx="54">
                  <c:v>0.64933986733577154</c:v>
                </c:pt>
                <c:pt idx="55">
                  <c:v>0.61975998747250849</c:v>
                </c:pt>
                <c:pt idx="56">
                  <c:v>0.59018010760924555</c:v>
                </c:pt>
                <c:pt idx="57">
                  <c:v>0.56125771509411471</c:v>
                </c:pt>
                <c:pt idx="58">
                  <c:v>0.53102034788272368</c:v>
                </c:pt>
                <c:pt idx="59">
                  <c:v>0.50275544271572092</c:v>
                </c:pt>
                <c:pt idx="60">
                  <c:v>0.46725993941994254</c:v>
                </c:pt>
                <c:pt idx="61">
                  <c:v>0.42519132534350862</c:v>
                </c:pt>
                <c:pt idx="62">
                  <c:v>0.38619098555835635</c:v>
                </c:pt>
                <c:pt idx="63">
                  <c:v>0.34894394536822193</c:v>
                </c:pt>
                <c:pt idx="64">
                  <c:v>0.31301187987435058</c:v>
                </c:pt>
                <c:pt idx="65">
                  <c:v>0.2805864135705145</c:v>
                </c:pt>
                <c:pt idx="66">
                  <c:v>0.24947592196294191</c:v>
                </c:pt>
                <c:pt idx="67">
                  <c:v>0.21551808121413038</c:v>
                </c:pt>
                <c:pt idx="68">
                  <c:v>0.18331530276100216</c:v>
                </c:pt>
                <c:pt idx="69">
                  <c:v>0.15098278953891292</c:v>
                </c:pt>
                <c:pt idx="70">
                  <c:v>0.12154498334926771</c:v>
                </c:pt>
                <c:pt idx="71">
                  <c:v>9.3200253023571406E-2</c:v>
                </c:pt>
                <c:pt idx="72">
                  <c:v>6.4097607196258011E-2</c:v>
                </c:pt>
                <c:pt idx="73">
                  <c:v>4.3933593550121337E-2</c:v>
                </c:pt>
                <c:pt idx="74">
                  <c:v>3.4528463782502038E-2</c:v>
                </c:pt>
                <c:pt idx="75">
                  <c:v>3.1459121187787382E-2</c:v>
                </c:pt>
                <c:pt idx="76">
                  <c:v>3.1378357448216702E-2</c:v>
                </c:pt>
                <c:pt idx="77">
                  <c:v>3.2851654713320931E-2</c:v>
                </c:pt>
                <c:pt idx="78">
                  <c:v>3.5759469828894191E-2</c:v>
                </c:pt>
                <c:pt idx="79">
                  <c:v>4.0340889103347821E-2</c:v>
                </c:pt>
                <c:pt idx="80">
                  <c:v>4.7671800924533568E-2</c:v>
                </c:pt>
                <c:pt idx="81">
                  <c:v>5.8947636834509626E-2</c:v>
                </c:pt>
                <c:pt idx="82">
                  <c:v>7.5124742066920949E-2</c:v>
                </c:pt>
                <c:pt idx="83">
                  <c:v>9.7876720780649254E-2</c:v>
                </c:pt>
                <c:pt idx="84">
                  <c:v>0.12731959072856885</c:v>
                </c:pt>
                <c:pt idx="85">
                  <c:v>0.15759221195326767</c:v>
                </c:pt>
                <c:pt idx="86">
                  <c:v>0.18785954507597097</c:v>
                </c:pt>
                <c:pt idx="87">
                  <c:v>0.21733436797958566</c:v>
                </c:pt>
                <c:pt idx="88">
                  <c:v>0.24759641300029353</c:v>
                </c:pt>
                <c:pt idx="89">
                  <c:v>0.2776594491158963</c:v>
                </c:pt>
                <c:pt idx="90">
                  <c:v>0.3066029940390102</c:v>
                </c:pt>
                <c:pt idx="91">
                  <c:v>0.33653276998432152</c:v>
                </c:pt>
                <c:pt idx="92">
                  <c:v>0.36810626429996202</c:v>
                </c:pt>
                <c:pt idx="93">
                  <c:v>0.39967975861560212</c:v>
                </c:pt>
                <c:pt idx="94">
                  <c:v>0.43125325293123934</c:v>
                </c:pt>
                <c:pt idx="95">
                  <c:v>0.46282674724688061</c:v>
                </c:pt>
                <c:pt idx="96">
                  <c:v>0.49374275421438973</c:v>
                </c:pt>
                <c:pt idx="97">
                  <c:v>0.52571250363957378</c:v>
                </c:pt>
                <c:pt idx="98">
                  <c:v>0.55781551323504908</c:v>
                </c:pt>
                <c:pt idx="99">
                  <c:v>0.58628218887153072</c:v>
                </c:pt>
                <c:pt idx="100">
                  <c:v>0.6140262426995402</c:v>
                </c:pt>
                <c:pt idx="101">
                  <c:v>0.61573862627305487</c:v>
                </c:pt>
                <c:pt idx="102">
                  <c:v>0.59229828624197012</c:v>
                </c:pt>
                <c:pt idx="103">
                  <c:v>0.56505386724675932</c:v>
                </c:pt>
                <c:pt idx="104">
                  <c:v>0.53351210154309481</c:v>
                </c:pt>
                <c:pt idx="105">
                  <c:v>0.50183707566913494</c:v>
                </c:pt>
                <c:pt idx="106">
                  <c:v>0.47094927191227098</c:v>
                </c:pt>
                <c:pt idx="107">
                  <c:v>0.43907523713321084</c:v>
                </c:pt>
                <c:pt idx="108">
                  <c:v>0.40522874030975342</c:v>
                </c:pt>
                <c:pt idx="109">
                  <c:v>0.37236847450849347</c:v>
                </c:pt>
                <c:pt idx="110">
                  <c:v>0.34049443972943089</c:v>
                </c:pt>
                <c:pt idx="111">
                  <c:v>0.30960663597256571</c:v>
                </c:pt>
                <c:pt idx="112">
                  <c:v>0.28200626895635927</c:v>
                </c:pt>
                <c:pt idx="113">
                  <c:v>0.25302694120974073</c:v>
                </c:pt>
                <c:pt idx="114">
                  <c:v>0.22363473021063682</c:v>
                </c:pt>
                <c:pt idx="115">
                  <c:v>0.19447624263670765</c:v>
                </c:pt>
                <c:pt idx="116">
                  <c:v>0.1863860875653518</c:v>
                </c:pt>
                <c:pt idx="117">
                  <c:v>0.20948964493903627</c:v>
                </c:pt>
                <c:pt idx="118">
                  <c:v>0.23810973429007998</c:v>
                </c:pt>
                <c:pt idx="119">
                  <c:v>0.26705327921319394</c:v>
                </c:pt>
                <c:pt idx="120">
                  <c:v>0.29632380510970807</c:v>
                </c:pt>
                <c:pt idx="121">
                  <c:v>0.3252638246314915</c:v>
                </c:pt>
                <c:pt idx="122">
                  <c:v>0.3506954822625743</c:v>
                </c:pt>
                <c:pt idx="123">
                  <c:v>0.38533196276749981</c:v>
                </c:pt>
                <c:pt idx="124">
                  <c:v>0.42391513006188042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D83A-44EF-B33F-83EA5BD9AC72}"/>
            </c:ext>
          </c:extLst>
        </c:ser>
        <c:ser>
          <c:idx val="9"/>
          <c:order val="4"/>
          <c:tx>
            <c:v>Cyclohexane</c:v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Data!$AZ$10:$AZ$202</c:f>
              <c:numCache>
                <c:formatCode>0.00</c:formatCode>
                <c:ptCount val="193"/>
                <c:pt idx="0">
                  <c:v>2.5991588643026602</c:v>
                </c:pt>
                <c:pt idx="1">
                  <c:v>2.66082682114875</c:v>
                </c:pt>
                <c:pt idx="2">
                  <c:v>2.7270224733226698</c:v>
                </c:pt>
                <c:pt idx="3">
                  <c:v>2.7926163468404499</c:v>
                </c:pt>
                <c:pt idx="4">
                  <c:v>2.8594137776704902</c:v>
                </c:pt>
                <c:pt idx="5">
                  <c:v>2.92560942984441</c:v>
                </c:pt>
                <c:pt idx="6">
                  <c:v>2.9912033033621901</c:v>
                </c:pt>
                <c:pt idx="7">
                  <c:v>3.05800073419223</c:v>
                </c:pt>
                <c:pt idx="8">
                  <c:v>3.1241922102477799</c:v>
                </c:pt>
                <c:pt idx="9">
                  <c:v>3.1903774221257901</c:v>
                </c:pt>
                <c:pt idx="10">
                  <c:v>3.2565396653528</c:v>
                </c:pt>
                <c:pt idx="11">
                  <c:v>3.3226817240077202</c:v>
                </c:pt>
                <c:pt idx="12">
                  <c:v>3.3887764533211899</c:v>
                </c:pt>
                <c:pt idx="13">
                  <c:v>3.45181050548632</c:v>
                </c:pt>
                <c:pt idx="14">
                  <c:v>3.5027820982811799</c:v>
                </c:pt>
                <c:pt idx="15">
                  <c:v>3.5387223496162998</c:v>
                </c:pt>
                <c:pt idx="16">
                  <c:v>3.5686397831618502</c:v>
                </c:pt>
                <c:pt idx="17">
                  <c:v>3.5955475578050602</c:v>
                </c:pt>
                <c:pt idx="18">
                  <c:v>3.6194445251133902</c:v>
                </c:pt>
                <c:pt idx="19">
                  <c:v>3.6403402553580899</c:v>
                </c:pt>
                <c:pt idx="20">
                  <c:v>3.6582251782678998</c:v>
                </c:pt>
                <c:pt idx="21">
                  <c:v>3.6790979398616099</c:v>
                </c:pt>
                <c:pt idx="22">
                  <c:v>3.6999541129851399</c:v>
                </c:pt>
                <c:pt idx="23">
                  <c:v>3.71782117138862</c:v>
                </c:pt>
                <c:pt idx="24">
                  <c:v>3.7356780215027801</c:v>
                </c:pt>
                <c:pt idx="25">
                  <c:v>3.75352721539993</c:v>
                </c:pt>
                <c:pt idx="26">
                  <c:v>3.77137130515242</c:v>
                </c:pt>
                <c:pt idx="27">
                  <c:v>3.7892077386879</c:v>
                </c:pt>
                <c:pt idx="28">
                  <c:v>3.8070390680787298</c:v>
                </c:pt>
                <c:pt idx="29">
                  <c:v>3.8248729495418798</c:v>
                </c:pt>
                <c:pt idx="30">
                  <c:v>3.84270172686037</c:v>
                </c:pt>
                <c:pt idx="31">
                  <c:v>3.8605330562511901</c:v>
                </c:pt>
                <c:pt idx="32">
                  <c:v>3.8783694897866798</c:v>
                </c:pt>
                <c:pt idx="33">
                  <c:v>3.8962084753944999</c:v>
                </c:pt>
                <c:pt idx="34">
                  <c:v>3.9140525651469802</c:v>
                </c:pt>
                <c:pt idx="35">
                  <c:v>3.9319170714781402</c:v>
                </c:pt>
                <c:pt idx="36">
                  <c:v>3.9497892340262899</c:v>
                </c:pt>
                <c:pt idx="37">
                  <c:v>3.9706447691317401</c:v>
                </c:pt>
                <c:pt idx="38">
                  <c:v>3.9945225958975699</c:v>
                </c:pt>
                <c:pt idx="39">
                  <c:v>4.0214146752959401</c:v>
                </c:pt>
                <c:pt idx="40">
                  <c:v>4.0603478785741496</c:v>
                </c:pt>
                <c:pt idx="41">
                  <c:v>4.1174367216350802</c:v>
                </c:pt>
                <c:pt idx="42">
                  <c:v>4.1686970664997096</c:v>
                </c:pt>
                <c:pt idx="43">
                  <c:v>4.2019620533244799</c:v>
                </c:pt>
                <c:pt idx="44">
                  <c:v>4.2292334982751498</c:v>
                </c:pt>
                <c:pt idx="45">
                  <c:v>4.2504641880135496</c:v>
                </c:pt>
                <c:pt idx="46">
                  <c:v>4.2686859844713299</c:v>
                </c:pt>
                <c:pt idx="47">
                  <c:v>4.2869230933631002</c:v>
                </c:pt>
                <c:pt idx="48">
                  <c:v>4.3051602022548696</c:v>
                </c:pt>
                <c:pt idx="49">
                  <c:v>4.3234151756529702</c:v>
                </c:pt>
                <c:pt idx="50">
                  <c:v>4.3416778052680796</c:v>
                </c:pt>
                <c:pt idx="51">
                  <c:v>4.3599404348831801</c:v>
                </c:pt>
                <c:pt idx="52">
                  <c:v>4.3782081686429501</c:v>
                </c:pt>
                <c:pt idx="53">
                  <c:v>4.3964784544750497</c:v>
                </c:pt>
                <c:pt idx="54">
                  <c:v>4.4147461882348198</c:v>
                </c:pt>
                <c:pt idx="55">
                  <c:v>4.4330139219945801</c:v>
                </c:pt>
                <c:pt idx="56">
                  <c:v>4.4512535829586897</c:v>
                </c:pt>
                <c:pt idx="57">
                  <c:v>4.4816589727343104</c:v>
                </c:pt>
                <c:pt idx="58">
                  <c:v>4.53642389292862</c:v>
                </c:pt>
                <c:pt idx="59">
                  <c:v>4.5546456893863896</c:v>
                </c:pt>
                <c:pt idx="60">
                  <c:v>4.5728598296271699</c:v>
                </c:pt>
                <c:pt idx="61">
                  <c:v>4.5940943474740701</c:v>
                </c:pt>
                <c:pt idx="62">
                  <c:v>4.6183435007643601</c:v>
                </c:pt>
                <c:pt idx="63">
                  <c:v>4.6456061410654801</c:v>
                </c:pt>
                <c:pt idx="64">
                  <c:v>4.6758742293495796</c:v>
                </c:pt>
                <c:pt idx="65">
                  <c:v>4.7091353880658504</c:v>
                </c:pt>
                <c:pt idx="66">
                  <c:v>4.7514334349133502</c:v>
                </c:pt>
                <c:pt idx="67">
                  <c:v>4.8087757161574398</c:v>
                </c:pt>
                <c:pt idx="68">
                  <c:v>4.8751070921781503</c:v>
                </c:pt>
                <c:pt idx="69">
                  <c:v>4.9413834826404202</c:v>
                </c:pt>
                <c:pt idx="70">
                  <c:v>5.0076146318204202</c:v>
                </c:pt>
                <c:pt idx="71">
                  <c:v>5.0738102839943302</c:v>
                </c:pt>
                <c:pt idx="72">
                  <c:v>5.1399662630437897</c:v>
                </c:pt>
                <c:pt idx="73">
                  <c:v>5.2060721286728997</c:v>
                </c:pt>
                <c:pt idx="74">
                  <c:v>5.2691154379004104</c:v>
                </c:pt>
                <c:pt idx="75">
                  <c:v>5.3200989525188804</c:v>
                </c:pt>
                <c:pt idx="76">
                  <c:v>5.3590512325377899</c:v>
                </c:pt>
                <c:pt idx="77">
                  <c:v>5.3919816426797</c:v>
                </c:pt>
                <c:pt idx="78">
                  <c:v>5.4218990762252401</c:v>
                </c:pt>
                <c:pt idx="79" formatCode="General">
                  <c:v>5.4488095305444002</c:v>
                </c:pt>
                <c:pt idx="80" formatCode="General">
                  <c:v>5.47271224001548</c:v>
                </c:pt>
                <c:pt idx="81" formatCode="General">
                  <c:v>5.4966092073238197</c:v>
                </c:pt>
                <c:pt idx="82" formatCode="General">
                  <c:v>5.5204870340896504</c:v>
                </c:pt>
                <c:pt idx="83" formatCode="General">
                  <c:v>5.5443648608554801</c:v>
                </c:pt>
                <c:pt idx="84" formatCode="General">
                  <c:v>5.5652484687566002</c:v>
                </c:pt>
                <c:pt idx="85" formatCode="General">
                  <c:v>5.5861314386396304</c:v>
                </c:pt>
                <c:pt idx="86" formatCode="General">
                  <c:v>5.60999203891721</c:v>
                </c:pt>
                <c:pt idx="87" formatCode="General">
                  <c:v>5.6308750088002499</c:v>
                </c:pt>
                <c:pt idx="88" formatCode="General">
                  <c:v>5.6517547885928598</c:v>
                </c:pt>
                <c:pt idx="89" formatCode="General">
                  <c:v>5.67562878725019</c:v>
                </c:pt>
                <c:pt idx="90" formatCode="General">
                  <c:v>5.6995066140160304</c:v>
                </c:pt>
                <c:pt idx="91" formatCode="General">
                  <c:v>5.72339975321586</c:v>
                </c:pt>
                <c:pt idx="92" formatCode="General">
                  <c:v>5.7473082048496904</c:v>
                </c:pt>
                <c:pt idx="93" formatCode="General">
                  <c:v>5.7772210446650298</c:v>
                </c:pt>
                <c:pt idx="94" formatCode="General">
                  <c:v>5.8191704146300296</c:v>
                </c:pt>
                <c:pt idx="95" formatCode="General">
                  <c:v>5.8762208026010301</c:v>
                </c:pt>
                <c:pt idx="96" formatCode="General">
                  <c:v>5.9424735283925703</c:v>
                </c:pt>
                <c:pt idx="97" formatCode="General">
                  <c:v>5.9938026632069104</c:v>
                </c:pt>
                <c:pt idx="98" formatCode="General">
                  <c:v>6.0270663739955097</c:v>
                </c:pt>
                <c:pt idx="99" formatCode="General">
                  <c:v>6.0573375247664103</c:v>
                </c:pt>
                <c:pt idx="100" formatCode="General">
                  <c:v>6.0845971025807302</c:v>
                </c:pt>
                <c:pt idx="101" formatCode="General">
                  <c:v>6.10579014925223</c:v>
                </c:pt>
                <c:pt idx="102" formatCode="General">
                  <c:v>6.1391112816683204</c:v>
                </c:pt>
                <c:pt idx="103" formatCode="General">
                  <c:v>6.1542514507839696</c:v>
                </c:pt>
                <c:pt idx="104" formatCode="General">
                  <c:v>6.1815228957346404</c:v>
                </c:pt>
                <c:pt idx="105" formatCode="General">
                  <c:v>6.2209003510042304</c:v>
                </c:pt>
                <c:pt idx="106" formatCode="General">
                  <c:v>6.2571871008458304</c:v>
                </c:pt>
                <c:pt idx="107" formatCode="General">
                  <c:v>6.3115171081420298</c:v>
                </c:pt>
                <c:pt idx="108" formatCode="General">
                  <c:v>6.37771832847376</c:v>
                </c:pt>
                <c:pt idx="109" formatCode="General">
                  <c:v>6.4287076896579398</c:v>
                </c:pt>
              </c:numCache>
            </c:numRef>
          </c:xVal>
          <c:yVal>
            <c:numRef>
              <c:f>Data!$BC$10:$BC$202</c:f>
              <c:numCache>
                <c:formatCode>0.00</c:formatCode>
                <c:ptCount val="193"/>
                <c:pt idx="0">
                  <c:v>2.2629235673202E-3</c:v>
                </c:pt>
                <c:pt idx="1">
                  <c:v>4.7640496154109611E-3</c:v>
                </c:pt>
                <c:pt idx="2">
                  <c:v>4.7640496154109611E-3</c:v>
                </c:pt>
                <c:pt idx="3">
                  <c:v>4.7640496154109611E-3</c:v>
                </c:pt>
                <c:pt idx="4">
                  <c:v>4.7640496154109611E-3</c:v>
                </c:pt>
                <c:pt idx="5">
                  <c:v>4.7640496154109611E-3</c:v>
                </c:pt>
                <c:pt idx="6">
                  <c:v>4.7640496154109611E-3</c:v>
                </c:pt>
                <c:pt idx="7">
                  <c:v>4.7640496154109611E-3</c:v>
                </c:pt>
                <c:pt idx="8">
                  <c:v>5.4916499203101791E-3</c:v>
                </c:pt>
                <c:pt idx="9">
                  <c:v>7.3106506825582236E-3</c:v>
                </c:pt>
                <c:pt idx="10">
                  <c:v>1.3131453121751508E-2</c:v>
                </c:pt>
                <c:pt idx="11">
                  <c:v>2.2468990367957759E-2</c:v>
                </c:pt>
                <c:pt idx="12">
                  <c:v>4.0052664403021292E-2</c:v>
                </c:pt>
                <c:pt idx="13">
                  <c:v>6.6658582218834195E-2</c:v>
                </c:pt>
                <c:pt idx="14">
                  <c:v>9.7948860092855458E-2</c:v>
                </c:pt>
                <c:pt idx="15">
                  <c:v>0.12695239415147921</c:v>
                </c:pt>
                <c:pt idx="16">
                  <c:v>0.15683251333933887</c:v>
                </c:pt>
                <c:pt idx="17">
                  <c:v>0.18684602591643007</c:v>
                </c:pt>
                <c:pt idx="18">
                  <c:v>0.21719302196659993</c:v>
                </c:pt>
                <c:pt idx="19">
                  <c:v>0.24620608412445472</c:v>
                </c:pt>
                <c:pt idx="20">
                  <c:v>0.27555262975538813</c:v>
                </c:pt>
                <c:pt idx="21">
                  <c:v>0.30856749359018809</c:v>
                </c:pt>
                <c:pt idx="22">
                  <c:v>0.34447254752500461</c:v>
                </c:pt>
                <c:pt idx="23">
                  <c:v>0.37693160557134003</c:v>
                </c:pt>
                <c:pt idx="24">
                  <c:v>0.41116924214076234</c:v>
                </c:pt>
                <c:pt idx="25">
                  <c:v>0.44674081260250026</c:v>
                </c:pt>
                <c:pt idx="26">
                  <c:v>0.48320167232578082</c:v>
                </c:pt>
                <c:pt idx="27">
                  <c:v>0.5209964659413755</c:v>
                </c:pt>
                <c:pt idx="28">
                  <c:v>0.55968054881851692</c:v>
                </c:pt>
                <c:pt idx="29">
                  <c:v>0.59791998706488136</c:v>
                </c:pt>
                <c:pt idx="30">
                  <c:v>0.63704871457279455</c:v>
                </c:pt>
                <c:pt idx="31">
                  <c:v>0.67573279744993087</c:v>
                </c:pt>
                <c:pt idx="32">
                  <c:v>0.71352759106552865</c:v>
                </c:pt>
                <c:pt idx="33">
                  <c:v>0.75087774005035435</c:v>
                </c:pt>
                <c:pt idx="34">
                  <c:v>0.78733859977363652</c:v>
                </c:pt>
                <c:pt idx="35">
                  <c:v>0.82024230245074381</c:v>
                </c:pt>
                <c:pt idx="36">
                  <c:v>0.85181207123553548</c:v>
                </c:pt>
                <c:pt idx="37">
                  <c:v>0.88782828632804578</c:v>
                </c:pt>
                <c:pt idx="38">
                  <c:v>0.92151011710900255</c:v>
                </c:pt>
                <c:pt idx="39">
                  <c:v>0.95425819416533786</c:v>
                </c:pt>
                <c:pt idx="40">
                  <c:v>0.98603916914974865</c:v>
                </c:pt>
                <c:pt idx="41">
                  <c:v>1</c:v>
                </c:pt>
                <c:pt idx="42">
                  <c:v>0.98098133647471686</c:v>
                </c:pt>
                <c:pt idx="43">
                  <c:v>0.95185711315917287</c:v>
                </c:pt>
                <c:pt idx="44">
                  <c:v>0.91850876585129371</c:v>
                </c:pt>
                <c:pt idx="45">
                  <c:v>0.88916222022036129</c:v>
                </c:pt>
                <c:pt idx="46">
                  <c:v>0.85981567458942387</c:v>
                </c:pt>
                <c:pt idx="47">
                  <c:v>0.82780126117386033</c:v>
                </c:pt>
                <c:pt idx="48">
                  <c:v>0.79578684775829667</c:v>
                </c:pt>
                <c:pt idx="49">
                  <c:v>0.76065992192733012</c:v>
                </c:pt>
                <c:pt idx="50">
                  <c:v>0.72419906220405317</c:v>
                </c:pt>
                <c:pt idx="51">
                  <c:v>0.687738202480771</c:v>
                </c:pt>
                <c:pt idx="52">
                  <c:v>0.6503880534959452</c:v>
                </c:pt>
                <c:pt idx="53">
                  <c:v>0.61259325988034752</c:v>
                </c:pt>
                <c:pt idx="54">
                  <c:v>0.57524311089552671</c:v>
                </c:pt>
                <c:pt idx="55">
                  <c:v>0.53789296191070102</c:v>
                </c:pt>
                <c:pt idx="56">
                  <c:v>0.50543390386436715</c:v>
                </c:pt>
                <c:pt idx="57">
                  <c:v>0.45029796964867408</c:v>
                </c:pt>
                <c:pt idx="58">
                  <c:v>0.34491719215577649</c:v>
                </c:pt>
                <c:pt idx="59">
                  <c:v>0.31557064652484307</c:v>
                </c:pt>
                <c:pt idx="60">
                  <c:v>0.28755803478622416</c:v>
                </c:pt>
                <c:pt idx="61">
                  <c:v>0.25754452220913354</c:v>
                </c:pt>
                <c:pt idx="62">
                  <c:v>0.22653055921280585</c:v>
                </c:pt>
                <c:pt idx="63">
                  <c:v>0.19471623588108938</c:v>
                </c:pt>
                <c:pt idx="64">
                  <c:v>0.16350218280091469</c:v>
                </c:pt>
                <c:pt idx="65">
                  <c:v>0.13504492643152449</c:v>
                </c:pt>
                <c:pt idx="66">
                  <c:v>0.10480909153904786</c:v>
                </c:pt>
                <c:pt idx="67">
                  <c:v>7.4613678885731852E-2</c:v>
                </c:pt>
                <c:pt idx="68">
                  <c:v>5.0966668976508797E-2</c:v>
                </c:pt>
                <c:pt idx="69">
                  <c:v>3.6899729748457878E-2</c:v>
                </c:pt>
                <c:pt idx="70">
                  <c:v>3.0715127156815035E-2</c:v>
                </c:pt>
                <c:pt idx="71">
                  <c:v>3.0715127156815035E-2</c:v>
                </c:pt>
                <c:pt idx="72">
                  <c:v>3.7627330053357354E-2</c:v>
                </c:pt>
                <c:pt idx="73">
                  <c:v>5.3270736608689313E-2</c:v>
                </c:pt>
                <c:pt idx="74">
                  <c:v>7.8263807081976111E-2</c:v>
                </c:pt>
                <c:pt idx="75">
                  <c:v>0.10747695932367798</c:v>
                </c:pt>
                <c:pt idx="76">
                  <c:v>0.13593421569306821</c:v>
                </c:pt>
                <c:pt idx="77">
                  <c:v>0.16510290347169287</c:v>
                </c:pt>
                <c:pt idx="78">
                  <c:v>0.19498302265955253</c:v>
                </c:pt>
                <c:pt idx="79">
                  <c:v>0.22452965837433303</c:v>
                </c:pt>
                <c:pt idx="80">
                  <c:v>0.25387620400526645</c:v>
                </c:pt>
                <c:pt idx="81">
                  <c:v>0.28422320005543678</c:v>
                </c:pt>
                <c:pt idx="82">
                  <c:v>0.31790503083639454</c:v>
                </c:pt>
                <c:pt idx="83">
                  <c:v>0.35158686161735181</c:v>
                </c:pt>
                <c:pt idx="84">
                  <c:v>0.38271198577137266</c:v>
                </c:pt>
                <c:pt idx="85">
                  <c:v>0.41394827108308568</c:v>
                </c:pt>
                <c:pt idx="86">
                  <c:v>0.45063145312175273</c:v>
                </c:pt>
                <c:pt idx="87">
                  <c:v>0.48186773843346575</c:v>
                </c:pt>
                <c:pt idx="88">
                  <c:v>0.51365982953364231</c:v>
                </c:pt>
                <c:pt idx="89">
                  <c:v>0.5480086272607595</c:v>
                </c:pt>
                <c:pt idx="90">
                  <c:v>0.58169045804171615</c:v>
                </c:pt>
                <c:pt idx="91">
                  <c:v>0.61270442103804179</c:v>
                </c:pt>
                <c:pt idx="92">
                  <c:v>0.6410505162497413</c:v>
                </c:pt>
                <c:pt idx="93">
                  <c:v>0.67173099577298934</c:v>
                </c:pt>
                <c:pt idx="94">
                  <c:v>0.70224473355969586</c:v>
                </c:pt>
                <c:pt idx="95">
                  <c:v>0.72290555055089822</c:v>
                </c:pt>
                <c:pt idx="96">
                  <c:v>0.71296167971727498</c:v>
                </c:pt>
                <c:pt idx="97">
                  <c:v>0.68195782228073687</c:v>
                </c:pt>
                <c:pt idx="98">
                  <c:v>0.65305592128057643</c:v>
                </c:pt>
                <c:pt idx="99">
                  <c:v>0.62130829464347381</c:v>
                </c:pt>
                <c:pt idx="100">
                  <c:v>0.59002754486868214</c:v>
                </c:pt>
                <c:pt idx="101">
                  <c:v>0.56723950754163333</c:v>
                </c:pt>
                <c:pt idx="102">
                  <c:v>0.52833310234910857</c:v>
                </c:pt>
                <c:pt idx="103">
                  <c:v>0.51165892869516649</c:v>
                </c:pt>
                <c:pt idx="104">
                  <c:v>0.47831058138729243</c:v>
                </c:pt>
                <c:pt idx="105">
                  <c:v>0.4326900422701136</c:v>
                </c:pt>
                <c:pt idx="106">
                  <c:v>0.40132353960224582</c:v>
                </c:pt>
                <c:pt idx="107">
                  <c:v>0.37171713671956264</c:v>
                </c:pt>
                <c:pt idx="108">
                  <c:v>0.3707470029796972</c:v>
                </c:pt>
                <c:pt idx="109">
                  <c:v>0.39894151479454038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83A-44EF-B33F-83EA5BD9AC72}"/>
            </c:ext>
          </c:extLst>
        </c:ser>
        <c:ser>
          <c:idx val="10"/>
          <c:order val="5"/>
          <c:tx>
            <c:v>CH3CN</c:v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Data!$BL$9:$BL$211</c:f>
              <c:numCache>
                <c:formatCode>0.00</c:formatCode>
                <c:ptCount val="203"/>
                <c:pt idx="0">
                  <c:v>2.1214135931910598</c:v>
                </c:pt>
                <c:pt idx="1">
                  <c:v>2.1886764524485001</c:v>
                </c:pt>
                <c:pt idx="2">
                  <c:v>2.2608609843345202</c:v>
                </c:pt>
                <c:pt idx="3">
                  <c:v>2.3330455162205501</c:v>
                </c:pt>
                <c:pt idx="4">
                  <c:v>2.4052300481065698</c:v>
                </c:pt>
                <c:pt idx="5">
                  <c:v>2.47741457999259</c:v>
                </c:pt>
                <c:pt idx="6">
                  <c:v>2.5495991118786199</c:v>
                </c:pt>
                <c:pt idx="7">
                  <c:v>2.62178364376464</c:v>
                </c:pt>
                <c:pt idx="8">
                  <c:v>2.6939681756506699</c:v>
                </c:pt>
                <c:pt idx="9">
                  <c:v>2.7661527075366901</c:v>
                </c:pt>
                <c:pt idx="10">
                  <c:v>2.83833723942272</c:v>
                </c:pt>
                <c:pt idx="11">
                  <c:v>2.9105217713087401</c:v>
                </c:pt>
                <c:pt idx="12">
                  <c:v>2.9761440730233102</c:v>
                </c:pt>
                <c:pt idx="13">
                  <c:v>3.02536079930923</c:v>
                </c:pt>
                <c:pt idx="14">
                  <c:v>3.06145306525225</c:v>
                </c:pt>
                <c:pt idx="15">
                  <c:v>3.0909831010238</c:v>
                </c:pt>
                <c:pt idx="16">
                  <c:v>3.1172320217096301</c:v>
                </c:pt>
                <c:pt idx="17">
                  <c:v>3.1434809423954602</c:v>
                </c:pt>
                <c:pt idx="18">
                  <c:v>3.1664487479955499</c:v>
                </c:pt>
                <c:pt idx="19">
                  <c:v>3.1861354385099299</c:v>
                </c:pt>
                <c:pt idx="20">
                  <c:v>3.2058221290243001</c:v>
                </c:pt>
                <c:pt idx="21">
                  <c:v>3.2255088195386699</c:v>
                </c:pt>
                <c:pt idx="22">
                  <c:v>3.2451955100530401</c:v>
                </c:pt>
                <c:pt idx="23">
                  <c:v>3.2648822005674099</c:v>
                </c:pt>
                <c:pt idx="24">
                  <c:v>3.2812877759960499</c:v>
                </c:pt>
                <c:pt idx="25">
                  <c:v>3.2944122363389599</c:v>
                </c:pt>
                <c:pt idx="26">
                  <c:v>3.30753669668188</c:v>
                </c:pt>
                <c:pt idx="27">
                  <c:v>3.3206611570247899</c:v>
                </c:pt>
                <c:pt idx="28">
                  <c:v>3.3337856173676998</c:v>
                </c:pt>
                <c:pt idx="29">
                  <c:v>3.34691007771062</c:v>
                </c:pt>
                <c:pt idx="30">
                  <c:v>3.3600345380535299</c:v>
                </c:pt>
                <c:pt idx="31">
                  <c:v>3.3731589983964398</c:v>
                </c:pt>
                <c:pt idx="32">
                  <c:v>3.38628345873936</c:v>
                </c:pt>
                <c:pt idx="33">
                  <c:v>3.3994079190822699</c:v>
                </c:pt>
                <c:pt idx="34">
                  <c:v>3.4125323794251798</c:v>
                </c:pt>
                <c:pt idx="35">
                  <c:v>3.4289379548538301</c:v>
                </c:pt>
                <c:pt idx="36">
                  <c:v>3.4486246453681999</c:v>
                </c:pt>
                <c:pt idx="37">
                  <c:v>3.46503022079684</c:v>
                </c:pt>
                <c:pt idx="38">
                  <c:v>3.4814357962254801</c:v>
                </c:pt>
                <c:pt idx="39">
                  <c:v>3.5011224867398498</c:v>
                </c:pt>
                <c:pt idx="40">
                  <c:v>3.52080917725422</c:v>
                </c:pt>
                <c:pt idx="41">
                  <c:v>3.5470580979400501</c:v>
                </c:pt>
                <c:pt idx="42">
                  <c:v>3.5929937091402402</c:v>
                </c:pt>
                <c:pt idx="43">
                  <c:v>3.6586160108548098</c:v>
                </c:pt>
                <c:pt idx="44">
                  <c:v>3.7078327371407398</c:v>
                </c:pt>
                <c:pt idx="45">
                  <c:v>3.7340816578265699</c:v>
                </c:pt>
                <c:pt idx="46">
                  <c:v>3.75704946342666</c:v>
                </c:pt>
                <c:pt idx="47">
                  <c:v>3.7767361539410298</c:v>
                </c:pt>
                <c:pt idx="48">
                  <c:v>3.7964228444554</c:v>
                </c:pt>
                <c:pt idx="49">
                  <c:v>3.8161095349697698</c:v>
                </c:pt>
                <c:pt idx="50">
                  <c:v>3.8357962254841498</c:v>
                </c:pt>
                <c:pt idx="51">
                  <c:v>3.8522018009127899</c:v>
                </c:pt>
                <c:pt idx="52">
                  <c:v>3.8653262612556998</c:v>
                </c:pt>
                <c:pt idx="53">
                  <c:v>3.8784507215986102</c:v>
                </c:pt>
                <c:pt idx="54">
                  <c:v>3.8915751819415298</c:v>
                </c:pt>
                <c:pt idx="55">
                  <c:v>3.9046996422844402</c:v>
                </c:pt>
                <c:pt idx="56">
                  <c:v>3.9178241026273501</c:v>
                </c:pt>
                <c:pt idx="57">
                  <c:v>3.9309485629702698</c:v>
                </c:pt>
                <c:pt idx="58">
                  <c:v>3.9440730233131802</c:v>
                </c:pt>
                <c:pt idx="59">
                  <c:v>3.9571974836560999</c:v>
                </c:pt>
                <c:pt idx="60">
                  <c:v>3.9703219439990098</c:v>
                </c:pt>
                <c:pt idx="61">
                  <c:v>3.9867275194276499</c:v>
                </c:pt>
                <c:pt idx="62">
                  <c:v>4.0064142099420197</c:v>
                </c:pt>
                <c:pt idx="63">
                  <c:v>4.0261009004563899</c:v>
                </c:pt>
                <c:pt idx="64">
                  <c:v>4.0457875909707601</c:v>
                </c:pt>
                <c:pt idx="65">
                  <c:v>4.0654742814851303</c:v>
                </c:pt>
                <c:pt idx="66">
                  <c:v>4.0851609719994997</c:v>
                </c:pt>
                <c:pt idx="67">
                  <c:v>4.1081287775995996</c:v>
                </c:pt>
                <c:pt idx="68">
                  <c:v>4.1343776982854301</c:v>
                </c:pt>
                <c:pt idx="69">
                  <c:v>4.1639077340569797</c:v>
                </c:pt>
                <c:pt idx="70">
                  <c:v>4.1967188849142696</c:v>
                </c:pt>
                <c:pt idx="71">
                  <c:v>4.23609226594301</c:v>
                </c:pt>
                <c:pt idx="72">
                  <c:v>4.2951523374861198</c:v>
                </c:pt>
                <c:pt idx="73">
                  <c:v>4.3673368693721404</c:v>
                </c:pt>
                <c:pt idx="74">
                  <c:v>4.4395214012581699</c:v>
                </c:pt>
                <c:pt idx="75">
                  <c:v>4.5117059331441904</c:v>
                </c:pt>
                <c:pt idx="76">
                  <c:v>4.5838904650302199</c:v>
                </c:pt>
                <c:pt idx="77">
                  <c:v>4.6560749969162396</c:v>
                </c:pt>
                <c:pt idx="78">
                  <c:v>4.72825952880227</c:v>
                </c:pt>
                <c:pt idx="79" formatCode="General">
                  <c:v>4.8004440606882897</c:v>
                </c:pt>
                <c:pt idx="80" formatCode="General">
                  <c:v>4.8726285925743102</c:v>
                </c:pt>
                <c:pt idx="81" formatCode="General">
                  <c:v>4.9448131244603397</c:v>
                </c:pt>
                <c:pt idx="82" formatCode="General">
                  <c:v>5.0169976563463603</c:v>
                </c:pt>
                <c:pt idx="83" formatCode="General">
                  <c:v>5.0891821882323898</c:v>
                </c:pt>
                <c:pt idx="84" formatCode="General">
                  <c:v>5.1548044899469598</c:v>
                </c:pt>
                <c:pt idx="85" formatCode="General">
                  <c:v>5.2073023313186102</c:v>
                </c:pt>
                <c:pt idx="86" formatCode="General">
                  <c:v>5.2499568274330803</c:v>
                </c:pt>
                <c:pt idx="87" formatCode="General">
                  <c:v>5.2860490933760902</c:v>
                </c:pt>
                <c:pt idx="88" formatCode="General">
                  <c:v>5.3188602442333703</c:v>
                </c:pt>
                <c:pt idx="89" formatCode="General">
                  <c:v>5.3516713950906603</c:v>
                </c:pt>
                <c:pt idx="90" formatCode="General">
                  <c:v>5.3812014308622098</c:v>
                </c:pt>
                <c:pt idx="91" formatCode="General">
                  <c:v>5.4074503515480403</c:v>
                </c:pt>
                <c:pt idx="92" formatCode="General">
                  <c:v>5.4336992722338699</c:v>
                </c:pt>
                <c:pt idx="93" formatCode="General">
                  <c:v>5.4599481929196996</c:v>
                </c:pt>
                <c:pt idx="94" formatCode="General">
                  <c:v>5.4861971136055203</c:v>
                </c:pt>
                <c:pt idx="95" formatCode="General">
                  <c:v>5.5124460342913499</c:v>
                </c:pt>
                <c:pt idx="96" formatCode="General">
                  <c:v>5.5386949549771796</c:v>
                </c:pt>
                <c:pt idx="97" formatCode="General">
                  <c:v>5.5649438756630003</c:v>
                </c:pt>
                <c:pt idx="98" formatCode="General">
                  <c:v>5.5944739114345596</c:v>
                </c:pt>
                <c:pt idx="99" formatCode="General">
                  <c:v>5.6305661773775704</c:v>
                </c:pt>
                <c:pt idx="100" formatCode="General">
                  <c:v>5.6765017885777702</c:v>
                </c:pt>
                <c:pt idx="101" formatCode="General">
                  <c:v>5.7388429752066097</c:v>
                </c:pt>
                <c:pt idx="102" formatCode="General">
                  <c:v>5.8077463920068997</c:v>
                </c:pt>
                <c:pt idx="103" formatCode="General">
                  <c:v>5.8602442333785598</c:v>
                </c:pt>
                <c:pt idx="104" formatCode="General">
                  <c:v>5.8963364993215697</c:v>
                </c:pt>
                <c:pt idx="105" formatCode="General">
                  <c:v>5.9291476501788498</c:v>
                </c:pt>
                <c:pt idx="106" formatCode="General">
                  <c:v>5.95867768595041</c:v>
                </c:pt>
                <c:pt idx="107" formatCode="General">
                  <c:v>5.9849266066362397</c:v>
                </c:pt>
                <c:pt idx="108" formatCode="General">
                  <c:v>6.0111755273220604</c:v>
                </c:pt>
                <c:pt idx="109" formatCode="General">
                  <c:v>6.03742444800789</c:v>
                </c:pt>
                <c:pt idx="110" formatCode="General">
                  <c:v>6.0636733686937196</c:v>
                </c:pt>
                <c:pt idx="111" formatCode="General">
                  <c:v>6.0899222893795404</c:v>
                </c:pt>
                <c:pt idx="112" formatCode="General">
                  <c:v>6.1194523251510997</c:v>
                </c:pt>
                <c:pt idx="113" formatCode="General">
                  <c:v>6.1522634760083799</c:v>
                </c:pt>
                <c:pt idx="114" formatCode="General">
                  <c:v>6.1883557419514004</c:v>
                </c:pt>
                <c:pt idx="115" formatCode="General">
                  <c:v>6.2441346984087804</c:v>
                </c:pt>
                <c:pt idx="116" formatCode="General">
                  <c:v>6.3163192302948001</c:v>
                </c:pt>
                <c:pt idx="117" formatCode="General">
                  <c:v>6.3753793018379099</c:v>
                </c:pt>
                <c:pt idx="118" formatCode="General">
                  <c:v>6.4147526828666503</c:v>
                </c:pt>
                <c:pt idx="119" formatCode="General">
                  <c:v>6.4442827186382097</c:v>
                </c:pt>
                <c:pt idx="120" formatCode="General">
                  <c:v>6.4672505242383096</c:v>
                </c:pt>
                <c:pt idx="121" formatCode="General">
                  <c:v>6.4869372147526798</c:v>
                </c:pt>
                <c:pt idx="122" formatCode="General">
                  <c:v>6.50662390526705</c:v>
                </c:pt>
                <c:pt idx="123" formatCode="General">
                  <c:v>6.5230294806956897</c:v>
                </c:pt>
                <c:pt idx="124" formatCode="General">
                  <c:v>6.5394350561243302</c:v>
                </c:pt>
              </c:numCache>
            </c:numRef>
          </c:xVal>
          <c:yVal>
            <c:numRef>
              <c:f>Data!$BO$9:$BO$211</c:f>
              <c:numCache>
                <c:formatCode>0.00</c:formatCode>
                <c:ptCount val="203"/>
                <c:pt idx="0">
                  <c:v>5.5080150601537908E-4</c:v>
                </c:pt>
                <c:pt idx="1">
                  <c:v>1.3559376863175041E-3</c:v>
                </c:pt>
                <c:pt idx="2">
                  <c:v>2.118579943671537E-3</c:v>
                </c:pt>
                <c:pt idx="3">
                  <c:v>2.1581510041945714E-3</c:v>
                </c:pt>
                <c:pt idx="4">
                  <c:v>1.4746508678866075E-3</c:v>
                </c:pt>
                <c:pt idx="5">
                  <c:v>2.2372931252408195E-3</c:v>
                </c:pt>
                <c:pt idx="6">
                  <c:v>2.2768641857638539E-3</c:v>
                </c:pt>
                <c:pt idx="7">
                  <c:v>1.5933640494558902E-3</c:v>
                </c:pt>
                <c:pt idx="8">
                  <c:v>3.8021487004717392E-3</c:v>
                </c:pt>
                <c:pt idx="9">
                  <c:v>6.8946870365033464E-3</c:v>
                </c:pt>
                <c:pt idx="10">
                  <c:v>1.5932477435366615E-2</c:v>
                </c:pt>
                <c:pt idx="11">
                  <c:v>3.1759102960031163E-2</c:v>
                </c:pt>
                <c:pt idx="12">
                  <c:v>5.6861544808221073E-2</c:v>
                </c:pt>
                <c:pt idx="13">
                  <c:v>8.6052396682273116E-2</c:v>
                </c:pt>
                <c:pt idx="14">
                  <c:v>0.11364529718502021</c:v>
                </c:pt>
                <c:pt idx="15">
                  <c:v>0.14176485252963847</c:v>
                </c:pt>
                <c:pt idx="16">
                  <c:v>0.17061170597982533</c:v>
                </c:pt>
                <c:pt idx="17">
                  <c:v>0.20343545101258215</c:v>
                </c:pt>
                <c:pt idx="18">
                  <c:v>0.23504223604387289</c:v>
                </c:pt>
                <c:pt idx="19">
                  <c:v>0.26642628396934109</c:v>
                </c:pt>
                <c:pt idx="20">
                  <c:v>0.29825220873731689</c:v>
                </c:pt>
                <c:pt idx="21">
                  <c:v>0.33228751771783149</c:v>
                </c:pt>
                <c:pt idx="22">
                  <c:v>0.36985784143840855</c:v>
                </c:pt>
                <c:pt idx="23">
                  <c:v>0.4074281651589855</c:v>
                </c:pt>
                <c:pt idx="24">
                  <c:v>0.44146167545492959</c:v>
                </c:pt>
                <c:pt idx="25">
                  <c:v>0.46930711127119717</c:v>
                </c:pt>
                <c:pt idx="26">
                  <c:v>0.49781536235122392</c:v>
                </c:pt>
                <c:pt idx="27">
                  <c:v>0.52566079816749145</c:v>
                </c:pt>
                <c:pt idx="28">
                  <c:v>0.55483186451128153</c:v>
                </c:pt>
                <c:pt idx="29">
                  <c:v>0.5840029308550756</c:v>
                </c:pt>
                <c:pt idx="30">
                  <c:v>0.61383681246262467</c:v>
                </c:pt>
                <c:pt idx="31">
                  <c:v>0.64367069407017796</c:v>
                </c:pt>
                <c:pt idx="32">
                  <c:v>0.67217894515020871</c:v>
                </c:pt>
                <c:pt idx="33">
                  <c:v>0.70135001149399867</c:v>
                </c:pt>
                <c:pt idx="34">
                  <c:v>0.72985826257402542</c:v>
                </c:pt>
                <c:pt idx="35">
                  <c:v>0.76499646497624363</c:v>
                </c:pt>
                <c:pt idx="36">
                  <c:v>0.80433429606685058</c:v>
                </c:pt>
                <c:pt idx="37">
                  <c:v>0.83593748372900234</c:v>
                </c:pt>
                <c:pt idx="38">
                  <c:v>0.86754067139115398</c:v>
                </c:pt>
                <c:pt idx="39">
                  <c:v>0.89759908878910022</c:v>
                </c:pt>
                <c:pt idx="40">
                  <c:v>0.92942501355707763</c:v>
                </c:pt>
                <c:pt idx="41">
                  <c:v>0.95992890516666718</c:v>
                </c:pt>
                <c:pt idx="42">
                  <c:v>0.99618798783627516</c:v>
                </c:pt>
                <c:pt idx="43">
                  <c:v>1</c:v>
                </c:pt>
                <c:pt idx="44">
                  <c:v>0.96763941624382033</c:v>
                </c:pt>
                <c:pt idx="45">
                  <c:v>0.9388213417467377</c:v>
                </c:pt>
                <c:pt idx="46">
                  <c:v>0.90569316935064104</c:v>
                </c:pt>
                <c:pt idx="47">
                  <c:v>0.87344695195498667</c:v>
                </c:pt>
                <c:pt idx="48">
                  <c:v>0.83899135034679617</c:v>
                </c:pt>
                <c:pt idx="49">
                  <c:v>0.799675103471017</c:v>
                </c:pt>
                <c:pt idx="50">
                  <c:v>0.75991697975273287</c:v>
                </c:pt>
                <c:pt idx="51">
                  <c:v>0.72545957945997108</c:v>
                </c:pt>
                <c:pt idx="52">
                  <c:v>0.69630290259273564</c:v>
                </c:pt>
                <c:pt idx="53">
                  <c:v>0.6671462257255002</c:v>
                </c:pt>
                <c:pt idx="54">
                  <c:v>0.63865236412202397</c:v>
                </c:pt>
                <c:pt idx="55">
                  <c:v>0.60949568725478853</c:v>
                </c:pt>
                <c:pt idx="56">
                  <c:v>0.57967619512378976</c:v>
                </c:pt>
                <c:pt idx="57">
                  <c:v>0.55051951825655032</c:v>
                </c:pt>
                <c:pt idx="58">
                  <c:v>0.52070002612555166</c:v>
                </c:pt>
                <c:pt idx="59">
                  <c:v>0.49353179504960176</c:v>
                </c:pt>
                <c:pt idx="60">
                  <c:v>0.46503793344612548</c:v>
                </c:pt>
                <c:pt idx="61">
                  <c:v>0.43124334841712691</c:v>
                </c:pt>
                <c:pt idx="62">
                  <c:v>0.39192710154135169</c:v>
                </c:pt>
                <c:pt idx="63">
                  <c:v>0.35482023887811326</c:v>
                </c:pt>
                <c:pt idx="64">
                  <c:v>0.31903900674239805</c:v>
                </c:pt>
                <c:pt idx="65">
                  <c:v>0.28546715881922197</c:v>
                </c:pt>
                <c:pt idx="66">
                  <c:v>0.25543032563610796</c:v>
                </c:pt>
                <c:pt idx="67">
                  <c:v>0.22186027639750122</c:v>
                </c:pt>
                <c:pt idx="68">
                  <c:v>0.18873390268597143</c:v>
                </c:pt>
                <c:pt idx="69">
                  <c:v>0.15534420155350562</c:v>
                </c:pt>
                <c:pt idx="70">
                  <c:v>0.12513781237166571</c:v>
                </c:pt>
                <c:pt idx="71">
                  <c:v>9.6184900770629092E-2</c:v>
                </c:pt>
                <c:pt idx="72">
                  <c:v>6.5779422902468951E-2</c:v>
                </c:pt>
                <c:pt idx="73">
                  <c:v>4.3885834325787687E-2</c:v>
                </c:pt>
                <c:pt idx="74">
                  <c:v>3.3561384898401006E-2</c:v>
                </c:pt>
                <c:pt idx="75">
                  <c:v>2.9624064376353919E-2</c:v>
                </c:pt>
                <c:pt idx="76">
                  <c:v>2.7494421846384301E-2</c:v>
                </c:pt>
                <c:pt idx="77">
                  <c:v>3.0185253961954289E-2</c:v>
                </c:pt>
                <c:pt idx="78">
                  <c:v>3.2635062345246997E-2</c:v>
                </c:pt>
                <c:pt idx="79">
                  <c:v>3.665152498833997E-2</c:v>
                </c:pt>
                <c:pt idx="80">
                  <c:v>4.3078224954202507E-2</c:v>
                </c:pt>
                <c:pt idx="81">
                  <c:v>5.3481816502635726E-2</c:v>
                </c:pt>
                <c:pt idx="82">
                  <c:v>6.8585370830469533E-2</c:v>
                </c:pt>
                <c:pt idx="83">
                  <c:v>9.0558101528197002E-2</c:v>
                </c:pt>
                <c:pt idx="84">
                  <c:v>0.1174146605390694</c:v>
                </c:pt>
                <c:pt idx="85">
                  <c:v>0.14538688934219324</c:v>
                </c:pt>
                <c:pt idx="86">
                  <c:v>0.17387976595173738</c:v>
                </c:pt>
                <c:pt idx="87">
                  <c:v>0.20182616792849073</c:v>
                </c:pt>
                <c:pt idx="88">
                  <c:v>0.23021264806318276</c:v>
                </c:pt>
                <c:pt idx="89">
                  <c:v>0.26178064146393099</c:v>
                </c:pt>
                <c:pt idx="90">
                  <c:v>0.29281658396910049</c:v>
                </c:pt>
                <c:pt idx="91">
                  <c:v>0.32199484505116771</c:v>
                </c:pt>
                <c:pt idx="92">
                  <c:v>0.35249873666075859</c:v>
                </c:pt>
                <c:pt idx="93">
                  <c:v>0.38432825879787302</c:v>
                </c:pt>
                <c:pt idx="94">
                  <c:v>0.41615778093498462</c:v>
                </c:pt>
                <c:pt idx="95">
                  <c:v>0.44798730307210066</c:v>
                </c:pt>
                <c:pt idx="96">
                  <c:v>0.47915400994545349</c:v>
                </c:pt>
                <c:pt idx="97">
                  <c:v>0.50899508629127999</c:v>
                </c:pt>
                <c:pt idx="98">
                  <c:v>0.53950077658544082</c:v>
                </c:pt>
                <c:pt idx="99">
                  <c:v>0.57266132530378533</c:v>
                </c:pt>
                <c:pt idx="100">
                  <c:v>0.60383882428455404</c:v>
                </c:pt>
                <c:pt idx="101">
                  <c:v>0.62309464194045772</c:v>
                </c:pt>
                <c:pt idx="102">
                  <c:v>0.61279249620173104</c:v>
                </c:pt>
                <c:pt idx="103">
                  <c:v>0.58206664691629806</c:v>
                </c:pt>
                <c:pt idx="104">
                  <c:v>0.55133180420801642</c:v>
                </c:pt>
                <c:pt idx="105">
                  <c:v>0.51741364954910907</c:v>
                </c:pt>
                <c:pt idx="106">
                  <c:v>0.48402394841664409</c:v>
                </c:pt>
                <c:pt idx="107">
                  <c:v>0.45189179760075743</c:v>
                </c:pt>
                <c:pt idx="108">
                  <c:v>0.41909683152110766</c:v>
                </c:pt>
                <c:pt idx="109">
                  <c:v>0.3869646807052235</c:v>
                </c:pt>
                <c:pt idx="110">
                  <c:v>0.35549534515309766</c:v>
                </c:pt>
                <c:pt idx="111">
                  <c:v>0.32369460196909144</c:v>
                </c:pt>
                <c:pt idx="112">
                  <c:v>0.29136540525864479</c:v>
                </c:pt>
                <c:pt idx="113">
                  <c:v>0.25824262891625321</c:v>
                </c:pt>
                <c:pt idx="114">
                  <c:v>0.22852410294574069</c:v>
                </c:pt>
                <c:pt idx="115">
                  <c:v>0.19724168069843448</c:v>
                </c:pt>
                <c:pt idx="116">
                  <c:v>0.18571211260966314</c:v>
                </c:pt>
                <c:pt idx="117">
                  <c:v>0.20492309162880512</c:v>
                </c:pt>
                <c:pt idx="118">
                  <c:v>0.23319954365884799</c:v>
                </c:pt>
                <c:pt idx="119">
                  <c:v>0.26522970905965987</c:v>
                </c:pt>
                <c:pt idx="120">
                  <c:v>0.29385382540402338</c:v>
                </c:pt>
                <c:pt idx="121">
                  <c:v>0.3239122428019684</c:v>
                </c:pt>
                <c:pt idx="122">
                  <c:v>0.35618004441245188</c:v>
                </c:pt>
                <c:pt idx="123">
                  <c:v>0.38557384786206556</c:v>
                </c:pt>
                <c:pt idx="124">
                  <c:v>0.41938641973675722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D83A-44EF-B33F-83EA5BD9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/>
      </c:scatterChart>
      <c:scatterChart>
        <c:scatterStyle val="lineMarker"/>
        <c:varyColors val="0"/>
        <c:ser>
          <c:idx val="1"/>
          <c:order val="0"/>
          <c:tx>
            <c:v>Water</c:v>
          </c:tx>
          <c:spPr>
            <a:ln w="31750">
              <a:solidFill>
                <a:srgbClr val="0070C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Data!$L$8:$L$202</c:f>
              <c:numCache>
                <c:formatCode>0.00</c:formatCode>
                <c:ptCount val="195"/>
                <c:pt idx="0">
                  <c:v>2.14663050110084</c:v>
                </c:pt>
                <c:pt idx="1">
                  <c:v>2.2109965348659202</c:v>
                </c:pt>
                <c:pt idx="2">
                  <c:v>2.2826939096560799</c:v>
                </c:pt>
                <c:pt idx="3">
                  <c:v>2.3543958662360902</c:v>
                </c:pt>
                <c:pt idx="4">
                  <c:v>2.4261024046059401</c:v>
                </c:pt>
                <c:pt idx="5">
                  <c:v>2.4977997793961002</c:v>
                </c:pt>
                <c:pt idx="6">
                  <c:v>2.5695063177659501</c:v>
                </c:pt>
                <c:pt idx="7">
                  <c:v>2.6412006380295399</c:v>
                </c:pt>
                <c:pt idx="8">
                  <c:v>2.7128842674501601</c:v>
                </c:pt>
                <c:pt idx="9">
                  <c:v>2.7845488060797501</c:v>
                </c:pt>
                <c:pt idx="10">
                  <c:v>2.85617363586399</c:v>
                </c:pt>
                <c:pt idx="11">
                  <c:v>2.9277343205903801</c:v>
                </c:pt>
                <c:pt idx="12">
                  <c:v>2.9862123589498801</c:v>
                </c:pt>
                <c:pt idx="13">
                  <c:v>3.0251485181604698</c:v>
                </c:pt>
                <c:pt idx="14">
                  <c:v>3.0575538377591598</c:v>
                </c:pt>
                <c:pt idx="15">
                  <c:v>3.0866949375444599</c:v>
                </c:pt>
                <c:pt idx="16">
                  <c:v>3.1125667775475598</c:v>
                </c:pt>
                <c:pt idx="17">
                  <c:v>3.1351850376714698</c:v>
                </c:pt>
                <c:pt idx="18">
                  <c:v>3.1545525178989</c:v>
                </c:pt>
                <c:pt idx="19">
                  <c:v>3.17391999812632</c:v>
                </c:pt>
                <c:pt idx="20">
                  <c:v>3.1932566785442198</c:v>
                </c:pt>
                <c:pt idx="21">
                  <c:v>3.21258775899675</c:v>
                </c:pt>
                <c:pt idx="22">
                  <c:v>3.23190763951854</c:v>
                </c:pt>
                <c:pt idx="23">
                  <c:v>3.24799494003129</c:v>
                </c:pt>
                <c:pt idx="24">
                  <c:v>3.2640766405786699</c:v>
                </c:pt>
                <c:pt idx="25">
                  <c:v>3.2833713212563</c:v>
                </c:pt>
                <c:pt idx="26">
                  <c:v>3.2994404218816</c:v>
                </c:pt>
                <c:pt idx="27">
                  <c:v>3.31229654237664</c:v>
                </c:pt>
                <c:pt idx="28">
                  <c:v>3.3251484628976602</c:v>
                </c:pt>
                <c:pt idx="29">
                  <c:v>3.3380045833927001</c:v>
                </c:pt>
                <c:pt idx="30">
                  <c:v>3.3508607038877498</c:v>
                </c:pt>
                <c:pt idx="31">
                  <c:v>3.3637168243827902</c:v>
                </c:pt>
                <c:pt idx="32">
                  <c:v>3.3797859250080902</c:v>
                </c:pt>
                <c:pt idx="33">
                  <c:v>3.3990890056337801</c:v>
                </c:pt>
                <c:pt idx="34">
                  <c:v>3.41838928627678</c:v>
                </c:pt>
                <c:pt idx="35">
                  <c:v>3.43770916679857</c:v>
                </c:pt>
                <c:pt idx="36">
                  <c:v>3.4570514471818399</c:v>
                </c:pt>
                <c:pt idx="37">
                  <c:v>3.47640212751315</c:v>
                </c:pt>
                <c:pt idx="38">
                  <c:v>3.49901898764573</c:v>
                </c:pt>
                <c:pt idx="39">
                  <c:v>3.5281474875089498</c:v>
                </c:pt>
                <c:pt idx="40">
                  <c:v>3.5801178133862401</c:v>
                </c:pt>
                <c:pt idx="41">
                  <c:v>3.6420932028446602</c:v>
                </c:pt>
                <c:pt idx="42">
                  <c:v>3.6846788394861201</c:v>
                </c:pt>
                <c:pt idx="43">
                  <c:v>3.7109594769611198</c:v>
                </c:pt>
                <c:pt idx="44">
                  <c:v>3.73069375492019</c:v>
                </c:pt>
                <c:pt idx="45">
                  <c:v>3.7504448327753699</c:v>
                </c:pt>
                <c:pt idx="46">
                  <c:v>3.77023231040544</c:v>
                </c:pt>
                <c:pt idx="47">
                  <c:v>3.7900253880008901</c:v>
                </c:pt>
                <c:pt idx="48">
                  <c:v>3.8098296655270598</c:v>
                </c:pt>
                <c:pt idx="49">
                  <c:v>3.82965354293203</c:v>
                </c:pt>
                <c:pt idx="50">
                  <c:v>3.8461720407781601</c:v>
                </c:pt>
                <c:pt idx="51">
                  <c:v>3.85938515906546</c:v>
                </c:pt>
                <c:pt idx="52">
                  <c:v>3.8726066773008099</c:v>
                </c:pt>
                <c:pt idx="53">
                  <c:v>3.88582819553615</c:v>
                </c:pt>
                <c:pt idx="54">
                  <c:v>3.8990455137974802</c:v>
                </c:pt>
                <c:pt idx="55">
                  <c:v>3.9122628320588002</c:v>
                </c:pt>
                <c:pt idx="56">
                  <c:v>3.9287729299568799</c:v>
                </c:pt>
                <c:pt idx="57">
                  <c:v>3.9485968073618398</c:v>
                </c:pt>
                <c:pt idx="58">
                  <c:v>3.9683982849053399</c:v>
                </c:pt>
                <c:pt idx="59">
                  <c:v>3.98818576253541</c:v>
                </c:pt>
                <c:pt idx="60">
                  <c:v>4.0079788401308498</c:v>
                </c:pt>
                <c:pt idx="61">
                  <c:v>4.0277411179167704</c:v>
                </c:pt>
                <c:pt idx="62">
                  <c:v>4.0474977957373097</c:v>
                </c:pt>
                <c:pt idx="63">
                  <c:v>4.0705262533244797</c:v>
                </c:pt>
                <c:pt idx="64">
                  <c:v>4.0968180907302196</c:v>
                </c:pt>
                <c:pt idx="65">
                  <c:v>4.1230868282788196</c:v>
                </c:pt>
                <c:pt idx="66">
                  <c:v>4.1526080257135201</c:v>
                </c:pt>
                <c:pt idx="67">
                  <c:v>4.1886491228277896</c:v>
                </c:pt>
                <c:pt idx="68">
                  <c:v>4.2377286193098502</c:v>
                </c:pt>
                <c:pt idx="69">
                  <c:v>4.3030799606179402</c:v>
                </c:pt>
                <c:pt idx="70">
                  <c:v>4.3748788984163802</c:v>
                </c:pt>
                <c:pt idx="71">
                  <c:v>4.4466220911050103</c:v>
                </c:pt>
                <c:pt idx="72">
                  <c:v>4.5183355021596299</c:v>
                </c:pt>
                <c:pt idx="73">
                  <c:v>4.5900336405814297</c:v>
                </c:pt>
                <c:pt idx="74">
                  <c:v>4.6617241426868201</c:v>
                </c:pt>
                <c:pt idx="75">
                  <c:v>4.7334077721074301</c:v>
                </c:pt>
                <c:pt idx="76">
                  <c:v>4.8050791834217899</c:v>
                </c:pt>
                <c:pt idx="77">
                  <c:v>4.8767337948400398</c:v>
                </c:pt>
                <c:pt idx="78">
                  <c:v>4.9483647336774199</c:v>
                </c:pt>
                <c:pt idx="79" formatCode="General">
                  <c:v>5.0199674181440699</c:v>
                </c:pt>
                <c:pt idx="80" formatCode="General">
                  <c:v>5.09153421192359</c:v>
                </c:pt>
                <c:pt idx="81" formatCode="General">
                  <c:v>5.1565410705135504</c:v>
                </c:pt>
                <c:pt idx="82" formatCode="General">
                  <c:v>5.2085134157722903</c:v>
                </c:pt>
                <c:pt idx="83" formatCode="General">
                  <c:v>5.2377284351004603</c:v>
                </c:pt>
                <c:pt idx="84" formatCode="General">
                  <c:v>5.3090705939055303</c:v>
                </c:pt>
                <c:pt idx="85" formatCode="General">
                  <c:v>5.3447135334820901</c:v>
                </c:pt>
                <c:pt idx="86" formatCode="General">
                  <c:v>5.37709365323661</c:v>
                </c:pt>
                <c:pt idx="87" formatCode="General">
                  <c:v>5.4062250930816598</c:v>
                </c:pt>
                <c:pt idx="88" formatCode="General">
                  <c:v>5.4321095330068303</c:v>
                </c:pt>
                <c:pt idx="89" formatCode="General">
                  <c:v>5.4579855729839499</c:v>
                </c:pt>
                <c:pt idx="90" formatCode="General">
                  <c:v>5.4838700129091302</c:v>
                </c:pt>
                <c:pt idx="91" formatCode="General">
                  <c:v>5.50974395289923</c:v>
                </c:pt>
                <c:pt idx="92" formatCode="General">
                  <c:v>5.5356304928114204</c:v>
                </c:pt>
                <c:pt idx="93" formatCode="General">
                  <c:v>5.5615233326846498</c:v>
                </c:pt>
                <c:pt idx="94" formatCode="General">
                  <c:v>5.5906707324309899</c:v>
                </c:pt>
                <c:pt idx="95" formatCode="General">
                  <c:v>5.6263254319348199</c:v>
                </c:pt>
                <c:pt idx="96" formatCode="General">
                  <c:v>5.67501853080645</c:v>
                </c:pt>
                <c:pt idx="97" formatCode="General">
                  <c:v>5.7401010737768496</c:v>
                </c:pt>
                <c:pt idx="98" formatCode="General">
                  <c:v>5.8053679913646103</c:v>
                </c:pt>
                <c:pt idx="99" formatCode="General">
                  <c:v>5.8544428212088597</c:v>
                </c:pt>
                <c:pt idx="100" formatCode="General">
                  <c:v>5.8904850383162097</c:v>
                </c:pt>
                <c:pt idx="101" formatCode="General">
                  <c:v>5.9200100157275299</c:v>
                </c:pt>
                <c:pt idx="102" formatCode="General">
                  <c:v>5.9462640533670301</c:v>
                </c:pt>
                <c:pt idx="103" formatCode="General">
                  <c:v>5.97253069092862</c:v>
                </c:pt>
                <c:pt idx="104" formatCode="General">
                  <c:v>5.9988057284382501</c:v>
                </c:pt>
                <c:pt idx="105" formatCode="General">
                  <c:v>6.02508076594789</c:v>
                </c:pt>
                <c:pt idx="106" formatCode="General">
                  <c:v>6.05135370347051</c:v>
                </c:pt>
                <c:pt idx="107" formatCode="General">
                  <c:v>6.0776182410450801</c:v>
                </c:pt>
                <c:pt idx="108" formatCode="General">
                  <c:v>6.1071583383628996</c:v>
                </c:pt>
                <c:pt idx="109" formatCode="General">
                  <c:v>6.1399550955408504</c:v>
                </c:pt>
                <c:pt idx="110" formatCode="General">
                  <c:v>6.1759970326499296</c:v>
                </c:pt>
                <c:pt idx="111" formatCode="General">
                  <c:v>6.2283477489020704</c:v>
                </c:pt>
                <c:pt idx="112" formatCode="General">
                  <c:v>6.2968985031516</c:v>
                </c:pt>
                <c:pt idx="113" formatCode="General">
                  <c:v>6.3619905490935302</c:v>
                </c:pt>
                <c:pt idx="114" formatCode="General">
                  <c:v>6.40743632138064</c:v>
                </c:pt>
                <c:pt idx="115" formatCode="General">
                  <c:v>6.4365795211529599</c:v>
                </c:pt>
                <c:pt idx="116" formatCode="General">
                  <c:v>6.4624618610911204</c:v>
                </c:pt>
                <c:pt idx="117" formatCode="General">
                  <c:v>6.4850619213275902</c:v>
                </c:pt>
                <c:pt idx="118" formatCode="General">
                  <c:v>6.50441540164159</c:v>
                </c:pt>
                <c:pt idx="119" formatCode="General">
                  <c:v>6.5237576820248604</c:v>
                </c:pt>
                <c:pt idx="120" formatCode="General">
                  <c:v>6.5430635626332299</c:v>
                </c:pt>
              </c:numCache>
            </c:numRef>
          </c:xVal>
          <c:yVal>
            <c:numRef>
              <c:f>Data!$O$8:$O$202</c:f>
              <c:numCache>
                <c:formatCode>0.00</c:formatCode>
                <c:ptCount val="195"/>
                <c:pt idx="0">
                  <c:v>2.8454047474133614E-3</c:v>
                </c:pt>
                <c:pt idx="1">
                  <c:v>3.2866707242849326E-3</c:v>
                </c:pt>
                <c:pt idx="2">
                  <c:v>4.0170419963481904E-3</c:v>
                </c:pt>
                <c:pt idx="3">
                  <c:v>4.0170419963481904E-3</c:v>
                </c:pt>
                <c:pt idx="4">
                  <c:v>3.2866707242849326E-3</c:v>
                </c:pt>
                <c:pt idx="5">
                  <c:v>4.0170419963481904E-3</c:v>
                </c:pt>
                <c:pt idx="6">
                  <c:v>3.2866707242849326E-3</c:v>
                </c:pt>
                <c:pt idx="7">
                  <c:v>4.5039561777236274E-3</c:v>
                </c:pt>
                <c:pt idx="8">
                  <c:v>7.425441265976814E-3</c:v>
                </c:pt>
                <c:pt idx="9">
                  <c:v>1.3390139987827177E-2</c:v>
                </c:pt>
                <c:pt idx="10">
                  <c:v>2.5684723067559548E-2</c:v>
                </c:pt>
                <c:pt idx="11">
                  <c:v>4.8204503956177647E-2</c:v>
                </c:pt>
                <c:pt idx="12">
                  <c:v>7.8045387357621065E-2</c:v>
                </c:pt>
                <c:pt idx="13">
                  <c:v>0.10578210590383431</c:v>
                </c:pt>
                <c:pt idx="14">
                  <c:v>0.13550821667681076</c:v>
                </c:pt>
                <c:pt idx="15">
                  <c:v>0.16603773584905648</c:v>
                </c:pt>
                <c:pt idx="16">
                  <c:v>0.19817407181984198</c:v>
                </c:pt>
                <c:pt idx="17">
                  <c:v>0.22941773179143871</c:v>
                </c:pt>
                <c:pt idx="18">
                  <c:v>0.25932237776425249</c:v>
                </c:pt>
                <c:pt idx="19">
                  <c:v>0.28922702373706666</c:v>
                </c:pt>
                <c:pt idx="20">
                  <c:v>0.32404138770541691</c:v>
                </c:pt>
                <c:pt idx="21">
                  <c:v>0.35974842767295623</c:v>
                </c:pt>
                <c:pt idx="22">
                  <c:v>0.39724081963887231</c:v>
                </c:pt>
                <c:pt idx="23">
                  <c:v>0.43049300060863976</c:v>
                </c:pt>
                <c:pt idx="24">
                  <c:v>0.46463785757760057</c:v>
                </c:pt>
                <c:pt idx="25">
                  <c:v>0.50614729153986304</c:v>
                </c:pt>
                <c:pt idx="26">
                  <c:v>0.54230066950699707</c:v>
                </c:pt>
                <c:pt idx="27">
                  <c:v>0.57108947048082515</c:v>
                </c:pt>
                <c:pt idx="28">
                  <c:v>0.60054777845404439</c:v>
                </c:pt>
                <c:pt idx="29">
                  <c:v>0.62933657942787646</c:v>
                </c:pt>
                <c:pt idx="30">
                  <c:v>0.65812538040170465</c:v>
                </c:pt>
                <c:pt idx="31">
                  <c:v>0.68691418137553284</c:v>
                </c:pt>
                <c:pt idx="32">
                  <c:v>0.72306755934266675</c:v>
                </c:pt>
                <c:pt idx="33">
                  <c:v>0.76323797930614712</c:v>
                </c:pt>
                <c:pt idx="34">
                  <c:v>0.80385473726922274</c:v>
                </c:pt>
                <c:pt idx="35">
                  <c:v>0.84134712923513888</c:v>
                </c:pt>
                <c:pt idx="36">
                  <c:v>0.87526881720429994</c:v>
                </c:pt>
                <c:pt idx="37">
                  <c:v>0.90785149117467889</c:v>
                </c:pt>
                <c:pt idx="38">
                  <c:v>0.9393183201460753</c:v>
                </c:pt>
                <c:pt idx="39">
                  <c:v>0.97185636031649336</c:v>
                </c:pt>
                <c:pt idx="40">
                  <c:v>1</c:v>
                </c:pt>
                <c:pt idx="41">
                  <c:v>0.99187461959829637</c:v>
                </c:pt>
                <c:pt idx="42">
                  <c:v>0.95739500912963815</c:v>
                </c:pt>
                <c:pt idx="43">
                  <c:v>0.92436599715966794</c:v>
                </c:pt>
                <c:pt idx="44">
                  <c:v>0.89580036518563555</c:v>
                </c:pt>
                <c:pt idx="45">
                  <c:v>0.86455670521403871</c:v>
                </c:pt>
                <c:pt idx="46">
                  <c:v>0.82751065124771817</c:v>
                </c:pt>
                <c:pt idx="47">
                  <c:v>0.78957192128220666</c:v>
                </c:pt>
                <c:pt idx="48">
                  <c:v>0.74984783931831755</c:v>
                </c:pt>
                <c:pt idx="49">
                  <c:v>0.70699939135727297</c:v>
                </c:pt>
                <c:pt idx="50">
                  <c:v>0.67151552038953011</c:v>
                </c:pt>
                <c:pt idx="51">
                  <c:v>0.64339622641509298</c:v>
                </c:pt>
                <c:pt idx="52">
                  <c:v>0.61393791844187373</c:v>
                </c:pt>
                <c:pt idx="53">
                  <c:v>0.5844796104686546</c:v>
                </c:pt>
                <c:pt idx="54">
                  <c:v>0.55569080949482641</c:v>
                </c:pt>
                <c:pt idx="55">
                  <c:v>0.52690200852099833</c:v>
                </c:pt>
                <c:pt idx="56">
                  <c:v>0.49275715155203764</c:v>
                </c:pt>
                <c:pt idx="57">
                  <c:v>0.44990870359098889</c:v>
                </c:pt>
                <c:pt idx="58">
                  <c:v>0.41063095962669938</c:v>
                </c:pt>
                <c:pt idx="59">
                  <c:v>0.3735849056603775</c:v>
                </c:pt>
                <c:pt idx="60">
                  <c:v>0.33564617569486721</c:v>
                </c:pt>
                <c:pt idx="61">
                  <c:v>0.30261716372489372</c:v>
                </c:pt>
                <c:pt idx="62">
                  <c:v>0.27048082775410864</c:v>
                </c:pt>
                <c:pt idx="63">
                  <c:v>0.23633597078514912</c:v>
                </c:pt>
                <c:pt idx="64">
                  <c:v>0.20152160681679854</c:v>
                </c:pt>
                <c:pt idx="65">
                  <c:v>0.17038953134510046</c:v>
                </c:pt>
                <c:pt idx="66">
                  <c:v>0.14032866707242847</c:v>
                </c:pt>
                <c:pt idx="67">
                  <c:v>0.11002231689997963</c:v>
                </c:pt>
                <c:pt idx="68">
                  <c:v>7.9448163927774373E-2</c:v>
                </c:pt>
                <c:pt idx="69">
                  <c:v>5.2708460133901146E-2</c:v>
                </c:pt>
                <c:pt idx="70">
                  <c:v>3.7248934875228304E-2</c:v>
                </c:pt>
                <c:pt idx="71">
                  <c:v>3.067559342665881E-2</c:v>
                </c:pt>
                <c:pt idx="72">
                  <c:v>2.8849665246500386E-2</c:v>
                </c:pt>
                <c:pt idx="73">
                  <c:v>2.9458307973219765E-2</c:v>
                </c:pt>
                <c:pt idx="74">
                  <c:v>3.1284236153377984E-2</c:v>
                </c:pt>
                <c:pt idx="75">
                  <c:v>3.420572124163121E-2</c:v>
                </c:pt>
                <c:pt idx="76">
                  <c:v>3.9074863055386731E-2</c:v>
                </c:pt>
                <c:pt idx="77">
                  <c:v>4.6622032866706957E-2</c:v>
                </c:pt>
                <c:pt idx="78">
                  <c:v>5.7942787583688267E-2</c:v>
                </c:pt>
                <c:pt idx="79">
                  <c:v>7.376749847839309E-2</c:v>
                </c:pt>
                <c:pt idx="80">
                  <c:v>9.5313451004260488E-2</c:v>
                </c:pt>
                <c:pt idx="81">
                  <c:v>0.1234868465544058</c:v>
                </c:pt>
                <c:pt idx="82">
                  <c:v>0.15130858186244686</c:v>
                </c:pt>
                <c:pt idx="83">
                  <c:v>0.1700547778454049</c:v>
                </c:pt>
                <c:pt idx="84">
                  <c:v>0.2274092107932647</c:v>
                </c:pt>
                <c:pt idx="85">
                  <c:v>0.26057212416311637</c:v>
                </c:pt>
                <c:pt idx="86">
                  <c:v>0.29431527693244081</c:v>
                </c:pt>
                <c:pt idx="87">
                  <c:v>0.32638466220328682</c:v>
                </c:pt>
                <c:pt idx="88">
                  <c:v>0.35651247717589796</c:v>
                </c:pt>
                <c:pt idx="89">
                  <c:v>0.38797930614729192</c:v>
                </c:pt>
                <c:pt idx="90">
                  <c:v>0.418107121119903</c:v>
                </c:pt>
                <c:pt idx="91">
                  <c:v>0.44990870359098889</c:v>
                </c:pt>
                <c:pt idx="92">
                  <c:v>0.47970176506390566</c:v>
                </c:pt>
                <c:pt idx="93">
                  <c:v>0.50849056603773379</c:v>
                </c:pt>
                <c:pt idx="94">
                  <c:v>0.53801582471089415</c:v>
                </c:pt>
                <c:pt idx="95">
                  <c:v>0.56930411848244755</c:v>
                </c:pt>
                <c:pt idx="96">
                  <c:v>0.6003246094542487</c:v>
                </c:pt>
                <c:pt idx="97">
                  <c:v>0.61643335362142493</c:v>
                </c:pt>
                <c:pt idx="98">
                  <c:v>0.60315141678501283</c:v>
                </c:pt>
                <c:pt idx="99">
                  <c:v>0.57332116047879811</c:v>
                </c:pt>
                <c:pt idx="100">
                  <c:v>0.54283627510650989</c:v>
                </c:pt>
                <c:pt idx="101">
                  <c:v>0.51217285453438677</c:v>
                </c:pt>
                <c:pt idx="102">
                  <c:v>0.48338405356055858</c:v>
                </c:pt>
                <c:pt idx="103">
                  <c:v>0.45258673158855728</c:v>
                </c:pt>
                <c:pt idx="104">
                  <c:v>0.42045039561776976</c:v>
                </c:pt>
                <c:pt idx="105">
                  <c:v>0.38831405964698751</c:v>
                </c:pt>
                <c:pt idx="106">
                  <c:v>0.35651247717589796</c:v>
                </c:pt>
                <c:pt idx="107">
                  <c:v>0.3260499087035913</c:v>
                </c:pt>
                <c:pt idx="108">
                  <c:v>0.29297626293365792</c:v>
                </c:pt>
                <c:pt idx="109">
                  <c:v>0.26030432136335996</c:v>
                </c:pt>
                <c:pt idx="110">
                  <c:v>0.22986406979103288</c:v>
                </c:pt>
                <c:pt idx="111">
                  <c:v>0.19737066342057227</c:v>
                </c:pt>
                <c:pt idx="112">
                  <c:v>0.18015824710894715</c:v>
                </c:pt>
                <c:pt idx="113">
                  <c:v>0.19475214715628592</c:v>
                </c:pt>
                <c:pt idx="114">
                  <c:v>0.22388314059646999</c:v>
                </c:pt>
                <c:pt idx="115">
                  <c:v>0.25407790626902016</c:v>
                </c:pt>
                <c:pt idx="116">
                  <c:v>0.28454047474132721</c:v>
                </c:pt>
                <c:pt idx="117">
                  <c:v>0.31868533171028629</c:v>
                </c:pt>
                <c:pt idx="118">
                  <c:v>0.35082166768107137</c:v>
                </c:pt>
                <c:pt idx="119">
                  <c:v>0.3847433556502336</c:v>
                </c:pt>
                <c:pt idx="120">
                  <c:v>0.4244674376141202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3A-44EF-B33F-83EA5BD9AC72}"/>
            </c:ext>
          </c:extLst>
        </c:ser>
        <c:ser>
          <c:idx val="0"/>
          <c:order val="6"/>
          <c:tx>
            <c:v>Dichloroethane</c:v>
          </c:tx>
          <c:spPr>
            <a:ln w="31750">
              <a:solidFill>
                <a:srgbClr val="922E7F"/>
              </a:solidFill>
            </a:ln>
          </c:spPr>
          <c:marker>
            <c:symbol val="none"/>
          </c:marker>
          <c:xVal>
            <c:numRef>
              <c:f>Data!$BY$9:$BY$203</c:f>
              <c:numCache>
                <c:formatCode>0.00</c:formatCode>
                <c:ptCount val="195"/>
                <c:pt idx="0" formatCode="General">
                  <c:v>2.2146306757434502</c:v>
                </c:pt>
                <c:pt idx="1">
                  <c:v>2.2874357050382299</c:v>
                </c:pt>
                <c:pt idx="2">
                  <c:v>2.3602407343330198</c:v>
                </c:pt>
                <c:pt idx="3">
                  <c:v>2.4330457636278102</c:v>
                </c:pt>
                <c:pt idx="4">
                  <c:v>2.5058507929225899</c:v>
                </c:pt>
                <c:pt idx="5">
                  <c:v>2.5786558222173799</c:v>
                </c:pt>
                <c:pt idx="6">
                  <c:v>2.6514608515121698</c:v>
                </c:pt>
                <c:pt idx="7">
                  <c:v>2.72426588080695</c:v>
                </c:pt>
                <c:pt idx="8">
                  <c:v>2.7970709101017399</c:v>
                </c:pt>
                <c:pt idx="9">
                  <c:v>2.8698759393965299</c:v>
                </c:pt>
                <c:pt idx="10">
                  <c:v>2.94268096869131</c:v>
                </c:pt>
                <c:pt idx="11">
                  <c:v>3.0154859979861</c:v>
                </c:pt>
                <c:pt idx="12">
                  <c:v>3.07836306874069</c:v>
                </c:pt>
                <c:pt idx="13">
                  <c:v>3.1246935419282802</c:v>
                </c:pt>
                <c:pt idx="14">
                  <c:v>3.1610960565756701</c:v>
                </c:pt>
                <c:pt idx="15">
                  <c:v>3.1941892517096702</c:v>
                </c:pt>
                <c:pt idx="16">
                  <c:v>3.2239731273302601</c:v>
                </c:pt>
                <c:pt idx="17">
                  <c:v>3.2504476834374598</c:v>
                </c:pt>
                <c:pt idx="18">
                  <c:v>3.2736129200312498</c:v>
                </c:pt>
                <c:pt idx="19">
                  <c:v>3.2934688371116501</c:v>
                </c:pt>
                <c:pt idx="20">
                  <c:v>3.3133247541920499</c:v>
                </c:pt>
                <c:pt idx="21">
                  <c:v>3.3331806712724399</c:v>
                </c:pt>
                <c:pt idx="22">
                  <c:v>3.3530365883528401</c:v>
                </c:pt>
                <c:pt idx="23">
                  <c:v>3.3728925054332399</c:v>
                </c:pt>
                <c:pt idx="24">
                  <c:v>3.39274842251363</c:v>
                </c:pt>
                <c:pt idx="25">
                  <c:v>3.4092950200806298</c:v>
                </c:pt>
                <c:pt idx="26">
                  <c:v>3.4225322981342301</c:v>
                </c:pt>
                <c:pt idx="27">
                  <c:v>3.4357695761878202</c:v>
                </c:pt>
                <c:pt idx="28">
                  <c:v>3.4490068542414201</c:v>
                </c:pt>
                <c:pt idx="29">
                  <c:v>3.4655534518084199</c:v>
                </c:pt>
                <c:pt idx="30">
                  <c:v>3.4821000493754202</c:v>
                </c:pt>
                <c:pt idx="31">
                  <c:v>3.4953373274290098</c:v>
                </c:pt>
                <c:pt idx="32">
                  <c:v>3.5085746054826101</c:v>
                </c:pt>
                <c:pt idx="33">
                  <c:v>3.52512120304961</c:v>
                </c:pt>
                <c:pt idx="34">
                  <c:v>3.54497712013</c:v>
                </c:pt>
                <c:pt idx="35">
                  <c:v>3.5648330372103998</c:v>
                </c:pt>
                <c:pt idx="36">
                  <c:v>3.5846889542908</c:v>
                </c:pt>
                <c:pt idx="37">
                  <c:v>3.6045448713711901</c:v>
                </c:pt>
                <c:pt idx="38">
                  <c:v>3.6277101079649898</c:v>
                </c:pt>
                <c:pt idx="39">
                  <c:v>3.6541846640721798</c:v>
                </c:pt>
                <c:pt idx="40">
                  <c:v>3.6905871787195799</c:v>
                </c:pt>
                <c:pt idx="41">
                  <c:v>3.7501549299607699</c:v>
                </c:pt>
                <c:pt idx="42">
                  <c:v>3.80641336168856</c:v>
                </c:pt>
                <c:pt idx="43">
                  <c:v>3.8395065568225499</c:v>
                </c:pt>
                <c:pt idx="44">
                  <c:v>3.8659811129297501</c:v>
                </c:pt>
                <c:pt idx="45">
                  <c:v>3.8891463495235401</c:v>
                </c:pt>
                <c:pt idx="46">
                  <c:v>3.9090022666039399</c:v>
                </c:pt>
                <c:pt idx="47">
                  <c:v>3.9288581836843299</c:v>
                </c:pt>
                <c:pt idx="48">
                  <c:v>3.9487141007647302</c:v>
                </c:pt>
                <c:pt idx="49">
                  <c:v>3.96857001784513</c:v>
                </c:pt>
                <c:pt idx="50">
                  <c:v>3.9851166154121298</c:v>
                </c:pt>
                <c:pt idx="51">
                  <c:v>4.0016632129791203</c:v>
                </c:pt>
                <c:pt idx="52">
                  <c:v>4.0215191300595201</c:v>
                </c:pt>
                <c:pt idx="53">
                  <c:v>4.0413750471399101</c:v>
                </c:pt>
                <c:pt idx="54">
                  <c:v>4.0579216447069104</c:v>
                </c:pt>
                <c:pt idx="55">
                  <c:v>4.0711589227605103</c:v>
                </c:pt>
                <c:pt idx="56">
                  <c:v>4.0877055203275097</c:v>
                </c:pt>
                <c:pt idx="57">
                  <c:v>4.1075614374078997</c:v>
                </c:pt>
                <c:pt idx="58">
                  <c:v>4.1274173544883004</c:v>
                </c:pt>
                <c:pt idx="59">
                  <c:v>4.1472732715687002</c:v>
                </c:pt>
                <c:pt idx="60">
                  <c:v>4.1671291886490902</c:v>
                </c:pt>
                <c:pt idx="61">
                  <c:v>4.18698510572949</c:v>
                </c:pt>
                <c:pt idx="62">
                  <c:v>4.20684102280988</c:v>
                </c:pt>
                <c:pt idx="63">
                  <c:v>4.2300062594036802</c:v>
                </c:pt>
                <c:pt idx="64">
                  <c:v>4.25648081551088</c:v>
                </c:pt>
                <c:pt idx="65">
                  <c:v>4.2829553716180699</c:v>
                </c:pt>
                <c:pt idx="66">
                  <c:v>4.3127392472386701</c:v>
                </c:pt>
                <c:pt idx="67">
                  <c:v>4.3491417618860604</c:v>
                </c:pt>
                <c:pt idx="68">
                  <c:v>4.3954722350736501</c:v>
                </c:pt>
                <c:pt idx="69">
                  <c:v>4.4583493058282402</c:v>
                </c:pt>
                <c:pt idx="70">
                  <c:v>4.5311543351230297</c:v>
                </c:pt>
                <c:pt idx="71">
                  <c:v>4.6039593644178103</c:v>
                </c:pt>
                <c:pt idx="72">
                  <c:v>4.6767643937125998</c:v>
                </c:pt>
                <c:pt idx="73">
                  <c:v>4.7495694230073902</c:v>
                </c:pt>
                <c:pt idx="74">
                  <c:v>4.8223744523021699</c:v>
                </c:pt>
                <c:pt idx="75">
                  <c:v>4.8951794815969603</c:v>
                </c:pt>
                <c:pt idx="76">
                  <c:v>4.9679845108917497</c:v>
                </c:pt>
                <c:pt idx="77">
                  <c:v>5.0407895401865304</c:v>
                </c:pt>
                <c:pt idx="78">
                  <c:v>5.1135945694813199</c:v>
                </c:pt>
                <c:pt idx="79">
                  <c:v>5.1764716402359099</c:v>
                </c:pt>
                <c:pt idx="80" formatCode="General">
                  <c:v>5.2261114329369001</c:v>
                </c:pt>
                <c:pt idx="81" formatCode="General">
                  <c:v>5.2691325866110903</c:v>
                </c:pt>
                <c:pt idx="82" formatCode="General">
                  <c:v>5.3055351012584904</c:v>
                </c:pt>
                <c:pt idx="83" formatCode="General">
                  <c:v>5.3386282963924803</c:v>
                </c:pt>
                <c:pt idx="84" formatCode="General">
                  <c:v>5.3717214915264702</c:v>
                </c:pt>
                <c:pt idx="85" formatCode="General">
                  <c:v>5.4015053671470703</c:v>
                </c:pt>
                <c:pt idx="86" formatCode="General">
                  <c:v>5.4279799232542603</c:v>
                </c:pt>
                <c:pt idx="87" formatCode="General">
                  <c:v>5.45445447936146</c:v>
                </c:pt>
                <c:pt idx="88" formatCode="General">
                  <c:v>5.48092903546865</c:v>
                </c:pt>
                <c:pt idx="89" formatCode="General">
                  <c:v>5.5074035915758497</c:v>
                </c:pt>
                <c:pt idx="90" formatCode="General">
                  <c:v>5.5338781476830396</c:v>
                </c:pt>
                <c:pt idx="91" formatCode="General">
                  <c:v>5.5603527037902403</c:v>
                </c:pt>
                <c:pt idx="92" formatCode="General">
                  <c:v>5.5868272598974302</c:v>
                </c:pt>
                <c:pt idx="93" formatCode="General">
                  <c:v>5.61330181600463</c:v>
                </c:pt>
                <c:pt idx="94" formatCode="General">
                  <c:v>5.6430856916252203</c:v>
                </c:pt>
                <c:pt idx="95" formatCode="General">
                  <c:v>5.6794882062726204</c:v>
                </c:pt>
                <c:pt idx="96" formatCode="General">
                  <c:v>5.7357466380004096</c:v>
                </c:pt>
                <c:pt idx="97" formatCode="General">
                  <c:v>5.8085516672951902</c:v>
                </c:pt>
                <c:pt idx="98" formatCode="General">
                  <c:v>5.8681194185363799</c:v>
                </c:pt>
                <c:pt idx="99" formatCode="General">
                  <c:v>5.9078312526971803</c:v>
                </c:pt>
                <c:pt idx="100" formatCode="General">
                  <c:v>5.9409244478311702</c:v>
                </c:pt>
                <c:pt idx="101" formatCode="General">
                  <c:v>5.9707083234517597</c:v>
                </c:pt>
                <c:pt idx="102" formatCode="General">
                  <c:v>5.9971828795589603</c:v>
                </c:pt>
                <c:pt idx="103" formatCode="General">
                  <c:v>6.0236574356661601</c:v>
                </c:pt>
                <c:pt idx="104" formatCode="General">
                  <c:v>6.05013199177335</c:v>
                </c:pt>
                <c:pt idx="105" formatCode="General">
                  <c:v>6.0766065478805498</c:v>
                </c:pt>
                <c:pt idx="106" formatCode="General">
                  <c:v>6.1030811039877397</c:v>
                </c:pt>
                <c:pt idx="107" formatCode="General">
                  <c:v>6.1328649796083399</c:v>
                </c:pt>
                <c:pt idx="108" formatCode="General">
                  <c:v>6.1659581747423298</c:v>
                </c:pt>
                <c:pt idx="109" formatCode="General">
                  <c:v>6.2023606893897201</c:v>
                </c:pt>
                <c:pt idx="110" formatCode="General">
                  <c:v>6.2586191211175102</c:v>
                </c:pt>
                <c:pt idx="111" formatCode="General">
                  <c:v>6.3314241504122997</c:v>
                </c:pt>
                <c:pt idx="112" formatCode="General">
                  <c:v>6.3876825821400898</c:v>
                </c:pt>
                <c:pt idx="113" formatCode="General">
                  <c:v>6.4240850967874801</c:v>
                </c:pt>
                <c:pt idx="114" formatCode="General">
                  <c:v>6.4538689724080802</c:v>
                </c:pt>
                <c:pt idx="115" formatCode="General">
                  <c:v>6.4803435285152702</c:v>
                </c:pt>
                <c:pt idx="116" formatCode="General">
                  <c:v>6.5035087651090704</c:v>
                </c:pt>
                <c:pt idx="117" formatCode="General">
                  <c:v>6.5233646821894604</c:v>
                </c:pt>
              </c:numCache>
            </c:numRef>
          </c:xVal>
          <c:yVal>
            <c:numRef>
              <c:f>Data!$CB$9:$CB$203</c:f>
              <c:numCache>
                <c:formatCode>General</c:formatCode>
                <c:ptCount val="195"/>
                <c:pt idx="0">
                  <c:v>2.2466759613825812E-3</c:v>
                </c:pt>
                <c:pt idx="1">
                  <c:v>2.9695983070209936E-3</c:v>
                </c:pt>
                <c:pt idx="2">
                  <c:v>2.9695983070209936E-3</c:v>
                </c:pt>
                <c:pt idx="3">
                  <c:v>2.2466759613825812E-3</c:v>
                </c:pt>
                <c:pt idx="4">
                  <c:v>2.9695983070209936E-3</c:v>
                </c:pt>
                <c:pt idx="5">
                  <c:v>2.9695983070209936E-3</c:v>
                </c:pt>
                <c:pt idx="6">
                  <c:v>2.9695983070209936E-3</c:v>
                </c:pt>
                <c:pt idx="7">
                  <c:v>3.0900853646271828E-3</c:v>
                </c:pt>
                <c:pt idx="8">
                  <c:v>4.2949559406912467E-3</c:v>
                </c:pt>
                <c:pt idx="9">
                  <c:v>9.4758994177666766E-3</c:v>
                </c:pt>
                <c:pt idx="10">
                  <c:v>1.8994376968672361E-2</c:v>
                </c:pt>
                <c:pt idx="11">
                  <c:v>3.6585487379207138E-2</c:v>
                </c:pt>
                <c:pt idx="12">
                  <c:v>6.1616673596936948E-2</c:v>
                </c:pt>
                <c:pt idx="13">
                  <c:v>8.8455165678763367E-2</c:v>
                </c:pt>
                <c:pt idx="14">
                  <c:v>0.11668528327594338</c:v>
                </c:pt>
                <c:pt idx="15">
                  <c:v>0.14769865190383144</c:v>
                </c:pt>
                <c:pt idx="16">
                  <c:v>0.17924216358518752</c:v>
                </c:pt>
                <c:pt idx="17">
                  <c:v>0.21337012265220084</c:v>
                </c:pt>
                <c:pt idx="18">
                  <c:v>0.24551004526870895</c:v>
                </c:pt>
                <c:pt idx="19">
                  <c:v>0.27466791320945816</c:v>
                </c:pt>
                <c:pt idx="20">
                  <c:v>0.30691828229543883</c:v>
                </c:pt>
                <c:pt idx="21">
                  <c:v>0.34137758077086972</c:v>
                </c:pt>
                <c:pt idx="22">
                  <c:v>0.37760402275786159</c:v>
                </c:pt>
                <c:pt idx="23">
                  <c:v>0.41559760825641323</c:v>
                </c:pt>
                <c:pt idx="24">
                  <c:v>0.45491655138863651</c:v>
                </c:pt>
                <c:pt idx="25">
                  <c:v>0.48805049223039698</c:v>
                </c:pt>
                <c:pt idx="26">
                  <c:v>0.51588300253747332</c:v>
                </c:pt>
                <c:pt idx="27">
                  <c:v>0.5443781916613899</c:v>
                </c:pt>
                <c:pt idx="28">
                  <c:v>0.57287338078530226</c:v>
                </c:pt>
                <c:pt idx="29">
                  <c:v>0.60865803689440279</c:v>
                </c:pt>
                <c:pt idx="30">
                  <c:v>0.6437800141866713</c:v>
                </c:pt>
                <c:pt idx="31">
                  <c:v>0.67227520331058377</c:v>
                </c:pt>
                <c:pt idx="32">
                  <c:v>0.70010771361766422</c:v>
                </c:pt>
                <c:pt idx="33">
                  <c:v>0.73545058384887529</c:v>
                </c:pt>
                <c:pt idx="34">
                  <c:v>0.77432774110320934</c:v>
                </c:pt>
                <c:pt idx="35">
                  <c:v>0.81320489835753917</c:v>
                </c:pt>
                <c:pt idx="36">
                  <c:v>0.84943134034453316</c:v>
                </c:pt>
                <c:pt idx="37">
                  <c:v>0.8812399235526216</c:v>
                </c:pt>
                <c:pt idx="38">
                  <c:v>0.91713502613119746</c:v>
                </c:pt>
                <c:pt idx="39">
                  <c:v>0.94828093052244999</c:v>
                </c:pt>
                <c:pt idx="40">
                  <c:v>0.98165154237022556</c:v>
                </c:pt>
                <c:pt idx="41">
                  <c:v>1</c:v>
                </c:pt>
                <c:pt idx="42">
                  <c:v>0.98042085313896032</c:v>
                </c:pt>
                <c:pt idx="43">
                  <c:v>0.95159432460662596</c:v>
                </c:pt>
                <c:pt idx="44">
                  <c:v>0.91713502613119746</c:v>
                </c:pt>
                <c:pt idx="45">
                  <c:v>0.88477421057574435</c:v>
                </c:pt>
                <c:pt idx="46">
                  <c:v>0.85075669797820108</c:v>
                </c:pt>
                <c:pt idx="47">
                  <c:v>0.81541382774699001</c:v>
                </c:pt>
                <c:pt idx="48">
                  <c:v>0.77830381400421733</c:v>
                </c:pt>
                <c:pt idx="49">
                  <c:v>0.7385430849941047</c:v>
                </c:pt>
                <c:pt idx="50">
                  <c:v>0.7034211077018403</c:v>
                </c:pt>
                <c:pt idx="51">
                  <c:v>0.66918270216535436</c:v>
                </c:pt>
                <c:pt idx="52">
                  <c:v>0.62721304376579112</c:v>
                </c:pt>
                <c:pt idx="53">
                  <c:v>0.58480159948833843</c:v>
                </c:pt>
                <c:pt idx="54">
                  <c:v>0.54504087047822181</c:v>
                </c:pt>
                <c:pt idx="55">
                  <c:v>0.51853371780481339</c:v>
                </c:pt>
                <c:pt idx="56">
                  <c:v>0.48098191818415154</c:v>
                </c:pt>
                <c:pt idx="57">
                  <c:v>0.445197262075051</c:v>
                </c:pt>
                <c:pt idx="58">
                  <c:v>0.40941260596595047</c:v>
                </c:pt>
                <c:pt idx="59">
                  <c:v>0.37230259222317952</c:v>
                </c:pt>
                <c:pt idx="60">
                  <c:v>0.3382850796256387</c:v>
                </c:pt>
                <c:pt idx="61">
                  <c:v>0.30470935290598811</c:v>
                </c:pt>
                <c:pt idx="62">
                  <c:v>0.27378434145367786</c:v>
                </c:pt>
                <c:pt idx="63">
                  <c:v>0.24186531177611525</c:v>
                </c:pt>
                <c:pt idx="64">
                  <c:v>0.20707467389226636</c:v>
                </c:pt>
                <c:pt idx="65">
                  <c:v>0.17791680595151713</c:v>
                </c:pt>
                <c:pt idx="66">
                  <c:v>0.14849386648403348</c:v>
                </c:pt>
                <c:pt idx="67">
                  <c:v>0.11893839125318302</c:v>
                </c:pt>
                <c:pt idx="68">
                  <c:v>9.0443202129268985E-2</c:v>
                </c:pt>
                <c:pt idx="69">
                  <c:v>6.3936049455860192E-2</c:v>
                </c:pt>
                <c:pt idx="70">
                  <c:v>4.5983477872506576E-2</c:v>
                </c:pt>
                <c:pt idx="71">
                  <c:v>3.6826461494419885E-2</c:v>
                </c:pt>
                <c:pt idx="72">
                  <c:v>3.2850388593408705E-2</c:v>
                </c:pt>
                <c:pt idx="73">
                  <c:v>3.2127466247770305E-2</c:v>
                </c:pt>
                <c:pt idx="74">
                  <c:v>3.3332336823834394E-2</c:v>
                </c:pt>
                <c:pt idx="75">
                  <c:v>3.7910845012877392E-2</c:v>
                </c:pt>
                <c:pt idx="76">
                  <c:v>4.6465426102932139E-2</c:v>
                </c:pt>
                <c:pt idx="77">
                  <c:v>6.1044360073306762E-2</c:v>
                </c:pt>
                <c:pt idx="78">
                  <c:v>8.3816413960916894E-2</c:v>
                </c:pt>
                <c:pt idx="79">
                  <c:v>0.1114832545637871</c:v>
                </c:pt>
                <c:pt idx="80">
                  <c:v>0.13967077137988465</c:v>
                </c:pt>
                <c:pt idx="81">
                  <c:v>0.16996466014949457</c:v>
                </c:pt>
                <c:pt idx="82">
                  <c:v>0.19965267114371182</c:v>
                </c:pt>
                <c:pt idx="83">
                  <c:v>0.2298708251913979</c:v>
                </c:pt>
                <c:pt idx="84">
                  <c:v>0.2637999806133608</c:v>
                </c:pt>
                <c:pt idx="85">
                  <c:v>0.2962049747566029</c:v>
                </c:pt>
                <c:pt idx="86">
                  <c:v>0.3270195397394402</c:v>
                </c:pt>
                <c:pt idx="87">
                  <c:v>0.35849678353911307</c:v>
                </c:pt>
                <c:pt idx="88">
                  <c:v>0.39129938497245592</c:v>
                </c:pt>
                <c:pt idx="89">
                  <c:v>0.42410198640579799</c:v>
                </c:pt>
                <c:pt idx="90">
                  <c:v>0.45756726665597652</c:v>
                </c:pt>
                <c:pt idx="91">
                  <c:v>0.48937584986406502</c:v>
                </c:pt>
                <c:pt idx="92">
                  <c:v>0.51985907543848542</c:v>
                </c:pt>
                <c:pt idx="93">
                  <c:v>0.54835426456239789</c:v>
                </c:pt>
                <c:pt idx="94">
                  <c:v>0.57764466826651673</c:v>
                </c:pt>
                <c:pt idx="95">
                  <c:v>0.60622821456600939</c:v>
                </c:pt>
                <c:pt idx="96">
                  <c:v>0.63564713779823956</c:v>
                </c:pt>
                <c:pt idx="97">
                  <c:v>0.64143051656334404</c:v>
                </c:pt>
                <c:pt idx="98">
                  <c:v>0.61926089796376693</c:v>
                </c:pt>
                <c:pt idx="99">
                  <c:v>0.59116331612995365</c:v>
                </c:pt>
                <c:pt idx="100">
                  <c:v>0.56094516208227008</c:v>
                </c:pt>
                <c:pt idx="101">
                  <c:v>0.53046193650784967</c:v>
                </c:pt>
                <c:pt idx="102">
                  <c:v>0.50031005034184717</c:v>
                </c:pt>
                <c:pt idx="103">
                  <c:v>0.46916414595059069</c:v>
                </c:pt>
                <c:pt idx="104">
                  <c:v>0.43636154451724818</c:v>
                </c:pt>
                <c:pt idx="105">
                  <c:v>0.40521564012599537</c:v>
                </c:pt>
                <c:pt idx="106">
                  <c:v>0.37406973573474006</c:v>
                </c:pt>
                <c:pt idx="107">
                  <c:v>0.34067072336624554</c:v>
                </c:pt>
                <c:pt idx="108">
                  <c:v>0.30727171099775064</c:v>
                </c:pt>
                <c:pt idx="109">
                  <c:v>0.27599327084312858</c:v>
                </c:pt>
                <c:pt idx="110">
                  <c:v>0.24310030411658065</c:v>
                </c:pt>
                <c:pt idx="111">
                  <c:v>0.23273841716243032</c:v>
                </c:pt>
                <c:pt idx="112">
                  <c:v>0.25279951225389624</c:v>
                </c:pt>
                <c:pt idx="113">
                  <c:v>0.28182484443127864</c:v>
                </c:pt>
                <c:pt idx="114">
                  <c:v>0.31542266044482398</c:v>
                </c:pt>
                <c:pt idx="115">
                  <c:v>0.34988195892025492</c:v>
                </c:pt>
                <c:pt idx="116">
                  <c:v>0.38820688382722496</c:v>
                </c:pt>
                <c:pt idx="117">
                  <c:v>0.42354975405843331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B-4BCF-9974-5B8B8C69646B}"/>
            </c:ext>
          </c:extLst>
        </c:ser>
        <c:ser>
          <c:idx val="2"/>
          <c:order val="7"/>
          <c:tx>
            <c:v>Acetone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Data!$CE$8:$CE$200</c:f>
              <c:numCache>
                <c:formatCode>General</c:formatCode>
                <c:ptCount val="193"/>
                <c:pt idx="0">
                  <c:v>2.2472721062186398</c:v>
                </c:pt>
                <c:pt idx="1">
                  <c:v>2.3196920721871801</c:v>
                </c:pt>
                <c:pt idx="2" formatCode="0.00">
                  <c:v>2.3921120381557199</c:v>
                </c:pt>
                <c:pt idx="3" formatCode="0.00">
                  <c:v>2.46453200412425</c:v>
                </c:pt>
                <c:pt idx="4" formatCode="0.00">
                  <c:v>2.5369519700927898</c:v>
                </c:pt>
                <c:pt idx="5" formatCode="0.00">
                  <c:v>2.6093719360613301</c:v>
                </c:pt>
                <c:pt idx="6" formatCode="0.00">
                  <c:v>2.6817919020298602</c:v>
                </c:pt>
                <c:pt idx="7" formatCode="0.00">
                  <c:v>2.7542118679984</c:v>
                </c:pt>
                <c:pt idx="8" formatCode="0.00">
                  <c:v>2.8266318339669398</c:v>
                </c:pt>
                <c:pt idx="9" formatCode="0.00">
                  <c:v>2.8990517999354699</c:v>
                </c:pt>
                <c:pt idx="10" formatCode="0.00">
                  <c:v>2.9714717659040102</c:v>
                </c:pt>
                <c:pt idx="11" formatCode="0.00">
                  <c:v>3.0340162819677499</c:v>
                </c:pt>
                <c:pt idx="12" formatCode="0.00">
                  <c:v>3.0801017148568199</c:v>
                </c:pt>
                <c:pt idx="13" formatCode="0.00">
                  <c:v>3.1163116978410801</c:v>
                </c:pt>
                <c:pt idx="14" formatCode="0.00">
                  <c:v>3.1459380475554899</c:v>
                </c:pt>
                <c:pt idx="15" formatCode="0.00">
                  <c:v>3.1722725806349499</c:v>
                </c:pt>
                <c:pt idx="16" formatCode="0.00">
                  <c:v>3.1986071137144201</c:v>
                </c:pt>
                <c:pt idx="17" formatCode="0.00">
                  <c:v>3.22164983015896</c:v>
                </c:pt>
                <c:pt idx="18" formatCode="0.00">
                  <c:v>3.2414007299685599</c:v>
                </c:pt>
                <c:pt idx="19" formatCode="0.00">
                  <c:v>3.2611516297781602</c:v>
                </c:pt>
                <c:pt idx="20" formatCode="0.00">
                  <c:v>3.2809025295877601</c:v>
                </c:pt>
                <c:pt idx="21" formatCode="0.00">
                  <c:v>3.30065342939736</c:v>
                </c:pt>
                <c:pt idx="22" formatCode="0.00">
                  <c:v>3.3204043292069598</c:v>
                </c:pt>
                <c:pt idx="23" formatCode="0.00">
                  <c:v>3.3368634123816299</c:v>
                </c:pt>
                <c:pt idx="24" formatCode="0.00">
                  <c:v>3.3533224955562999</c:v>
                </c:pt>
                <c:pt idx="25" formatCode="0.00">
                  <c:v>3.3697815787309602</c:v>
                </c:pt>
                <c:pt idx="26" formatCode="0.00">
                  <c:v>3.3829488452706999</c:v>
                </c:pt>
                <c:pt idx="27" formatCode="0.00">
                  <c:v>3.3994079284453602</c:v>
                </c:pt>
                <c:pt idx="28" formatCode="0.00">
                  <c:v>3.4191588282549699</c:v>
                </c:pt>
                <c:pt idx="29" formatCode="0.00">
                  <c:v>3.4356179114296301</c:v>
                </c:pt>
                <c:pt idx="30" formatCode="0.00">
                  <c:v>3.4520769946043002</c:v>
                </c:pt>
                <c:pt idx="31" formatCode="0.00">
                  <c:v>3.4718278944139001</c:v>
                </c:pt>
                <c:pt idx="32" formatCode="0.00">
                  <c:v>3.4915787942234999</c:v>
                </c:pt>
                <c:pt idx="33" formatCode="0.00">
                  <c:v>3.5113296940330998</c:v>
                </c:pt>
                <c:pt idx="34" formatCode="0.00">
                  <c:v>3.5310805938427001</c:v>
                </c:pt>
                <c:pt idx="35" formatCode="0.00">
                  <c:v>3.5508314936523</c:v>
                </c:pt>
                <c:pt idx="36" formatCode="0.00">
                  <c:v>3.5738742100968399</c:v>
                </c:pt>
                <c:pt idx="37" formatCode="0.00">
                  <c:v>3.60350055981124</c:v>
                </c:pt>
                <c:pt idx="38" formatCode="0.00">
                  <c:v>3.6561696259701799</c:v>
                </c:pt>
                <c:pt idx="39" formatCode="0.00">
                  <c:v>3.7187141420339098</c:v>
                </c:pt>
                <c:pt idx="40" formatCode="0.00">
                  <c:v>3.7615077582880501</c:v>
                </c:pt>
                <c:pt idx="41" formatCode="0.00">
                  <c:v>3.7878422913675198</c:v>
                </c:pt>
                <c:pt idx="42" formatCode="0.00">
                  <c:v>3.8075931911771201</c:v>
                </c:pt>
                <c:pt idx="43" formatCode="0.00">
                  <c:v>3.82734409098672</c:v>
                </c:pt>
                <c:pt idx="44" formatCode="0.00">
                  <c:v>3.8470949907963199</c:v>
                </c:pt>
                <c:pt idx="45" formatCode="0.00">
                  <c:v>3.8668458906059202</c:v>
                </c:pt>
                <c:pt idx="46" formatCode="0.00">
                  <c:v>3.8865967904155201</c:v>
                </c:pt>
                <c:pt idx="47" formatCode="0.00">
                  <c:v>3.9030558735901901</c:v>
                </c:pt>
                <c:pt idx="48" formatCode="0.00">
                  <c:v>3.91951495676485</c:v>
                </c:pt>
                <c:pt idx="49" formatCode="0.00">
                  <c:v>3.93926585657446</c:v>
                </c:pt>
                <c:pt idx="50" formatCode="0.00">
                  <c:v>3.9590167563840599</c:v>
                </c:pt>
                <c:pt idx="51" formatCode="0.00">
                  <c:v>3.9754758395587202</c:v>
                </c:pt>
                <c:pt idx="52" formatCode="0.00">
                  <c:v>3.9919349227333898</c:v>
                </c:pt>
                <c:pt idx="53" formatCode="0.00">
                  <c:v>4.0116858225429901</c:v>
                </c:pt>
                <c:pt idx="54" formatCode="0.00">
                  <c:v>4.0314367223525904</c:v>
                </c:pt>
                <c:pt idx="55" formatCode="0.00">
                  <c:v>4.0511876221621996</c:v>
                </c:pt>
                <c:pt idx="56" formatCode="0.00">
                  <c:v>4.0709385219718</c:v>
                </c:pt>
                <c:pt idx="57" formatCode="0.00">
                  <c:v>4.0906894217814003</c:v>
                </c:pt>
                <c:pt idx="58" formatCode="0.00">
                  <c:v>4.1104403215909997</c:v>
                </c:pt>
                <c:pt idx="59" formatCode="0.00">
                  <c:v>4.1301912214006</c:v>
                </c:pt>
                <c:pt idx="60" formatCode="0.00">
                  <c:v>4.1532339378451297</c:v>
                </c:pt>
                <c:pt idx="61" formatCode="0.00">
                  <c:v>4.1795684709246004</c:v>
                </c:pt>
                <c:pt idx="62" formatCode="0.00">
                  <c:v>4.2091948206390004</c:v>
                </c:pt>
                <c:pt idx="63" formatCode="0.00">
                  <c:v>4.2454048036232699</c:v>
                </c:pt>
                <c:pt idx="64" formatCode="0.00">
                  <c:v>4.29149023651234</c:v>
                </c:pt>
                <c:pt idx="65" formatCode="0.00">
                  <c:v>4.3540347525760801</c:v>
                </c:pt>
                <c:pt idx="66" formatCode="0.00">
                  <c:v>4.4264547185446101</c:v>
                </c:pt>
                <c:pt idx="67" formatCode="0.00">
                  <c:v>4.49887468451315</c:v>
                </c:pt>
                <c:pt idx="68" formatCode="0.00">
                  <c:v>4.5712946504816898</c:v>
                </c:pt>
                <c:pt idx="69" formatCode="0.00">
                  <c:v>4.6437146164502199</c:v>
                </c:pt>
                <c:pt idx="70" formatCode="0.00">
                  <c:v>4.7161345824187597</c:v>
                </c:pt>
                <c:pt idx="71" formatCode="0.00">
                  <c:v>4.7885545483873004</c:v>
                </c:pt>
                <c:pt idx="72" formatCode="0.00">
                  <c:v>4.8609745143558296</c:v>
                </c:pt>
                <c:pt idx="73" formatCode="0.00">
                  <c:v>4.9333944803243703</c:v>
                </c:pt>
                <c:pt idx="74" formatCode="0.00">
                  <c:v>5.0058144462929102</c:v>
                </c:pt>
                <c:pt idx="75" formatCode="0.00">
                  <c:v>5.0782344122614402</c:v>
                </c:pt>
                <c:pt idx="76" formatCode="0.00">
                  <c:v>5.1473625615950498</c:v>
                </c:pt>
                <c:pt idx="77" formatCode="0.00">
                  <c:v>5.2066152610238499</c:v>
                </c:pt>
                <c:pt idx="78" formatCode="0.00">
                  <c:v>5.2559925105478502</c:v>
                </c:pt>
                <c:pt idx="79" formatCode="0.00">
                  <c:v>5.29878612680199</c:v>
                </c:pt>
                <c:pt idx="80" formatCode="0.00">
                  <c:v>5.3349961097862497</c:v>
                </c:pt>
                <c:pt idx="81">
                  <c:v>5.3679142761355898</c:v>
                </c:pt>
                <c:pt idx="82">
                  <c:v>5.3975406258499898</c:v>
                </c:pt>
                <c:pt idx="83">
                  <c:v>5.4238751589294596</c:v>
                </c:pt>
                <c:pt idx="84">
                  <c:v>5.4403342421041296</c:v>
                </c:pt>
                <c:pt idx="85">
                  <c:v>5.46</c:v>
                </c:pt>
                <c:pt idx="86">
                  <c:v>5.4831278583582597</c:v>
                </c:pt>
                <c:pt idx="87">
                  <c:v>5.5094623914377303</c:v>
                </c:pt>
                <c:pt idx="88">
                  <c:v>5.5357969245172001</c:v>
                </c:pt>
                <c:pt idx="89">
                  <c:v>5.5621314575966698</c:v>
                </c:pt>
                <c:pt idx="90">
                  <c:v>5.5917578073110699</c:v>
                </c:pt>
                <c:pt idx="91">
                  <c:v>5.6246759736604002</c:v>
                </c:pt>
                <c:pt idx="92">
                  <c:v>5.6608859566446696</c:v>
                </c:pt>
                <c:pt idx="93">
                  <c:v>5.7168468394385403</c:v>
                </c:pt>
                <c:pt idx="94">
                  <c:v>5.7892668054070802</c:v>
                </c:pt>
                <c:pt idx="95">
                  <c:v>5.8485195048358802</c:v>
                </c:pt>
                <c:pt idx="96">
                  <c:v>5.8913131210900103</c:v>
                </c:pt>
                <c:pt idx="97">
                  <c:v>5.9275231040742797</c:v>
                </c:pt>
                <c:pt idx="98">
                  <c:v>5.9571494537886798</c:v>
                </c:pt>
                <c:pt idx="99">
                  <c:v>5.9834839868681504</c:v>
                </c:pt>
                <c:pt idx="100">
                  <c:v>6.0098185199476202</c:v>
                </c:pt>
                <c:pt idx="101">
                  <c:v>6.0361530530270899</c:v>
                </c:pt>
                <c:pt idx="102">
                  <c:v>6.0624875861065597</c:v>
                </c:pt>
                <c:pt idx="103">
                  <c:v>6.0888221191860197</c:v>
                </c:pt>
                <c:pt idx="104">
                  <c:v>6.1151566522654903</c:v>
                </c:pt>
                <c:pt idx="105">
                  <c:v>6.1447830019798904</c:v>
                </c:pt>
                <c:pt idx="106">
                  <c:v>6.1809929849641598</c:v>
                </c:pt>
                <c:pt idx="107">
                  <c:v>6.2270784178532299</c:v>
                </c:pt>
                <c:pt idx="108">
                  <c:v>6.28962293391697</c:v>
                </c:pt>
                <c:pt idx="109">
                  <c:v>6.3620428998855001</c:v>
                </c:pt>
                <c:pt idx="110">
                  <c:v>6.4180037826793699</c:v>
                </c:pt>
                <c:pt idx="111">
                  <c:v>6.45092194902871</c:v>
                </c:pt>
                <c:pt idx="112">
                  <c:v>6.47725648210817</c:v>
                </c:pt>
                <c:pt idx="113">
                  <c:v>6.5002991985527103</c:v>
                </c:pt>
                <c:pt idx="114">
                  <c:v>6.5200500983623098</c:v>
                </c:pt>
                <c:pt idx="115">
                  <c:v>6.5398009981719101</c:v>
                </c:pt>
              </c:numCache>
            </c:numRef>
          </c:xVal>
          <c:yVal>
            <c:numRef>
              <c:f>Data!$CH$8:$CH$200</c:f>
              <c:numCache>
                <c:formatCode>General</c:formatCode>
                <c:ptCount val="193"/>
                <c:pt idx="0">
                  <c:v>1.8122441077939543E-3</c:v>
                </c:pt>
                <c:pt idx="1">
                  <c:v>1.7867630403248195E-3</c:v>
                </c:pt>
                <c:pt idx="2">
                  <c:v>1.0082216648419802E-3</c:v>
                </c:pt>
                <c:pt idx="3">
                  <c:v>1.7358009053865494E-3</c:v>
                </c:pt>
                <c:pt idx="4">
                  <c:v>1.7103198379174141E-3</c:v>
                </c:pt>
                <c:pt idx="5">
                  <c:v>9.3177846243457508E-4</c:v>
                </c:pt>
                <c:pt idx="6">
                  <c:v>1.7848677543146388E-3</c:v>
                </c:pt>
                <c:pt idx="7">
                  <c:v>3.8930575595512934E-3</c:v>
                </c:pt>
                <c:pt idx="8">
                  <c:v>8.0094081861574982E-3</c:v>
                </c:pt>
                <c:pt idx="9">
                  <c:v>1.8652281482215705E-2</c:v>
                </c:pt>
                <c:pt idx="10">
                  <c:v>3.7955348320431799E-2</c:v>
                </c:pt>
                <c:pt idx="11">
                  <c:v>6.625154727657985E-2</c:v>
                </c:pt>
                <c:pt idx="12">
                  <c:v>9.6781340795633095E-2</c:v>
                </c:pt>
                <c:pt idx="13">
                  <c:v>0.12769427691099489</c:v>
                </c:pt>
                <c:pt idx="14">
                  <c:v>0.15750504103528218</c:v>
                </c:pt>
                <c:pt idx="15">
                  <c:v>0.18959497082165033</c:v>
                </c:pt>
                <c:pt idx="16">
                  <c:v>0.22444612173740275</c:v>
                </c:pt>
                <c:pt idx="17">
                  <c:v>0.25964358352466677</c:v>
                </c:pt>
                <c:pt idx="18">
                  <c:v>0.2909304736089775</c:v>
                </c:pt>
                <c:pt idx="19">
                  <c:v>0.32451838130110766</c:v>
                </c:pt>
                <c:pt idx="20">
                  <c:v>0.36224812068731321</c:v>
                </c:pt>
                <c:pt idx="21">
                  <c:v>0.39997786007351877</c:v>
                </c:pt>
                <c:pt idx="22">
                  <c:v>0.44000861706754241</c:v>
                </c:pt>
                <c:pt idx="23">
                  <c:v>0.47566859883705009</c:v>
                </c:pt>
                <c:pt idx="24">
                  <c:v>0.51086837708499344</c:v>
                </c:pt>
                <c:pt idx="25">
                  <c:v>0.54675846061528122</c:v>
                </c:pt>
                <c:pt idx="26">
                  <c:v>0.57574664955245092</c:v>
                </c:pt>
                <c:pt idx="27">
                  <c:v>0.61255714012586748</c:v>
                </c:pt>
                <c:pt idx="28">
                  <c:v>0.65718993233553502</c:v>
                </c:pt>
                <c:pt idx="29">
                  <c:v>0.69238971058347831</c:v>
                </c:pt>
                <c:pt idx="30">
                  <c:v>0.72897009939611068</c:v>
                </c:pt>
                <c:pt idx="31">
                  <c:v>0.76992126343326717</c:v>
                </c:pt>
                <c:pt idx="32">
                  <c:v>0.80949181690572658</c:v>
                </c:pt>
                <c:pt idx="33">
                  <c:v>0.84814196333506131</c:v>
                </c:pt>
                <c:pt idx="34">
                  <c:v>0.88080946398406301</c:v>
                </c:pt>
                <c:pt idx="35">
                  <c:v>0.91163615054680736</c:v>
                </c:pt>
                <c:pt idx="36">
                  <c:v>0.94361218768312538</c:v>
                </c:pt>
                <c:pt idx="37">
                  <c:v>0.97356101286388108</c:v>
                </c:pt>
                <c:pt idx="38">
                  <c:v>1</c:v>
                </c:pt>
                <c:pt idx="39">
                  <c:v>0.98549727145070098</c:v>
                </c:pt>
                <c:pt idx="40">
                  <c:v>0.94754993919137886</c:v>
                </c:pt>
                <c:pt idx="41">
                  <c:v>0.91339357204861937</c:v>
                </c:pt>
                <c:pt idx="42">
                  <c:v>0.88255298672179805</c:v>
                </c:pt>
                <c:pt idx="43">
                  <c:v>0.84987158730872325</c:v>
                </c:pt>
                <c:pt idx="44">
                  <c:v>0.81166774563688016</c:v>
                </c:pt>
                <c:pt idx="45">
                  <c:v>0.77208329340034376</c:v>
                </c:pt>
                <c:pt idx="46">
                  <c:v>0.7315784341206828</c:v>
                </c:pt>
                <c:pt idx="47">
                  <c:v>0.69567676828699676</c:v>
                </c:pt>
                <c:pt idx="48">
                  <c:v>0.65977510245331072</c:v>
                </c:pt>
                <c:pt idx="49">
                  <c:v>0.61558861500113882</c:v>
                </c:pt>
                <c:pt idx="50">
                  <c:v>0.5714021275489628</c:v>
                </c:pt>
                <c:pt idx="51">
                  <c:v>0.53481015643293228</c:v>
                </c:pt>
                <c:pt idx="52">
                  <c:v>0.49959879588159489</c:v>
                </c:pt>
                <c:pt idx="53">
                  <c:v>0.45817352955880103</c:v>
                </c:pt>
                <c:pt idx="54">
                  <c:v>0.41720846675757572</c:v>
                </c:pt>
                <c:pt idx="55">
                  <c:v>0.37808421804260617</c:v>
                </c:pt>
                <c:pt idx="56">
                  <c:v>0.34218139397858238</c:v>
                </c:pt>
                <c:pt idx="57">
                  <c:v>0.3067387734361226</c:v>
                </c:pt>
                <c:pt idx="58">
                  <c:v>0.27451757754460981</c:v>
                </c:pt>
                <c:pt idx="59">
                  <c:v>0.2441371957393533</c:v>
                </c:pt>
                <c:pt idx="60">
                  <c:v>0.21237504513906508</c:v>
                </c:pt>
                <c:pt idx="61">
                  <c:v>0.18061173630843785</c:v>
                </c:pt>
                <c:pt idx="62">
                  <c:v>0.14857114713453254</c:v>
                </c:pt>
                <c:pt idx="63">
                  <c:v>0.11639018044347874</c:v>
                </c:pt>
                <c:pt idx="64">
                  <c:v>8.5655380154333077E-2</c:v>
                </c:pt>
                <c:pt idx="65">
                  <c:v>5.7550499791538048E-2</c:v>
                </c:pt>
                <c:pt idx="66">
                  <c:v>3.9326061280404258E-2</c:v>
                </c:pt>
                <c:pt idx="67">
                  <c:v>3.1142426876119692E-2</c:v>
                </c:pt>
                <c:pt idx="68">
                  <c:v>2.7728174422588917E-2</c:v>
                </c:pt>
                <c:pt idx="69">
                  <c:v>2.7200653149777421E-2</c:v>
                </c:pt>
                <c:pt idx="70">
                  <c:v>2.8304762544328833E-2</c:v>
                </c:pt>
                <c:pt idx="71">
                  <c:v>3.0914992554907646E-2</c:v>
                </c:pt>
                <c:pt idx="72">
                  <c:v>3.5658893438192084E-2</c:v>
                </c:pt>
                <c:pt idx="73">
                  <c:v>4.4042585810209263E-2</c:v>
                </c:pt>
                <c:pt idx="74">
                  <c:v>5.6317089773630896E-2</c:v>
                </c:pt>
                <c:pt idx="75">
                  <c:v>7.5745666663182359E-2</c:v>
                </c:pt>
                <c:pt idx="76">
                  <c:v>0.10130029228825163</c:v>
                </c:pt>
                <c:pt idx="77">
                  <c:v>0.13175642235771198</c:v>
                </c:pt>
                <c:pt idx="78">
                  <c:v>0.16287674788843673</c:v>
                </c:pt>
                <c:pt idx="79">
                  <c:v>0.19655516300852507</c:v>
                </c:pt>
                <c:pt idx="80">
                  <c:v>0.22825044511054546</c:v>
                </c:pt>
                <c:pt idx="81">
                  <c:v>0.26137351635975364</c:v>
                </c:pt>
                <c:pt idx="82">
                  <c:v>0.2927029521052022</c:v>
                </c:pt>
                <c:pt idx="83">
                  <c:v>0.32341227132687883</c:v>
                </c:pt>
                <c:pt idx="84">
                  <c:v>0.34584140185142304</c:v>
                </c:pt>
                <c:pt idx="85">
                  <c:v>0.37186637880214951</c:v>
                </c:pt>
                <c:pt idx="86">
                  <c:v>0.3955283251859143</c:v>
                </c:pt>
                <c:pt idx="87">
                  <c:v>0.42727310233110899</c:v>
                </c:pt>
                <c:pt idx="88">
                  <c:v>0.46005333739982412</c:v>
                </c:pt>
                <c:pt idx="89">
                  <c:v>0.49041750398032519</c:v>
                </c:pt>
                <c:pt idx="90">
                  <c:v>0.52416300821398409</c:v>
                </c:pt>
                <c:pt idx="91">
                  <c:v>0.55645771312437686</c:v>
                </c:pt>
                <c:pt idx="92">
                  <c:v>0.58645024219661224</c:v>
                </c:pt>
                <c:pt idx="93">
                  <c:v>0.6170968414905087</c:v>
                </c:pt>
                <c:pt idx="94">
                  <c:v>0.62347237304115632</c:v>
                </c:pt>
                <c:pt idx="95">
                  <c:v>0.60091350567663526</c:v>
                </c:pt>
                <c:pt idx="96">
                  <c:v>0.56934163577497976</c:v>
                </c:pt>
                <c:pt idx="97">
                  <c:v>0.53453750901101194</c:v>
                </c:pt>
                <c:pt idx="98">
                  <c:v>0.50270401142180998</c:v>
                </c:pt>
                <c:pt idx="99">
                  <c:v>0.47128585523235739</c:v>
                </c:pt>
                <c:pt idx="100">
                  <c:v>0.43814193583703542</c:v>
                </c:pt>
                <c:pt idx="101">
                  <c:v>0.40499801644171995</c:v>
                </c:pt>
                <c:pt idx="102">
                  <c:v>0.37219924968757351</c:v>
                </c:pt>
                <c:pt idx="103">
                  <c:v>0.34043594085694584</c:v>
                </c:pt>
                <c:pt idx="104">
                  <c:v>0.31005324259101008</c:v>
                </c:pt>
                <c:pt idx="105">
                  <c:v>0.27849586711474722</c:v>
                </c:pt>
                <c:pt idx="106">
                  <c:v>0.24410592352018642</c:v>
                </c:pt>
                <c:pt idx="107">
                  <c:v>0.21164536002517617</c:v>
                </c:pt>
                <c:pt idx="108">
                  <c:v>0.18727440368961551</c:v>
                </c:pt>
                <c:pt idx="109">
                  <c:v>0.19490503575361887</c:v>
                </c:pt>
                <c:pt idx="110">
                  <c:v>0.22929601824569623</c:v>
                </c:pt>
                <c:pt idx="111">
                  <c:v>0.26368464917920542</c:v>
                </c:pt>
                <c:pt idx="112">
                  <c:v>0.29646488424791934</c:v>
                </c:pt>
                <c:pt idx="113">
                  <c:v>0.33304295659987571</c:v>
                </c:pt>
                <c:pt idx="114">
                  <c:v>0.36617066077044191</c:v>
                </c:pt>
                <c:pt idx="115">
                  <c:v>0.4025197895919555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C2C-8D15-FCBC3DC2BA8A}"/>
            </c:ext>
          </c:extLst>
        </c:ser>
        <c:ser>
          <c:idx val="3"/>
          <c:order val="8"/>
          <c:tx>
            <c:v>Acetic Acid</c:v>
          </c:tx>
          <c:spPr>
            <a:ln w="3175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Data!$CK$8:$CK$202</c:f>
              <c:numCache>
                <c:formatCode>General</c:formatCode>
                <c:ptCount val="195"/>
                <c:pt idx="0">
                  <c:v>2.3802259887005599</c:v>
                </c:pt>
                <c:pt idx="1">
                  <c:v>2.4521002210759</c:v>
                </c:pt>
                <c:pt idx="2" formatCode="0.00">
                  <c:v>2.5239744534512401</c:v>
                </c:pt>
                <c:pt idx="3" formatCode="0.00">
                  <c:v>2.5958486858265699</c:v>
                </c:pt>
                <c:pt idx="4" formatCode="0.00">
                  <c:v>2.6350528125767601</c:v>
                </c:pt>
                <c:pt idx="5" formatCode="0.00">
                  <c:v>2.79186931957749</c:v>
                </c:pt>
                <c:pt idx="6" formatCode="0.00">
                  <c:v>2.86374355195283</c:v>
                </c:pt>
                <c:pt idx="7" formatCode="0.00">
                  <c:v>2.9356177843281701</c:v>
                </c:pt>
                <c:pt idx="8" formatCode="0.00">
                  <c:v>3.0074920167035102</c:v>
                </c:pt>
                <c:pt idx="9" formatCode="0.00">
                  <c:v>3.0793662490788498</c:v>
                </c:pt>
                <c:pt idx="10" formatCode="0.00">
                  <c:v>3.1447064603291501</c:v>
                </c:pt>
                <c:pt idx="11" formatCode="0.00">
                  <c:v>3.1937116187668799</c:v>
                </c:pt>
                <c:pt idx="12" formatCode="0.00">
                  <c:v>3.2296487349545502</c:v>
                </c:pt>
                <c:pt idx="13" formatCode="0.00">
                  <c:v>3.2623188405797099</c:v>
                </c:pt>
                <c:pt idx="14" formatCode="0.00">
                  <c:v>3.2917219356423399</c:v>
                </c:pt>
                <c:pt idx="15" formatCode="0.00">
                  <c:v>3.3178580201424701</c:v>
                </c:pt>
                <c:pt idx="16" formatCode="0.00">
                  <c:v>3.3407270940800702</c:v>
                </c:pt>
                <c:pt idx="17" formatCode="0.00">
                  <c:v>3.3603291574551699</c:v>
                </c:pt>
                <c:pt idx="18" formatCode="0.00">
                  <c:v>3.3799312208302599</c:v>
                </c:pt>
                <c:pt idx="19" formatCode="0.00">
                  <c:v>3.3995332842053498</c:v>
                </c:pt>
                <c:pt idx="20" formatCode="0.00">
                  <c:v>3.4191353475804398</c:v>
                </c:pt>
                <c:pt idx="21" formatCode="0.00">
                  <c:v>3.4387374109555302</c:v>
                </c:pt>
                <c:pt idx="22" formatCode="0.00">
                  <c:v>3.4583394743306299</c:v>
                </c:pt>
                <c:pt idx="23" formatCode="0.00">
                  <c:v>3.4779415377057199</c:v>
                </c:pt>
                <c:pt idx="24" formatCode="0.00">
                  <c:v>3.4942765905183002</c:v>
                </c:pt>
                <c:pt idx="25" formatCode="0.00">
                  <c:v>3.5073446327683602</c:v>
                </c:pt>
                <c:pt idx="26" formatCode="0.00">
                  <c:v>3.5204126750184201</c:v>
                </c:pt>
                <c:pt idx="27" formatCode="0.00">
                  <c:v>3.5334807172684801</c:v>
                </c:pt>
                <c:pt idx="28" formatCode="0.00">
                  <c:v>3.5465487595185401</c:v>
                </c:pt>
                <c:pt idx="29" formatCode="0.00">
                  <c:v>3.5596168017686001</c:v>
                </c:pt>
                <c:pt idx="30" formatCode="0.00">
                  <c:v>3.57268484401866</c:v>
                </c:pt>
                <c:pt idx="31" formatCode="0.00">
                  <c:v>3.5857528862687298</c:v>
                </c:pt>
                <c:pt idx="32" formatCode="0.00">
                  <c:v>3.6020879390812999</c:v>
                </c:pt>
                <c:pt idx="33" formatCode="0.00">
                  <c:v>3.6216900024563898</c:v>
                </c:pt>
                <c:pt idx="34" formatCode="0.00">
                  <c:v>3.64129206583149</c:v>
                </c:pt>
                <c:pt idx="35" formatCode="0.00">
                  <c:v>3.66089412920658</c:v>
                </c:pt>
                <c:pt idx="36" formatCode="0.00">
                  <c:v>3.6804961925816699</c:v>
                </c:pt>
                <c:pt idx="37" formatCode="0.00">
                  <c:v>3.7033652665192802</c:v>
                </c:pt>
                <c:pt idx="38" formatCode="0.00">
                  <c:v>3.7295013510194002</c:v>
                </c:pt>
                <c:pt idx="39" formatCode="0.00">
                  <c:v>3.76543846720707</c:v>
                </c:pt>
                <c:pt idx="40" formatCode="0.00">
                  <c:v>3.8242446573323501</c:v>
                </c:pt>
                <c:pt idx="41" formatCode="0.00">
                  <c:v>3.8797838368951099</c:v>
                </c:pt>
                <c:pt idx="42" formatCode="0.00">
                  <c:v>3.9124539425202598</c:v>
                </c:pt>
                <c:pt idx="43" formatCode="0.00">
                  <c:v>3.9353230164578701</c:v>
                </c:pt>
                <c:pt idx="44" formatCode="0.00">
                  <c:v>3.95492507983296</c:v>
                </c:pt>
                <c:pt idx="45" formatCode="0.00">
                  <c:v>3.97452714320805</c:v>
                </c:pt>
                <c:pt idx="46" formatCode="0.00">
                  <c:v>3.99412920658314</c:v>
                </c:pt>
                <c:pt idx="47" formatCode="0.00">
                  <c:v>4.0137312699582397</c:v>
                </c:pt>
                <c:pt idx="48" formatCode="0.00">
                  <c:v>4.0333333333333297</c:v>
                </c:pt>
                <c:pt idx="49" formatCode="0.00">
                  <c:v>4.0529353967084196</c:v>
                </c:pt>
                <c:pt idx="50" formatCode="0.00">
                  <c:v>4.0692704495210004</c:v>
                </c:pt>
                <c:pt idx="51" formatCode="0.00">
                  <c:v>4.0823384917710603</c:v>
                </c:pt>
                <c:pt idx="52" formatCode="0.00">
                  <c:v>4.0954065340211203</c:v>
                </c:pt>
                <c:pt idx="53" formatCode="0.00">
                  <c:v>4.1117415868337002</c:v>
                </c:pt>
                <c:pt idx="54" formatCode="0.00">
                  <c:v>4.1280766396462703</c:v>
                </c:pt>
                <c:pt idx="55" formatCode="0.00">
                  <c:v>4.1444116924588501</c:v>
                </c:pt>
                <c:pt idx="56" formatCode="0.00">
                  <c:v>4.1640137558339401</c:v>
                </c:pt>
                <c:pt idx="57" formatCode="0.00">
                  <c:v>4.1836158192090398</c:v>
                </c:pt>
                <c:pt idx="58" formatCode="0.00">
                  <c:v>4.2032178825841298</c:v>
                </c:pt>
                <c:pt idx="59" formatCode="0.00">
                  <c:v>4.2228199459592197</c:v>
                </c:pt>
                <c:pt idx="60" formatCode="0.00">
                  <c:v>4.2424220093343097</c:v>
                </c:pt>
                <c:pt idx="61" formatCode="0.00">
                  <c:v>4.2620240727093996</c:v>
                </c:pt>
                <c:pt idx="62" formatCode="0.00">
                  <c:v>4.2816261360845003</c:v>
                </c:pt>
                <c:pt idx="63" formatCode="0.00">
                  <c:v>4.3044952100221003</c:v>
                </c:pt>
                <c:pt idx="64" formatCode="0.00">
                  <c:v>4.3306312945222301</c:v>
                </c:pt>
                <c:pt idx="65" formatCode="0.00">
                  <c:v>4.35676737902235</c:v>
                </c:pt>
                <c:pt idx="66" formatCode="0.00">
                  <c:v>4.3861704740849898</c:v>
                </c:pt>
                <c:pt idx="67" formatCode="0.00">
                  <c:v>4.4221075902726596</c:v>
                </c:pt>
                <c:pt idx="68" formatCode="0.00">
                  <c:v>4.4678457381478696</c:v>
                </c:pt>
                <c:pt idx="69" formatCode="0.00">
                  <c:v>4.5299189388356602</c:v>
                </c:pt>
                <c:pt idx="70" formatCode="0.00">
                  <c:v>4.6017931712109998</c:v>
                </c:pt>
                <c:pt idx="71" formatCode="0.00">
                  <c:v>4.6736674035863404</c:v>
                </c:pt>
                <c:pt idx="72" formatCode="0.00">
                  <c:v>4.9219602063375003</c:v>
                </c:pt>
                <c:pt idx="73" formatCode="0.00">
                  <c:v>4.9938344387128399</c:v>
                </c:pt>
                <c:pt idx="74" formatCode="0.00">
                  <c:v>5.0657086710881796</c:v>
                </c:pt>
                <c:pt idx="75" formatCode="0.00">
                  <c:v>5.1375829034635201</c:v>
                </c:pt>
                <c:pt idx="76" formatCode="0.00">
                  <c:v>5.1996561041513099</c:v>
                </c:pt>
                <c:pt idx="77" formatCode="0.00">
                  <c:v>5.2486612625890396</c:v>
                </c:pt>
                <c:pt idx="78" formatCode="0.00">
                  <c:v>5.2911323999017403</c:v>
                </c:pt>
                <c:pt idx="79" formatCode="0.00">
                  <c:v>5.3270695160894102</c:v>
                </c:pt>
                <c:pt idx="80" formatCode="0.00">
                  <c:v>5.3597396217145601</c:v>
                </c:pt>
                <c:pt idx="81">
                  <c:v>5.3891427167771999</c:v>
                </c:pt>
                <c:pt idx="82">
                  <c:v>5.4152788012773199</c:v>
                </c:pt>
                <c:pt idx="83">
                  <c:v>5.4414148857774496</c:v>
                </c:pt>
                <c:pt idx="84">
                  <c:v>5.4675509702775704</c:v>
                </c:pt>
                <c:pt idx="85">
                  <c:v>5.4936870547776904</c:v>
                </c:pt>
                <c:pt idx="86">
                  <c:v>5.5198231392778103</c:v>
                </c:pt>
                <c:pt idx="87">
                  <c:v>5.54595922377794</c:v>
                </c:pt>
                <c:pt idx="88">
                  <c:v>5.57209530827806</c:v>
                </c:pt>
                <c:pt idx="89">
                  <c:v>5.5982313927781799</c:v>
                </c:pt>
                <c:pt idx="90">
                  <c:v>5.6243674772783097</c:v>
                </c:pt>
                <c:pt idx="91">
                  <c:v>5.6537705723409397</c:v>
                </c:pt>
                <c:pt idx="92">
                  <c:v>5.6897076885286104</c:v>
                </c:pt>
                <c:pt idx="93">
                  <c:v>5.7419798575288601</c:v>
                </c:pt>
                <c:pt idx="94">
                  <c:v>5.8105870793416798</c:v>
                </c:pt>
                <c:pt idx="95">
                  <c:v>5.8726602800294696</c:v>
                </c:pt>
                <c:pt idx="96">
                  <c:v>5.9183984279046902</c:v>
                </c:pt>
                <c:pt idx="97">
                  <c:v>5.95433554409236</c:v>
                </c:pt>
                <c:pt idx="98">
                  <c:v>5.98373863915499</c:v>
                </c:pt>
                <c:pt idx="99">
                  <c:v>6.0098747236551198</c:v>
                </c:pt>
                <c:pt idx="100">
                  <c:v>6.0360108081552397</c:v>
                </c:pt>
                <c:pt idx="101">
                  <c:v>6.0621468926553597</c:v>
                </c:pt>
                <c:pt idx="102">
                  <c:v>6.0882829771554903</c:v>
                </c:pt>
                <c:pt idx="103">
                  <c:v>6.1144190616556102</c:v>
                </c:pt>
                <c:pt idx="104">
                  <c:v>6.1405551461557302</c:v>
                </c:pt>
                <c:pt idx="105">
                  <c:v>6.16995824121837</c:v>
                </c:pt>
                <c:pt idx="106">
                  <c:v>6.2058953574060398</c:v>
                </c:pt>
                <c:pt idx="107">
                  <c:v>6.2516335052812497</c:v>
                </c:pt>
                <c:pt idx="108">
                  <c:v>6.3137067059690404</c:v>
                </c:pt>
                <c:pt idx="109">
                  <c:v>6.3757799066568399</c:v>
                </c:pt>
                <c:pt idx="110">
                  <c:v>6.4182510439695397</c:v>
                </c:pt>
                <c:pt idx="111">
                  <c:v>6.4476541390321698</c:v>
                </c:pt>
                <c:pt idx="112">
                  <c:v>6.4705232129697796</c:v>
                </c:pt>
                <c:pt idx="113">
                  <c:v>6.4901252763448696</c:v>
                </c:pt>
                <c:pt idx="114">
                  <c:v>6.5097273397199702</c:v>
                </c:pt>
                <c:pt idx="115">
                  <c:v>6.5293294030950602</c:v>
                </c:pt>
              </c:numCache>
            </c:numRef>
          </c:xVal>
          <c:yVal>
            <c:numRef>
              <c:f>Data!$CN$8:$CN$202</c:f>
              <c:numCache>
                <c:formatCode>General</c:formatCode>
                <c:ptCount val="195"/>
                <c:pt idx="0">
                  <c:v>1.2844933456978987E-3</c:v>
                </c:pt>
                <c:pt idx="1">
                  <c:v>1.998796962329877E-3</c:v>
                </c:pt>
                <c:pt idx="2">
                  <c:v>1.998796962329877E-3</c:v>
                </c:pt>
                <c:pt idx="3">
                  <c:v>1.998796962329877E-3</c:v>
                </c:pt>
                <c:pt idx="4">
                  <c:v>1.998796962329877E-3</c:v>
                </c:pt>
                <c:pt idx="5">
                  <c:v>2.1178475651018758E-3</c:v>
                </c:pt>
                <c:pt idx="6">
                  <c:v>3.9036066066819993E-3</c:v>
                </c:pt>
                <c:pt idx="7">
                  <c:v>8.0703777037020273E-3</c:v>
                </c:pt>
                <c:pt idx="8">
                  <c:v>1.6522970500513764E-2</c:v>
                </c:pt>
                <c:pt idx="9">
                  <c:v>3.2832903080277594E-2</c:v>
                </c:pt>
                <c:pt idx="10">
                  <c:v>5.7436694319823983E-2</c:v>
                </c:pt>
                <c:pt idx="11">
                  <c:v>8.4937383560155677E-2</c:v>
                </c:pt>
                <c:pt idx="12">
                  <c:v>0.11200155392365732</c:v>
                </c:pt>
                <c:pt idx="13">
                  <c:v>0.14212135642497301</c:v>
                </c:pt>
                <c:pt idx="14">
                  <c:v>0.17256854808391173</c:v>
                </c:pt>
                <c:pt idx="15">
                  <c:v>0.20498007468858875</c:v>
                </c:pt>
                <c:pt idx="16">
                  <c:v>0.23553639606673493</c:v>
                </c:pt>
                <c:pt idx="17">
                  <c:v>0.2660927174448815</c:v>
                </c:pt>
                <c:pt idx="18">
                  <c:v>0.29664903882302801</c:v>
                </c:pt>
                <c:pt idx="19">
                  <c:v>0.32851491683166678</c:v>
                </c:pt>
                <c:pt idx="20">
                  <c:v>0.36430946473178089</c:v>
                </c:pt>
                <c:pt idx="21">
                  <c:v>0.40141356926238764</c:v>
                </c:pt>
                <c:pt idx="22">
                  <c:v>0.43939071154665404</c:v>
                </c:pt>
                <c:pt idx="23">
                  <c:v>0.47998696709190486</c:v>
                </c:pt>
                <c:pt idx="24">
                  <c:v>0.51272588285420573</c:v>
                </c:pt>
                <c:pt idx="25">
                  <c:v>0.54088135040978313</c:v>
                </c:pt>
                <c:pt idx="26">
                  <c:v>0.56903681796536054</c:v>
                </c:pt>
                <c:pt idx="27">
                  <c:v>0.59719228552093795</c:v>
                </c:pt>
                <c:pt idx="28">
                  <c:v>0.62534775307651524</c:v>
                </c:pt>
                <c:pt idx="29">
                  <c:v>0.65350322063209265</c:v>
                </c:pt>
                <c:pt idx="30">
                  <c:v>0.68034913155718124</c:v>
                </c:pt>
                <c:pt idx="31">
                  <c:v>0.70915937742800306</c:v>
                </c:pt>
                <c:pt idx="32">
                  <c:v>0.74320784982079691</c:v>
                </c:pt>
                <c:pt idx="33">
                  <c:v>0.78118499210506176</c:v>
                </c:pt>
                <c:pt idx="34">
                  <c:v>0.81916213438933061</c:v>
                </c:pt>
                <c:pt idx="35">
                  <c:v>0.8545201634126135</c:v>
                </c:pt>
                <c:pt idx="36">
                  <c:v>0.88594952254442128</c:v>
                </c:pt>
                <c:pt idx="37">
                  <c:v>0.92065277325245964</c:v>
                </c:pt>
                <c:pt idx="38">
                  <c:v>0.95044518659615429</c:v>
                </c:pt>
                <c:pt idx="39">
                  <c:v>0.9828567132008309</c:v>
                </c:pt>
                <c:pt idx="40">
                  <c:v>1</c:v>
                </c:pt>
                <c:pt idx="41">
                  <c:v>0.98023759993984505</c:v>
                </c:pt>
                <c:pt idx="42">
                  <c:v>0.95208213238426764</c:v>
                </c:pt>
                <c:pt idx="43">
                  <c:v>0.9226171081981972</c:v>
                </c:pt>
                <c:pt idx="44">
                  <c:v>0.89555293783469792</c:v>
                </c:pt>
                <c:pt idx="45">
                  <c:v>0.86499661645654935</c:v>
                </c:pt>
                <c:pt idx="46">
                  <c:v>0.8309481440637595</c:v>
                </c:pt>
                <c:pt idx="47">
                  <c:v>0.79602663391730633</c:v>
                </c:pt>
                <c:pt idx="48">
                  <c:v>0.75630341612571483</c:v>
                </c:pt>
                <c:pt idx="49">
                  <c:v>0.71570716058046402</c:v>
                </c:pt>
                <c:pt idx="50">
                  <c:v>0.68296824481816309</c:v>
                </c:pt>
                <c:pt idx="51">
                  <c:v>0.65481277726258569</c:v>
                </c:pt>
                <c:pt idx="52">
                  <c:v>0.6273120880222528</c:v>
                </c:pt>
                <c:pt idx="53">
                  <c:v>0.59260883731421854</c:v>
                </c:pt>
                <c:pt idx="54">
                  <c:v>0.55790558660618017</c:v>
                </c:pt>
                <c:pt idx="55">
                  <c:v>0.52451189252863473</c:v>
                </c:pt>
                <c:pt idx="56">
                  <c:v>0.48260608035289088</c:v>
                </c:pt>
                <c:pt idx="57">
                  <c:v>0.44462893806862197</c:v>
                </c:pt>
                <c:pt idx="58">
                  <c:v>0.40708831466118606</c:v>
                </c:pt>
                <c:pt idx="59">
                  <c:v>0.37085724788424107</c:v>
                </c:pt>
                <c:pt idx="60">
                  <c:v>0.33768181324511054</c:v>
                </c:pt>
                <c:pt idx="61">
                  <c:v>0.30450637860597995</c:v>
                </c:pt>
                <c:pt idx="62">
                  <c:v>0.27482309498149476</c:v>
                </c:pt>
                <c:pt idx="63">
                  <c:v>0.24328460613047947</c:v>
                </c:pt>
                <c:pt idx="64">
                  <c:v>0.2092361337376876</c:v>
                </c:pt>
                <c:pt idx="65">
                  <c:v>0.18075327702448676</c:v>
                </c:pt>
                <c:pt idx="66">
                  <c:v>0.15155016416451536</c:v>
                </c:pt>
                <c:pt idx="67">
                  <c:v>0.12247800696759287</c:v>
                </c:pt>
                <c:pt idx="68">
                  <c:v>9.366776109676897E-2</c:v>
                </c:pt>
                <c:pt idx="69">
                  <c:v>6.6881375473069438E-2</c:v>
                </c:pt>
                <c:pt idx="70">
                  <c:v>4.7595177824005165E-2</c:v>
                </c:pt>
                <c:pt idx="71">
                  <c:v>3.7475876588385644E-2</c:v>
                </c:pt>
                <c:pt idx="72">
                  <c:v>3.402340910799774E-2</c:v>
                </c:pt>
                <c:pt idx="73">
                  <c:v>4.1404546479861262E-2</c:v>
                </c:pt>
                <c:pt idx="74">
                  <c:v>5.5452517606957137E-2</c:v>
                </c:pt>
                <c:pt idx="75">
                  <c:v>7.914358755858554E-2</c:v>
                </c:pt>
                <c:pt idx="76">
                  <c:v>0.10725441113812371</c:v>
                </c:pt>
                <c:pt idx="77">
                  <c:v>0.13744436845892996</c:v>
                </c:pt>
                <c:pt idx="78">
                  <c:v>0.1696220456653047</c:v>
                </c:pt>
                <c:pt idx="79">
                  <c:v>0.20052758214491576</c:v>
                </c:pt>
                <c:pt idx="80">
                  <c:v>0.23221885260282185</c:v>
                </c:pt>
                <c:pt idx="81">
                  <c:v>0.26423751221835134</c:v>
                </c:pt>
                <c:pt idx="82">
                  <c:v>0.29402992556204405</c:v>
                </c:pt>
                <c:pt idx="83">
                  <c:v>0.32545928469385188</c:v>
                </c:pt>
                <c:pt idx="84">
                  <c:v>0.35852558961377462</c:v>
                </c:pt>
                <c:pt idx="85">
                  <c:v>0.39224667284894349</c:v>
                </c:pt>
                <c:pt idx="86">
                  <c:v>0.42662253439935632</c:v>
                </c:pt>
                <c:pt idx="87">
                  <c:v>0.46034361763452597</c:v>
                </c:pt>
                <c:pt idx="88">
                  <c:v>0.49308253339682684</c:v>
                </c:pt>
                <c:pt idx="89">
                  <c:v>0.52451189252863473</c:v>
                </c:pt>
                <c:pt idx="90">
                  <c:v>0.5552864733451941</c:v>
                </c:pt>
                <c:pt idx="91">
                  <c:v>0.58527532018346173</c:v>
                </c:pt>
                <c:pt idx="92">
                  <c:v>0.61705389441673575</c:v>
                </c:pt>
                <c:pt idx="93">
                  <c:v>0.64800308278402607</c:v>
                </c:pt>
                <c:pt idx="94">
                  <c:v>0.65999147848316964</c:v>
                </c:pt>
                <c:pt idx="95">
                  <c:v>0.64106243264241924</c:v>
                </c:pt>
                <c:pt idx="96">
                  <c:v>0.61006959238744507</c:v>
                </c:pt>
                <c:pt idx="97">
                  <c:v>0.57794180305270482</c:v>
                </c:pt>
                <c:pt idx="98">
                  <c:v>0.5474291335622441</c:v>
                </c:pt>
                <c:pt idx="99">
                  <c:v>0.51665455274568073</c:v>
                </c:pt>
                <c:pt idx="100">
                  <c:v>0.4852251936138729</c:v>
                </c:pt>
                <c:pt idx="101">
                  <c:v>0.45379583448206501</c:v>
                </c:pt>
                <c:pt idx="102">
                  <c:v>0.42138430787738834</c:v>
                </c:pt>
                <c:pt idx="103">
                  <c:v>0.39093711621845162</c:v>
                </c:pt>
                <c:pt idx="104">
                  <c:v>0.36016253540188986</c:v>
                </c:pt>
                <c:pt idx="105">
                  <c:v>0.33017368856362306</c:v>
                </c:pt>
                <c:pt idx="106">
                  <c:v>0.29774033601510497</c:v>
                </c:pt>
                <c:pt idx="107">
                  <c:v>0.26800248753101585</c:v>
                </c:pt>
                <c:pt idx="108">
                  <c:v>0.25045740494749252</c:v>
                </c:pt>
                <c:pt idx="109">
                  <c:v>0.26358273390310533</c:v>
                </c:pt>
                <c:pt idx="110">
                  <c:v>0.29350610290984724</c:v>
                </c:pt>
                <c:pt idx="111">
                  <c:v>0.32316756059049095</c:v>
                </c:pt>
                <c:pt idx="112">
                  <c:v>0.35426953056467581</c:v>
                </c:pt>
                <c:pt idx="113">
                  <c:v>0.38438933306599149</c:v>
                </c:pt>
                <c:pt idx="114">
                  <c:v>0.41625521107462987</c:v>
                </c:pt>
                <c:pt idx="115">
                  <c:v>0.45510539111255804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7-4642-88D6-E45BE11D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30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647990757718003"/>
              <c:y val="0.888242558153563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4.7317866967170937E-3"/>
              <c:y val="0.313106693262168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 w="25400"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93667571850978115"/>
          <c:w val="1"/>
          <c:h val="5.5726516349902E-2"/>
        </c:manualLayout>
      </c:layout>
      <c:overlay val="0"/>
      <c:txPr>
        <a:bodyPr/>
        <a:lstStyle/>
        <a:p>
          <a:pPr>
            <a:defRPr sz="30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0"/>
          <c:order val="3"/>
          <c:tx>
            <c:v>Cyclohexano - ADC(2)//def2-TZVPD</c:v>
          </c:tx>
          <c:spPr>
            <a:ln w="25400">
              <a:solidFill>
                <a:srgbClr val="FF0000"/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Data!$AZ$10:$AZ$202</c:f>
              <c:numCache>
                <c:formatCode>0.00</c:formatCode>
                <c:ptCount val="193"/>
                <c:pt idx="0">
                  <c:v>2.5991588643026602</c:v>
                </c:pt>
                <c:pt idx="1">
                  <c:v>2.66082682114875</c:v>
                </c:pt>
                <c:pt idx="2">
                  <c:v>2.7270224733226698</c:v>
                </c:pt>
                <c:pt idx="3">
                  <c:v>2.7926163468404499</c:v>
                </c:pt>
                <c:pt idx="4">
                  <c:v>2.8594137776704902</c:v>
                </c:pt>
                <c:pt idx="5">
                  <c:v>2.92560942984441</c:v>
                </c:pt>
                <c:pt idx="6">
                  <c:v>2.9912033033621901</c:v>
                </c:pt>
                <c:pt idx="7">
                  <c:v>3.05800073419223</c:v>
                </c:pt>
                <c:pt idx="8">
                  <c:v>3.1241922102477799</c:v>
                </c:pt>
                <c:pt idx="9">
                  <c:v>3.1903774221257901</c:v>
                </c:pt>
                <c:pt idx="10">
                  <c:v>3.2565396653528</c:v>
                </c:pt>
                <c:pt idx="11">
                  <c:v>3.3226817240077202</c:v>
                </c:pt>
                <c:pt idx="12">
                  <c:v>3.3887764533211899</c:v>
                </c:pt>
                <c:pt idx="13">
                  <c:v>3.45181050548632</c:v>
                </c:pt>
                <c:pt idx="14">
                  <c:v>3.5027820982811799</c:v>
                </c:pt>
                <c:pt idx="15">
                  <c:v>3.5387223496162998</c:v>
                </c:pt>
                <c:pt idx="16">
                  <c:v>3.5686397831618502</c:v>
                </c:pt>
                <c:pt idx="17">
                  <c:v>3.5955475578050602</c:v>
                </c:pt>
                <c:pt idx="18">
                  <c:v>3.6194445251133902</c:v>
                </c:pt>
                <c:pt idx="19">
                  <c:v>3.6403402553580899</c:v>
                </c:pt>
                <c:pt idx="20">
                  <c:v>3.6582251782678998</c:v>
                </c:pt>
                <c:pt idx="21">
                  <c:v>3.6790979398616099</c:v>
                </c:pt>
                <c:pt idx="22">
                  <c:v>3.6999541129851399</c:v>
                </c:pt>
                <c:pt idx="23">
                  <c:v>3.71782117138862</c:v>
                </c:pt>
                <c:pt idx="24">
                  <c:v>3.7356780215027801</c:v>
                </c:pt>
                <c:pt idx="25">
                  <c:v>3.75352721539993</c:v>
                </c:pt>
                <c:pt idx="26">
                  <c:v>3.77137130515242</c:v>
                </c:pt>
                <c:pt idx="27">
                  <c:v>3.7892077386879</c:v>
                </c:pt>
                <c:pt idx="28">
                  <c:v>3.8070390680787298</c:v>
                </c:pt>
                <c:pt idx="29">
                  <c:v>3.8248729495418798</c:v>
                </c:pt>
                <c:pt idx="30">
                  <c:v>3.84270172686037</c:v>
                </c:pt>
                <c:pt idx="31">
                  <c:v>3.8605330562511901</c:v>
                </c:pt>
                <c:pt idx="32">
                  <c:v>3.8783694897866798</c:v>
                </c:pt>
                <c:pt idx="33">
                  <c:v>3.8962084753944999</c:v>
                </c:pt>
                <c:pt idx="34">
                  <c:v>3.9140525651469802</c:v>
                </c:pt>
                <c:pt idx="35">
                  <c:v>3.9319170714781402</c:v>
                </c:pt>
                <c:pt idx="36">
                  <c:v>3.9497892340262899</c:v>
                </c:pt>
                <c:pt idx="37">
                  <c:v>3.9706447691317401</c:v>
                </c:pt>
                <c:pt idx="38">
                  <c:v>3.9945225958975699</c:v>
                </c:pt>
                <c:pt idx="39">
                  <c:v>4.0214146752959401</c:v>
                </c:pt>
                <c:pt idx="40">
                  <c:v>4.0603478785741496</c:v>
                </c:pt>
                <c:pt idx="41">
                  <c:v>4.1174367216350802</c:v>
                </c:pt>
                <c:pt idx="42">
                  <c:v>4.1686970664997096</c:v>
                </c:pt>
                <c:pt idx="43">
                  <c:v>4.2019620533244799</c:v>
                </c:pt>
                <c:pt idx="44">
                  <c:v>4.2292334982751498</c:v>
                </c:pt>
                <c:pt idx="45">
                  <c:v>4.2504641880135496</c:v>
                </c:pt>
                <c:pt idx="46">
                  <c:v>4.2686859844713299</c:v>
                </c:pt>
                <c:pt idx="47">
                  <c:v>4.2869230933631002</c:v>
                </c:pt>
                <c:pt idx="48">
                  <c:v>4.3051602022548696</c:v>
                </c:pt>
                <c:pt idx="49">
                  <c:v>4.3234151756529702</c:v>
                </c:pt>
                <c:pt idx="50">
                  <c:v>4.3416778052680796</c:v>
                </c:pt>
                <c:pt idx="51">
                  <c:v>4.3599404348831801</c:v>
                </c:pt>
                <c:pt idx="52">
                  <c:v>4.3782081686429501</c:v>
                </c:pt>
                <c:pt idx="53">
                  <c:v>4.3964784544750497</c:v>
                </c:pt>
                <c:pt idx="54">
                  <c:v>4.4147461882348198</c:v>
                </c:pt>
                <c:pt idx="55">
                  <c:v>4.4330139219945801</c:v>
                </c:pt>
                <c:pt idx="56">
                  <c:v>4.4512535829586897</c:v>
                </c:pt>
                <c:pt idx="57">
                  <c:v>4.4816589727343104</c:v>
                </c:pt>
                <c:pt idx="58">
                  <c:v>4.53642389292862</c:v>
                </c:pt>
                <c:pt idx="59">
                  <c:v>4.5546456893863896</c:v>
                </c:pt>
                <c:pt idx="60">
                  <c:v>4.5728598296271699</c:v>
                </c:pt>
                <c:pt idx="61">
                  <c:v>4.5940943474740701</c:v>
                </c:pt>
                <c:pt idx="62">
                  <c:v>4.6183435007643601</c:v>
                </c:pt>
                <c:pt idx="63">
                  <c:v>4.6456061410654801</c:v>
                </c:pt>
                <c:pt idx="64">
                  <c:v>4.6758742293495796</c:v>
                </c:pt>
                <c:pt idx="65">
                  <c:v>4.7091353880658504</c:v>
                </c:pt>
                <c:pt idx="66">
                  <c:v>4.7514334349133502</c:v>
                </c:pt>
                <c:pt idx="67">
                  <c:v>4.8087757161574398</c:v>
                </c:pt>
                <c:pt idx="68">
                  <c:v>4.8751070921781503</c:v>
                </c:pt>
                <c:pt idx="69">
                  <c:v>4.9413834826404202</c:v>
                </c:pt>
                <c:pt idx="70">
                  <c:v>5.0076146318204202</c:v>
                </c:pt>
                <c:pt idx="71">
                  <c:v>5.0738102839943302</c:v>
                </c:pt>
                <c:pt idx="72">
                  <c:v>5.1399662630437897</c:v>
                </c:pt>
                <c:pt idx="73">
                  <c:v>5.2060721286728997</c:v>
                </c:pt>
                <c:pt idx="74">
                  <c:v>5.2691154379004104</c:v>
                </c:pt>
                <c:pt idx="75">
                  <c:v>5.3200989525188804</c:v>
                </c:pt>
                <c:pt idx="76">
                  <c:v>5.3590512325377899</c:v>
                </c:pt>
                <c:pt idx="77">
                  <c:v>5.3919816426797</c:v>
                </c:pt>
                <c:pt idx="78">
                  <c:v>5.4218990762252401</c:v>
                </c:pt>
                <c:pt idx="79" formatCode="General">
                  <c:v>5.4488095305444002</c:v>
                </c:pt>
                <c:pt idx="80" formatCode="General">
                  <c:v>5.47271224001548</c:v>
                </c:pt>
                <c:pt idx="81" formatCode="General">
                  <c:v>5.4966092073238197</c:v>
                </c:pt>
                <c:pt idx="82" formatCode="General">
                  <c:v>5.5204870340896504</c:v>
                </c:pt>
                <c:pt idx="83" formatCode="General">
                  <c:v>5.5443648608554801</c:v>
                </c:pt>
                <c:pt idx="84" formatCode="General">
                  <c:v>5.5652484687566002</c:v>
                </c:pt>
                <c:pt idx="85" formatCode="General">
                  <c:v>5.5861314386396304</c:v>
                </c:pt>
                <c:pt idx="86" formatCode="General">
                  <c:v>5.60999203891721</c:v>
                </c:pt>
                <c:pt idx="87" formatCode="General">
                  <c:v>5.6308750088002499</c:v>
                </c:pt>
                <c:pt idx="88" formatCode="General">
                  <c:v>5.6517547885928598</c:v>
                </c:pt>
                <c:pt idx="89" formatCode="General">
                  <c:v>5.67562878725019</c:v>
                </c:pt>
                <c:pt idx="90" formatCode="General">
                  <c:v>5.6995066140160304</c:v>
                </c:pt>
                <c:pt idx="91" formatCode="General">
                  <c:v>5.72339975321586</c:v>
                </c:pt>
                <c:pt idx="92" formatCode="General">
                  <c:v>5.7473082048496904</c:v>
                </c:pt>
                <c:pt idx="93" formatCode="General">
                  <c:v>5.7772210446650298</c:v>
                </c:pt>
                <c:pt idx="94" formatCode="General">
                  <c:v>5.8191704146300296</c:v>
                </c:pt>
                <c:pt idx="95" formatCode="General">
                  <c:v>5.8762208026010301</c:v>
                </c:pt>
                <c:pt idx="96" formatCode="General">
                  <c:v>5.9424735283925703</c:v>
                </c:pt>
                <c:pt idx="97" formatCode="General">
                  <c:v>5.9938026632069104</c:v>
                </c:pt>
                <c:pt idx="98" formatCode="General">
                  <c:v>6.0270663739955097</c:v>
                </c:pt>
                <c:pt idx="99" formatCode="General">
                  <c:v>6.0573375247664103</c:v>
                </c:pt>
                <c:pt idx="100" formatCode="General">
                  <c:v>6.0845971025807302</c:v>
                </c:pt>
                <c:pt idx="101" formatCode="General">
                  <c:v>6.10579014925223</c:v>
                </c:pt>
                <c:pt idx="102" formatCode="General">
                  <c:v>6.1391112816683204</c:v>
                </c:pt>
                <c:pt idx="103" formatCode="General">
                  <c:v>6.1542514507839696</c:v>
                </c:pt>
                <c:pt idx="104" formatCode="General">
                  <c:v>6.1815228957346404</c:v>
                </c:pt>
                <c:pt idx="105" formatCode="General">
                  <c:v>6.2209003510042304</c:v>
                </c:pt>
                <c:pt idx="106" formatCode="General">
                  <c:v>6.2571871008458304</c:v>
                </c:pt>
                <c:pt idx="107" formatCode="General">
                  <c:v>6.3115171081420298</c:v>
                </c:pt>
                <c:pt idx="108" formatCode="General">
                  <c:v>6.37771832847376</c:v>
                </c:pt>
                <c:pt idx="109" formatCode="General">
                  <c:v>6.4287076896579398</c:v>
                </c:pt>
              </c:numCache>
            </c:numRef>
          </c:xVal>
          <c:yVal>
            <c:numRef>
              <c:f>Data!$BC$10:$BC$202</c:f>
              <c:numCache>
                <c:formatCode>0.00</c:formatCode>
                <c:ptCount val="193"/>
                <c:pt idx="0">
                  <c:v>2.2629235673202E-3</c:v>
                </c:pt>
                <c:pt idx="1">
                  <c:v>4.7640496154109611E-3</c:v>
                </c:pt>
                <c:pt idx="2">
                  <c:v>4.7640496154109611E-3</c:v>
                </c:pt>
                <c:pt idx="3">
                  <c:v>4.7640496154109611E-3</c:v>
                </c:pt>
                <c:pt idx="4">
                  <c:v>4.7640496154109611E-3</c:v>
                </c:pt>
                <c:pt idx="5">
                  <c:v>4.7640496154109611E-3</c:v>
                </c:pt>
                <c:pt idx="6">
                  <c:v>4.7640496154109611E-3</c:v>
                </c:pt>
                <c:pt idx="7">
                  <c:v>4.7640496154109611E-3</c:v>
                </c:pt>
                <c:pt idx="8">
                  <c:v>5.4916499203101791E-3</c:v>
                </c:pt>
                <c:pt idx="9">
                  <c:v>7.3106506825582236E-3</c:v>
                </c:pt>
                <c:pt idx="10">
                  <c:v>1.3131453121751508E-2</c:v>
                </c:pt>
                <c:pt idx="11">
                  <c:v>2.2468990367957759E-2</c:v>
                </c:pt>
                <c:pt idx="12">
                  <c:v>4.0052664403021292E-2</c:v>
                </c:pt>
                <c:pt idx="13">
                  <c:v>6.6658582218834195E-2</c:v>
                </c:pt>
                <c:pt idx="14">
                  <c:v>9.7948860092855458E-2</c:v>
                </c:pt>
                <c:pt idx="15">
                  <c:v>0.12695239415147921</c:v>
                </c:pt>
                <c:pt idx="16">
                  <c:v>0.15683251333933887</c:v>
                </c:pt>
                <c:pt idx="17">
                  <c:v>0.18684602591643007</c:v>
                </c:pt>
                <c:pt idx="18">
                  <c:v>0.21719302196659993</c:v>
                </c:pt>
                <c:pt idx="19">
                  <c:v>0.24620608412445472</c:v>
                </c:pt>
                <c:pt idx="20">
                  <c:v>0.27555262975538813</c:v>
                </c:pt>
                <c:pt idx="21">
                  <c:v>0.30856749359018809</c:v>
                </c:pt>
                <c:pt idx="22">
                  <c:v>0.34447254752500461</c:v>
                </c:pt>
                <c:pt idx="23">
                  <c:v>0.37693160557134003</c:v>
                </c:pt>
                <c:pt idx="24">
                  <c:v>0.41116924214076234</c:v>
                </c:pt>
                <c:pt idx="25">
                  <c:v>0.44674081260250026</c:v>
                </c:pt>
                <c:pt idx="26">
                  <c:v>0.48320167232578082</c:v>
                </c:pt>
                <c:pt idx="27">
                  <c:v>0.5209964659413755</c:v>
                </c:pt>
                <c:pt idx="28">
                  <c:v>0.55968054881851692</c:v>
                </c:pt>
                <c:pt idx="29">
                  <c:v>0.59791998706488136</c:v>
                </c:pt>
                <c:pt idx="30">
                  <c:v>0.63704871457279455</c:v>
                </c:pt>
                <c:pt idx="31">
                  <c:v>0.67573279744993087</c:v>
                </c:pt>
                <c:pt idx="32">
                  <c:v>0.71352759106552865</c:v>
                </c:pt>
                <c:pt idx="33">
                  <c:v>0.75087774005035435</c:v>
                </c:pt>
                <c:pt idx="34">
                  <c:v>0.78733859977363652</c:v>
                </c:pt>
                <c:pt idx="35">
                  <c:v>0.82024230245074381</c:v>
                </c:pt>
                <c:pt idx="36">
                  <c:v>0.85181207123553548</c:v>
                </c:pt>
                <c:pt idx="37">
                  <c:v>0.88782828632804578</c:v>
                </c:pt>
                <c:pt idx="38">
                  <c:v>0.92151011710900255</c:v>
                </c:pt>
                <c:pt idx="39">
                  <c:v>0.95425819416533786</c:v>
                </c:pt>
                <c:pt idx="40">
                  <c:v>0.98603916914974865</c:v>
                </c:pt>
                <c:pt idx="41">
                  <c:v>1</c:v>
                </c:pt>
                <c:pt idx="42">
                  <c:v>0.98098133647471686</c:v>
                </c:pt>
                <c:pt idx="43">
                  <c:v>0.95185711315917287</c:v>
                </c:pt>
                <c:pt idx="44">
                  <c:v>0.91850876585129371</c:v>
                </c:pt>
                <c:pt idx="45">
                  <c:v>0.88916222022036129</c:v>
                </c:pt>
                <c:pt idx="46">
                  <c:v>0.85981567458942387</c:v>
                </c:pt>
                <c:pt idx="47">
                  <c:v>0.82780126117386033</c:v>
                </c:pt>
                <c:pt idx="48">
                  <c:v>0.79578684775829667</c:v>
                </c:pt>
                <c:pt idx="49">
                  <c:v>0.76065992192733012</c:v>
                </c:pt>
                <c:pt idx="50">
                  <c:v>0.72419906220405317</c:v>
                </c:pt>
                <c:pt idx="51">
                  <c:v>0.687738202480771</c:v>
                </c:pt>
                <c:pt idx="52">
                  <c:v>0.6503880534959452</c:v>
                </c:pt>
                <c:pt idx="53">
                  <c:v>0.61259325988034752</c:v>
                </c:pt>
                <c:pt idx="54">
                  <c:v>0.57524311089552671</c:v>
                </c:pt>
                <c:pt idx="55">
                  <c:v>0.53789296191070102</c:v>
                </c:pt>
                <c:pt idx="56">
                  <c:v>0.50543390386436715</c:v>
                </c:pt>
                <c:pt idx="57">
                  <c:v>0.45029796964867408</c:v>
                </c:pt>
                <c:pt idx="58">
                  <c:v>0.34491719215577649</c:v>
                </c:pt>
                <c:pt idx="59">
                  <c:v>0.31557064652484307</c:v>
                </c:pt>
                <c:pt idx="60">
                  <c:v>0.28755803478622416</c:v>
                </c:pt>
                <c:pt idx="61">
                  <c:v>0.25754452220913354</c:v>
                </c:pt>
                <c:pt idx="62">
                  <c:v>0.22653055921280585</c:v>
                </c:pt>
                <c:pt idx="63">
                  <c:v>0.19471623588108938</c:v>
                </c:pt>
                <c:pt idx="64">
                  <c:v>0.16350218280091469</c:v>
                </c:pt>
                <c:pt idx="65">
                  <c:v>0.13504492643152449</c:v>
                </c:pt>
                <c:pt idx="66">
                  <c:v>0.10480909153904786</c:v>
                </c:pt>
                <c:pt idx="67">
                  <c:v>7.4613678885731852E-2</c:v>
                </c:pt>
                <c:pt idx="68">
                  <c:v>5.0966668976508797E-2</c:v>
                </c:pt>
                <c:pt idx="69">
                  <c:v>3.6899729748457878E-2</c:v>
                </c:pt>
                <c:pt idx="70">
                  <c:v>3.0715127156815035E-2</c:v>
                </c:pt>
                <c:pt idx="71">
                  <c:v>3.0715127156815035E-2</c:v>
                </c:pt>
                <c:pt idx="72">
                  <c:v>3.7627330053357354E-2</c:v>
                </c:pt>
                <c:pt idx="73">
                  <c:v>5.3270736608689313E-2</c:v>
                </c:pt>
                <c:pt idx="74">
                  <c:v>7.8263807081976111E-2</c:v>
                </c:pt>
                <c:pt idx="75">
                  <c:v>0.10747695932367798</c:v>
                </c:pt>
                <c:pt idx="76">
                  <c:v>0.13593421569306821</c:v>
                </c:pt>
                <c:pt idx="77">
                  <c:v>0.16510290347169287</c:v>
                </c:pt>
                <c:pt idx="78">
                  <c:v>0.19498302265955253</c:v>
                </c:pt>
                <c:pt idx="79">
                  <c:v>0.22452965837433303</c:v>
                </c:pt>
                <c:pt idx="80">
                  <c:v>0.25387620400526645</c:v>
                </c:pt>
                <c:pt idx="81">
                  <c:v>0.28422320005543678</c:v>
                </c:pt>
                <c:pt idx="82">
                  <c:v>0.31790503083639454</c:v>
                </c:pt>
                <c:pt idx="83">
                  <c:v>0.35158686161735181</c:v>
                </c:pt>
                <c:pt idx="84">
                  <c:v>0.38271198577137266</c:v>
                </c:pt>
                <c:pt idx="85">
                  <c:v>0.41394827108308568</c:v>
                </c:pt>
                <c:pt idx="86">
                  <c:v>0.45063145312175273</c:v>
                </c:pt>
                <c:pt idx="87">
                  <c:v>0.48186773843346575</c:v>
                </c:pt>
                <c:pt idx="88">
                  <c:v>0.51365982953364231</c:v>
                </c:pt>
                <c:pt idx="89">
                  <c:v>0.5480086272607595</c:v>
                </c:pt>
                <c:pt idx="90">
                  <c:v>0.58169045804171615</c:v>
                </c:pt>
                <c:pt idx="91">
                  <c:v>0.61270442103804179</c:v>
                </c:pt>
                <c:pt idx="92">
                  <c:v>0.6410505162497413</c:v>
                </c:pt>
                <c:pt idx="93">
                  <c:v>0.67173099577298934</c:v>
                </c:pt>
                <c:pt idx="94">
                  <c:v>0.70224473355969586</c:v>
                </c:pt>
                <c:pt idx="95">
                  <c:v>0.72290555055089822</c:v>
                </c:pt>
                <c:pt idx="96">
                  <c:v>0.71296167971727498</c:v>
                </c:pt>
                <c:pt idx="97">
                  <c:v>0.68195782228073687</c:v>
                </c:pt>
                <c:pt idx="98">
                  <c:v>0.65305592128057643</c:v>
                </c:pt>
                <c:pt idx="99">
                  <c:v>0.62130829464347381</c:v>
                </c:pt>
                <c:pt idx="100">
                  <c:v>0.59002754486868214</c:v>
                </c:pt>
                <c:pt idx="101">
                  <c:v>0.56723950754163333</c:v>
                </c:pt>
                <c:pt idx="102">
                  <c:v>0.52833310234910857</c:v>
                </c:pt>
                <c:pt idx="103">
                  <c:v>0.51165892869516649</c:v>
                </c:pt>
                <c:pt idx="104">
                  <c:v>0.47831058138729243</c:v>
                </c:pt>
                <c:pt idx="105">
                  <c:v>0.4326900422701136</c:v>
                </c:pt>
                <c:pt idx="106">
                  <c:v>0.40132353960224582</c:v>
                </c:pt>
                <c:pt idx="107">
                  <c:v>0.37171713671956264</c:v>
                </c:pt>
                <c:pt idx="108">
                  <c:v>0.3707470029796972</c:v>
                </c:pt>
                <c:pt idx="109">
                  <c:v>0.39894151479454038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768F-4B75-88C0-A0E23F40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Kovalenko - Experimental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Data!$BG$7:$BG$59</c:f>
              <c:numCache>
                <c:formatCode>General</c:formatCode>
                <c:ptCount val="53"/>
                <c:pt idx="0">
                  <c:v>4.6807113603988597</c:v>
                </c:pt>
                <c:pt idx="1">
                  <c:v>4.6312544515669503</c:v>
                </c:pt>
                <c:pt idx="2">
                  <c:v>4.5817975427350399</c:v>
                </c:pt>
                <c:pt idx="3">
                  <c:v>4.5323406339031296</c:v>
                </c:pt>
                <c:pt idx="4">
                  <c:v>4.4828837250712201</c:v>
                </c:pt>
                <c:pt idx="5">
                  <c:v>4.4334268162393098</c:v>
                </c:pt>
                <c:pt idx="6">
                  <c:v>4.3839699074074003</c:v>
                </c:pt>
                <c:pt idx="7">
                  <c:v>4.33900908119658</c:v>
                </c:pt>
                <c:pt idx="8">
                  <c:v>4.2985443376068302</c:v>
                </c:pt>
                <c:pt idx="9">
                  <c:v>4.2603276353276298</c:v>
                </c:pt>
                <c:pt idx="10">
                  <c:v>4.2266070156695097</c:v>
                </c:pt>
                <c:pt idx="11">
                  <c:v>4.1951344373219301</c:v>
                </c:pt>
                <c:pt idx="12">
                  <c:v>4.1659099002849</c:v>
                </c:pt>
                <c:pt idx="13">
                  <c:v>4.1389334045583999</c:v>
                </c:pt>
                <c:pt idx="14">
                  <c:v>4.10970886752136</c:v>
                </c:pt>
                <c:pt idx="15">
                  <c:v>4.0827323717948696</c:v>
                </c:pt>
                <c:pt idx="16">
                  <c:v>4.0535078347578297</c:v>
                </c:pt>
                <c:pt idx="17">
                  <c:v>4.0175391737891699</c:v>
                </c:pt>
                <c:pt idx="18">
                  <c:v>3.9905626780626702</c:v>
                </c:pt>
                <c:pt idx="19">
                  <c:v>3.9613381410256401</c:v>
                </c:pt>
                <c:pt idx="20">
                  <c:v>3.92761752136752</c:v>
                </c:pt>
                <c:pt idx="21">
                  <c:v>3.88490473646723</c:v>
                </c:pt>
                <c:pt idx="22">
                  <c:v>3.8354478276353201</c:v>
                </c:pt>
                <c:pt idx="23">
                  <c:v>3.7859909188034102</c:v>
                </c:pt>
                <c:pt idx="24">
                  <c:v>3.7429569851444802</c:v>
                </c:pt>
                <c:pt idx="25">
                  <c:v>3.72229641500474</c:v>
                </c:pt>
                <c:pt idx="26">
                  <c:v>3.7005653490028401</c:v>
                </c:pt>
                <c:pt idx="27">
                  <c:v>3.68033297720797</c:v>
                </c:pt>
                <c:pt idx="28">
                  <c:v>3.6623486467236401</c:v>
                </c:pt>
                <c:pt idx="29">
                  <c:v>3.6466123575498499</c:v>
                </c:pt>
                <c:pt idx="30">
                  <c:v>3.62862802706552</c:v>
                </c:pt>
                <c:pt idx="31">
                  <c:v>3.6061476139601099</c:v>
                </c:pt>
                <c:pt idx="32">
                  <c:v>3.5926593660968602</c:v>
                </c:pt>
                <c:pt idx="33">
                  <c:v>3.5791711182336101</c:v>
                </c:pt>
                <c:pt idx="34">
                  <c:v>3.56298522079772</c:v>
                </c:pt>
                <c:pt idx="35">
                  <c:v>3.5521946225071201</c:v>
                </c:pt>
                <c:pt idx="36">
                  <c:v>3.5387063746438701</c:v>
                </c:pt>
                <c:pt idx="37">
                  <c:v>3.5229700854700798</c:v>
                </c:pt>
                <c:pt idx="38">
                  <c:v>3.5004896723646701</c:v>
                </c:pt>
                <c:pt idx="39">
                  <c:v>3.4690170940170901</c:v>
                </c:pt>
                <c:pt idx="40">
                  <c:v>3.4263043091168002</c:v>
                </c:pt>
                <c:pt idx="41">
                  <c:v>3.3768474002849</c:v>
                </c:pt>
                <c:pt idx="42">
                  <c:v>3.3273904914529902</c:v>
                </c:pt>
                <c:pt idx="43">
                  <c:v>3.2779335826210798</c:v>
                </c:pt>
                <c:pt idx="44">
                  <c:v>3.2284766737891699</c:v>
                </c:pt>
                <c:pt idx="45">
                  <c:v>3.17901976495726</c:v>
                </c:pt>
                <c:pt idx="46">
                  <c:v>3.1295628561253501</c:v>
                </c:pt>
                <c:pt idx="47">
                  <c:v>3.0801059472934398</c:v>
                </c:pt>
                <c:pt idx="48">
                  <c:v>3.0306490384615299</c:v>
                </c:pt>
                <c:pt idx="49">
                  <c:v>2.98119212962962</c:v>
                </c:pt>
                <c:pt idx="50">
                  <c:v>2.9317352207977199</c:v>
                </c:pt>
                <c:pt idx="51">
                  <c:v>2.88227831196581</c:v>
                </c:pt>
                <c:pt idx="52">
                  <c:v>2.8418135683760601</c:v>
                </c:pt>
              </c:numCache>
            </c:numRef>
          </c:xVal>
          <c:yVal>
            <c:numRef>
              <c:f>Data!$BH$7:$BH$59</c:f>
              <c:numCache>
                <c:formatCode>General</c:formatCode>
                <c:ptCount val="53"/>
                <c:pt idx="0">
                  <c:v>0.117823259543004</c:v>
                </c:pt>
                <c:pt idx="1">
                  <c:v>0.13528690877416999</c:v>
                </c:pt>
                <c:pt idx="2">
                  <c:v>0.15343785725951301</c:v>
                </c:pt>
                <c:pt idx="3">
                  <c:v>0.18117975442816101</c:v>
                </c:pt>
                <c:pt idx="4">
                  <c:v>0.212108220866182</c:v>
                </c:pt>
                <c:pt idx="5">
                  <c:v>0.24866004483838799</c:v>
                </c:pt>
                <c:pt idx="6">
                  <c:v>0.29214734310275597</c:v>
                </c:pt>
                <c:pt idx="7">
                  <c:v>0.33603035911953</c:v>
                </c:pt>
                <c:pt idx="8">
                  <c:v>0.38116301014390103</c:v>
                </c:pt>
                <c:pt idx="9">
                  <c:v>0.426123836354727</c:v>
                </c:pt>
                <c:pt idx="10">
                  <c:v>0.46890821492732299</c:v>
                </c:pt>
                <c:pt idx="11">
                  <c:v>0.51368085205664804</c:v>
                </c:pt>
                <c:pt idx="12">
                  <c:v>0.566161059393543</c:v>
                </c:pt>
                <c:pt idx="13">
                  <c:v>0.60946091240677203</c:v>
                </c:pt>
                <c:pt idx="14">
                  <c:v>0.65447901355544602</c:v>
                </c:pt>
                <c:pt idx="15">
                  <c:v>0.69406745059611197</c:v>
                </c:pt>
                <c:pt idx="16">
                  <c:v>0.75048097337906206</c:v>
                </c:pt>
                <c:pt idx="17">
                  <c:v>0.80774674723719297</c:v>
                </c:pt>
                <c:pt idx="18">
                  <c:v>0.85276484838586697</c:v>
                </c:pt>
                <c:pt idx="19">
                  <c:v>0.89847024878871995</c:v>
                </c:pt>
                <c:pt idx="20">
                  <c:v>0.94443338641188901</c:v>
                </c:pt>
                <c:pt idx="21">
                  <c:v>0.98457010081213903</c:v>
                </c:pt>
                <c:pt idx="22">
                  <c:v>1.0012527281635499</c:v>
                </c:pt>
                <c:pt idx="23">
                  <c:v>0.98419521030985901</c:v>
                </c:pt>
                <c:pt idx="24">
                  <c:v>0.93283521149763104</c:v>
                </c:pt>
                <c:pt idx="25">
                  <c:v>0.89059085376760505</c:v>
                </c:pt>
                <c:pt idx="26">
                  <c:v>0.832214600685938</c:v>
                </c:pt>
                <c:pt idx="27">
                  <c:v>0.77973930262942903</c:v>
                </c:pt>
                <c:pt idx="28">
                  <c:v>0.73180017965049804</c:v>
                </c:pt>
                <c:pt idx="29">
                  <c:v>0.69090587402689296</c:v>
                </c:pt>
                <c:pt idx="30">
                  <c:v>0.623463271021657</c:v>
                </c:pt>
                <c:pt idx="31">
                  <c:v>0.55963171647885002</c:v>
                </c:pt>
                <c:pt idx="32">
                  <c:v>0.51220806794055096</c:v>
                </c:pt>
                <c:pt idx="33">
                  <c:v>0.45928602536882701</c:v>
                </c:pt>
                <c:pt idx="34">
                  <c:v>0.399032790752535</c:v>
                </c:pt>
                <c:pt idx="35">
                  <c:v>0.36168953127551801</c:v>
                </c:pt>
                <c:pt idx="36">
                  <c:v>0.317015079753933</c:v>
                </c:pt>
                <c:pt idx="37">
                  <c:v>0.26838865752082203</c:v>
                </c:pt>
                <c:pt idx="38">
                  <c:v>0.21838763677935599</c:v>
                </c:pt>
                <c:pt idx="39">
                  <c:v>0.170448513800424</c:v>
                </c:pt>
                <c:pt idx="40">
                  <c:v>0.128882529360236</c:v>
                </c:pt>
                <c:pt idx="41">
                  <c:v>9.8703843926773699E-2</c:v>
                </c:pt>
                <c:pt idx="42">
                  <c:v>7.8459756803705497E-2</c:v>
                </c:pt>
                <c:pt idx="43">
                  <c:v>6.4401362968241796E-2</c:v>
                </c:pt>
                <c:pt idx="44">
                  <c:v>5.25923121464522E-2</c:v>
                </c:pt>
                <c:pt idx="45">
                  <c:v>4.3032604338336597E-2</c:v>
                </c:pt>
                <c:pt idx="46">
                  <c:v>3.7596692055290502E-2</c:v>
                </c:pt>
                <c:pt idx="47">
                  <c:v>3.60971300461745E-2</c:v>
                </c:pt>
                <c:pt idx="48">
                  <c:v>3.4972458539337101E-2</c:v>
                </c:pt>
                <c:pt idx="49">
                  <c:v>3.2535670274523601E-2</c:v>
                </c:pt>
                <c:pt idx="50">
                  <c:v>3.1348517017306399E-2</c:v>
                </c:pt>
                <c:pt idx="51">
                  <c:v>3.1410998767686403E-2</c:v>
                </c:pt>
                <c:pt idx="52">
                  <c:v>2.9429434684211601E-2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68F-4B75-88C0-A0E23F4086D2}"/>
            </c:ext>
          </c:extLst>
        </c:ser>
        <c:ser>
          <c:idx val="3"/>
          <c:order val="1"/>
          <c:tx>
            <c:v>Gas Phase - ADC(2)//def2-TZVPD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68F-4B75-88C0-A0E23F4086D2}"/>
            </c:ext>
          </c:extLst>
        </c:ser>
        <c:ser>
          <c:idx val="2"/>
          <c:order val="2"/>
          <c:tx>
            <c:v>Abs</c:v>
          </c:tx>
          <c:spPr>
            <a:ln w="25400">
              <a:solidFill>
                <a:srgbClr val="FF0000"/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'Data - ADC(2) states'!$Q$7:$Q$185</c:f>
              <c:numCache>
                <c:formatCode>General</c:formatCode>
                <c:ptCount val="179"/>
                <c:pt idx="0">
                  <c:v>3.7484334554986001</c:v>
                </c:pt>
                <c:pt idx="1">
                  <c:v>3.7486334554986001</c:v>
                </c:pt>
                <c:pt idx="2">
                  <c:v>3.7482921026541001</c:v>
                </c:pt>
                <c:pt idx="3">
                  <c:v>3.7484921026541</c:v>
                </c:pt>
                <c:pt idx="4">
                  <c:v>3.7486921026541</c:v>
                </c:pt>
                <c:pt idx="5">
                  <c:v>3.7489670758764002</c:v>
                </c:pt>
                <c:pt idx="6">
                  <c:v>3.7491670758764002</c:v>
                </c:pt>
                <c:pt idx="7">
                  <c:v>3.7493670758764002</c:v>
                </c:pt>
                <c:pt idx="8">
                  <c:v>3.7551449514194002</c:v>
                </c:pt>
                <c:pt idx="9">
                  <c:v>3.7553449514194002</c:v>
                </c:pt>
                <c:pt idx="10">
                  <c:v>3.7555449514194001</c:v>
                </c:pt>
                <c:pt idx="11">
                  <c:v>4.0926470649155995</c:v>
                </c:pt>
                <c:pt idx="12">
                  <c:v>4.0928470649155999</c:v>
                </c:pt>
                <c:pt idx="13">
                  <c:v>4.0930470649156003</c:v>
                </c:pt>
                <c:pt idx="14">
                  <c:v>4.1180261356901999</c:v>
                </c:pt>
                <c:pt idx="15">
                  <c:v>4.1182261356902004</c:v>
                </c:pt>
                <c:pt idx="16">
                  <c:v>4.1184261356902008</c:v>
                </c:pt>
                <c:pt idx="17">
                  <c:v>4.1202959728453994</c:v>
                </c:pt>
                <c:pt idx="18">
                  <c:v>4.1204959728453998</c:v>
                </c:pt>
                <c:pt idx="19">
                  <c:v>4.1206959728454002</c:v>
                </c:pt>
                <c:pt idx="20">
                  <c:v>4.1205446242632</c:v>
                </c:pt>
                <c:pt idx="21">
                  <c:v>4.1207446242632004</c:v>
                </c:pt>
                <c:pt idx="22">
                  <c:v>4.1209446242632009</c:v>
                </c:pt>
                <c:pt idx="23">
                  <c:v>4.4768576482626994</c:v>
                </c:pt>
                <c:pt idx="24">
                  <c:v>4.4770576482626998</c:v>
                </c:pt>
                <c:pt idx="25">
                  <c:v>4.4772576482627002</c:v>
                </c:pt>
                <c:pt idx="26">
                  <c:v>4.4769239756700996</c:v>
                </c:pt>
                <c:pt idx="27">
                  <c:v>4.4771239756701</c:v>
                </c:pt>
                <c:pt idx="28">
                  <c:v>4.4773239756701004</c:v>
                </c:pt>
                <c:pt idx="29">
                  <c:v>4.4777020547649</c:v>
                </c:pt>
                <c:pt idx="30">
                  <c:v>4.4779020547649004</c:v>
                </c:pt>
                <c:pt idx="31">
                  <c:v>4.4781020547649009</c:v>
                </c:pt>
                <c:pt idx="32">
                  <c:v>4.4835688600104993</c:v>
                </c:pt>
                <c:pt idx="33">
                  <c:v>4.4837688600104997</c:v>
                </c:pt>
                <c:pt idx="34">
                  <c:v>4.4839688600105001</c:v>
                </c:pt>
                <c:pt idx="35">
                  <c:v>4.6559129738817999</c:v>
                </c:pt>
                <c:pt idx="36">
                  <c:v>4.6561129738818003</c:v>
                </c:pt>
                <c:pt idx="37">
                  <c:v>4.6563129738818008</c:v>
                </c:pt>
                <c:pt idx="38">
                  <c:v>4.6568273239742997</c:v>
                </c:pt>
                <c:pt idx="39">
                  <c:v>4.6570273239743001</c:v>
                </c:pt>
                <c:pt idx="40">
                  <c:v>4.6572273239743005</c:v>
                </c:pt>
                <c:pt idx="41">
                  <c:v>4.6569233032658994</c:v>
                </c:pt>
                <c:pt idx="42">
                  <c:v>4.6571233032658998</c:v>
                </c:pt>
                <c:pt idx="43">
                  <c:v>4.6573233032659003</c:v>
                </c:pt>
                <c:pt idx="44">
                  <c:v>4.6569377418749998</c:v>
                </c:pt>
                <c:pt idx="45">
                  <c:v>4.6571377418750002</c:v>
                </c:pt>
                <c:pt idx="46">
                  <c:v>4.6573377418750006</c:v>
                </c:pt>
                <c:pt idx="47">
                  <c:v>5.4692479042138995</c:v>
                </c:pt>
                <c:pt idx="48">
                  <c:v>5.4694479042138999</c:v>
                </c:pt>
                <c:pt idx="49">
                  <c:v>5.4696479042139003</c:v>
                </c:pt>
                <c:pt idx="50">
                  <c:v>5.4808025353784</c:v>
                </c:pt>
                <c:pt idx="51">
                  <c:v>5.4810025353784004</c:v>
                </c:pt>
                <c:pt idx="52">
                  <c:v>5.4812025353784009</c:v>
                </c:pt>
                <c:pt idx="53">
                  <c:v>5.4817955750540994</c:v>
                </c:pt>
                <c:pt idx="54">
                  <c:v>5.4819955750540998</c:v>
                </c:pt>
                <c:pt idx="55">
                  <c:v>5.4821955750541003</c:v>
                </c:pt>
                <c:pt idx="56">
                  <c:v>5.4819112824924998</c:v>
                </c:pt>
                <c:pt idx="57">
                  <c:v>5.4821112824925002</c:v>
                </c:pt>
                <c:pt idx="58">
                  <c:v>5.4823112824925007</c:v>
                </c:pt>
                <c:pt idx="59">
                  <c:v>5.6836500449028993</c:v>
                </c:pt>
                <c:pt idx="60">
                  <c:v>5.6838500449028997</c:v>
                </c:pt>
                <c:pt idx="61">
                  <c:v>5.6840500449029001</c:v>
                </c:pt>
                <c:pt idx="62">
                  <c:v>5.6836890451930993</c:v>
                </c:pt>
                <c:pt idx="63">
                  <c:v>5.6838890451930997</c:v>
                </c:pt>
                <c:pt idx="64">
                  <c:v>5.6840890451931001</c:v>
                </c:pt>
                <c:pt idx="65">
                  <c:v>5.6838819873046997</c:v>
                </c:pt>
                <c:pt idx="66">
                  <c:v>5.6840819873047002</c:v>
                </c:pt>
                <c:pt idx="67">
                  <c:v>5.6842819873047006</c:v>
                </c:pt>
                <c:pt idx="68">
                  <c:v>5.6863892233379998</c:v>
                </c:pt>
                <c:pt idx="69">
                  <c:v>5.6865892233380002</c:v>
                </c:pt>
                <c:pt idx="70">
                  <c:v>5.6867892233380006</c:v>
                </c:pt>
                <c:pt idx="71">
                  <c:v>5.8852013017232991</c:v>
                </c:pt>
                <c:pt idx="72">
                  <c:v>5.8854013017232996</c:v>
                </c:pt>
                <c:pt idx="73">
                  <c:v>5.8856013017233</c:v>
                </c:pt>
                <c:pt idx="74">
                  <c:v>5.8910803472844995</c:v>
                </c:pt>
                <c:pt idx="75">
                  <c:v>5.8912803472844999</c:v>
                </c:pt>
                <c:pt idx="76">
                  <c:v>5.8914803472845003</c:v>
                </c:pt>
                <c:pt idx="77">
                  <c:v>5.8915938792871998</c:v>
                </c:pt>
                <c:pt idx="78">
                  <c:v>5.8917938792872002</c:v>
                </c:pt>
                <c:pt idx="79">
                  <c:v>5.8919938792872006</c:v>
                </c:pt>
                <c:pt idx="80">
                  <c:v>5.8916654795915999</c:v>
                </c:pt>
                <c:pt idx="81">
                  <c:v>5.8918654795916003</c:v>
                </c:pt>
                <c:pt idx="82">
                  <c:v>5.8920654795916008</c:v>
                </c:pt>
                <c:pt idx="83">
                  <c:v>6.1961057041843999</c:v>
                </c:pt>
                <c:pt idx="84">
                  <c:v>6.1963057041844003</c:v>
                </c:pt>
                <c:pt idx="85">
                  <c:v>6.1965057041844007</c:v>
                </c:pt>
                <c:pt idx="86">
                  <c:v>6.2089669766797995</c:v>
                </c:pt>
                <c:pt idx="87">
                  <c:v>6.2091669766797999</c:v>
                </c:pt>
                <c:pt idx="88">
                  <c:v>6.2093669766798003</c:v>
                </c:pt>
                <c:pt idx="89">
                  <c:v>6.2100438134595999</c:v>
                </c:pt>
                <c:pt idx="90">
                  <c:v>6.2102438134596003</c:v>
                </c:pt>
                <c:pt idx="91">
                  <c:v>6.2104438134596007</c:v>
                </c:pt>
                <c:pt idx="92">
                  <c:v>6.2101599969535997</c:v>
                </c:pt>
                <c:pt idx="93">
                  <c:v>6.2103599969536001</c:v>
                </c:pt>
                <c:pt idx="94">
                  <c:v>6.2105599969536005</c:v>
                </c:pt>
              </c:numCache>
            </c:numRef>
          </c:xVal>
          <c:yVal>
            <c:numRef>
              <c:f>'Data - ADC(2) states'!$T$7:$T$185</c:f>
              <c:numCache>
                <c:formatCode>General</c:formatCode>
                <c:ptCount val="179"/>
                <c:pt idx="0">
                  <c:v>3.7179341264517807E-10</c:v>
                </c:pt>
                <c:pt idx="1">
                  <c:v>0</c:v>
                </c:pt>
                <c:pt idx="2">
                  <c:v>0</c:v>
                </c:pt>
                <c:pt idx="3">
                  <c:v>3.7202339924527593E-10</c:v>
                </c:pt>
                <c:pt idx="4">
                  <c:v>0</c:v>
                </c:pt>
                <c:pt idx="5">
                  <c:v>0</c:v>
                </c:pt>
                <c:pt idx="6">
                  <c:v>3.8727058579472822E-10</c:v>
                </c:pt>
                <c:pt idx="7">
                  <c:v>0</c:v>
                </c:pt>
                <c:pt idx="8">
                  <c:v>0</c:v>
                </c:pt>
                <c:pt idx="9">
                  <c:v>3.8791478667852294E-10</c:v>
                </c:pt>
                <c:pt idx="10">
                  <c:v>0</c:v>
                </c:pt>
                <c:pt idx="11">
                  <c:v>0</c:v>
                </c:pt>
                <c:pt idx="12">
                  <c:v>0.24903612847451448</c:v>
                </c:pt>
                <c:pt idx="13">
                  <c:v>0</c:v>
                </c:pt>
                <c:pt idx="14">
                  <c:v>0</c:v>
                </c:pt>
                <c:pt idx="15">
                  <c:v>0.24948737680115882</c:v>
                </c:pt>
                <c:pt idx="16">
                  <c:v>0</c:v>
                </c:pt>
                <c:pt idx="17">
                  <c:v>0</c:v>
                </c:pt>
                <c:pt idx="18">
                  <c:v>0.24954356923590013</c:v>
                </c:pt>
                <c:pt idx="19">
                  <c:v>0</c:v>
                </c:pt>
                <c:pt idx="20">
                  <c:v>0</c:v>
                </c:pt>
                <c:pt idx="21">
                  <c:v>0.24954510187573015</c:v>
                </c:pt>
                <c:pt idx="22">
                  <c:v>0</c:v>
                </c:pt>
                <c:pt idx="23">
                  <c:v>0</c:v>
                </c:pt>
                <c:pt idx="24">
                  <c:v>2.6591080129070079E-4</c:v>
                </c:pt>
                <c:pt idx="25">
                  <c:v>0</c:v>
                </c:pt>
                <c:pt idx="26">
                  <c:v>0</c:v>
                </c:pt>
                <c:pt idx="27">
                  <c:v>2.6593782363849654E-4</c:v>
                </c:pt>
                <c:pt idx="28">
                  <c:v>0</c:v>
                </c:pt>
                <c:pt idx="29">
                  <c:v>0</c:v>
                </c:pt>
                <c:pt idx="30">
                  <c:v>2.662259295893078E-4</c:v>
                </c:pt>
                <c:pt idx="31">
                  <c:v>0</c:v>
                </c:pt>
                <c:pt idx="32">
                  <c:v>0</c:v>
                </c:pt>
                <c:pt idx="33">
                  <c:v>2.6941786964388857E-4</c:v>
                </c:pt>
                <c:pt idx="34">
                  <c:v>0</c:v>
                </c:pt>
                <c:pt idx="35">
                  <c:v>0</c:v>
                </c:pt>
                <c:pt idx="36">
                  <c:v>6.2521383795919507E-3</c:v>
                </c:pt>
                <c:pt idx="37">
                  <c:v>0</c:v>
                </c:pt>
                <c:pt idx="38">
                  <c:v>0</c:v>
                </c:pt>
                <c:pt idx="39">
                  <c:v>6.6040017271376738E-3</c:v>
                </c:pt>
                <c:pt idx="40">
                  <c:v>0</c:v>
                </c:pt>
                <c:pt idx="41">
                  <c:v>0</c:v>
                </c:pt>
                <c:pt idx="42">
                  <c:v>6.6347723066245944E-3</c:v>
                </c:pt>
                <c:pt idx="43">
                  <c:v>0</c:v>
                </c:pt>
                <c:pt idx="44">
                  <c:v>0</c:v>
                </c:pt>
                <c:pt idx="45">
                  <c:v>6.6375885353164681E-3</c:v>
                </c:pt>
                <c:pt idx="46">
                  <c:v>0</c:v>
                </c:pt>
                <c:pt idx="47">
                  <c:v>0</c:v>
                </c:pt>
                <c:pt idx="48">
                  <c:v>4.5594487729569977E-3</c:v>
                </c:pt>
                <c:pt idx="49">
                  <c:v>0</c:v>
                </c:pt>
                <c:pt idx="50">
                  <c:v>0</c:v>
                </c:pt>
                <c:pt idx="51">
                  <c:v>3.1436778973942545E-3</c:v>
                </c:pt>
                <c:pt idx="52">
                  <c:v>0</c:v>
                </c:pt>
                <c:pt idx="53">
                  <c:v>0</c:v>
                </c:pt>
                <c:pt idx="54">
                  <c:v>3.0240560335365856E-3</c:v>
                </c:pt>
                <c:pt idx="55">
                  <c:v>0</c:v>
                </c:pt>
                <c:pt idx="56">
                  <c:v>0</c:v>
                </c:pt>
                <c:pt idx="57">
                  <c:v>3.0133789687973715E-3</c:v>
                </c:pt>
                <c:pt idx="58">
                  <c:v>0</c:v>
                </c:pt>
                <c:pt idx="59">
                  <c:v>0</c:v>
                </c:pt>
                <c:pt idx="60">
                  <c:v>1.620439189354557E-4</c:v>
                </c:pt>
                <c:pt idx="61">
                  <c:v>0</c:v>
                </c:pt>
                <c:pt idx="62">
                  <c:v>0</c:v>
                </c:pt>
                <c:pt idx="63">
                  <c:v>1.6201564285317662E-4</c:v>
                </c:pt>
                <c:pt idx="64">
                  <c:v>0</c:v>
                </c:pt>
                <c:pt idx="65">
                  <c:v>0</c:v>
                </c:pt>
                <c:pt idx="66">
                  <c:v>1.620284884189063E-4</c:v>
                </c:pt>
                <c:pt idx="67">
                  <c:v>0</c:v>
                </c:pt>
                <c:pt idx="68">
                  <c:v>0</c:v>
                </c:pt>
                <c:pt idx="69">
                  <c:v>1.5613977897984449E-4</c:v>
                </c:pt>
                <c:pt idx="70">
                  <c:v>0</c:v>
                </c:pt>
                <c:pt idx="71">
                  <c:v>0</c:v>
                </c:pt>
                <c:pt idx="72">
                  <c:v>0.1742338616655553</c:v>
                </c:pt>
                <c:pt idx="73">
                  <c:v>0</c:v>
                </c:pt>
                <c:pt idx="74">
                  <c:v>0</c:v>
                </c:pt>
                <c:pt idx="75">
                  <c:v>0.17684999893631825</c:v>
                </c:pt>
                <c:pt idx="76">
                  <c:v>0</c:v>
                </c:pt>
                <c:pt idx="77">
                  <c:v>0</c:v>
                </c:pt>
                <c:pt idx="78">
                  <c:v>0.17707949947110918</c:v>
                </c:pt>
                <c:pt idx="79">
                  <c:v>0</c:v>
                </c:pt>
                <c:pt idx="80">
                  <c:v>0</c:v>
                </c:pt>
                <c:pt idx="81">
                  <c:v>0.17710246129747129</c:v>
                </c:pt>
                <c:pt idx="82">
                  <c:v>0</c:v>
                </c:pt>
                <c:pt idx="83">
                  <c:v>0</c:v>
                </c:pt>
                <c:pt idx="84">
                  <c:v>4.8083022657871418E-3</c:v>
                </c:pt>
                <c:pt idx="85">
                  <c:v>0</c:v>
                </c:pt>
                <c:pt idx="86">
                  <c:v>0</c:v>
                </c:pt>
                <c:pt idx="87">
                  <c:v>4.3586773450830637E-3</c:v>
                </c:pt>
                <c:pt idx="88">
                  <c:v>0</c:v>
                </c:pt>
                <c:pt idx="89">
                  <c:v>0</c:v>
                </c:pt>
                <c:pt idx="90">
                  <c:v>4.3182493704813103E-3</c:v>
                </c:pt>
                <c:pt idx="91">
                  <c:v>0</c:v>
                </c:pt>
                <c:pt idx="92">
                  <c:v>0</c:v>
                </c:pt>
                <c:pt idx="93">
                  <c:v>4.3144760696090922E-3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68F-4B75-88C0-A0E23F40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"/>
          <c:y val="0.83693633444826931"/>
          <c:w val="0.98904650266870087"/>
          <c:h val="0.15247783199472958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0"/>
          <c:order val="1"/>
          <c:tx>
            <c:v>Kovalenko - Experimental</c:v>
          </c:tx>
          <c:spPr>
            <a:ln w="25400">
              <a:solidFill>
                <a:srgbClr val="00B050"/>
              </a:solidFill>
              <a:prstDash val="dash"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Data!$AI$7:$AI$42</c:f>
              <c:numCache>
                <c:formatCode>General</c:formatCode>
                <c:ptCount val="36"/>
                <c:pt idx="0">
                  <c:v>4.2918002136752103</c:v>
                </c:pt>
                <c:pt idx="1">
                  <c:v>4.2221109330484303</c:v>
                </c:pt>
                <c:pt idx="2">
                  <c:v>4.1591657763532703</c:v>
                </c:pt>
                <c:pt idx="3">
                  <c:v>4.0997175728078501</c:v>
                </c:pt>
                <c:pt idx="4">
                  <c:v>4.0557558760683703</c:v>
                </c:pt>
                <c:pt idx="5">
                  <c:v>3.99980462567268</c:v>
                </c:pt>
                <c:pt idx="6">
                  <c:v>3.9658342236467199</c:v>
                </c:pt>
                <c:pt idx="7">
                  <c:v>3.9208733974358898</c:v>
                </c:pt>
                <c:pt idx="8">
                  <c:v>3.8826566951566899</c:v>
                </c:pt>
                <c:pt idx="9">
                  <c:v>3.8444399928774899</c:v>
                </c:pt>
                <c:pt idx="10">
                  <c:v>3.8039752492877499</c:v>
                </c:pt>
                <c:pt idx="11">
                  <c:v>3.7657585470085402</c:v>
                </c:pt>
                <c:pt idx="12">
                  <c:v>3.7207977207977199</c:v>
                </c:pt>
                <c:pt idx="13">
                  <c:v>3.6758368945868898</c:v>
                </c:pt>
                <c:pt idx="14">
                  <c:v>3.6151397792022699</c:v>
                </c:pt>
                <c:pt idx="15">
                  <c:v>3.5476985398860399</c:v>
                </c:pt>
                <c:pt idx="16">
                  <c:v>3.5117298789173699</c:v>
                </c:pt>
                <c:pt idx="17">
                  <c:v>3.4914975071224998</c:v>
                </c:pt>
                <c:pt idx="18">
                  <c:v>3.46676905270655</c:v>
                </c:pt>
                <c:pt idx="19">
                  <c:v>3.4375445156695101</c:v>
                </c:pt>
                <c:pt idx="20">
                  <c:v>3.4173121438746401</c:v>
                </c:pt>
                <c:pt idx="21">
                  <c:v>3.3984285968660899</c:v>
                </c:pt>
                <c:pt idx="22">
                  <c:v>3.37235131766381</c:v>
                </c:pt>
                <c:pt idx="23">
                  <c:v>3.3498709045583999</c:v>
                </c:pt>
                <c:pt idx="24">
                  <c:v>3.3296385327635298</c:v>
                </c:pt>
                <c:pt idx="25">
                  <c:v>3.3116542022791999</c:v>
                </c:pt>
                <c:pt idx="26">
                  <c:v>3.2869257478632399</c:v>
                </c:pt>
                <c:pt idx="27">
                  <c:v>3.26219729344729</c:v>
                </c:pt>
                <c:pt idx="28">
                  <c:v>3.2284766737891699</c:v>
                </c:pt>
                <c:pt idx="29">
                  <c:v>3.19025997150997</c:v>
                </c:pt>
                <c:pt idx="30">
                  <c:v>3.1295628561253501</c:v>
                </c:pt>
                <c:pt idx="31">
                  <c:v>3.0271520853117999</c:v>
                </c:pt>
                <c:pt idx="32">
                  <c:v>2.98119212962962</c:v>
                </c:pt>
                <c:pt idx="33">
                  <c:v>2.9317352207977199</c:v>
                </c:pt>
                <c:pt idx="34">
                  <c:v>2.88227831196581</c:v>
                </c:pt>
                <c:pt idx="35">
                  <c:v>2.8373174857549799</c:v>
                </c:pt>
              </c:numCache>
            </c:numRef>
          </c:xVal>
          <c:yVal>
            <c:numRef>
              <c:f>Data!$AJ$7:$AJ$42</c:f>
              <c:numCache>
                <c:formatCode>General</c:formatCode>
                <c:ptCount val="36"/>
                <c:pt idx="0">
                  <c:v>0.21452157847460299</c:v>
                </c:pt>
                <c:pt idx="1">
                  <c:v>0.24347405955686099</c:v>
                </c:pt>
                <c:pt idx="2">
                  <c:v>0.280980961713445</c:v>
                </c:pt>
                <c:pt idx="3">
                  <c:v>0.33717585787649401</c:v>
                </c:pt>
                <c:pt idx="4">
                  <c:v>0.37671192925969899</c:v>
                </c:pt>
                <c:pt idx="5">
                  <c:v>0.438208848240695</c:v>
                </c:pt>
                <c:pt idx="6">
                  <c:v>0.49545514861995699</c:v>
                </c:pt>
                <c:pt idx="7">
                  <c:v>0.57035358484402998</c:v>
                </c:pt>
                <c:pt idx="8">
                  <c:v>0.63901478033643599</c:v>
                </c:pt>
                <c:pt idx="9">
                  <c:v>0.70973787359137597</c:v>
                </c:pt>
                <c:pt idx="10">
                  <c:v>0.77937110660040498</c:v>
                </c:pt>
                <c:pt idx="11">
                  <c:v>0.84520455658990601</c:v>
                </c:pt>
                <c:pt idx="12">
                  <c:v>0.90949158325750601</c:v>
                </c:pt>
                <c:pt idx="13">
                  <c:v>0.96960572159616698</c:v>
                </c:pt>
                <c:pt idx="14">
                  <c:v>0.99927413940152698</c:v>
                </c:pt>
                <c:pt idx="15">
                  <c:v>0.97201126898579104</c:v>
                </c:pt>
                <c:pt idx="16">
                  <c:v>0.91977652566824497</c:v>
                </c:pt>
                <c:pt idx="17">
                  <c:v>0.88798893516250199</c:v>
                </c:pt>
                <c:pt idx="18">
                  <c:v>0.82542015663034696</c:v>
                </c:pt>
                <c:pt idx="19">
                  <c:v>0.76066674832598302</c:v>
                </c:pt>
                <c:pt idx="20">
                  <c:v>0.69502966955196199</c:v>
                </c:pt>
                <c:pt idx="21">
                  <c:v>0.62025151069736995</c:v>
                </c:pt>
                <c:pt idx="22">
                  <c:v>0.554820621699602</c:v>
                </c:pt>
                <c:pt idx="23">
                  <c:v>0.48127960150253102</c:v>
                </c:pt>
                <c:pt idx="24">
                  <c:v>0.41426792422015302</c:v>
                </c:pt>
                <c:pt idx="25">
                  <c:v>0.36272048015678499</c:v>
                </c:pt>
                <c:pt idx="26">
                  <c:v>0.29529642332189998</c:v>
                </c:pt>
                <c:pt idx="27">
                  <c:v>0.230759023354564</c:v>
                </c:pt>
                <c:pt idx="28">
                  <c:v>0.164159725624693</c:v>
                </c:pt>
                <c:pt idx="29">
                  <c:v>0.11082530350046201</c:v>
                </c:pt>
                <c:pt idx="30">
                  <c:v>6.7587932237613599E-2</c:v>
                </c:pt>
                <c:pt idx="31">
                  <c:v>3.7513383054784202E-2</c:v>
                </c:pt>
                <c:pt idx="32">
                  <c:v>3.2535670274523601E-2</c:v>
                </c:pt>
                <c:pt idx="33">
                  <c:v>3.1348517017306399E-2</c:v>
                </c:pt>
                <c:pt idx="34">
                  <c:v>3.1410998767686403E-2</c:v>
                </c:pt>
                <c:pt idx="35">
                  <c:v>2.9953091258823498E-2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F70-44F3-AECD-1069F320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2"/>
          <c:order val="0"/>
          <c:tx>
            <c:v>Toluene - ADC(2)//def2-TZVPD</c:v>
          </c:tx>
          <c:spPr>
            <a:ln w="25400">
              <a:solidFill>
                <a:srgbClr val="FF0000"/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Data!$AB$10:$AB$202</c:f>
              <c:numCache>
                <c:formatCode>0.00</c:formatCode>
                <c:ptCount val="193"/>
                <c:pt idx="0" formatCode="General">
                  <c:v>2.5709195402298799</c:v>
                </c:pt>
                <c:pt idx="1">
                  <c:v>2.6381839080459701</c:v>
                </c:pt>
                <c:pt idx="2">
                  <c:v>2.7054482758620599</c:v>
                </c:pt>
                <c:pt idx="3">
                  <c:v>2.7727126436781599</c:v>
                </c:pt>
                <c:pt idx="4">
                  <c:v>2.8399770114942502</c:v>
                </c:pt>
                <c:pt idx="5">
                  <c:v>2.90724137931034</c:v>
                </c:pt>
                <c:pt idx="6">
                  <c:v>2.9745057471264298</c:v>
                </c:pt>
                <c:pt idx="7">
                  <c:v>3.04177011494252</c:v>
                </c:pt>
                <c:pt idx="8">
                  <c:v>3.10903448275862</c:v>
                </c:pt>
                <c:pt idx="9">
                  <c:v>3.1762988505747098</c:v>
                </c:pt>
                <c:pt idx="10">
                  <c:v>3.2435632183908001</c:v>
                </c:pt>
                <c:pt idx="11">
                  <c:v>3.3108275862068899</c:v>
                </c:pt>
                <c:pt idx="12">
                  <c:v>3.3750344827586201</c:v>
                </c:pt>
                <c:pt idx="13">
                  <c:v>3.42701149425287</c:v>
                </c:pt>
                <c:pt idx="14">
                  <c:v>3.4667586206896499</c:v>
                </c:pt>
                <c:pt idx="15">
                  <c:v>3.5003908045976999</c:v>
                </c:pt>
                <c:pt idx="16">
                  <c:v>3.5309655172413699</c:v>
                </c:pt>
                <c:pt idx="17">
                  <c:v>3.55848275862069</c:v>
                </c:pt>
                <c:pt idx="18">
                  <c:v>3.58294252873563</c:v>
                </c:pt>
                <c:pt idx="19">
                  <c:v>3.6043448275861998</c:v>
                </c:pt>
                <c:pt idx="20">
                  <c:v>3.6226896551724099</c:v>
                </c:pt>
                <c:pt idx="21">
                  <c:v>3.6410344827586201</c:v>
                </c:pt>
                <c:pt idx="22">
                  <c:v>3.65937931034482</c:v>
                </c:pt>
                <c:pt idx="23">
                  <c:v>3.6777241379310301</c:v>
                </c:pt>
                <c:pt idx="24">
                  <c:v>3.6960689655172398</c:v>
                </c:pt>
                <c:pt idx="25">
                  <c:v>3.7144137931034402</c:v>
                </c:pt>
                <c:pt idx="26">
                  <c:v>3.7327586206896499</c:v>
                </c:pt>
                <c:pt idx="27">
                  <c:v>3.7511034482758601</c:v>
                </c:pt>
                <c:pt idx="28">
                  <c:v>3.76944827586206</c:v>
                </c:pt>
                <c:pt idx="29">
                  <c:v>3.7877931034482701</c:v>
                </c:pt>
                <c:pt idx="30">
                  <c:v>3.8061379310344798</c:v>
                </c:pt>
                <c:pt idx="31">
                  <c:v>3.8214252873563201</c:v>
                </c:pt>
                <c:pt idx="32">
                  <c:v>3.83671264367816</c:v>
                </c:pt>
                <c:pt idx="33">
                  <c:v>3.8550574712643599</c:v>
                </c:pt>
                <c:pt idx="34">
                  <c:v>3.8734022988505701</c:v>
                </c:pt>
                <c:pt idx="35">
                  <c:v>3.8917471264367798</c:v>
                </c:pt>
                <c:pt idx="36">
                  <c:v>3.9100919540229802</c:v>
                </c:pt>
                <c:pt idx="37">
                  <c:v>3.9314942528735601</c:v>
                </c:pt>
                <c:pt idx="38">
                  <c:v>3.9559540229885002</c:v>
                </c:pt>
                <c:pt idx="39">
                  <c:v>3.9865287356321799</c:v>
                </c:pt>
                <c:pt idx="40">
                  <c:v>4.0385057471264298</c:v>
                </c:pt>
                <c:pt idx="41">
                  <c:v>4.0996551724137902</c:v>
                </c:pt>
                <c:pt idx="42">
                  <c:v>4.1424597701149404</c:v>
                </c:pt>
                <c:pt idx="43">
                  <c:v>4.1699770114942503</c:v>
                </c:pt>
                <c:pt idx="44">
                  <c:v>4.1913793103448196</c:v>
                </c:pt>
                <c:pt idx="45">
                  <c:v>4.2097241379310297</c:v>
                </c:pt>
                <c:pt idx="46">
                  <c:v>4.2280689655172399</c:v>
                </c:pt>
                <c:pt idx="47">
                  <c:v>4.2464137931034402</c:v>
                </c:pt>
                <c:pt idx="48">
                  <c:v>4.2647586206896504</c:v>
                </c:pt>
                <c:pt idx="49">
                  <c:v>4.2831034482758596</c:v>
                </c:pt>
                <c:pt idx="50">
                  <c:v>4.3014482758620698</c:v>
                </c:pt>
                <c:pt idx="51">
                  <c:v>4.3197931034482702</c:v>
                </c:pt>
                <c:pt idx="52">
                  <c:v>4.3381379310344803</c:v>
                </c:pt>
                <c:pt idx="53">
                  <c:v>4.3564827586206896</c:v>
                </c:pt>
                <c:pt idx="54">
                  <c:v>4.3748275862068899</c:v>
                </c:pt>
                <c:pt idx="55">
                  <c:v>4.3931724137931001</c:v>
                </c:pt>
                <c:pt idx="56">
                  <c:v>4.4115172413793102</c:v>
                </c:pt>
                <c:pt idx="57">
                  <c:v>4.4298620689655097</c:v>
                </c:pt>
                <c:pt idx="58">
                  <c:v>4.4482068965517199</c:v>
                </c:pt>
                <c:pt idx="59">
                  <c:v>4.46655172413793</c:v>
                </c:pt>
                <c:pt idx="60">
                  <c:v>4.4848965517241304</c:v>
                </c:pt>
                <c:pt idx="61">
                  <c:v>4.5032413793103396</c:v>
                </c:pt>
                <c:pt idx="62">
                  <c:v>4.5246436781609196</c:v>
                </c:pt>
                <c:pt idx="63">
                  <c:v>4.5491034482758597</c:v>
                </c:pt>
                <c:pt idx="64">
                  <c:v>4.5735632183907997</c:v>
                </c:pt>
                <c:pt idx="65">
                  <c:v>4.6010804597701096</c:v>
                </c:pt>
                <c:pt idx="66">
                  <c:v>4.6316551724137902</c:v>
                </c:pt>
                <c:pt idx="67">
                  <c:v>4.6683448275861998</c:v>
                </c:pt>
                <c:pt idx="68">
                  <c:v>4.7142068965517199</c:v>
                </c:pt>
                <c:pt idx="69">
                  <c:v>4.7722988505747104</c:v>
                </c:pt>
                <c:pt idx="70">
                  <c:v>4.8395632183907997</c:v>
                </c:pt>
                <c:pt idx="71">
                  <c:v>4.8945977011494204</c:v>
                </c:pt>
                <c:pt idx="72">
                  <c:v>5.0963908045977</c:v>
                </c:pt>
                <c:pt idx="73">
                  <c:v>5.1636551724137902</c:v>
                </c:pt>
                <c:pt idx="74">
                  <c:v>5.2309195402298796</c:v>
                </c:pt>
                <c:pt idx="75">
                  <c:v>5.2890114942528701</c:v>
                </c:pt>
                <c:pt idx="76">
                  <c:v>5.3318160919540203</c:v>
                </c:pt>
                <c:pt idx="77">
                  <c:v>5.3654482758620698</c:v>
                </c:pt>
                <c:pt idx="78">
                  <c:v>5.3960229885057398</c:v>
                </c:pt>
                <c:pt idx="79">
                  <c:v>5.4265977011494204</c:v>
                </c:pt>
                <c:pt idx="80" formatCode="General">
                  <c:v>5.4541149425287303</c:v>
                </c:pt>
                <c:pt idx="81" formatCode="General">
                  <c:v>5.4785747126436704</c:v>
                </c:pt>
                <c:pt idx="82" formatCode="General">
                  <c:v>5.5030344827586202</c:v>
                </c:pt>
                <c:pt idx="83" formatCode="General">
                  <c:v>5.5274942528735602</c:v>
                </c:pt>
                <c:pt idx="84" formatCode="General">
                  <c:v>5.5488965517241304</c:v>
                </c:pt>
                <c:pt idx="85" formatCode="General">
                  <c:v>5.5702988505747104</c:v>
                </c:pt>
                <c:pt idx="86" formatCode="General">
                  <c:v>5.5947586206896496</c:v>
                </c:pt>
                <c:pt idx="87" formatCode="General">
                  <c:v>5.6192183908045896</c:v>
                </c:pt>
                <c:pt idx="88" formatCode="General">
                  <c:v>5.6436781609195403</c:v>
                </c:pt>
                <c:pt idx="89" formatCode="General">
                  <c:v>5.6681379310344804</c:v>
                </c:pt>
                <c:pt idx="90" formatCode="General">
                  <c:v>5.6925977011494204</c:v>
                </c:pt>
                <c:pt idx="91" formatCode="General">
                  <c:v>5.7201149425287303</c:v>
                </c:pt>
                <c:pt idx="92" formatCode="General">
                  <c:v>5.75068965517241</c:v>
                </c:pt>
                <c:pt idx="93" formatCode="General">
                  <c:v>5.7873793103448197</c:v>
                </c:pt>
                <c:pt idx="94" formatCode="General">
                  <c:v>5.8424137931034403</c:v>
                </c:pt>
                <c:pt idx="95" formatCode="General">
                  <c:v>5.9005057471264299</c:v>
                </c:pt>
                <c:pt idx="96" formatCode="General">
                  <c:v>5.96267432950191</c:v>
                </c:pt>
                <c:pt idx="97" formatCode="General">
                  <c:v>6.0014022988505697</c:v>
                </c:pt>
                <c:pt idx="98" formatCode="General">
                  <c:v>6.0319770114942504</c:v>
                </c:pt>
                <c:pt idx="99" formatCode="General">
                  <c:v>6.0594942528735602</c:v>
                </c:pt>
                <c:pt idx="100" formatCode="General">
                  <c:v>6.0839540229885003</c:v>
                </c:pt>
                <c:pt idx="101" formatCode="General">
                  <c:v>6.1084137931034403</c:v>
                </c:pt>
                <c:pt idx="102" formatCode="General">
                  <c:v>6.1328735632183902</c:v>
                </c:pt>
                <c:pt idx="103" formatCode="General">
                  <c:v>6.1573333333333302</c:v>
                </c:pt>
                <c:pt idx="104" formatCode="General">
                  <c:v>6.1817931034482703</c:v>
                </c:pt>
                <c:pt idx="105" formatCode="General">
                  <c:v>6.2093103448275802</c:v>
                </c:pt>
                <c:pt idx="106" formatCode="General">
                  <c:v>6.2429425287356297</c:v>
                </c:pt>
                <c:pt idx="107" formatCode="General">
                  <c:v>6.2949195402298797</c:v>
                </c:pt>
                <c:pt idx="108" formatCode="General">
                  <c:v>6.3621839080459699</c:v>
                </c:pt>
                <c:pt idx="109" formatCode="General">
                  <c:v>6.4172183908045897</c:v>
                </c:pt>
                <c:pt idx="110" formatCode="General">
                  <c:v>6.4508505747126401</c:v>
                </c:pt>
              </c:numCache>
            </c:numRef>
          </c:xVal>
          <c:yVal>
            <c:numRef>
              <c:f>Data!$AE$10:$AE$202</c:f>
              <c:numCache>
                <c:formatCode>0.00</c:formatCode>
                <c:ptCount val="193"/>
                <c:pt idx="0">
                  <c:v>-7.306386130860467E-4</c:v>
                </c:pt>
                <c:pt idx="1">
                  <c:v>9.4057462397705678E-4</c:v>
                </c:pt>
                <c:pt idx="2">
                  <c:v>9.4057462397705678E-4</c:v>
                </c:pt>
                <c:pt idx="3">
                  <c:v>-1.1921913611166857E-4</c:v>
                </c:pt>
                <c:pt idx="4">
                  <c:v>9.4057462397705678E-4</c:v>
                </c:pt>
                <c:pt idx="5">
                  <c:v>9.4057462397705678E-4</c:v>
                </c:pt>
                <c:pt idx="6">
                  <c:v>-1.1921913611166857E-4</c:v>
                </c:pt>
                <c:pt idx="7">
                  <c:v>1.1851424147669909E-3</c:v>
                </c:pt>
                <c:pt idx="8">
                  <c:v>2.8971169502949325E-3</c:v>
                </c:pt>
                <c:pt idx="9">
                  <c:v>5.7096465443766424E-3</c:v>
                </c:pt>
                <c:pt idx="10">
                  <c:v>1.4636370908201718E-2</c:v>
                </c:pt>
                <c:pt idx="11">
                  <c:v>2.9188154460190279E-2</c:v>
                </c:pt>
                <c:pt idx="12">
                  <c:v>5.2055242899029353E-2</c:v>
                </c:pt>
                <c:pt idx="13">
                  <c:v>8.0302822735242474E-2</c:v>
                </c:pt>
                <c:pt idx="14">
                  <c:v>0.10877458971301249</c:v>
                </c:pt>
                <c:pt idx="15">
                  <c:v>0.13948822810635544</c:v>
                </c:pt>
                <c:pt idx="16">
                  <c:v>0.1723092256303364</c:v>
                </c:pt>
                <c:pt idx="17">
                  <c:v>0.20607180914885792</c:v>
                </c:pt>
                <c:pt idx="18">
                  <c:v>0.23902731895777332</c:v>
                </c:pt>
                <c:pt idx="19">
                  <c:v>0.27086189305890224</c:v>
                </c:pt>
                <c:pt idx="20">
                  <c:v>0.30090297002757349</c:v>
                </c:pt>
                <c:pt idx="21">
                  <c:v>0.33139242127935908</c:v>
                </c:pt>
                <c:pt idx="22">
                  <c:v>0.365468866796061</c:v>
                </c:pt>
                <c:pt idx="23">
                  <c:v>0.39954531231276236</c:v>
                </c:pt>
                <c:pt idx="24">
                  <c:v>0.43541525496192179</c:v>
                </c:pt>
                <c:pt idx="25">
                  <c:v>0.47307869474353947</c:v>
                </c:pt>
                <c:pt idx="26">
                  <c:v>0.51163888309138572</c:v>
                </c:pt>
                <c:pt idx="27">
                  <c:v>0.5506474457223427</c:v>
                </c:pt>
                <c:pt idx="28">
                  <c:v>0.59010438263641907</c:v>
                </c:pt>
                <c:pt idx="29">
                  <c:v>0.62956131955049544</c:v>
                </c:pt>
                <c:pt idx="30">
                  <c:v>0.66901825646457169</c:v>
                </c:pt>
                <c:pt idx="31">
                  <c:v>0.70174957913193126</c:v>
                </c:pt>
                <c:pt idx="32">
                  <c:v>0.7344809017992856</c:v>
                </c:pt>
                <c:pt idx="33">
                  <c:v>0.77124759301467316</c:v>
                </c:pt>
                <c:pt idx="34">
                  <c:v>0.80711753566383626</c:v>
                </c:pt>
                <c:pt idx="35">
                  <c:v>0.84119398118053512</c:v>
                </c:pt>
                <c:pt idx="36">
                  <c:v>0.87123505814920588</c:v>
                </c:pt>
                <c:pt idx="37">
                  <c:v>0.90587197151980203</c:v>
                </c:pt>
                <c:pt idx="38">
                  <c:v>0.93781863919170938</c:v>
                </c:pt>
                <c:pt idx="39">
                  <c:v>0.97122252328373848</c:v>
                </c:pt>
                <c:pt idx="40">
                  <c:v>1</c:v>
                </c:pt>
                <c:pt idx="41">
                  <c:v>0.9948369021944391</c:v>
                </c:pt>
                <c:pt idx="42">
                  <c:v>0.96404853475390695</c:v>
                </c:pt>
                <c:pt idx="43">
                  <c:v>0.93378327064368138</c:v>
                </c:pt>
                <c:pt idx="44">
                  <c:v>0.9035180065334506</c:v>
                </c:pt>
                <c:pt idx="45">
                  <c:v>0.87616717526346855</c:v>
                </c:pt>
                <c:pt idx="46">
                  <c:v>0.84567772401168306</c:v>
                </c:pt>
                <c:pt idx="47">
                  <c:v>0.81204965277809382</c:v>
                </c:pt>
                <c:pt idx="48">
                  <c:v>0.77707645869516551</c:v>
                </c:pt>
                <c:pt idx="49">
                  <c:v>0.74120651604600241</c:v>
                </c:pt>
                <c:pt idx="50">
                  <c:v>0.70354307626438528</c:v>
                </c:pt>
                <c:pt idx="51">
                  <c:v>0.66543126219965332</c:v>
                </c:pt>
                <c:pt idx="52">
                  <c:v>0.62687107385180663</c:v>
                </c:pt>
                <c:pt idx="53">
                  <c:v>0.58786251122085009</c:v>
                </c:pt>
                <c:pt idx="54">
                  <c:v>0.55019907143922786</c:v>
                </c:pt>
                <c:pt idx="55">
                  <c:v>0.51298400594072546</c:v>
                </c:pt>
                <c:pt idx="56">
                  <c:v>0.47532056615911189</c:v>
                </c:pt>
                <c:pt idx="57">
                  <c:v>0.44034737207618102</c:v>
                </c:pt>
                <c:pt idx="58">
                  <c:v>0.40492580371013626</c:v>
                </c:pt>
                <c:pt idx="59">
                  <c:v>0.37174610675966352</c:v>
                </c:pt>
                <c:pt idx="60">
                  <c:v>0.34125665550787787</c:v>
                </c:pt>
                <c:pt idx="61">
                  <c:v>0.30987045568986327</c:v>
                </c:pt>
                <c:pt idx="62">
                  <c:v>0.27870844301340603</c:v>
                </c:pt>
                <c:pt idx="63">
                  <c:v>0.24440781035514725</c:v>
                </c:pt>
                <c:pt idx="64">
                  <c:v>0.21380626553258275</c:v>
                </c:pt>
                <c:pt idx="65">
                  <c:v>0.18253215928534708</c:v>
                </c:pt>
                <c:pt idx="66">
                  <c:v>0.1526704320299217</c:v>
                </c:pt>
                <c:pt idx="67">
                  <c:v>0.1225781122860376</c:v>
                </c:pt>
                <c:pt idx="68">
                  <c:v>9.274520909166957E-2</c:v>
                </c:pt>
                <c:pt idx="69">
                  <c:v>6.5261903601674595E-2</c:v>
                </c:pt>
                <c:pt idx="70">
                  <c:v>4.4473641384547936E-2</c:v>
                </c:pt>
                <c:pt idx="71">
                  <c:v>3.4376485450515054E-2</c:v>
                </c:pt>
                <c:pt idx="72">
                  <c:v>3.2734387426641351E-2</c:v>
                </c:pt>
                <c:pt idx="73">
                  <c:v>4.5696480338496707E-2</c:v>
                </c:pt>
                <c:pt idx="74">
                  <c:v>6.9419556045099626E-2</c:v>
                </c:pt>
                <c:pt idx="75">
                  <c:v>9.9975244406890901E-2</c:v>
                </c:pt>
                <c:pt idx="76">
                  <c:v>0.12962399387783663</c:v>
                </c:pt>
                <c:pt idx="77">
                  <c:v>0.15724384971768954</c:v>
                </c:pt>
                <c:pt idx="78">
                  <c:v>0.18764362611285215</c:v>
                </c:pt>
                <c:pt idx="79">
                  <c:v>0.219657549927227</c:v>
                </c:pt>
                <c:pt idx="80">
                  <c:v>0.25281482816354378</c:v>
                </c:pt>
                <c:pt idx="81">
                  <c:v>0.28341637298610833</c:v>
                </c:pt>
                <c:pt idx="82">
                  <c:v>0.31704444421969535</c:v>
                </c:pt>
                <c:pt idx="83">
                  <c:v>0.35067251545328243</c:v>
                </c:pt>
                <c:pt idx="84">
                  <c:v>0.38205871527129709</c:v>
                </c:pt>
                <c:pt idx="85">
                  <c:v>0.41322072794775433</c:v>
                </c:pt>
                <c:pt idx="86">
                  <c:v>0.44987532559236448</c:v>
                </c:pt>
                <c:pt idx="87">
                  <c:v>0.48619364252463831</c:v>
                </c:pt>
                <c:pt idx="88">
                  <c:v>0.52183939803223889</c:v>
                </c:pt>
                <c:pt idx="89">
                  <c:v>0.55647631140283493</c:v>
                </c:pt>
                <c:pt idx="90">
                  <c:v>0.58842297907474228</c:v>
                </c:pt>
                <c:pt idx="91">
                  <c:v>0.62158025731105515</c:v>
                </c:pt>
                <c:pt idx="92">
                  <c:v>0.65359418112543199</c:v>
                </c:pt>
                <c:pt idx="93">
                  <c:v>0.68368650086931759</c:v>
                </c:pt>
                <c:pt idx="94">
                  <c:v>0.70969803233259743</c:v>
                </c:pt>
                <c:pt idx="95">
                  <c:v>0.71166986014583511</c:v>
                </c:pt>
                <c:pt idx="96">
                  <c:v>0.68605647922292368</c:v>
                </c:pt>
                <c:pt idx="97">
                  <c:v>0.65278710741582835</c:v>
                </c:pt>
                <c:pt idx="98">
                  <c:v>0.61996610989184286</c:v>
                </c:pt>
                <c:pt idx="99">
                  <c:v>0.58943182121174942</c:v>
                </c:pt>
                <c:pt idx="100">
                  <c:v>0.55983911852619339</c:v>
                </c:pt>
                <c:pt idx="101">
                  <c:v>0.52957385441596272</c:v>
                </c:pt>
                <c:pt idx="102">
                  <c:v>0.49897230959340122</c:v>
                </c:pt>
                <c:pt idx="103">
                  <c:v>0.46904332619550887</c:v>
                </c:pt>
                <c:pt idx="104">
                  <c:v>0.44045946564695992</c:v>
                </c:pt>
                <c:pt idx="105">
                  <c:v>0.41174109281347654</c:v>
                </c:pt>
                <c:pt idx="106">
                  <c:v>0.38205871527129709</c:v>
                </c:pt>
                <c:pt idx="107">
                  <c:v>0.34981652818551834</c:v>
                </c:pt>
                <c:pt idx="108">
                  <c:v>0.34162350719406276</c:v>
                </c:pt>
                <c:pt idx="109">
                  <c:v>0.36854343330884592</c:v>
                </c:pt>
                <c:pt idx="110">
                  <c:v>0.40077834159132725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70-44F3-AECD-1069F32025DE}"/>
            </c:ext>
          </c:extLst>
        </c:ser>
        <c:ser>
          <c:idx val="1"/>
          <c:order val="2"/>
          <c:tx>
            <c:v>Gas Phase - ADC(2)//def2-TZVPD</c:v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70-44F3-AECD-1069F32025DE}"/>
            </c:ext>
          </c:extLst>
        </c:ser>
        <c:ser>
          <c:idx val="3"/>
          <c:order val="3"/>
          <c:tx>
            <c:v>Abs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- ADC(2) states'!$G$7:$G$185</c:f>
              <c:numCache>
                <c:formatCode>General</c:formatCode>
                <c:ptCount val="179"/>
                <c:pt idx="0">
                  <c:v>3.746581912825</c:v>
                </c:pt>
                <c:pt idx="1">
                  <c:v>3.7467819128249999</c:v>
                </c:pt>
                <c:pt idx="2">
                  <c:v>3.7464839983938001</c:v>
                </c:pt>
                <c:pt idx="3">
                  <c:v>3.7466839983938001</c:v>
                </c:pt>
                <c:pt idx="4">
                  <c:v>3.7468839983938</c:v>
                </c:pt>
                <c:pt idx="5">
                  <c:v>3.7474214570587998</c:v>
                </c:pt>
                <c:pt idx="6">
                  <c:v>3.7476214570587998</c:v>
                </c:pt>
                <c:pt idx="7">
                  <c:v>3.7478214570587998</c:v>
                </c:pt>
                <c:pt idx="8">
                  <c:v>3.7546096542493999</c:v>
                </c:pt>
                <c:pt idx="9">
                  <c:v>3.7548096542493998</c:v>
                </c:pt>
                <c:pt idx="10">
                  <c:v>3.7550096542493998</c:v>
                </c:pt>
                <c:pt idx="11">
                  <c:v>4.0388199537244995</c:v>
                </c:pt>
                <c:pt idx="12">
                  <c:v>4.0390199537245</c:v>
                </c:pt>
                <c:pt idx="13">
                  <c:v>4.0392199537245004</c:v>
                </c:pt>
                <c:pt idx="14">
                  <c:v>4.0686183554977999</c:v>
                </c:pt>
                <c:pt idx="15">
                  <c:v>4.0688183554978004</c:v>
                </c:pt>
                <c:pt idx="16">
                  <c:v>4.0690183554978008</c:v>
                </c:pt>
                <c:pt idx="17">
                  <c:v>4.0718009253029992</c:v>
                </c:pt>
                <c:pt idx="18">
                  <c:v>4.0720009253029996</c:v>
                </c:pt>
                <c:pt idx="19">
                  <c:v>4.072200925303</c:v>
                </c:pt>
                <c:pt idx="20">
                  <c:v>4.0722113128177</c:v>
                </c:pt>
                <c:pt idx="21">
                  <c:v>4.0724113128177004</c:v>
                </c:pt>
                <c:pt idx="22">
                  <c:v>4.0726113128177008</c:v>
                </c:pt>
                <c:pt idx="23">
                  <c:v>4.4853807885655996</c:v>
                </c:pt>
                <c:pt idx="24">
                  <c:v>4.4855807885656001</c:v>
                </c:pt>
                <c:pt idx="25">
                  <c:v>4.4857807885656005</c:v>
                </c:pt>
                <c:pt idx="26">
                  <c:v>4.4854958004577998</c:v>
                </c:pt>
                <c:pt idx="27">
                  <c:v>4.4856958004578003</c:v>
                </c:pt>
                <c:pt idx="28">
                  <c:v>4.4858958004578007</c:v>
                </c:pt>
                <c:pt idx="29">
                  <c:v>4.4865799296933</c:v>
                </c:pt>
                <c:pt idx="30">
                  <c:v>4.4867799296933004</c:v>
                </c:pt>
                <c:pt idx="31">
                  <c:v>4.4869799296933008</c:v>
                </c:pt>
                <c:pt idx="32">
                  <c:v>4.4934094676994993</c:v>
                </c:pt>
                <c:pt idx="33">
                  <c:v>4.4936094676994998</c:v>
                </c:pt>
                <c:pt idx="34">
                  <c:v>4.4938094676995002</c:v>
                </c:pt>
                <c:pt idx="35">
                  <c:v>4.6492740526673995</c:v>
                </c:pt>
                <c:pt idx="36">
                  <c:v>4.6494740526673999</c:v>
                </c:pt>
                <c:pt idx="37">
                  <c:v>4.6496740526674003</c:v>
                </c:pt>
                <c:pt idx="38">
                  <c:v>4.6504874187092993</c:v>
                </c:pt>
                <c:pt idx="39">
                  <c:v>4.6506874187092997</c:v>
                </c:pt>
                <c:pt idx="40">
                  <c:v>4.6508874187093001</c:v>
                </c:pt>
                <c:pt idx="41">
                  <c:v>4.6506337025702997</c:v>
                </c:pt>
                <c:pt idx="42">
                  <c:v>4.6508337025703002</c:v>
                </c:pt>
                <c:pt idx="43">
                  <c:v>4.6510337025703006</c:v>
                </c:pt>
                <c:pt idx="44">
                  <c:v>4.6506556630546996</c:v>
                </c:pt>
                <c:pt idx="45">
                  <c:v>4.6508556630547</c:v>
                </c:pt>
                <c:pt idx="46">
                  <c:v>4.6510556630547004</c:v>
                </c:pt>
                <c:pt idx="47">
                  <c:v>5.4430906648243997</c:v>
                </c:pt>
                <c:pt idx="48">
                  <c:v>5.4432906648244002</c:v>
                </c:pt>
                <c:pt idx="49">
                  <c:v>5.4434906648244006</c:v>
                </c:pt>
                <c:pt idx="50">
                  <c:v>5.4576368767679</c:v>
                </c:pt>
                <c:pt idx="51">
                  <c:v>5.4578368767679004</c:v>
                </c:pt>
                <c:pt idx="52">
                  <c:v>5.4580368767679008</c:v>
                </c:pt>
                <c:pt idx="53">
                  <c:v>5.4591308321971992</c:v>
                </c:pt>
                <c:pt idx="54">
                  <c:v>5.4593308321971996</c:v>
                </c:pt>
                <c:pt idx="55">
                  <c:v>5.4595308321972</c:v>
                </c:pt>
                <c:pt idx="56">
                  <c:v>5.4593274440705999</c:v>
                </c:pt>
                <c:pt idx="57">
                  <c:v>5.4595274440706003</c:v>
                </c:pt>
                <c:pt idx="58">
                  <c:v>5.4597274440706007</c:v>
                </c:pt>
                <c:pt idx="59">
                  <c:v>5.6994497557020996</c:v>
                </c:pt>
                <c:pt idx="60">
                  <c:v>5.6996497557021</c:v>
                </c:pt>
                <c:pt idx="61">
                  <c:v>5.6998497557021004</c:v>
                </c:pt>
                <c:pt idx="62">
                  <c:v>5.6995125479489994</c:v>
                </c:pt>
                <c:pt idx="63">
                  <c:v>5.6997125479489998</c:v>
                </c:pt>
                <c:pt idx="64">
                  <c:v>5.6999125479490003</c:v>
                </c:pt>
                <c:pt idx="65">
                  <c:v>5.6997787659411996</c:v>
                </c:pt>
                <c:pt idx="66">
                  <c:v>5.6999787659412</c:v>
                </c:pt>
                <c:pt idx="67">
                  <c:v>5.7001787659412004</c:v>
                </c:pt>
                <c:pt idx="68">
                  <c:v>5.7026750122993999</c:v>
                </c:pt>
                <c:pt idx="69">
                  <c:v>5.7028750122994003</c:v>
                </c:pt>
                <c:pt idx="70">
                  <c:v>5.7030750122994007</c:v>
                </c:pt>
                <c:pt idx="71">
                  <c:v>5.8671720390365998</c:v>
                </c:pt>
                <c:pt idx="72">
                  <c:v>5.8673720390366002</c:v>
                </c:pt>
                <c:pt idx="73">
                  <c:v>5.8675720390366006</c:v>
                </c:pt>
                <c:pt idx="74">
                  <c:v>5.8734291695130993</c:v>
                </c:pt>
                <c:pt idx="75">
                  <c:v>5.8736291695130998</c:v>
                </c:pt>
                <c:pt idx="76">
                  <c:v>5.8738291695131002</c:v>
                </c:pt>
                <c:pt idx="77">
                  <c:v>5.8740900616080998</c:v>
                </c:pt>
                <c:pt idx="78">
                  <c:v>5.8742900616081002</c:v>
                </c:pt>
                <c:pt idx="79">
                  <c:v>5.8744900616081006</c:v>
                </c:pt>
                <c:pt idx="80">
                  <c:v>5.8741923873135997</c:v>
                </c:pt>
                <c:pt idx="81">
                  <c:v>5.8743923873136001</c:v>
                </c:pt>
                <c:pt idx="82">
                  <c:v>5.8745923873136006</c:v>
                </c:pt>
                <c:pt idx="83">
                  <c:v>6.1703468384944999</c:v>
                </c:pt>
                <c:pt idx="84">
                  <c:v>6.1705468384945004</c:v>
                </c:pt>
                <c:pt idx="85">
                  <c:v>6.1707468384945008</c:v>
                </c:pt>
                <c:pt idx="86">
                  <c:v>6.1849213303066994</c:v>
                </c:pt>
                <c:pt idx="87">
                  <c:v>6.1851213303066999</c:v>
                </c:pt>
                <c:pt idx="88">
                  <c:v>6.1853213303067003</c:v>
                </c:pt>
                <c:pt idx="89">
                  <c:v>6.1863773290040998</c:v>
                </c:pt>
                <c:pt idx="90">
                  <c:v>6.1865773290041002</c:v>
                </c:pt>
                <c:pt idx="91">
                  <c:v>6.1867773290041006</c:v>
                </c:pt>
                <c:pt idx="92">
                  <c:v>6.1865637662206998</c:v>
                </c:pt>
                <c:pt idx="93">
                  <c:v>6.1867637662207002</c:v>
                </c:pt>
                <c:pt idx="94">
                  <c:v>6.1869637662207007</c:v>
                </c:pt>
              </c:numCache>
            </c:numRef>
          </c:xVal>
          <c:yVal>
            <c:numRef>
              <c:f>'Data - ADC(2) states'!$J$7:$J$185</c:f>
              <c:numCache>
                <c:formatCode>General</c:formatCode>
                <c:ptCount val="179"/>
                <c:pt idx="0">
                  <c:v>3.9465084022001804E-10</c:v>
                </c:pt>
                <c:pt idx="1">
                  <c:v>0</c:v>
                </c:pt>
                <c:pt idx="2">
                  <c:v>0</c:v>
                </c:pt>
                <c:pt idx="3">
                  <c:v>3.9423774417013732E-10</c:v>
                </c:pt>
                <c:pt idx="4">
                  <c:v>0</c:v>
                </c:pt>
                <c:pt idx="5">
                  <c:v>0</c:v>
                </c:pt>
                <c:pt idx="6">
                  <c:v>4.0456878649551871E-10</c:v>
                </c:pt>
                <c:pt idx="7">
                  <c:v>0</c:v>
                </c:pt>
                <c:pt idx="8">
                  <c:v>0</c:v>
                </c:pt>
                <c:pt idx="9">
                  <c:v>4.1474875851438905E-10</c:v>
                </c:pt>
                <c:pt idx="10">
                  <c:v>0</c:v>
                </c:pt>
                <c:pt idx="11">
                  <c:v>0</c:v>
                </c:pt>
                <c:pt idx="12">
                  <c:v>0.25120449008186418</c:v>
                </c:pt>
                <c:pt idx="13">
                  <c:v>0</c:v>
                </c:pt>
                <c:pt idx="14">
                  <c:v>0</c:v>
                </c:pt>
                <c:pt idx="15">
                  <c:v>0.25174971344035912</c:v>
                </c:pt>
                <c:pt idx="16">
                  <c:v>0</c:v>
                </c:pt>
                <c:pt idx="17">
                  <c:v>0</c:v>
                </c:pt>
                <c:pt idx="18">
                  <c:v>0.25182902908949484</c:v>
                </c:pt>
                <c:pt idx="19">
                  <c:v>0</c:v>
                </c:pt>
                <c:pt idx="20">
                  <c:v>0</c:v>
                </c:pt>
                <c:pt idx="21">
                  <c:v>0.2518347384627897</c:v>
                </c:pt>
                <c:pt idx="22">
                  <c:v>0</c:v>
                </c:pt>
                <c:pt idx="23">
                  <c:v>0</c:v>
                </c:pt>
                <c:pt idx="24">
                  <c:v>2.7095093204990118E-4</c:v>
                </c:pt>
                <c:pt idx="25">
                  <c:v>0</c:v>
                </c:pt>
                <c:pt idx="26">
                  <c:v>0</c:v>
                </c:pt>
                <c:pt idx="27">
                  <c:v>2.709968853386724E-4</c:v>
                </c:pt>
                <c:pt idx="28">
                  <c:v>0</c:v>
                </c:pt>
                <c:pt idx="29">
                  <c:v>0</c:v>
                </c:pt>
                <c:pt idx="30">
                  <c:v>2.7141023994324212E-4</c:v>
                </c:pt>
                <c:pt idx="31">
                  <c:v>0</c:v>
                </c:pt>
                <c:pt idx="32">
                  <c:v>0</c:v>
                </c:pt>
                <c:pt idx="33">
                  <c:v>2.7518944528593823E-4</c:v>
                </c:pt>
                <c:pt idx="34">
                  <c:v>0</c:v>
                </c:pt>
                <c:pt idx="35">
                  <c:v>0</c:v>
                </c:pt>
                <c:pt idx="36">
                  <c:v>6.0856443999395384E-3</c:v>
                </c:pt>
                <c:pt idx="37">
                  <c:v>0</c:v>
                </c:pt>
                <c:pt idx="38">
                  <c:v>0</c:v>
                </c:pt>
                <c:pt idx="39">
                  <c:v>6.5184168131122268E-3</c:v>
                </c:pt>
                <c:pt idx="40">
                  <c:v>0</c:v>
                </c:pt>
                <c:pt idx="41">
                  <c:v>0</c:v>
                </c:pt>
                <c:pt idx="42">
                  <c:v>6.5635342774266201E-3</c:v>
                </c:pt>
                <c:pt idx="43">
                  <c:v>0</c:v>
                </c:pt>
                <c:pt idx="44">
                  <c:v>0</c:v>
                </c:pt>
                <c:pt idx="45">
                  <c:v>6.5684010508478084E-3</c:v>
                </c:pt>
                <c:pt idx="46">
                  <c:v>0</c:v>
                </c:pt>
                <c:pt idx="47">
                  <c:v>0</c:v>
                </c:pt>
                <c:pt idx="48">
                  <c:v>5.9888960376924538E-3</c:v>
                </c:pt>
                <c:pt idx="49">
                  <c:v>0</c:v>
                </c:pt>
                <c:pt idx="50">
                  <c:v>0</c:v>
                </c:pt>
                <c:pt idx="51">
                  <c:v>4.1641063734804626E-3</c:v>
                </c:pt>
                <c:pt idx="52">
                  <c:v>0</c:v>
                </c:pt>
                <c:pt idx="53">
                  <c:v>0</c:v>
                </c:pt>
                <c:pt idx="54">
                  <c:v>3.9786801747212393E-3</c:v>
                </c:pt>
                <c:pt idx="55">
                  <c:v>0</c:v>
                </c:pt>
                <c:pt idx="56">
                  <c:v>0</c:v>
                </c:pt>
                <c:pt idx="57">
                  <c:v>3.9582710171694466E-3</c:v>
                </c:pt>
                <c:pt idx="58">
                  <c:v>0</c:v>
                </c:pt>
                <c:pt idx="59">
                  <c:v>0</c:v>
                </c:pt>
                <c:pt idx="60">
                  <c:v>1.1158709458540269E-4</c:v>
                </c:pt>
                <c:pt idx="61">
                  <c:v>0</c:v>
                </c:pt>
                <c:pt idx="62">
                  <c:v>0</c:v>
                </c:pt>
                <c:pt idx="63">
                  <c:v>1.1155398503183157E-4</c:v>
                </c:pt>
                <c:pt idx="64">
                  <c:v>0</c:v>
                </c:pt>
                <c:pt idx="65">
                  <c:v>0</c:v>
                </c:pt>
                <c:pt idx="66">
                  <c:v>1.1157039298006139E-4</c:v>
                </c:pt>
                <c:pt idx="67">
                  <c:v>0</c:v>
                </c:pt>
                <c:pt idx="68">
                  <c:v>0</c:v>
                </c:pt>
                <c:pt idx="69">
                  <c:v>1.0583865019961942E-4</c:v>
                </c:pt>
                <c:pt idx="70">
                  <c:v>0</c:v>
                </c:pt>
                <c:pt idx="71">
                  <c:v>0</c:v>
                </c:pt>
                <c:pt idx="72">
                  <c:v>0.17159906953953194</c:v>
                </c:pt>
                <c:pt idx="73">
                  <c:v>0</c:v>
                </c:pt>
                <c:pt idx="74">
                  <c:v>0</c:v>
                </c:pt>
                <c:pt idx="75">
                  <c:v>0.1748129415836846</c:v>
                </c:pt>
                <c:pt idx="76">
                  <c:v>0</c:v>
                </c:pt>
                <c:pt idx="77">
                  <c:v>0</c:v>
                </c:pt>
                <c:pt idx="78">
                  <c:v>0.17515101972059416</c:v>
                </c:pt>
                <c:pt idx="79">
                  <c:v>0</c:v>
                </c:pt>
                <c:pt idx="80">
                  <c:v>0</c:v>
                </c:pt>
                <c:pt idx="81">
                  <c:v>0.17519192115163926</c:v>
                </c:pt>
                <c:pt idx="82">
                  <c:v>0</c:v>
                </c:pt>
                <c:pt idx="83">
                  <c:v>0</c:v>
                </c:pt>
                <c:pt idx="84">
                  <c:v>5.855385351108992E-3</c:v>
                </c:pt>
                <c:pt idx="85">
                  <c:v>0</c:v>
                </c:pt>
                <c:pt idx="86">
                  <c:v>0</c:v>
                </c:pt>
                <c:pt idx="87">
                  <c:v>5.3061453055843711E-3</c:v>
                </c:pt>
                <c:pt idx="88">
                  <c:v>0</c:v>
                </c:pt>
                <c:pt idx="89">
                  <c:v>0</c:v>
                </c:pt>
                <c:pt idx="90">
                  <c:v>5.2465910104948577E-3</c:v>
                </c:pt>
                <c:pt idx="91">
                  <c:v>0</c:v>
                </c:pt>
                <c:pt idx="92">
                  <c:v>0</c:v>
                </c:pt>
                <c:pt idx="93">
                  <c:v>5.2392554484414376E-3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70-44F3-AECD-1069F320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"/>
          <c:y val="0.84829577013012436"/>
          <c:w val="0.99253366657059694"/>
          <c:h val="0.14997455343179938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Abs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- ADC(2) states'!$AK$7:$AK$230</c:f>
              <c:numCache>
                <c:formatCode>General</c:formatCode>
                <c:ptCount val="224"/>
                <c:pt idx="0">
                  <c:v>3.7438440260345001</c:v>
                </c:pt>
                <c:pt idx="1">
                  <c:v>3.7440440260345</c:v>
                </c:pt>
                <c:pt idx="2">
                  <c:v>3.7437412666664001</c:v>
                </c:pt>
                <c:pt idx="3" formatCode="0.00">
                  <c:v>3.7439412666664</c:v>
                </c:pt>
                <c:pt idx="4">
                  <c:v>3.7441412666664</c:v>
                </c:pt>
                <c:pt idx="5">
                  <c:v>3.7442322091397999</c:v>
                </c:pt>
                <c:pt idx="6" formatCode="0.00">
                  <c:v>3.7444322091397999</c:v>
                </c:pt>
                <c:pt idx="7">
                  <c:v>3.7446322091397999</c:v>
                </c:pt>
                <c:pt idx="8">
                  <c:v>3.7465517362512002</c:v>
                </c:pt>
                <c:pt idx="9" formatCode="0.00">
                  <c:v>3.7467517362512002</c:v>
                </c:pt>
                <c:pt idx="10">
                  <c:v>3.7469517362512001</c:v>
                </c:pt>
                <c:pt idx="11">
                  <c:v>3.7572537152679</c:v>
                </c:pt>
                <c:pt idx="12" formatCode="0.00">
                  <c:v>3.7574537152679</c:v>
                </c:pt>
                <c:pt idx="13">
                  <c:v>3.7576537152678999</c:v>
                </c:pt>
                <c:pt idx="14">
                  <c:v>3.7820386262751002</c:v>
                </c:pt>
                <c:pt idx="15" formatCode="0.00">
                  <c:v>3.7822386262751002</c:v>
                </c:pt>
                <c:pt idx="16">
                  <c:v>3.7824386262751002</c:v>
                </c:pt>
                <c:pt idx="17">
                  <c:v>3.8269059609715002</c:v>
                </c:pt>
                <c:pt idx="18" formatCode="0.00">
                  <c:v>3.8271059609715001</c:v>
                </c:pt>
                <c:pt idx="19">
                  <c:v>3.8273059609715001</c:v>
                </c:pt>
                <c:pt idx="20">
                  <c:v>3.8350628825266999</c:v>
                </c:pt>
                <c:pt idx="21" formatCode="0.00">
                  <c:v>3.8352628825266999</c:v>
                </c:pt>
                <c:pt idx="22">
                  <c:v>3.8354628825266999</c:v>
                </c:pt>
                <c:pt idx="23">
                  <c:v>3.8367953287065002</c:v>
                </c:pt>
                <c:pt idx="24" formatCode="0.00">
                  <c:v>3.8369953287065002</c:v>
                </c:pt>
                <c:pt idx="25">
                  <c:v>3.8371953287065002</c:v>
                </c:pt>
                <c:pt idx="26">
                  <c:v>3.8372135392330002</c:v>
                </c:pt>
                <c:pt idx="27" formatCode="0.00">
                  <c:v>3.8374135392330002</c:v>
                </c:pt>
                <c:pt idx="28">
                  <c:v>3.8376135392330002</c:v>
                </c:pt>
                <c:pt idx="29">
                  <c:v>4.5257988649759993</c:v>
                </c:pt>
                <c:pt idx="30" formatCode="0.00">
                  <c:v>4.5259988649759997</c:v>
                </c:pt>
                <c:pt idx="31">
                  <c:v>4.5261988649760001</c:v>
                </c:pt>
                <c:pt idx="32">
                  <c:v>4.5259040356479998</c:v>
                </c:pt>
                <c:pt idx="33" formatCode="0.00">
                  <c:v>4.5261040356480002</c:v>
                </c:pt>
                <c:pt idx="34">
                  <c:v>4.5263040356480007</c:v>
                </c:pt>
                <c:pt idx="35">
                  <c:v>4.5264736800609997</c:v>
                </c:pt>
                <c:pt idx="36" formatCode="0.00">
                  <c:v>4.5266736800610001</c:v>
                </c:pt>
                <c:pt idx="37">
                  <c:v>4.5268736800610005</c:v>
                </c:pt>
                <c:pt idx="38">
                  <c:v>4.5291802762616999</c:v>
                </c:pt>
                <c:pt idx="39" formatCode="0.00">
                  <c:v>4.5293802762617004</c:v>
                </c:pt>
                <c:pt idx="40">
                  <c:v>4.5295802762617008</c:v>
                </c:pt>
                <c:pt idx="41">
                  <c:v>4.5393841988647994</c:v>
                </c:pt>
                <c:pt idx="42" formatCode="0.00">
                  <c:v>4.5395841988647998</c:v>
                </c:pt>
                <c:pt idx="43">
                  <c:v>4.5397841988648002</c:v>
                </c:pt>
                <c:pt idx="44">
                  <c:v>4.6146920188335994</c:v>
                </c:pt>
                <c:pt idx="45" formatCode="0.00">
                  <c:v>4.6148920188335998</c:v>
                </c:pt>
                <c:pt idx="46">
                  <c:v>4.6150920188336002</c:v>
                </c:pt>
                <c:pt idx="47">
                  <c:v>4.6179074089215</c:v>
                </c:pt>
                <c:pt idx="48" formatCode="0.00">
                  <c:v>4.6181074089215004</c:v>
                </c:pt>
                <c:pt idx="49">
                  <c:v>4.6183074089215008</c:v>
                </c:pt>
                <c:pt idx="50">
                  <c:v>4.6184496350827997</c:v>
                </c:pt>
                <c:pt idx="51" formatCode="0.00">
                  <c:v>4.6186496350828001</c:v>
                </c:pt>
                <c:pt idx="52">
                  <c:v>4.6188496350828006</c:v>
                </c:pt>
                <c:pt idx="53">
                  <c:v>4.6185681681772994</c:v>
                </c:pt>
                <c:pt idx="54" formatCode="0.00">
                  <c:v>4.6187681681772998</c:v>
                </c:pt>
                <c:pt idx="55">
                  <c:v>4.6189681681773003</c:v>
                </c:pt>
                <c:pt idx="56">
                  <c:v>4.6186051523661993</c:v>
                </c:pt>
                <c:pt idx="57" formatCode="0.00">
                  <c:v>4.6188051523661997</c:v>
                </c:pt>
                <c:pt idx="58">
                  <c:v>4.6190051523662001</c:v>
                </c:pt>
                <c:pt idx="59">
                  <c:v>5.3090788713869994</c:v>
                </c:pt>
                <c:pt idx="60" formatCode="0.00">
                  <c:v>5.3092788713869998</c:v>
                </c:pt>
                <c:pt idx="61">
                  <c:v>5.3094788713870003</c:v>
                </c:pt>
                <c:pt idx="62">
                  <c:v>5.3366815937337</c:v>
                </c:pt>
                <c:pt idx="63" formatCode="0.00">
                  <c:v>5.3368815937337004</c:v>
                </c:pt>
                <c:pt idx="64">
                  <c:v>5.3370815937337008</c:v>
                </c:pt>
                <c:pt idx="65">
                  <c:v>5.3416140024018999</c:v>
                </c:pt>
                <c:pt idx="66" formatCode="0.00">
                  <c:v>5.3418140024019003</c:v>
                </c:pt>
                <c:pt idx="67">
                  <c:v>5.3420140024019007</c:v>
                </c:pt>
                <c:pt idx="68">
                  <c:v>5.3426260629559996</c:v>
                </c:pt>
                <c:pt idx="69" formatCode="0.00">
                  <c:v>5.342826062956</c:v>
                </c:pt>
                <c:pt idx="70">
                  <c:v>5.3430260629560005</c:v>
                </c:pt>
                <c:pt idx="71">
                  <c:v>5.3428604387791996</c:v>
                </c:pt>
                <c:pt idx="72" formatCode="0.00">
                  <c:v>5.3430604387792</c:v>
                </c:pt>
                <c:pt idx="73">
                  <c:v>5.3432604387792004</c:v>
                </c:pt>
                <c:pt idx="74">
                  <c:v>5.7463195439873997</c:v>
                </c:pt>
                <c:pt idx="75" formatCode="0.00">
                  <c:v>5.7465195439874002</c:v>
                </c:pt>
                <c:pt idx="76">
                  <c:v>5.7467195439874006</c:v>
                </c:pt>
                <c:pt idx="77">
                  <c:v>5.7463838474989997</c:v>
                </c:pt>
                <c:pt idx="78" formatCode="0.00">
                  <c:v>5.7465838474990001</c:v>
                </c:pt>
                <c:pt idx="79">
                  <c:v>5.7467838474990005</c:v>
                </c:pt>
                <c:pt idx="80">
                  <c:v>5.7466093453345</c:v>
                </c:pt>
                <c:pt idx="81">
                  <c:v>5.7468093453345004</c:v>
                </c:pt>
                <c:pt idx="82">
                  <c:v>5.7470093453345008</c:v>
                </c:pt>
                <c:pt idx="83">
                  <c:v>5.7473013258976993</c:v>
                </c:pt>
                <c:pt idx="84">
                  <c:v>5.7475013258976997</c:v>
                </c:pt>
                <c:pt idx="85">
                  <c:v>5.7477013258977001</c:v>
                </c:pt>
                <c:pt idx="86">
                  <c:v>5.7519781193491992</c:v>
                </c:pt>
                <c:pt idx="87">
                  <c:v>5.7521781193491996</c:v>
                </c:pt>
                <c:pt idx="88">
                  <c:v>5.7523781193492001</c:v>
                </c:pt>
                <c:pt idx="89">
                  <c:v>5.7922266036018994</c:v>
                </c:pt>
                <c:pt idx="90">
                  <c:v>5.7924266036018999</c:v>
                </c:pt>
                <c:pt idx="91">
                  <c:v>5.7926266036019003</c:v>
                </c:pt>
                <c:pt idx="92">
                  <c:v>5.7975391771389999</c:v>
                </c:pt>
                <c:pt idx="93">
                  <c:v>5.7977391771390003</c:v>
                </c:pt>
                <c:pt idx="94">
                  <c:v>5.7979391771390008</c:v>
                </c:pt>
                <c:pt idx="95">
                  <c:v>5.7986256807250998</c:v>
                </c:pt>
                <c:pt idx="96">
                  <c:v>5.7988256807251002</c:v>
                </c:pt>
                <c:pt idx="97">
                  <c:v>5.7990256807251006</c:v>
                </c:pt>
                <c:pt idx="98">
                  <c:v>5.7988223077071996</c:v>
                </c:pt>
                <c:pt idx="99">
                  <c:v>5.7990223077072001</c:v>
                </c:pt>
                <c:pt idx="100">
                  <c:v>5.7992223077072005</c:v>
                </c:pt>
                <c:pt idx="101">
                  <c:v>5.7988855397828996</c:v>
                </c:pt>
                <c:pt idx="102">
                  <c:v>5.7990855397829</c:v>
                </c:pt>
                <c:pt idx="103">
                  <c:v>5.7992855397829004</c:v>
                </c:pt>
                <c:pt idx="104">
                  <c:v>6.0539531755953995</c:v>
                </c:pt>
                <c:pt idx="105">
                  <c:v>6.0541531755953999</c:v>
                </c:pt>
                <c:pt idx="106">
                  <c:v>6.0543531755954003</c:v>
                </c:pt>
                <c:pt idx="107">
                  <c:v>6.0721121064860997</c:v>
                </c:pt>
                <c:pt idx="108">
                  <c:v>6.0723121064861001</c:v>
                </c:pt>
                <c:pt idx="109">
                  <c:v>6.0725121064861005</c:v>
                </c:pt>
                <c:pt idx="110">
                  <c:v>6.0752354100729997</c:v>
                </c:pt>
                <c:pt idx="111">
                  <c:v>6.0754354100730001</c:v>
                </c:pt>
                <c:pt idx="112">
                  <c:v>6.0756354100730006</c:v>
                </c:pt>
                <c:pt idx="113">
                  <c:v>6.0759137159819998</c:v>
                </c:pt>
                <c:pt idx="114">
                  <c:v>6.0761137159820002</c:v>
                </c:pt>
                <c:pt idx="115">
                  <c:v>6.0763137159820007</c:v>
                </c:pt>
                <c:pt idx="116">
                  <c:v>6.0760854741363</c:v>
                </c:pt>
                <c:pt idx="117">
                  <c:v>6.0762854741363004</c:v>
                </c:pt>
                <c:pt idx="118">
                  <c:v>6.0764854741363008</c:v>
                </c:pt>
                <c:pt idx="119">
                  <c:v>6.4303676517986998</c:v>
                </c:pt>
                <c:pt idx="120">
                  <c:v>6.4305676517987003</c:v>
                </c:pt>
                <c:pt idx="121">
                  <c:v>6.4307676517987007</c:v>
                </c:pt>
                <c:pt idx="122">
                  <c:v>6.4320277695549999</c:v>
                </c:pt>
                <c:pt idx="123">
                  <c:v>6.4322277695550003</c:v>
                </c:pt>
                <c:pt idx="124">
                  <c:v>6.4324277695550007</c:v>
                </c:pt>
                <c:pt idx="125">
                  <c:v>6.4333086675280997</c:v>
                </c:pt>
                <c:pt idx="126">
                  <c:v>6.4335086675281001</c:v>
                </c:pt>
                <c:pt idx="127">
                  <c:v>6.4337086675281006</c:v>
                </c:pt>
                <c:pt idx="128">
                  <c:v>6.4336693450383997</c:v>
                </c:pt>
                <c:pt idx="129">
                  <c:v>6.4338693450384001</c:v>
                </c:pt>
                <c:pt idx="130">
                  <c:v>6.4340693450384006</c:v>
                </c:pt>
                <c:pt idx="131">
                  <c:v>6.4337634661084993</c:v>
                </c:pt>
                <c:pt idx="132">
                  <c:v>6.4339634661084997</c:v>
                </c:pt>
                <c:pt idx="133">
                  <c:v>6.4341634661085001</c:v>
                </c:pt>
                <c:pt idx="134">
                  <c:v>-2.0000000000000001E-4</c:v>
                </c:pt>
              </c:numCache>
            </c:numRef>
          </c:xVal>
          <c:yVal>
            <c:numRef>
              <c:f>'Data - ADC(2) states'!$AN$7:$AN$230</c:f>
              <c:numCache>
                <c:formatCode>0.00E+00</c:formatCode>
                <c:ptCount val="224"/>
                <c:pt idx="0">
                  <c:v>1.0472890667284134E-9</c:v>
                </c:pt>
                <c:pt idx="1">
                  <c:v>0</c:v>
                </c:pt>
                <c:pt idx="2">
                  <c:v>0</c:v>
                </c:pt>
                <c:pt idx="3">
                  <c:v>1.0630305124604723E-9</c:v>
                </c:pt>
                <c:pt idx="4">
                  <c:v>0</c:v>
                </c:pt>
                <c:pt idx="5">
                  <c:v>0</c:v>
                </c:pt>
                <c:pt idx="6">
                  <c:v>1.1347907862332589E-9</c:v>
                </c:pt>
                <c:pt idx="7">
                  <c:v>0</c:v>
                </c:pt>
                <c:pt idx="8">
                  <c:v>0</c:v>
                </c:pt>
                <c:pt idx="9">
                  <c:v>1.5615037930016388E-9</c:v>
                </c:pt>
                <c:pt idx="10">
                  <c:v>0</c:v>
                </c:pt>
                <c:pt idx="11">
                  <c:v>0</c:v>
                </c:pt>
                <c:pt idx="12">
                  <c:v>2.0642757091651582E-8</c:v>
                </c:pt>
                <c:pt idx="13">
                  <c:v>0</c:v>
                </c:pt>
                <c:pt idx="14">
                  <c:v>0</c:v>
                </c:pt>
                <c:pt idx="15">
                  <c:v>0.20102322953118135</c:v>
                </c:pt>
                <c:pt idx="16">
                  <c:v>0</c:v>
                </c:pt>
                <c:pt idx="17">
                  <c:v>0</c:v>
                </c:pt>
                <c:pt idx="18">
                  <c:v>0.20168713566036311</c:v>
                </c:pt>
                <c:pt idx="19">
                  <c:v>0</c:v>
                </c:pt>
                <c:pt idx="20">
                  <c:v>0</c:v>
                </c:pt>
                <c:pt idx="21">
                  <c:v>0.20182837568899725</c:v>
                </c:pt>
                <c:pt idx="22">
                  <c:v>0</c:v>
                </c:pt>
                <c:pt idx="23">
                  <c:v>0</c:v>
                </c:pt>
                <c:pt idx="24">
                  <c:v>0.20186762601813663</c:v>
                </c:pt>
                <c:pt idx="25">
                  <c:v>0</c:v>
                </c:pt>
                <c:pt idx="26">
                  <c:v>0</c:v>
                </c:pt>
                <c:pt idx="27">
                  <c:v>0.20187131368994179</c:v>
                </c:pt>
                <c:pt idx="28">
                  <c:v>0</c:v>
                </c:pt>
                <c:pt idx="29">
                  <c:v>0</c:v>
                </c:pt>
                <c:pt idx="30">
                  <c:v>2.2783612976848318E-4</c:v>
                </c:pt>
                <c:pt idx="31">
                  <c:v>0</c:v>
                </c:pt>
                <c:pt idx="32">
                  <c:v>0</c:v>
                </c:pt>
                <c:pt idx="33">
                  <c:v>2.2787051854374936E-4</c:v>
                </c:pt>
                <c:pt idx="34">
                  <c:v>0</c:v>
                </c:pt>
                <c:pt idx="35">
                  <c:v>0</c:v>
                </c:pt>
                <c:pt idx="36">
                  <c:v>2.2803433791933832E-4</c:v>
                </c:pt>
                <c:pt idx="37">
                  <c:v>0</c:v>
                </c:pt>
                <c:pt idx="38">
                  <c:v>0</c:v>
                </c:pt>
                <c:pt idx="39">
                  <c:v>2.2889811417050755E-4</c:v>
                </c:pt>
                <c:pt idx="40">
                  <c:v>0</c:v>
                </c:pt>
                <c:pt idx="41">
                  <c:v>0</c:v>
                </c:pt>
                <c:pt idx="42">
                  <c:v>2.3348932448173963E-4</c:v>
                </c:pt>
                <c:pt idx="43">
                  <c:v>0</c:v>
                </c:pt>
                <c:pt idx="44">
                  <c:v>0</c:v>
                </c:pt>
                <c:pt idx="45">
                  <c:v>3.9613473344408869E-3</c:v>
                </c:pt>
                <c:pt idx="46">
                  <c:v>0</c:v>
                </c:pt>
                <c:pt idx="47">
                  <c:v>0</c:v>
                </c:pt>
                <c:pt idx="48">
                  <c:v>4.6084148343073705E-3</c:v>
                </c:pt>
                <c:pt idx="49">
                  <c:v>0</c:v>
                </c:pt>
                <c:pt idx="50">
                  <c:v>0</c:v>
                </c:pt>
                <c:pt idx="51">
                  <c:v>4.7215302381845951E-3</c:v>
                </c:pt>
                <c:pt idx="52">
                  <c:v>0</c:v>
                </c:pt>
                <c:pt idx="53">
                  <c:v>0</c:v>
                </c:pt>
                <c:pt idx="54">
                  <c:v>4.7424278425850092E-3</c:v>
                </c:pt>
                <c:pt idx="55">
                  <c:v>0</c:v>
                </c:pt>
                <c:pt idx="56">
                  <c:v>0</c:v>
                </c:pt>
                <c:pt idx="57">
                  <c:v>4.746425581673392E-3</c:v>
                </c:pt>
                <c:pt idx="58">
                  <c:v>0</c:v>
                </c:pt>
                <c:pt idx="59">
                  <c:v>0</c:v>
                </c:pt>
                <c:pt idx="60">
                  <c:v>1.0581188746610315E-2</c:v>
                </c:pt>
                <c:pt idx="61">
                  <c:v>0</c:v>
                </c:pt>
                <c:pt idx="62">
                  <c:v>0</c:v>
                </c:pt>
                <c:pt idx="63">
                  <c:v>8.1272190079708893E-3</c:v>
                </c:pt>
                <c:pt idx="64">
                  <c:v>0</c:v>
                </c:pt>
                <c:pt idx="65">
                  <c:v>0</c:v>
                </c:pt>
                <c:pt idx="66">
                  <c:v>7.6826604654140493E-3</c:v>
                </c:pt>
                <c:pt idx="67">
                  <c:v>0</c:v>
                </c:pt>
                <c:pt idx="68">
                  <c:v>0</c:v>
                </c:pt>
                <c:pt idx="69">
                  <c:v>7.5912895131137626E-3</c:v>
                </c:pt>
                <c:pt idx="70">
                  <c:v>0</c:v>
                </c:pt>
                <c:pt idx="71">
                  <c:v>0</c:v>
                </c:pt>
                <c:pt idx="72">
                  <c:v>7.5729062405905691E-3</c:v>
                </c:pt>
                <c:pt idx="73">
                  <c:v>0</c:v>
                </c:pt>
                <c:pt idx="74">
                  <c:v>0</c:v>
                </c:pt>
                <c:pt idx="75">
                  <c:v>1.3864523476331618E-6</c:v>
                </c:pt>
                <c:pt idx="76">
                  <c:v>0</c:v>
                </c:pt>
                <c:pt idx="77">
                  <c:v>0</c:v>
                </c:pt>
                <c:pt idx="78">
                  <c:v>1.3976581144996E-6</c:v>
                </c:pt>
                <c:pt idx="79">
                  <c:v>0</c:v>
                </c:pt>
                <c:pt idx="80">
                  <c:v>0</c:v>
                </c:pt>
                <c:pt idx="81">
                  <c:v>1.4130382406994949E-6</c:v>
                </c:pt>
                <c:pt idx="82">
                  <c:v>0</c:v>
                </c:pt>
                <c:pt idx="83">
                  <c:v>0</c:v>
                </c:pt>
                <c:pt idx="84">
                  <c:v>1.4426541832589292E-6</c:v>
                </c:pt>
                <c:pt idx="85">
                  <c:v>0</c:v>
                </c:pt>
                <c:pt idx="86">
                  <c:v>0</c:v>
                </c:pt>
                <c:pt idx="87">
                  <c:v>2.7676711512522657E-6</c:v>
                </c:pt>
                <c:pt idx="88">
                  <c:v>0</c:v>
                </c:pt>
                <c:pt idx="89">
                  <c:v>0</c:v>
                </c:pt>
                <c:pt idx="90">
                  <c:v>0.12165438710829495</c:v>
                </c:pt>
                <c:pt idx="91">
                  <c:v>0</c:v>
                </c:pt>
                <c:pt idx="92">
                  <c:v>0</c:v>
                </c:pt>
                <c:pt idx="93">
                  <c:v>0.12552046350420046</c:v>
                </c:pt>
                <c:pt idx="94">
                  <c:v>0</c:v>
                </c:pt>
                <c:pt idx="95">
                  <c:v>0</c:v>
                </c:pt>
                <c:pt idx="96">
                  <c:v>0.12623446241458283</c:v>
                </c:pt>
                <c:pt idx="97">
                  <c:v>0</c:v>
                </c:pt>
                <c:pt idx="98">
                  <c:v>0</c:v>
                </c:pt>
                <c:pt idx="99">
                  <c:v>0.12638499668577158</c:v>
                </c:pt>
                <c:pt idx="100">
                  <c:v>0</c:v>
                </c:pt>
                <c:pt idx="101">
                  <c:v>0</c:v>
                </c:pt>
                <c:pt idx="102">
                  <c:v>0.126417343150793</c:v>
                </c:pt>
                <c:pt idx="103">
                  <c:v>0</c:v>
                </c:pt>
                <c:pt idx="104">
                  <c:v>0</c:v>
                </c:pt>
                <c:pt idx="105">
                  <c:v>8.7214091939283016E-3</c:v>
                </c:pt>
                <c:pt idx="106">
                  <c:v>0</c:v>
                </c:pt>
                <c:pt idx="107">
                  <c:v>0</c:v>
                </c:pt>
                <c:pt idx="108">
                  <c:v>8.0553001754693158E-3</c:v>
                </c:pt>
                <c:pt idx="109">
                  <c:v>0</c:v>
                </c:pt>
                <c:pt idx="110">
                  <c:v>0</c:v>
                </c:pt>
                <c:pt idx="111">
                  <c:v>7.9330081066281838E-3</c:v>
                </c:pt>
                <c:pt idx="112">
                  <c:v>0</c:v>
                </c:pt>
                <c:pt idx="113">
                  <c:v>0</c:v>
                </c:pt>
                <c:pt idx="114">
                  <c:v>7.9042039092919233E-3</c:v>
                </c:pt>
                <c:pt idx="115">
                  <c:v>0</c:v>
                </c:pt>
                <c:pt idx="116">
                  <c:v>0</c:v>
                </c:pt>
                <c:pt idx="117">
                  <c:v>7.8982086806330364E-3</c:v>
                </c:pt>
                <c:pt idx="118">
                  <c:v>0</c:v>
                </c:pt>
                <c:pt idx="119">
                  <c:v>0</c:v>
                </c:pt>
                <c:pt idx="120">
                  <c:v>3.0558713037731719E-3</c:v>
                </c:pt>
                <c:pt idx="121">
                  <c:v>0</c:v>
                </c:pt>
                <c:pt idx="122">
                  <c:v>0</c:v>
                </c:pt>
                <c:pt idx="123">
                  <c:v>3.0601292761576766E-3</c:v>
                </c:pt>
                <c:pt idx="124">
                  <c:v>0</c:v>
                </c:pt>
                <c:pt idx="125">
                  <c:v>0</c:v>
                </c:pt>
                <c:pt idx="126">
                  <c:v>3.0696063746797637E-3</c:v>
                </c:pt>
                <c:pt idx="127">
                  <c:v>0</c:v>
                </c:pt>
                <c:pt idx="128">
                  <c:v>0</c:v>
                </c:pt>
                <c:pt idx="129">
                  <c:v>3.0731235408629149E-3</c:v>
                </c:pt>
                <c:pt idx="130">
                  <c:v>0</c:v>
                </c:pt>
                <c:pt idx="131">
                  <c:v>0</c:v>
                </c:pt>
                <c:pt idx="132">
                  <c:v>3.0740237938267669E-3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6E-4BBD-9F2D-34978A8E9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Acetic Acid - ADC(2)//def2-TZVPD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Data!$CK$8:$CK$202</c:f>
              <c:numCache>
                <c:formatCode>General</c:formatCode>
                <c:ptCount val="195"/>
                <c:pt idx="0">
                  <c:v>2.3802259887005599</c:v>
                </c:pt>
                <c:pt idx="1">
                  <c:v>2.4521002210759</c:v>
                </c:pt>
                <c:pt idx="2" formatCode="0.00">
                  <c:v>2.5239744534512401</c:v>
                </c:pt>
                <c:pt idx="3" formatCode="0.00">
                  <c:v>2.5958486858265699</c:v>
                </c:pt>
                <c:pt idx="4" formatCode="0.00">
                  <c:v>2.6350528125767601</c:v>
                </c:pt>
                <c:pt idx="5" formatCode="0.00">
                  <c:v>2.79186931957749</c:v>
                </c:pt>
                <c:pt idx="6" formatCode="0.00">
                  <c:v>2.86374355195283</c:v>
                </c:pt>
                <c:pt idx="7" formatCode="0.00">
                  <c:v>2.9356177843281701</c:v>
                </c:pt>
                <c:pt idx="8" formatCode="0.00">
                  <c:v>3.0074920167035102</c:v>
                </c:pt>
                <c:pt idx="9" formatCode="0.00">
                  <c:v>3.0793662490788498</c:v>
                </c:pt>
                <c:pt idx="10" formatCode="0.00">
                  <c:v>3.1447064603291501</c:v>
                </c:pt>
                <c:pt idx="11" formatCode="0.00">
                  <c:v>3.1937116187668799</c:v>
                </c:pt>
                <c:pt idx="12" formatCode="0.00">
                  <c:v>3.2296487349545502</c:v>
                </c:pt>
                <c:pt idx="13" formatCode="0.00">
                  <c:v>3.2623188405797099</c:v>
                </c:pt>
                <c:pt idx="14" formatCode="0.00">
                  <c:v>3.2917219356423399</c:v>
                </c:pt>
                <c:pt idx="15" formatCode="0.00">
                  <c:v>3.3178580201424701</c:v>
                </c:pt>
                <c:pt idx="16" formatCode="0.00">
                  <c:v>3.3407270940800702</c:v>
                </c:pt>
                <c:pt idx="17" formatCode="0.00">
                  <c:v>3.3603291574551699</c:v>
                </c:pt>
                <c:pt idx="18" formatCode="0.00">
                  <c:v>3.3799312208302599</c:v>
                </c:pt>
                <c:pt idx="19" formatCode="0.00">
                  <c:v>3.3995332842053498</c:v>
                </c:pt>
                <c:pt idx="20" formatCode="0.00">
                  <c:v>3.4191353475804398</c:v>
                </c:pt>
                <c:pt idx="21" formatCode="0.00">
                  <c:v>3.4387374109555302</c:v>
                </c:pt>
                <c:pt idx="22" formatCode="0.00">
                  <c:v>3.4583394743306299</c:v>
                </c:pt>
                <c:pt idx="23" formatCode="0.00">
                  <c:v>3.4779415377057199</c:v>
                </c:pt>
                <c:pt idx="24" formatCode="0.00">
                  <c:v>3.4942765905183002</c:v>
                </c:pt>
                <c:pt idx="25" formatCode="0.00">
                  <c:v>3.5073446327683602</c:v>
                </c:pt>
                <c:pt idx="26" formatCode="0.00">
                  <c:v>3.5204126750184201</c:v>
                </c:pt>
                <c:pt idx="27" formatCode="0.00">
                  <c:v>3.5334807172684801</c:v>
                </c:pt>
                <c:pt idx="28" formatCode="0.00">
                  <c:v>3.5465487595185401</c:v>
                </c:pt>
                <c:pt idx="29" formatCode="0.00">
                  <c:v>3.5596168017686001</c:v>
                </c:pt>
                <c:pt idx="30" formatCode="0.00">
                  <c:v>3.57268484401866</c:v>
                </c:pt>
                <c:pt idx="31" formatCode="0.00">
                  <c:v>3.5857528862687298</c:v>
                </c:pt>
                <c:pt idx="32" formatCode="0.00">
                  <c:v>3.6020879390812999</c:v>
                </c:pt>
                <c:pt idx="33" formatCode="0.00">
                  <c:v>3.6216900024563898</c:v>
                </c:pt>
                <c:pt idx="34" formatCode="0.00">
                  <c:v>3.64129206583149</c:v>
                </c:pt>
                <c:pt idx="35" formatCode="0.00">
                  <c:v>3.66089412920658</c:v>
                </c:pt>
                <c:pt idx="36" formatCode="0.00">
                  <c:v>3.6804961925816699</c:v>
                </c:pt>
                <c:pt idx="37" formatCode="0.00">
                  <c:v>3.7033652665192802</c:v>
                </c:pt>
                <c:pt idx="38" formatCode="0.00">
                  <c:v>3.7295013510194002</c:v>
                </c:pt>
                <c:pt idx="39" formatCode="0.00">
                  <c:v>3.76543846720707</c:v>
                </c:pt>
                <c:pt idx="40" formatCode="0.00">
                  <c:v>3.8242446573323501</c:v>
                </c:pt>
                <c:pt idx="41" formatCode="0.00">
                  <c:v>3.8797838368951099</c:v>
                </c:pt>
                <c:pt idx="42" formatCode="0.00">
                  <c:v>3.9124539425202598</c:v>
                </c:pt>
                <c:pt idx="43" formatCode="0.00">
                  <c:v>3.9353230164578701</c:v>
                </c:pt>
                <c:pt idx="44" formatCode="0.00">
                  <c:v>3.95492507983296</c:v>
                </c:pt>
                <c:pt idx="45" formatCode="0.00">
                  <c:v>3.97452714320805</c:v>
                </c:pt>
                <c:pt idx="46" formatCode="0.00">
                  <c:v>3.99412920658314</c:v>
                </c:pt>
                <c:pt idx="47" formatCode="0.00">
                  <c:v>4.0137312699582397</c:v>
                </c:pt>
                <c:pt idx="48" formatCode="0.00">
                  <c:v>4.0333333333333297</c:v>
                </c:pt>
                <c:pt idx="49" formatCode="0.00">
                  <c:v>4.0529353967084196</c:v>
                </c:pt>
                <c:pt idx="50" formatCode="0.00">
                  <c:v>4.0692704495210004</c:v>
                </c:pt>
                <c:pt idx="51" formatCode="0.00">
                  <c:v>4.0823384917710603</c:v>
                </c:pt>
                <c:pt idx="52" formatCode="0.00">
                  <c:v>4.0954065340211203</c:v>
                </c:pt>
                <c:pt idx="53" formatCode="0.00">
                  <c:v>4.1117415868337002</c:v>
                </c:pt>
                <c:pt idx="54" formatCode="0.00">
                  <c:v>4.1280766396462703</c:v>
                </c:pt>
                <c:pt idx="55" formatCode="0.00">
                  <c:v>4.1444116924588501</c:v>
                </c:pt>
                <c:pt idx="56" formatCode="0.00">
                  <c:v>4.1640137558339401</c:v>
                </c:pt>
                <c:pt idx="57" formatCode="0.00">
                  <c:v>4.1836158192090398</c:v>
                </c:pt>
                <c:pt idx="58" formatCode="0.00">
                  <c:v>4.2032178825841298</c:v>
                </c:pt>
                <c:pt idx="59" formatCode="0.00">
                  <c:v>4.2228199459592197</c:v>
                </c:pt>
                <c:pt idx="60" formatCode="0.00">
                  <c:v>4.2424220093343097</c:v>
                </c:pt>
                <c:pt idx="61" formatCode="0.00">
                  <c:v>4.2620240727093996</c:v>
                </c:pt>
                <c:pt idx="62" formatCode="0.00">
                  <c:v>4.2816261360845003</c:v>
                </c:pt>
                <c:pt idx="63" formatCode="0.00">
                  <c:v>4.3044952100221003</c:v>
                </c:pt>
                <c:pt idx="64" formatCode="0.00">
                  <c:v>4.3306312945222301</c:v>
                </c:pt>
                <c:pt idx="65" formatCode="0.00">
                  <c:v>4.35676737902235</c:v>
                </c:pt>
                <c:pt idx="66" formatCode="0.00">
                  <c:v>4.3861704740849898</c:v>
                </c:pt>
                <c:pt idx="67" formatCode="0.00">
                  <c:v>4.4221075902726596</c:v>
                </c:pt>
                <c:pt idx="68" formatCode="0.00">
                  <c:v>4.4678457381478696</c:v>
                </c:pt>
                <c:pt idx="69" formatCode="0.00">
                  <c:v>4.5299189388356602</c:v>
                </c:pt>
                <c:pt idx="70" formatCode="0.00">
                  <c:v>4.6017931712109998</c:v>
                </c:pt>
                <c:pt idx="71" formatCode="0.00">
                  <c:v>4.6736674035863404</c:v>
                </c:pt>
                <c:pt idx="72" formatCode="0.00">
                  <c:v>4.9219602063375003</c:v>
                </c:pt>
                <c:pt idx="73" formatCode="0.00">
                  <c:v>4.9938344387128399</c:v>
                </c:pt>
                <c:pt idx="74" formatCode="0.00">
                  <c:v>5.0657086710881796</c:v>
                </c:pt>
                <c:pt idx="75" formatCode="0.00">
                  <c:v>5.1375829034635201</c:v>
                </c:pt>
                <c:pt idx="76" formatCode="0.00">
                  <c:v>5.1996561041513099</c:v>
                </c:pt>
                <c:pt idx="77" formatCode="0.00">
                  <c:v>5.2486612625890396</c:v>
                </c:pt>
                <c:pt idx="78" formatCode="0.00">
                  <c:v>5.2911323999017403</c:v>
                </c:pt>
                <c:pt idx="79" formatCode="0.00">
                  <c:v>5.3270695160894102</c:v>
                </c:pt>
                <c:pt idx="80" formatCode="0.00">
                  <c:v>5.3597396217145601</c:v>
                </c:pt>
                <c:pt idx="81">
                  <c:v>5.3891427167771999</c:v>
                </c:pt>
                <c:pt idx="82">
                  <c:v>5.4152788012773199</c:v>
                </c:pt>
                <c:pt idx="83">
                  <c:v>5.4414148857774496</c:v>
                </c:pt>
                <c:pt idx="84">
                  <c:v>5.4675509702775704</c:v>
                </c:pt>
                <c:pt idx="85">
                  <c:v>5.4936870547776904</c:v>
                </c:pt>
                <c:pt idx="86">
                  <c:v>5.5198231392778103</c:v>
                </c:pt>
                <c:pt idx="87">
                  <c:v>5.54595922377794</c:v>
                </c:pt>
                <c:pt idx="88">
                  <c:v>5.57209530827806</c:v>
                </c:pt>
                <c:pt idx="89">
                  <c:v>5.5982313927781799</c:v>
                </c:pt>
                <c:pt idx="90">
                  <c:v>5.6243674772783097</c:v>
                </c:pt>
                <c:pt idx="91">
                  <c:v>5.6537705723409397</c:v>
                </c:pt>
                <c:pt idx="92">
                  <c:v>5.6897076885286104</c:v>
                </c:pt>
                <c:pt idx="93">
                  <c:v>5.7419798575288601</c:v>
                </c:pt>
                <c:pt idx="94">
                  <c:v>5.8105870793416798</c:v>
                </c:pt>
                <c:pt idx="95">
                  <c:v>5.8726602800294696</c:v>
                </c:pt>
                <c:pt idx="96">
                  <c:v>5.9183984279046902</c:v>
                </c:pt>
                <c:pt idx="97">
                  <c:v>5.95433554409236</c:v>
                </c:pt>
                <c:pt idx="98">
                  <c:v>5.98373863915499</c:v>
                </c:pt>
                <c:pt idx="99">
                  <c:v>6.0098747236551198</c:v>
                </c:pt>
                <c:pt idx="100">
                  <c:v>6.0360108081552397</c:v>
                </c:pt>
                <c:pt idx="101">
                  <c:v>6.0621468926553597</c:v>
                </c:pt>
                <c:pt idx="102">
                  <c:v>6.0882829771554903</c:v>
                </c:pt>
                <c:pt idx="103">
                  <c:v>6.1144190616556102</c:v>
                </c:pt>
                <c:pt idx="104">
                  <c:v>6.1405551461557302</c:v>
                </c:pt>
                <c:pt idx="105">
                  <c:v>6.16995824121837</c:v>
                </c:pt>
                <c:pt idx="106">
                  <c:v>6.2058953574060398</c:v>
                </c:pt>
                <c:pt idx="107">
                  <c:v>6.2516335052812497</c:v>
                </c:pt>
                <c:pt idx="108">
                  <c:v>6.3137067059690404</c:v>
                </c:pt>
                <c:pt idx="109">
                  <c:v>6.3757799066568399</c:v>
                </c:pt>
                <c:pt idx="110">
                  <c:v>6.4182510439695397</c:v>
                </c:pt>
                <c:pt idx="111">
                  <c:v>6.4476541390321698</c:v>
                </c:pt>
                <c:pt idx="112">
                  <c:v>6.4705232129697796</c:v>
                </c:pt>
                <c:pt idx="113">
                  <c:v>6.4901252763448696</c:v>
                </c:pt>
                <c:pt idx="114">
                  <c:v>6.5097273397199702</c:v>
                </c:pt>
                <c:pt idx="115">
                  <c:v>6.5293294030950602</c:v>
                </c:pt>
              </c:numCache>
            </c:numRef>
          </c:xVal>
          <c:yVal>
            <c:numRef>
              <c:f>Data!$CN$8:$CN$202</c:f>
              <c:numCache>
                <c:formatCode>General</c:formatCode>
                <c:ptCount val="195"/>
                <c:pt idx="0">
                  <c:v>1.2844933456978987E-3</c:v>
                </c:pt>
                <c:pt idx="1">
                  <c:v>1.998796962329877E-3</c:v>
                </c:pt>
                <c:pt idx="2">
                  <c:v>1.998796962329877E-3</c:v>
                </c:pt>
                <c:pt idx="3">
                  <c:v>1.998796962329877E-3</c:v>
                </c:pt>
                <c:pt idx="4">
                  <c:v>1.998796962329877E-3</c:v>
                </c:pt>
                <c:pt idx="5">
                  <c:v>2.1178475651018758E-3</c:v>
                </c:pt>
                <c:pt idx="6">
                  <c:v>3.9036066066819993E-3</c:v>
                </c:pt>
                <c:pt idx="7">
                  <c:v>8.0703777037020273E-3</c:v>
                </c:pt>
                <c:pt idx="8">
                  <c:v>1.6522970500513764E-2</c:v>
                </c:pt>
                <c:pt idx="9">
                  <c:v>3.2832903080277594E-2</c:v>
                </c:pt>
                <c:pt idx="10">
                  <c:v>5.7436694319823983E-2</c:v>
                </c:pt>
                <c:pt idx="11">
                  <c:v>8.4937383560155677E-2</c:v>
                </c:pt>
                <c:pt idx="12">
                  <c:v>0.11200155392365732</c:v>
                </c:pt>
                <c:pt idx="13">
                  <c:v>0.14212135642497301</c:v>
                </c:pt>
                <c:pt idx="14">
                  <c:v>0.17256854808391173</c:v>
                </c:pt>
                <c:pt idx="15">
                  <c:v>0.20498007468858875</c:v>
                </c:pt>
                <c:pt idx="16">
                  <c:v>0.23553639606673493</c:v>
                </c:pt>
                <c:pt idx="17">
                  <c:v>0.2660927174448815</c:v>
                </c:pt>
                <c:pt idx="18">
                  <c:v>0.29664903882302801</c:v>
                </c:pt>
                <c:pt idx="19">
                  <c:v>0.32851491683166678</c:v>
                </c:pt>
                <c:pt idx="20">
                  <c:v>0.36430946473178089</c:v>
                </c:pt>
                <c:pt idx="21">
                  <c:v>0.40141356926238764</c:v>
                </c:pt>
                <c:pt idx="22">
                  <c:v>0.43939071154665404</c:v>
                </c:pt>
                <c:pt idx="23">
                  <c:v>0.47998696709190486</c:v>
                </c:pt>
                <c:pt idx="24">
                  <c:v>0.51272588285420573</c:v>
                </c:pt>
                <c:pt idx="25">
                  <c:v>0.54088135040978313</c:v>
                </c:pt>
                <c:pt idx="26">
                  <c:v>0.56903681796536054</c:v>
                </c:pt>
                <c:pt idx="27">
                  <c:v>0.59719228552093795</c:v>
                </c:pt>
                <c:pt idx="28">
                  <c:v>0.62534775307651524</c:v>
                </c:pt>
                <c:pt idx="29">
                  <c:v>0.65350322063209265</c:v>
                </c:pt>
                <c:pt idx="30">
                  <c:v>0.68034913155718124</c:v>
                </c:pt>
                <c:pt idx="31">
                  <c:v>0.70915937742800306</c:v>
                </c:pt>
                <c:pt idx="32">
                  <c:v>0.74320784982079691</c:v>
                </c:pt>
                <c:pt idx="33">
                  <c:v>0.78118499210506176</c:v>
                </c:pt>
                <c:pt idx="34">
                  <c:v>0.81916213438933061</c:v>
                </c:pt>
                <c:pt idx="35">
                  <c:v>0.8545201634126135</c:v>
                </c:pt>
                <c:pt idx="36">
                  <c:v>0.88594952254442128</c:v>
                </c:pt>
                <c:pt idx="37">
                  <c:v>0.92065277325245964</c:v>
                </c:pt>
                <c:pt idx="38">
                  <c:v>0.95044518659615429</c:v>
                </c:pt>
                <c:pt idx="39">
                  <c:v>0.9828567132008309</c:v>
                </c:pt>
                <c:pt idx="40">
                  <c:v>1</c:v>
                </c:pt>
                <c:pt idx="41">
                  <c:v>0.98023759993984505</c:v>
                </c:pt>
                <c:pt idx="42">
                  <c:v>0.95208213238426764</c:v>
                </c:pt>
                <c:pt idx="43">
                  <c:v>0.9226171081981972</c:v>
                </c:pt>
                <c:pt idx="44">
                  <c:v>0.89555293783469792</c:v>
                </c:pt>
                <c:pt idx="45">
                  <c:v>0.86499661645654935</c:v>
                </c:pt>
                <c:pt idx="46">
                  <c:v>0.8309481440637595</c:v>
                </c:pt>
                <c:pt idx="47">
                  <c:v>0.79602663391730633</c:v>
                </c:pt>
                <c:pt idx="48">
                  <c:v>0.75630341612571483</c:v>
                </c:pt>
                <c:pt idx="49">
                  <c:v>0.71570716058046402</c:v>
                </c:pt>
                <c:pt idx="50">
                  <c:v>0.68296824481816309</c:v>
                </c:pt>
                <c:pt idx="51">
                  <c:v>0.65481277726258569</c:v>
                </c:pt>
                <c:pt idx="52">
                  <c:v>0.6273120880222528</c:v>
                </c:pt>
                <c:pt idx="53">
                  <c:v>0.59260883731421854</c:v>
                </c:pt>
                <c:pt idx="54">
                  <c:v>0.55790558660618017</c:v>
                </c:pt>
                <c:pt idx="55">
                  <c:v>0.52451189252863473</c:v>
                </c:pt>
                <c:pt idx="56">
                  <c:v>0.48260608035289088</c:v>
                </c:pt>
                <c:pt idx="57">
                  <c:v>0.44462893806862197</c:v>
                </c:pt>
                <c:pt idx="58">
                  <c:v>0.40708831466118606</c:v>
                </c:pt>
                <c:pt idx="59">
                  <c:v>0.37085724788424107</c:v>
                </c:pt>
                <c:pt idx="60">
                  <c:v>0.33768181324511054</c:v>
                </c:pt>
                <c:pt idx="61">
                  <c:v>0.30450637860597995</c:v>
                </c:pt>
                <c:pt idx="62">
                  <c:v>0.27482309498149476</c:v>
                </c:pt>
                <c:pt idx="63">
                  <c:v>0.24328460613047947</c:v>
                </c:pt>
                <c:pt idx="64">
                  <c:v>0.2092361337376876</c:v>
                </c:pt>
                <c:pt idx="65">
                  <c:v>0.18075327702448676</c:v>
                </c:pt>
                <c:pt idx="66">
                  <c:v>0.15155016416451536</c:v>
                </c:pt>
                <c:pt idx="67">
                  <c:v>0.12247800696759287</c:v>
                </c:pt>
                <c:pt idx="68">
                  <c:v>9.366776109676897E-2</c:v>
                </c:pt>
                <c:pt idx="69">
                  <c:v>6.6881375473069438E-2</c:v>
                </c:pt>
                <c:pt idx="70">
                  <c:v>4.7595177824005165E-2</c:v>
                </c:pt>
                <c:pt idx="71">
                  <c:v>3.7475876588385644E-2</c:v>
                </c:pt>
                <c:pt idx="72">
                  <c:v>3.402340910799774E-2</c:v>
                </c:pt>
                <c:pt idx="73">
                  <c:v>4.1404546479861262E-2</c:v>
                </c:pt>
                <c:pt idx="74">
                  <c:v>5.5452517606957137E-2</c:v>
                </c:pt>
                <c:pt idx="75">
                  <c:v>7.914358755858554E-2</c:v>
                </c:pt>
                <c:pt idx="76">
                  <c:v>0.10725441113812371</c:v>
                </c:pt>
                <c:pt idx="77">
                  <c:v>0.13744436845892996</c:v>
                </c:pt>
                <c:pt idx="78">
                  <c:v>0.1696220456653047</c:v>
                </c:pt>
                <c:pt idx="79">
                  <c:v>0.20052758214491576</c:v>
                </c:pt>
                <c:pt idx="80">
                  <c:v>0.23221885260282185</c:v>
                </c:pt>
                <c:pt idx="81">
                  <c:v>0.26423751221835134</c:v>
                </c:pt>
                <c:pt idx="82">
                  <c:v>0.29402992556204405</c:v>
                </c:pt>
                <c:pt idx="83">
                  <c:v>0.32545928469385188</c:v>
                </c:pt>
                <c:pt idx="84">
                  <c:v>0.35852558961377462</c:v>
                </c:pt>
                <c:pt idx="85">
                  <c:v>0.39224667284894349</c:v>
                </c:pt>
                <c:pt idx="86">
                  <c:v>0.42662253439935632</c:v>
                </c:pt>
                <c:pt idx="87">
                  <c:v>0.46034361763452597</c:v>
                </c:pt>
                <c:pt idx="88">
                  <c:v>0.49308253339682684</c:v>
                </c:pt>
                <c:pt idx="89">
                  <c:v>0.52451189252863473</c:v>
                </c:pt>
                <c:pt idx="90">
                  <c:v>0.5552864733451941</c:v>
                </c:pt>
                <c:pt idx="91">
                  <c:v>0.58527532018346173</c:v>
                </c:pt>
                <c:pt idx="92">
                  <c:v>0.61705389441673575</c:v>
                </c:pt>
                <c:pt idx="93">
                  <c:v>0.64800308278402607</c:v>
                </c:pt>
                <c:pt idx="94">
                  <c:v>0.65999147848316964</c:v>
                </c:pt>
                <c:pt idx="95">
                  <c:v>0.64106243264241924</c:v>
                </c:pt>
                <c:pt idx="96">
                  <c:v>0.61006959238744507</c:v>
                </c:pt>
                <c:pt idx="97">
                  <c:v>0.57794180305270482</c:v>
                </c:pt>
                <c:pt idx="98">
                  <c:v>0.5474291335622441</c:v>
                </c:pt>
                <c:pt idx="99">
                  <c:v>0.51665455274568073</c:v>
                </c:pt>
                <c:pt idx="100">
                  <c:v>0.4852251936138729</c:v>
                </c:pt>
                <c:pt idx="101">
                  <c:v>0.45379583448206501</c:v>
                </c:pt>
                <c:pt idx="102">
                  <c:v>0.42138430787738834</c:v>
                </c:pt>
                <c:pt idx="103">
                  <c:v>0.39093711621845162</c:v>
                </c:pt>
                <c:pt idx="104">
                  <c:v>0.36016253540188986</c:v>
                </c:pt>
                <c:pt idx="105">
                  <c:v>0.33017368856362306</c:v>
                </c:pt>
                <c:pt idx="106">
                  <c:v>0.29774033601510497</c:v>
                </c:pt>
                <c:pt idx="107">
                  <c:v>0.26800248753101585</c:v>
                </c:pt>
                <c:pt idx="108">
                  <c:v>0.25045740494749252</c:v>
                </c:pt>
                <c:pt idx="109">
                  <c:v>0.26358273390310533</c:v>
                </c:pt>
                <c:pt idx="110">
                  <c:v>0.29350610290984724</c:v>
                </c:pt>
                <c:pt idx="111">
                  <c:v>0.32316756059049095</c:v>
                </c:pt>
                <c:pt idx="112">
                  <c:v>0.35426953056467581</c:v>
                </c:pt>
                <c:pt idx="113">
                  <c:v>0.38438933306599149</c:v>
                </c:pt>
                <c:pt idx="114">
                  <c:v>0.41625521107462987</c:v>
                </c:pt>
                <c:pt idx="115">
                  <c:v>0.45510539111255804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6E-4BBD-9F2D-34978A8E9C5C}"/>
            </c:ext>
          </c:extLst>
        </c:ser>
        <c:ser>
          <c:idx val="2"/>
          <c:order val="2"/>
          <c:tx>
            <c:v>Gas Phase - ADC(2)//def2-TZVPD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6E-4BBD-9F2D-34978A8E9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Dichloroethane - 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Data!$BY$9:$BY$203</c:f>
              <c:numCache>
                <c:formatCode>0.00</c:formatCode>
                <c:ptCount val="195"/>
                <c:pt idx="0" formatCode="General">
                  <c:v>2.2146306757434502</c:v>
                </c:pt>
                <c:pt idx="1">
                  <c:v>2.2874357050382299</c:v>
                </c:pt>
                <c:pt idx="2">
                  <c:v>2.3602407343330198</c:v>
                </c:pt>
                <c:pt idx="3">
                  <c:v>2.4330457636278102</c:v>
                </c:pt>
                <c:pt idx="4">
                  <c:v>2.5058507929225899</c:v>
                </c:pt>
                <c:pt idx="5">
                  <c:v>2.5786558222173799</c:v>
                </c:pt>
                <c:pt idx="6">
                  <c:v>2.6514608515121698</c:v>
                </c:pt>
                <c:pt idx="7">
                  <c:v>2.72426588080695</c:v>
                </c:pt>
                <c:pt idx="8">
                  <c:v>2.7970709101017399</c:v>
                </c:pt>
                <c:pt idx="9">
                  <c:v>2.8698759393965299</c:v>
                </c:pt>
                <c:pt idx="10">
                  <c:v>2.94268096869131</c:v>
                </c:pt>
                <c:pt idx="11">
                  <c:v>3.0154859979861</c:v>
                </c:pt>
                <c:pt idx="12">
                  <c:v>3.07836306874069</c:v>
                </c:pt>
                <c:pt idx="13">
                  <c:v>3.1246935419282802</c:v>
                </c:pt>
                <c:pt idx="14">
                  <c:v>3.1610960565756701</c:v>
                </c:pt>
                <c:pt idx="15">
                  <c:v>3.1941892517096702</c:v>
                </c:pt>
                <c:pt idx="16">
                  <c:v>3.2239731273302601</c:v>
                </c:pt>
                <c:pt idx="17">
                  <c:v>3.2504476834374598</c:v>
                </c:pt>
                <c:pt idx="18">
                  <c:v>3.2736129200312498</c:v>
                </c:pt>
                <c:pt idx="19">
                  <c:v>3.2934688371116501</c:v>
                </c:pt>
                <c:pt idx="20">
                  <c:v>3.3133247541920499</c:v>
                </c:pt>
                <c:pt idx="21">
                  <c:v>3.3331806712724399</c:v>
                </c:pt>
                <c:pt idx="22">
                  <c:v>3.3530365883528401</c:v>
                </c:pt>
                <c:pt idx="23">
                  <c:v>3.3728925054332399</c:v>
                </c:pt>
                <c:pt idx="24">
                  <c:v>3.39274842251363</c:v>
                </c:pt>
                <c:pt idx="25">
                  <c:v>3.4092950200806298</c:v>
                </c:pt>
                <c:pt idx="26">
                  <c:v>3.4225322981342301</c:v>
                </c:pt>
                <c:pt idx="27">
                  <c:v>3.4357695761878202</c:v>
                </c:pt>
                <c:pt idx="28">
                  <c:v>3.4490068542414201</c:v>
                </c:pt>
                <c:pt idx="29">
                  <c:v>3.4655534518084199</c:v>
                </c:pt>
                <c:pt idx="30">
                  <c:v>3.4821000493754202</c:v>
                </c:pt>
                <c:pt idx="31">
                  <c:v>3.4953373274290098</c:v>
                </c:pt>
                <c:pt idx="32">
                  <c:v>3.5085746054826101</c:v>
                </c:pt>
                <c:pt idx="33">
                  <c:v>3.52512120304961</c:v>
                </c:pt>
                <c:pt idx="34">
                  <c:v>3.54497712013</c:v>
                </c:pt>
                <c:pt idx="35">
                  <c:v>3.5648330372103998</c:v>
                </c:pt>
                <c:pt idx="36">
                  <c:v>3.5846889542908</c:v>
                </c:pt>
                <c:pt idx="37">
                  <c:v>3.6045448713711901</c:v>
                </c:pt>
                <c:pt idx="38">
                  <c:v>3.6277101079649898</c:v>
                </c:pt>
                <c:pt idx="39">
                  <c:v>3.6541846640721798</c:v>
                </c:pt>
                <c:pt idx="40">
                  <c:v>3.6905871787195799</c:v>
                </c:pt>
                <c:pt idx="41">
                  <c:v>3.7501549299607699</c:v>
                </c:pt>
                <c:pt idx="42">
                  <c:v>3.80641336168856</c:v>
                </c:pt>
                <c:pt idx="43">
                  <c:v>3.8395065568225499</c:v>
                </c:pt>
                <c:pt idx="44">
                  <c:v>3.8659811129297501</c:v>
                </c:pt>
                <c:pt idx="45">
                  <c:v>3.8891463495235401</c:v>
                </c:pt>
                <c:pt idx="46">
                  <c:v>3.9090022666039399</c:v>
                </c:pt>
                <c:pt idx="47">
                  <c:v>3.9288581836843299</c:v>
                </c:pt>
                <c:pt idx="48">
                  <c:v>3.9487141007647302</c:v>
                </c:pt>
                <c:pt idx="49">
                  <c:v>3.96857001784513</c:v>
                </c:pt>
                <c:pt idx="50">
                  <c:v>3.9851166154121298</c:v>
                </c:pt>
                <c:pt idx="51">
                  <c:v>4.0016632129791203</c:v>
                </c:pt>
                <c:pt idx="52">
                  <c:v>4.0215191300595201</c:v>
                </c:pt>
                <c:pt idx="53">
                  <c:v>4.0413750471399101</c:v>
                </c:pt>
                <c:pt idx="54">
                  <c:v>4.0579216447069104</c:v>
                </c:pt>
                <c:pt idx="55">
                  <c:v>4.0711589227605103</c:v>
                </c:pt>
                <c:pt idx="56">
                  <c:v>4.0877055203275097</c:v>
                </c:pt>
                <c:pt idx="57">
                  <c:v>4.1075614374078997</c:v>
                </c:pt>
                <c:pt idx="58">
                  <c:v>4.1274173544883004</c:v>
                </c:pt>
                <c:pt idx="59">
                  <c:v>4.1472732715687002</c:v>
                </c:pt>
                <c:pt idx="60">
                  <c:v>4.1671291886490902</c:v>
                </c:pt>
                <c:pt idx="61">
                  <c:v>4.18698510572949</c:v>
                </c:pt>
                <c:pt idx="62">
                  <c:v>4.20684102280988</c:v>
                </c:pt>
                <c:pt idx="63">
                  <c:v>4.2300062594036802</c:v>
                </c:pt>
                <c:pt idx="64">
                  <c:v>4.25648081551088</c:v>
                </c:pt>
                <c:pt idx="65">
                  <c:v>4.2829553716180699</c:v>
                </c:pt>
                <c:pt idx="66">
                  <c:v>4.3127392472386701</c:v>
                </c:pt>
                <c:pt idx="67">
                  <c:v>4.3491417618860604</c:v>
                </c:pt>
                <c:pt idx="68">
                  <c:v>4.3954722350736501</c:v>
                </c:pt>
                <c:pt idx="69">
                  <c:v>4.4583493058282402</c:v>
                </c:pt>
                <c:pt idx="70">
                  <c:v>4.5311543351230297</c:v>
                </c:pt>
                <c:pt idx="71">
                  <c:v>4.6039593644178103</c:v>
                </c:pt>
                <c:pt idx="72">
                  <c:v>4.6767643937125998</c:v>
                </c:pt>
                <c:pt idx="73">
                  <c:v>4.7495694230073902</c:v>
                </c:pt>
                <c:pt idx="74">
                  <c:v>4.8223744523021699</c:v>
                </c:pt>
                <c:pt idx="75">
                  <c:v>4.8951794815969603</c:v>
                </c:pt>
                <c:pt idx="76">
                  <c:v>4.9679845108917497</c:v>
                </c:pt>
                <c:pt idx="77">
                  <c:v>5.0407895401865304</c:v>
                </c:pt>
                <c:pt idx="78">
                  <c:v>5.1135945694813199</c:v>
                </c:pt>
                <c:pt idx="79">
                  <c:v>5.1764716402359099</c:v>
                </c:pt>
                <c:pt idx="80" formatCode="General">
                  <c:v>5.2261114329369001</c:v>
                </c:pt>
                <c:pt idx="81" formatCode="General">
                  <c:v>5.2691325866110903</c:v>
                </c:pt>
                <c:pt idx="82" formatCode="General">
                  <c:v>5.3055351012584904</c:v>
                </c:pt>
                <c:pt idx="83" formatCode="General">
                  <c:v>5.3386282963924803</c:v>
                </c:pt>
                <c:pt idx="84" formatCode="General">
                  <c:v>5.3717214915264702</c:v>
                </c:pt>
                <c:pt idx="85" formatCode="General">
                  <c:v>5.4015053671470703</c:v>
                </c:pt>
                <c:pt idx="86" formatCode="General">
                  <c:v>5.4279799232542603</c:v>
                </c:pt>
                <c:pt idx="87" formatCode="General">
                  <c:v>5.45445447936146</c:v>
                </c:pt>
                <c:pt idx="88" formatCode="General">
                  <c:v>5.48092903546865</c:v>
                </c:pt>
                <c:pt idx="89" formatCode="General">
                  <c:v>5.5074035915758497</c:v>
                </c:pt>
                <c:pt idx="90" formatCode="General">
                  <c:v>5.5338781476830396</c:v>
                </c:pt>
                <c:pt idx="91" formatCode="General">
                  <c:v>5.5603527037902403</c:v>
                </c:pt>
                <c:pt idx="92" formatCode="General">
                  <c:v>5.5868272598974302</c:v>
                </c:pt>
                <c:pt idx="93" formatCode="General">
                  <c:v>5.61330181600463</c:v>
                </c:pt>
                <c:pt idx="94" formatCode="General">
                  <c:v>5.6430856916252203</c:v>
                </c:pt>
                <c:pt idx="95" formatCode="General">
                  <c:v>5.6794882062726204</c:v>
                </c:pt>
                <c:pt idx="96" formatCode="General">
                  <c:v>5.7357466380004096</c:v>
                </c:pt>
                <c:pt idx="97" formatCode="General">
                  <c:v>5.8085516672951902</c:v>
                </c:pt>
                <c:pt idx="98" formatCode="General">
                  <c:v>5.8681194185363799</c:v>
                </c:pt>
                <c:pt idx="99" formatCode="General">
                  <c:v>5.9078312526971803</c:v>
                </c:pt>
                <c:pt idx="100" formatCode="General">
                  <c:v>5.9409244478311702</c:v>
                </c:pt>
                <c:pt idx="101" formatCode="General">
                  <c:v>5.9707083234517597</c:v>
                </c:pt>
                <c:pt idx="102" formatCode="General">
                  <c:v>5.9971828795589603</c:v>
                </c:pt>
                <c:pt idx="103" formatCode="General">
                  <c:v>6.0236574356661601</c:v>
                </c:pt>
                <c:pt idx="104" formatCode="General">
                  <c:v>6.05013199177335</c:v>
                </c:pt>
                <c:pt idx="105" formatCode="General">
                  <c:v>6.0766065478805498</c:v>
                </c:pt>
                <c:pt idx="106" formatCode="General">
                  <c:v>6.1030811039877397</c:v>
                </c:pt>
                <c:pt idx="107" formatCode="General">
                  <c:v>6.1328649796083399</c:v>
                </c:pt>
                <c:pt idx="108" formatCode="General">
                  <c:v>6.1659581747423298</c:v>
                </c:pt>
                <c:pt idx="109" formatCode="General">
                  <c:v>6.2023606893897201</c:v>
                </c:pt>
                <c:pt idx="110" formatCode="General">
                  <c:v>6.2586191211175102</c:v>
                </c:pt>
                <c:pt idx="111" formatCode="General">
                  <c:v>6.3314241504122997</c:v>
                </c:pt>
                <c:pt idx="112" formatCode="General">
                  <c:v>6.3876825821400898</c:v>
                </c:pt>
                <c:pt idx="113" formatCode="General">
                  <c:v>6.4240850967874801</c:v>
                </c:pt>
                <c:pt idx="114" formatCode="General">
                  <c:v>6.4538689724080802</c:v>
                </c:pt>
                <c:pt idx="115" formatCode="General">
                  <c:v>6.4803435285152702</c:v>
                </c:pt>
                <c:pt idx="116" formatCode="General">
                  <c:v>6.5035087651090704</c:v>
                </c:pt>
                <c:pt idx="117" formatCode="General">
                  <c:v>6.5233646821894604</c:v>
                </c:pt>
              </c:numCache>
            </c:numRef>
          </c:xVal>
          <c:yVal>
            <c:numRef>
              <c:f>Data!$CB$9:$CB$203</c:f>
              <c:numCache>
                <c:formatCode>General</c:formatCode>
                <c:ptCount val="195"/>
                <c:pt idx="0">
                  <c:v>2.2466759613825812E-3</c:v>
                </c:pt>
                <c:pt idx="1">
                  <c:v>2.9695983070209936E-3</c:v>
                </c:pt>
                <c:pt idx="2">
                  <c:v>2.9695983070209936E-3</c:v>
                </c:pt>
                <c:pt idx="3">
                  <c:v>2.2466759613825812E-3</c:v>
                </c:pt>
                <c:pt idx="4">
                  <c:v>2.9695983070209936E-3</c:v>
                </c:pt>
                <c:pt idx="5">
                  <c:v>2.9695983070209936E-3</c:v>
                </c:pt>
                <c:pt idx="6">
                  <c:v>2.9695983070209936E-3</c:v>
                </c:pt>
                <c:pt idx="7">
                  <c:v>3.0900853646271828E-3</c:v>
                </c:pt>
                <c:pt idx="8">
                  <c:v>4.2949559406912467E-3</c:v>
                </c:pt>
                <c:pt idx="9">
                  <c:v>9.4758994177666766E-3</c:v>
                </c:pt>
                <c:pt idx="10">
                  <c:v>1.8994376968672361E-2</c:v>
                </c:pt>
                <c:pt idx="11">
                  <c:v>3.6585487379207138E-2</c:v>
                </c:pt>
                <c:pt idx="12">
                  <c:v>6.1616673596936948E-2</c:v>
                </c:pt>
                <c:pt idx="13">
                  <c:v>8.8455165678763367E-2</c:v>
                </c:pt>
                <c:pt idx="14">
                  <c:v>0.11668528327594338</c:v>
                </c:pt>
                <c:pt idx="15">
                  <c:v>0.14769865190383144</c:v>
                </c:pt>
                <c:pt idx="16">
                  <c:v>0.17924216358518752</c:v>
                </c:pt>
                <c:pt idx="17">
                  <c:v>0.21337012265220084</c:v>
                </c:pt>
                <c:pt idx="18">
                  <c:v>0.24551004526870895</c:v>
                </c:pt>
                <c:pt idx="19">
                  <c:v>0.27466791320945816</c:v>
                </c:pt>
                <c:pt idx="20">
                  <c:v>0.30691828229543883</c:v>
                </c:pt>
                <c:pt idx="21">
                  <c:v>0.34137758077086972</c:v>
                </c:pt>
                <c:pt idx="22">
                  <c:v>0.37760402275786159</c:v>
                </c:pt>
                <c:pt idx="23">
                  <c:v>0.41559760825641323</c:v>
                </c:pt>
                <c:pt idx="24">
                  <c:v>0.45491655138863651</c:v>
                </c:pt>
                <c:pt idx="25">
                  <c:v>0.48805049223039698</c:v>
                </c:pt>
                <c:pt idx="26">
                  <c:v>0.51588300253747332</c:v>
                </c:pt>
                <c:pt idx="27">
                  <c:v>0.5443781916613899</c:v>
                </c:pt>
                <c:pt idx="28">
                  <c:v>0.57287338078530226</c:v>
                </c:pt>
                <c:pt idx="29">
                  <c:v>0.60865803689440279</c:v>
                </c:pt>
                <c:pt idx="30">
                  <c:v>0.6437800141866713</c:v>
                </c:pt>
                <c:pt idx="31">
                  <c:v>0.67227520331058377</c:v>
                </c:pt>
                <c:pt idx="32">
                  <c:v>0.70010771361766422</c:v>
                </c:pt>
                <c:pt idx="33">
                  <c:v>0.73545058384887529</c:v>
                </c:pt>
                <c:pt idx="34">
                  <c:v>0.77432774110320934</c:v>
                </c:pt>
                <c:pt idx="35">
                  <c:v>0.81320489835753917</c:v>
                </c:pt>
                <c:pt idx="36">
                  <c:v>0.84943134034453316</c:v>
                </c:pt>
                <c:pt idx="37">
                  <c:v>0.8812399235526216</c:v>
                </c:pt>
                <c:pt idx="38">
                  <c:v>0.91713502613119746</c:v>
                </c:pt>
                <c:pt idx="39">
                  <c:v>0.94828093052244999</c:v>
                </c:pt>
                <c:pt idx="40">
                  <c:v>0.98165154237022556</c:v>
                </c:pt>
                <c:pt idx="41">
                  <c:v>1</c:v>
                </c:pt>
                <c:pt idx="42">
                  <c:v>0.98042085313896032</c:v>
                </c:pt>
                <c:pt idx="43">
                  <c:v>0.95159432460662596</c:v>
                </c:pt>
                <c:pt idx="44">
                  <c:v>0.91713502613119746</c:v>
                </c:pt>
                <c:pt idx="45">
                  <c:v>0.88477421057574435</c:v>
                </c:pt>
                <c:pt idx="46">
                  <c:v>0.85075669797820108</c:v>
                </c:pt>
                <c:pt idx="47">
                  <c:v>0.81541382774699001</c:v>
                </c:pt>
                <c:pt idx="48">
                  <c:v>0.77830381400421733</c:v>
                </c:pt>
                <c:pt idx="49">
                  <c:v>0.7385430849941047</c:v>
                </c:pt>
                <c:pt idx="50">
                  <c:v>0.7034211077018403</c:v>
                </c:pt>
                <c:pt idx="51">
                  <c:v>0.66918270216535436</c:v>
                </c:pt>
                <c:pt idx="52">
                  <c:v>0.62721304376579112</c:v>
                </c:pt>
                <c:pt idx="53">
                  <c:v>0.58480159948833843</c:v>
                </c:pt>
                <c:pt idx="54">
                  <c:v>0.54504087047822181</c:v>
                </c:pt>
                <c:pt idx="55">
                  <c:v>0.51853371780481339</c:v>
                </c:pt>
                <c:pt idx="56">
                  <c:v>0.48098191818415154</c:v>
                </c:pt>
                <c:pt idx="57">
                  <c:v>0.445197262075051</c:v>
                </c:pt>
                <c:pt idx="58">
                  <c:v>0.40941260596595047</c:v>
                </c:pt>
                <c:pt idx="59">
                  <c:v>0.37230259222317952</c:v>
                </c:pt>
                <c:pt idx="60">
                  <c:v>0.3382850796256387</c:v>
                </c:pt>
                <c:pt idx="61">
                  <c:v>0.30470935290598811</c:v>
                </c:pt>
                <c:pt idx="62">
                  <c:v>0.27378434145367786</c:v>
                </c:pt>
                <c:pt idx="63">
                  <c:v>0.24186531177611525</c:v>
                </c:pt>
                <c:pt idx="64">
                  <c:v>0.20707467389226636</c:v>
                </c:pt>
                <c:pt idx="65">
                  <c:v>0.17791680595151713</c:v>
                </c:pt>
                <c:pt idx="66">
                  <c:v>0.14849386648403348</c:v>
                </c:pt>
                <c:pt idx="67">
                  <c:v>0.11893839125318302</c:v>
                </c:pt>
                <c:pt idx="68">
                  <c:v>9.0443202129268985E-2</c:v>
                </c:pt>
                <c:pt idx="69">
                  <c:v>6.3936049455860192E-2</c:v>
                </c:pt>
                <c:pt idx="70">
                  <c:v>4.5983477872506576E-2</c:v>
                </c:pt>
                <c:pt idx="71">
                  <c:v>3.6826461494419885E-2</c:v>
                </c:pt>
                <c:pt idx="72">
                  <c:v>3.2850388593408705E-2</c:v>
                </c:pt>
                <c:pt idx="73">
                  <c:v>3.2127466247770305E-2</c:v>
                </c:pt>
                <c:pt idx="74">
                  <c:v>3.3332336823834394E-2</c:v>
                </c:pt>
                <c:pt idx="75">
                  <c:v>3.7910845012877392E-2</c:v>
                </c:pt>
                <c:pt idx="76">
                  <c:v>4.6465426102932139E-2</c:v>
                </c:pt>
                <c:pt idx="77">
                  <c:v>6.1044360073306762E-2</c:v>
                </c:pt>
                <c:pt idx="78">
                  <c:v>8.3816413960916894E-2</c:v>
                </c:pt>
                <c:pt idx="79">
                  <c:v>0.1114832545637871</c:v>
                </c:pt>
                <c:pt idx="80">
                  <c:v>0.13967077137988465</c:v>
                </c:pt>
                <c:pt idx="81">
                  <c:v>0.16996466014949457</c:v>
                </c:pt>
                <c:pt idx="82">
                  <c:v>0.19965267114371182</c:v>
                </c:pt>
                <c:pt idx="83">
                  <c:v>0.2298708251913979</c:v>
                </c:pt>
                <c:pt idx="84">
                  <c:v>0.2637999806133608</c:v>
                </c:pt>
                <c:pt idx="85">
                  <c:v>0.2962049747566029</c:v>
                </c:pt>
                <c:pt idx="86">
                  <c:v>0.3270195397394402</c:v>
                </c:pt>
                <c:pt idx="87">
                  <c:v>0.35849678353911307</c:v>
                </c:pt>
                <c:pt idx="88">
                  <c:v>0.39129938497245592</c:v>
                </c:pt>
                <c:pt idx="89">
                  <c:v>0.42410198640579799</c:v>
                </c:pt>
                <c:pt idx="90">
                  <c:v>0.45756726665597652</c:v>
                </c:pt>
                <c:pt idx="91">
                  <c:v>0.48937584986406502</c:v>
                </c:pt>
                <c:pt idx="92">
                  <c:v>0.51985907543848542</c:v>
                </c:pt>
                <c:pt idx="93">
                  <c:v>0.54835426456239789</c:v>
                </c:pt>
                <c:pt idx="94">
                  <c:v>0.57764466826651673</c:v>
                </c:pt>
                <c:pt idx="95">
                  <c:v>0.60622821456600939</c:v>
                </c:pt>
                <c:pt idx="96">
                  <c:v>0.63564713779823956</c:v>
                </c:pt>
                <c:pt idx="97">
                  <c:v>0.64143051656334404</c:v>
                </c:pt>
                <c:pt idx="98">
                  <c:v>0.61926089796376693</c:v>
                </c:pt>
                <c:pt idx="99">
                  <c:v>0.59116331612995365</c:v>
                </c:pt>
                <c:pt idx="100">
                  <c:v>0.56094516208227008</c:v>
                </c:pt>
                <c:pt idx="101">
                  <c:v>0.53046193650784967</c:v>
                </c:pt>
                <c:pt idx="102">
                  <c:v>0.50031005034184717</c:v>
                </c:pt>
                <c:pt idx="103">
                  <c:v>0.46916414595059069</c:v>
                </c:pt>
                <c:pt idx="104">
                  <c:v>0.43636154451724818</c:v>
                </c:pt>
                <c:pt idx="105">
                  <c:v>0.40521564012599537</c:v>
                </c:pt>
                <c:pt idx="106">
                  <c:v>0.37406973573474006</c:v>
                </c:pt>
                <c:pt idx="107">
                  <c:v>0.34067072336624554</c:v>
                </c:pt>
                <c:pt idx="108">
                  <c:v>0.30727171099775064</c:v>
                </c:pt>
                <c:pt idx="109">
                  <c:v>0.27599327084312858</c:v>
                </c:pt>
                <c:pt idx="110">
                  <c:v>0.24310030411658065</c:v>
                </c:pt>
                <c:pt idx="111">
                  <c:v>0.23273841716243032</c:v>
                </c:pt>
                <c:pt idx="112">
                  <c:v>0.25279951225389624</c:v>
                </c:pt>
                <c:pt idx="113">
                  <c:v>0.28182484443127864</c:v>
                </c:pt>
                <c:pt idx="114">
                  <c:v>0.31542266044482398</c:v>
                </c:pt>
                <c:pt idx="115">
                  <c:v>0.34988195892025492</c:v>
                </c:pt>
                <c:pt idx="116">
                  <c:v>0.38820688382722496</c:v>
                </c:pt>
                <c:pt idx="117">
                  <c:v>0.42354975405843331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1-4ABA-84E7-0DBDCB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Abs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 - ADC(2) states'!$AA$7:$AA$230</c:f>
              <c:numCache>
                <c:formatCode>General</c:formatCode>
                <c:ptCount val="224"/>
                <c:pt idx="0">
                  <c:v>3.6994475272838998</c:v>
                </c:pt>
                <c:pt idx="1">
                  <c:v>3.6996475272838998</c:v>
                </c:pt>
                <c:pt idx="2">
                  <c:v>3.7449420773309998</c:v>
                </c:pt>
                <c:pt idx="3" formatCode="0.00">
                  <c:v>3.7451420773309998</c:v>
                </c:pt>
                <c:pt idx="4">
                  <c:v>3.7453420773309998</c:v>
                </c:pt>
                <c:pt idx="5">
                  <c:v>3.7450988535006</c:v>
                </c:pt>
                <c:pt idx="6" formatCode="0.00">
                  <c:v>3.7452988535006</c:v>
                </c:pt>
                <c:pt idx="7">
                  <c:v>3.7454988535006</c:v>
                </c:pt>
                <c:pt idx="8">
                  <c:v>3.7457519866267002</c:v>
                </c:pt>
                <c:pt idx="9" formatCode="0.00">
                  <c:v>3.7459519866267001</c:v>
                </c:pt>
                <c:pt idx="10">
                  <c:v>3.7461519866267001</c:v>
                </c:pt>
                <c:pt idx="11">
                  <c:v>3.7468072486118</c:v>
                </c:pt>
                <c:pt idx="12" formatCode="0.00">
                  <c:v>3.7470072486118</c:v>
                </c:pt>
                <c:pt idx="13">
                  <c:v>3.7472072486118</c:v>
                </c:pt>
                <c:pt idx="14">
                  <c:v>3.7485387837834998</c:v>
                </c:pt>
                <c:pt idx="15" formatCode="0.00">
                  <c:v>3.7487387837834998</c:v>
                </c:pt>
                <c:pt idx="16">
                  <c:v>3.7489387837834998</c:v>
                </c:pt>
                <c:pt idx="17">
                  <c:v>3.7564857394867999</c:v>
                </c:pt>
                <c:pt idx="18" formatCode="0.00">
                  <c:v>3.7566857394867998</c:v>
                </c:pt>
                <c:pt idx="19">
                  <c:v>3.7568857394867998</c:v>
                </c:pt>
                <c:pt idx="20">
                  <c:v>3.7588077156058</c:v>
                </c:pt>
                <c:pt idx="21" formatCode="0.00">
                  <c:v>3.7590077156057999</c:v>
                </c:pt>
                <c:pt idx="22">
                  <c:v>3.7592077156057999</c:v>
                </c:pt>
                <c:pt idx="23">
                  <c:v>3.7594159637517999</c:v>
                </c:pt>
                <c:pt idx="24" formatCode="0.00">
                  <c:v>3.7596159637517998</c:v>
                </c:pt>
                <c:pt idx="25">
                  <c:v>3.7598159637517998</c:v>
                </c:pt>
                <c:pt idx="26">
                  <c:v>3.7599960876209</c:v>
                </c:pt>
                <c:pt idx="27" formatCode="0.00">
                  <c:v>3.7601960876209</c:v>
                </c:pt>
                <c:pt idx="28">
                  <c:v>3.7603960876208999</c:v>
                </c:pt>
                <c:pt idx="29">
                  <c:v>4.5394006729644998</c:v>
                </c:pt>
                <c:pt idx="30" formatCode="0.00">
                  <c:v>4.5396006729645002</c:v>
                </c:pt>
                <c:pt idx="31">
                  <c:v>4.5398006729645006</c:v>
                </c:pt>
                <c:pt idx="32">
                  <c:v>4.5395725077827995</c:v>
                </c:pt>
                <c:pt idx="33" formatCode="0.00">
                  <c:v>4.5397725077827999</c:v>
                </c:pt>
                <c:pt idx="34">
                  <c:v>4.5399725077828004</c:v>
                </c:pt>
                <c:pt idx="35">
                  <c:v>4.5403326871212997</c:v>
                </c:pt>
                <c:pt idx="36" formatCode="0.00">
                  <c:v>4.5405326871213001</c:v>
                </c:pt>
                <c:pt idx="37">
                  <c:v>4.5407326871213005</c:v>
                </c:pt>
                <c:pt idx="38">
                  <c:v>4.5436055098434993</c:v>
                </c:pt>
                <c:pt idx="39" formatCode="0.00">
                  <c:v>4.5438055098434997</c:v>
                </c:pt>
                <c:pt idx="40">
                  <c:v>4.5440055098435002</c:v>
                </c:pt>
                <c:pt idx="41">
                  <c:v>4.5545554426808996</c:v>
                </c:pt>
                <c:pt idx="42" formatCode="0.00">
                  <c:v>4.5547554426809</c:v>
                </c:pt>
                <c:pt idx="43">
                  <c:v>4.5549554426809005</c:v>
                </c:pt>
                <c:pt idx="44">
                  <c:v>4.6024036611404995</c:v>
                </c:pt>
                <c:pt idx="45" formatCode="0.00">
                  <c:v>4.6026036611404999</c:v>
                </c:pt>
                <c:pt idx="46">
                  <c:v>4.6028036611405003</c:v>
                </c:pt>
                <c:pt idx="47">
                  <c:v>4.6065159192950995</c:v>
                </c:pt>
                <c:pt idx="48" formatCode="0.00">
                  <c:v>4.6067159192950999</c:v>
                </c:pt>
                <c:pt idx="49">
                  <c:v>4.6069159192951004</c:v>
                </c:pt>
                <c:pt idx="50">
                  <c:v>4.6072592784392992</c:v>
                </c:pt>
                <c:pt idx="51" formatCode="0.00">
                  <c:v>4.6074592784392996</c:v>
                </c:pt>
                <c:pt idx="52">
                  <c:v>4.6076592784393</c:v>
                </c:pt>
                <c:pt idx="53">
                  <c:v>4.6074378278894992</c:v>
                </c:pt>
                <c:pt idx="54" formatCode="0.00">
                  <c:v>4.6076378278894996</c:v>
                </c:pt>
                <c:pt idx="55">
                  <c:v>4.6078378278895</c:v>
                </c:pt>
                <c:pt idx="56">
                  <c:v>4.6074923298516</c:v>
                </c:pt>
                <c:pt idx="57" formatCode="0.00">
                  <c:v>4.6076923298516004</c:v>
                </c:pt>
                <c:pt idx="58">
                  <c:v>4.6078923298516008</c:v>
                </c:pt>
                <c:pt idx="59">
                  <c:v>5.2633406216215999</c:v>
                </c:pt>
                <c:pt idx="60" formatCode="0.00">
                  <c:v>5.2635406216216003</c:v>
                </c:pt>
                <c:pt idx="61">
                  <c:v>5.2637406216216007</c:v>
                </c:pt>
                <c:pt idx="62">
                  <c:v>5.2939306349540995</c:v>
                </c:pt>
                <c:pt idx="63" formatCode="0.00">
                  <c:v>5.2941306349541</c:v>
                </c:pt>
                <c:pt idx="64">
                  <c:v>5.2943306349541004</c:v>
                </c:pt>
                <c:pt idx="65">
                  <c:v>5.3001150469562992</c:v>
                </c:pt>
                <c:pt idx="66" formatCode="0.00">
                  <c:v>5.3003150469562996</c:v>
                </c:pt>
                <c:pt idx="67">
                  <c:v>5.3005150469563</c:v>
                </c:pt>
                <c:pt idx="68">
                  <c:v>5.3015484602948</c:v>
                </c:pt>
                <c:pt idx="69" formatCode="0.00">
                  <c:v>5.3017484602948004</c:v>
                </c:pt>
                <c:pt idx="70">
                  <c:v>5.3019484602948008</c:v>
                </c:pt>
                <c:pt idx="71">
                  <c:v>5.3019101284308991</c:v>
                </c:pt>
                <c:pt idx="72" formatCode="0.00">
                  <c:v>5.3021101284308996</c:v>
                </c:pt>
                <c:pt idx="73">
                  <c:v>5.3023101284309</c:v>
                </c:pt>
                <c:pt idx="74">
                  <c:v>5.7517883395392992</c:v>
                </c:pt>
                <c:pt idx="75" formatCode="0.00">
                  <c:v>5.7519883395392997</c:v>
                </c:pt>
                <c:pt idx="76">
                  <c:v>5.7521883395393001</c:v>
                </c:pt>
                <c:pt idx="77">
                  <c:v>5.7518759329223998</c:v>
                </c:pt>
                <c:pt idx="78" formatCode="0.00">
                  <c:v>5.7520759329224003</c:v>
                </c:pt>
                <c:pt idx="79">
                  <c:v>5.7522759329224007</c:v>
                </c:pt>
                <c:pt idx="80">
                  <c:v>5.7521624273174998</c:v>
                </c:pt>
                <c:pt idx="81">
                  <c:v>5.7523624273175002</c:v>
                </c:pt>
                <c:pt idx="82">
                  <c:v>5.7525624273175007</c:v>
                </c:pt>
                <c:pt idx="83">
                  <c:v>5.7530156037203</c:v>
                </c:pt>
                <c:pt idx="84">
                  <c:v>5.7532156037203004</c:v>
                </c:pt>
                <c:pt idx="85">
                  <c:v>5.7534156037203008</c:v>
                </c:pt>
                <c:pt idx="86">
                  <c:v>5.7583387442854992</c:v>
                </c:pt>
                <c:pt idx="87">
                  <c:v>5.7585387442854996</c:v>
                </c:pt>
                <c:pt idx="88">
                  <c:v>5.7587387442855</c:v>
                </c:pt>
                <c:pt idx="89">
                  <c:v>5.7713887704715994</c:v>
                </c:pt>
                <c:pt idx="90">
                  <c:v>5.7715887704715998</c:v>
                </c:pt>
                <c:pt idx="91">
                  <c:v>5.7717887704716002</c:v>
                </c:pt>
                <c:pt idx="92">
                  <c:v>5.7758810312023998</c:v>
                </c:pt>
                <c:pt idx="93">
                  <c:v>5.7760810312024002</c:v>
                </c:pt>
                <c:pt idx="94">
                  <c:v>5.7762810312024007</c:v>
                </c:pt>
                <c:pt idx="95">
                  <c:v>5.7769394899402</c:v>
                </c:pt>
                <c:pt idx="96">
                  <c:v>5.7771394899402004</c:v>
                </c:pt>
                <c:pt idx="97">
                  <c:v>5.7773394899402009</c:v>
                </c:pt>
                <c:pt idx="98">
                  <c:v>5.7771709695556996</c:v>
                </c:pt>
                <c:pt idx="99">
                  <c:v>5.7773709695557001</c:v>
                </c:pt>
                <c:pt idx="100">
                  <c:v>5.7775709695557005</c:v>
                </c:pt>
                <c:pt idx="101">
                  <c:v>5.7772297078275994</c:v>
                </c:pt>
                <c:pt idx="102">
                  <c:v>5.7774297078275998</c:v>
                </c:pt>
                <c:pt idx="103">
                  <c:v>5.7776297078276002</c:v>
                </c:pt>
                <c:pt idx="104">
                  <c:v>6.0185256156750997</c:v>
                </c:pt>
                <c:pt idx="105">
                  <c:v>6.0187256156751001</c:v>
                </c:pt>
                <c:pt idx="106">
                  <c:v>6.0189256156751005</c:v>
                </c:pt>
                <c:pt idx="107">
                  <c:v>6.0364740279775999</c:v>
                </c:pt>
                <c:pt idx="108">
                  <c:v>6.0366740279776003</c:v>
                </c:pt>
                <c:pt idx="109">
                  <c:v>6.0368740279776008</c:v>
                </c:pt>
                <c:pt idx="110">
                  <c:v>6.0399425576210994</c:v>
                </c:pt>
                <c:pt idx="111">
                  <c:v>6.0401425576210999</c:v>
                </c:pt>
                <c:pt idx="112">
                  <c:v>6.0403425576211003</c:v>
                </c:pt>
                <c:pt idx="113">
                  <c:v>6.0408020461450995</c:v>
                </c:pt>
                <c:pt idx="114">
                  <c:v>6.0410020461450999</c:v>
                </c:pt>
                <c:pt idx="115">
                  <c:v>6.0412020461451004</c:v>
                </c:pt>
                <c:pt idx="116">
                  <c:v>6.0410428251310995</c:v>
                </c:pt>
                <c:pt idx="117">
                  <c:v>6.0412428251310999</c:v>
                </c:pt>
                <c:pt idx="118">
                  <c:v>6.0414428251311003</c:v>
                </c:pt>
                <c:pt idx="119">
                  <c:v>6.4192164537689997</c:v>
                </c:pt>
                <c:pt idx="120">
                  <c:v>6.4194164537690002</c:v>
                </c:pt>
                <c:pt idx="121">
                  <c:v>6.4196164537690006</c:v>
                </c:pt>
                <c:pt idx="122">
                  <c:v>6.4221535544741997</c:v>
                </c:pt>
                <c:pt idx="123">
                  <c:v>6.4223535544742001</c:v>
                </c:pt>
                <c:pt idx="124">
                  <c:v>6.4225535544742005</c:v>
                </c:pt>
                <c:pt idx="125">
                  <c:v>6.4239373988935995</c:v>
                </c:pt>
                <c:pt idx="126">
                  <c:v>6.4241373988935999</c:v>
                </c:pt>
                <c:pt idx="127">
                  <c:v>6.4243373988936003</c:v>
                </c:pt>
                <c:pt idx="128">
                  <c:v>6.4244588299408996</c:v>
                </c:pt>
                <c:pt idx="129">
                  <c:v>6.4246588299409</c:v>
                </c:pt>
                <c:pt idx="130">
                  <c:v>6.4248588299409004</c:v>
                </c:pt>
                <c:pt idx="131">
                  <c:v>6.4246097159595994</c:v>
                </c:pt>
                <c:pt idx="132">
                  <c:v>6.4248097159595998</c:v>
                </c:pt>
                <c:pt idx="133">
                  <c:v>6.4250097159596002</c:v>
                </c:pt>
                <c:pt idx="134">
                  <c:v>6.6442400465817997</c:v>
                </c:pt>
                <c:pt idx="135">
                  <c:v>6.6444400465818001</c:v>
                </c:pt>
              </c:numCache>
            </c:numRef>
          </c:xVal>
          <c:yVal>
            <c:numRef>
              <c:f>'Data - ADC(2) states'!$AD$7:$AD$1048576</c:f>
              <c:numCache>
                <c:formatCode>General</c:formatCode>
                <c:ptCount val="1048570"/>
                <c:pt idx="0">
                  <c:v>0.20036874104239571</c:v>
                </c:pt>
                <c:pt idx="1">
                  <c:v>0</c:v>
                </c:pt>
                <c:pt idx="2">
                  <c:v>0</c:v>
                </c:pt>
                <c:pt idx="3">
                  <c:v>3.7811231739908098E-7</c:v>
                </c:pt>
                <c:pt idx="4">
                  <c:v>0</c:v>
                </c:pt>
                <c:pt idx="5">
                  <c:v>0</c:v>
                </c:pt>
                <c:pt idx="6">
                  <c:v>4.2344977312837141E-7</c:v>
                </c:pt>
                <c:pt idx="7">
                  <c:v>0</c:v>
                </c:pt>
                <c:pt idx="8">
                  <c:v>0</c:v>
                </c:pt>
                <c:pt idx="9">
                  <c:v>7.5300357433625924E-7</c:v>
                </c:pt>
                <c:pt idx="10">
                  <c:v>0</c:v>
                </c:pt>
                <c:pt idx="11">
                  <c:v>0</c:v>
                </c:pt>
                <c:pt idx="12">
                  <c:v>0.20102566785487433</c:v>
                </c:pt>
                <c:pt idx="13">
                  <c:v>0</c:v>
                </c:pt>
                <c:pt idx="14">
                  <c:v>0</c:v>
                </c:pt>
                <c:pt idx="15">
                  <c:v>2.9320526459764492E-5</c:v>
                </c:pt>
                <c:pt idx="16">
                  <c:v>0</c:v>
                </c:pt>
                <c:pt idx="17">
                  <c:v>0</c:v>
                </c:pt>
                <c:pt idx="18">
                  <c:v>0.20121837089509687</c:v>
                </c:pt>
                <c:pt idx="19">
                  <c:v>0</c:v>
                </c:pt>
                <c:pt idx="20">
                  <c:v>0</c:v>
                </c:pt>
                <c:pt idx="21">
                  <c:v>0.2012634875684107</c:v>
                </c:pt>
                <c:pt idx="22">
                  <c:v>0</c:v>
                </c:pt>
                <c:pt idx="23">
                  <c:v>0</c:v>
                </c:pt>
                <c:pt idx="24">
                  <c:v>0.2012756044010196</c:v>
                </c:pt>
                <c:pt idx="25">
                  <c:v>0</c:v>
                </c:pt>
                <c:pt idx="26">
                  <c:v>0</c:v>
                </c:pt>
                <c:pt idx="27">
                  <c:v>2.9078055993928519E-8</c:v>
                </c:pt>
                <c:pt idx="28">
                  <c:v>0</c:v>
                </c:pt>
                <c:pt idx="29">
                  <c:v>0</c:v>
                </c:pt>
                <c:pt idx="30">
                  <c:v>2.3074242049223682E-4</c:v>
                </c:pt>
                <c:pt idx="31">
                  <c:v>0</c:v>
                </c:pt>
                <c:pt idx="32">
                  <c:v>0</c:v>
                </c:pt>
                <c:pt idx="33">
                  <c:v>2.3079190969876314E-4</c:v>
                </c:pt>
                <c:pt idx="34">
                  <c:v>0</c:v>
                </c:pt>
                <c:pt idx="35">
                  <c:v>0</c:v>
                </c:pt>
                <c:pt idx="36">
                  <c:v>2.3101325518131471E-4</c:v>
                </c:pt>
                <c:pt idx="37">
                  <c:v>0</c:v>
                </c:pt>
                <c:pt idx="38">
                  <c:v>0</c:v>
                </c:pt>
                <c:pt idx="39">
                  <c:v>2.3205274714175345E-4</c:v>
                </c:pt>
                <c:pt idx="40">
                  <c:v>0</c:v>
                </c:pt>
                <c:pt idx="41">
                  <c:v>0</c:v>
                </c:pt>
                <c:pt idx="42">
                  <c:v>2.3698449050391709E-4</c:v>
                </c:pt>
                <c:pt idx="43">
                  <c:v>0</c:v>
                </c:pt>
                <c:pt idx="44">
                  <c:v>0</c:v>
                </c:pt>
                <c:pt idx="45">
                  <c:v>3.6232545754850761E-3</c:v>
                </c:pt>
                <c:pt idx="46">
                  <c:v>0</c:v>
                </c:pt>
                <c:pt idx="47">
                  <c:v>0</c:v>
                </c:pt>
                <c:pt idx="48">
                  <c:v>4.3625387469745265E-3</c:v>
                </c:pt>
                <c:pt idx="49">
                  <c:v>0</c:v>
                </c:pt>
                <c:pt idx="50">
                  <c:v>0</c:v>
                </c:pt>
                <c:pt idx="51">
                  <c:v>4.5076354488668129E-3</c:v>
                </c:pt>
                <c:pt idx="52">
                  <c:v>0</c:v>
                </c:pt>
                <c:pt idx="53">
                  <c:v>0</c:v>
                </c:pt>
                <c:pt idx="54">
                  <c:v>4.5378230095686799E-3</c:v>
                </c:pt>
                <c:pt idx="55">
                  <c:v>0</c:v>
                </c:pt>
                <c:pt idx="56">
                  <c:v>0</c:v>
                </c:pt>
                <c:pt idx="57">
                  <c:v>4.5442361069495249E-3</c:v>
                </c:pt>
                <c:pt idx="58">
                  <c:v>0</c:v>
                </c:pt>
                <c:pt idx="59">
                  <c:v>0</c:v>
                </c:pt>
                <c:pt idx="60">
                  <c:v>1.2275795717052547E-2</c:v>
                </c:pt>
                <c:pt idx="61">
                  <c:v>0</c:v>
                </c:pt>
                <c:pt idx="62">
                  <c:v>0</c:v>
                </c:pt>
                <c:pt idx="63">
                  <c:v>9.762545929502613E-3</c:v>
                </c:pt>
                <c:pt idx="64">
                  <c:v>0</c:v>
                </c:pt>
                <c:pt idx="65">
                  <c:v>0</c:v>
                </c:pt>
                <c:pt idx="66">
                  <c:v>9.2413845265158431E-3</c:v>
                </c:pt>
                <c:pt idx="67">
                  <c:v>0</c:v>
                </c:pt>
                <c:pt idx="68">
                  <c:v>0</c:v>
                </c:pt>
                <c:pt idx="69">
                  <c:v>9.1225727302383739E-3</c:v>
                </c:pt>
                <c:pt idx="70">
                  <c:v>0</c:v>
                </c:pt>
                <c:pt idx="71">
                  <c:v>0</c:v>
                </c:pt>
                <c:pt idx="72">
                  <c:v>9.0939907627585904E-3</c:v>
                </c:pt>
                <c:pt idx="73">
                  <c:v>0</c:v>
                </c:pt>
                <c:pt idx="74">
                  <c:v>0</c:v>
                </c:pt>
                <c:pt idx="75">
                  <c:v>2.3663707280141112E-5</c:v>
                </c:pt>
                <c:pt idx="76">
                  <c:v>0</c:v>
                </c:pt>
                <c:pt idx="77">
                  <c:v>0</c:v>
                </c:pt>
                <c:pt idx="78">
                  <c:v>2.3731374147081491E-5</c:v>
                </c:pt>
                <c:pt idx="79">
                  <c:v>0</c:v>
                </c:pt>
                <c:pt idx="80">
                  <c:v>0</c:v>
                </c:pt>
                <c:pt idx="81">
                  <c:v>2.3840518547473405E-5</c:v>
                </c:pt>
                <c:pt idx="82">
                  <c:v>0</c:v>
                </c:pt>
                <c:pt idx="83">
                  <c:v>0</c:v>
                </c:pt>
                <c:pt idx="84">
                  <c:v>2.4116663377396012E-5</c:v>
                </c:pt>
                <c:pt idx="85">
                  <c:v>0</c:v>
                </c:pt>
                <c:pt idx="86">
                  <c:v>0</c:v>
                </c:pt>
                <c:pt idx="87">
                  <c:v>3.0205878881450909E-5</c:v>
                </c:pt>
                <c:pt idx="88">
                  <c:v>0</c:v>
                </c:pt>
                <c:pt idx="89">
                  <c:v>0</c:v>
                </c:pt>
                <c:pt idx="90">
                  <c:v>0.11655797373846637</c:v>
                </c:pt>
                <c:pt idx="91">
                  <c:v>0</c:v>
                </c:pt>
                <c:pt idx="92">
                  <c:v>0</c:v>
                </c:pt>
                <c:pt idx="93">
                  <c:v>0.12045793005378215</c:v>
                </c:pt>
                <c:pt idx="94">
                  <c:v>0</c:v>
                </c:pt>
                <c:pt idx="95">
                  <c:v>0</c:v>
                </c:pt>
                <c:pt idx="96">
                  <c:v>0.12127703103942909</c:v>
                </c:pt>
                <c:pt idx="97">
                  <c:v>0</c:v>
                </c:pt>
                <c:pt idx="98">
                  <c:v>0</c:v>
                </c:pt>
                <c:pt idx="99">
                  <c:v>0.12146902027736789</c:v>
                </c:pt>
                <c:pt idx="100">
                  <c:v>0</c:v>
                </c:pt>
                <c:pt idx="101">
                  <c:v>0</c:v>
                </c:pt>
                <c:pt idx="102">
                  <c:v>0.12151774066026377</c:v>
                </c:pt>
                <c:pt idx="103">
                  <c:v>0</c:v>
                </c:pt>
                <c:pt idx="104">
                  <c:v>0</c:v>
                </c:pt>
                <c:pt idx="105">
                  <c:v>9.9863880980354744E-3</c:v>
                </c:pt>
                <c:pt idx="106">
                  <c:v>0</c:v>
                </c:pt>
                <c:pt idx="107">
                  <c:v>0</c:v>
                </c:pt>
                <c:pt idx="108">
                  <c:v>9.3090933385438085E-3</c:v>
                </c:pt>
                <c:pt idx="109">
                  <c:v>0</c:v>
                </c:pt>
                <c:pt idx="110">
                  <c:v>0</c:v>
                </c:pt>
                <c:pt idx="111">
                  <c:v>9.1687181549210076E-3</c:v>
                </c:pt>
                <c:pt idx="112">
                  <c:v>0</c:v>
                </c:pt>
                <c:pt idx="113">
                  <c:v>0</c:v>
                </c:pt>
                <c:pt idx="114">
                  <c:v>9.1322621824236287E-3</c:v>
                </c:pt>
                <c:pt idx="115">
                  <c:v>0</c:v>
                </c:pt>
                <c:pt idx="116">
                  <c:v>0</c:v>
                </c:pt>
                <c:pt idx="117">
                  <c:v>9.1222342451031651E-3</c:v>
                </c:pt>
                <c:pt idx="118">
                  <c:v>0</c:v>
                </c:pt>
                <c:pt idx="119">
                  <c:v>0</c:v>
                </c:pt>
                <c:pt idx="120">
                  <c:v>2.7954944546466449E-3</c:v>
                </c:pt>
                <c:pt idx="121">
                  <c:v>0</c:v>
                </c:pt>
                <c:pt idx="122">
                  <c:v>0</c:v>
                </c:pt>
                <c:pt idx="123">
                  <c:v>2.8054752383645898E-3</c:v>
                </c:pt>
                <c:pt idx="124">
                  <c:v>0</c:v>
                </c:pt>
                <c:pt idx="125">
                  <c:v>0</c:v>
                </c:pt>
                <c:pt idx="126">
                  <c:v>2.8167191026681536E-3</c:v>
                </c:pt>
                <c:pt idx="127">
                  <c:v>0</c:v>
                </c:pt>
                <c:pt idx="128">
                  <c:v>0</c:v>
                </c:pt>
                <c:pt idx="129">
                  <c:v>2.8212678772950436E-3</c:v>
                </c:pt>
                <c:pt idx="130">
                  <c:v>0</c:v>
                </c:pt>
                <c:pt idx="131">
                  <c:v>0</c:v>
                </c:pt>
                <c:pt idx="132">
                  <c:v>2.8228775206674845E-3</c:v>
                </c:pt>
                <c:pt idx="133">
                  <c:v>0</c:v>
                </c:pt>
                <c:pt idx="134">
                  <c:v>0</c:v>
                </c:pt>
                <c:pt idx="135">
                  <c:v>3.6668871188761938E-8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D1-4ABA-84E7-0DBDCB734F88}"/>
            </c:ext>
          </c:extLst>
        </c:ser>
        <c:ser>
          <c:idx val="2"/>
          <c:order val="2"/>
          <c:tx>
            <c:v>Gas Phase - ADC(2)//def2-TZVPD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D1-4ABA-84E7-0DBDCB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Abs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- ADC(2) states'!$AF$7:$AF$230</c:f>
              <c:numCache>
                <c:formatCode>General</c:formatCode>
                <c:ptCount val="224"/>
                <c:pt idx="0">
                  <c:v>3.6222643520486</c:v>
                </c:pt>
                <c:pt idx="1">
                  <c:v>3.6224643520486</c:v>
                </c:pt>
                <c:pt idx="2">
                  <c:v>3.6711494596528</c:v>
                </c:pt>
                <c:pt idx="3" formatCode="0.00">
                  <c:v>3.6713494596528</c:v>
                </c:pt>
                <c:pt idx="4">
                  <c:v>3.6715494596528</c:v>
                </c:pt>
                <c:pt idx="5">
                  <c:v>3.6821020110716001</c:v>
                </c:pt>
                <c:pt idx="6" formatCode="0.00">
                  <c:v>3.6823020110716</c:v>
                </c:pt>
                <c:pt idx="7">
                  <c:v>3.6825020110716</c:v>
                </c:pt>
                <c:pt idx="8">
                  <c:v>3.6849654846636</c:v>
                </c:pt>
                <c:pt idx="9" formatCode="0.00">
                  <c:v>3.6851654846635999</c:v>
                </c:pt>
                <c:pt idx="10">
                  <c:v>3.6853654846635999</c:v>
                </c:pt>
                <c:pt idx="11">
                  <c:v>3.6857889974458002</c:v>
                </c:pt>
                <c:pt idx="12" formatCode="0.00">
                  <c:v>3.6859889974458002</c:v>
                </c:pt>
                <c:pt idx="13">
                  <c:v>3.6861889974458002</c:v>
                </c:pt>
                <c:pt idx="14">
                  <c:v>3.7470930343602</c:v>
                </c:pt>
                <c:pt idx="15" formatCode="0.00">
                  <c:v>3.7472930343602</c:v>
                </c:pt>
                <c:pt idx="16">
                  <c:v>3.7474930343602</c:v>
                </c:pt>
                <c:pt idx="17">
                  <c:v>3.7473122497953</c:v>
                </c:pt>
                <c:pt idx="18" formatCode="0.00">
                  <c:v>3.7475122497953</c:v>
                </c:pt>
                <c:pt idx="19">
                  <c:v>3.7477122497952999</c:v>
                </c:pt>
                <c:pt idx="20">
                  <c:v>3.7481397585871998</c:v>
                </c:pt>
                <c:pt idx="21" formatCode="0.00">
                  <c:v>3.7483397585871998</c:v>
                </c:pt>
                <c:pt idx="22">
                  <c:v>3.7485397585871998</c:v>
                </c:pt>
                <c:pt idx="23">
                  <c:v>3.7513414853100002</c:v>
                </c:pt>
                <c:pt idx="24" formatCode="0.00">
                  <c:v>3.7515414853100002</c:v>
                </c:pt>
                <c:pt idx="25">
                  <c:v>3.7517414853100002</c:v>
                </c:pt>
                <c:pt idx="26">
                  <c:v>3.7633481443740999</c:v>
                </c:pt>
                <c:pt idx="27" formatCode="0.00">
                  <c:v>3.7635481443740999</c:v>
                </c:pt>
                <c:pt idx="28">
                  <c:v>3.7637481443740999</c:v>
                </c:pt>
                <c:pt idx="29">
                  <c:v>4.5524715301916991</c:v>
                </c:pt>
                <c:pt idx="30" formatCode="0.00">
                  <c:v>4.5526715301916996</c:v>
                </c:pt>
                <c:pt idx="31">
                  <c:v>4.5528715301917</c:v>
                </c:pt>
                <c:pt idx="32">
                  <c:v>4.5527134407805994</c:v>
                </c:pt>
                <c:pt idx="33" formatCode="0.00">
                  <c:v>4.5529134407805998</c:v>
                </c:pt>
                <c:pt idx="34">
                  <c:v>4.5531134407806002</c:v>
                </c:pt>
                <c:pt idx="35">
                  <c:v>4.5536828397184994</c:v>
                </c:pt>
                <c:pt idx="36" formatCode="0.00">
                  <c:v>4.5538828397184998</c:v>
                </c:pt>
                <c:pt idx="37">
                  <c:v>4.5540828397185003</c:v>
                </c:pt>
                <c:pt idx="38">
                  <c:v>4.5574642402545997</c:v>
                </c:pt>
                <c:pt idx="39" formatCode="0.00">
                  <c:v>4.5576642402546002</c:v>
                </c:pt>
                <c:pt idx="40">
                  <c:v>4.5578642402546006</c:v>
                </c:pt>
                <c:pt idx="41">
                  <c:v>4.5689695874493994</c:v>
                </c:pt>
                <c:pt idx="42" formatCode="0.00">
                  <c:v>4.5691695874493998</c:v>
                </c:pt>
                <c:pt idx="43">
                  <c:v>4.5693695874494002</c:v>
                </c:pt>
                <c:pt idx="44">
                  <c:v>4.5903046405872994</c:v>
                </c:pt>
                <c:pt idx="45" formatCode="0.00">
                  <c:v>4.5905046405872998</c:v>
                </c:pt>
                <c:pt idx="46">
                  <c:v>4.5907046405873002</c:v>
                </c:pt>
                <c:pt idx="47">
                  <c:v>4.5953949193821995</c:v>
                </c:pt>
                <c:pt idx="48" formatCode="0.00">
                  <c:v>4.5955949193821999</c:v>
                </c:pt>
                <c:pt idx="49">
                  <c:v>4.5957949193822003</c:v>
                </c:pt>
                <c:pt idx="50">
                  <c:v>4.5963654581500997</c:v>
                </c:pt>
                <c:pt idx="51" formatCode="0.00">
                  <c:v>4.5965654581501001</c:v>
                </c:pt>
                <c:pt idx="52">
                  <c:v>4.5967654581501005</c:v>
                </c:pt>
                <c:pt idx="53">
                  <c:v>4.5966058715578999</c:v>
                </c:pt>
                <c:pt idx="54" formatCode="0.00">
                  <c:v>4.5968058715579003</c:v>
                </c:pt>
                <c:pt idx="55">
                  <c:v>4.5970058715579007</c:v>
                </c:pt>
                <c:pt idx="56">
                  <c:v>4.5966843793708998</c:v>
                </c:pt>
                <c:pt idx="57" formatCode="0.00">
                  <c:v>4.5968843793709002</c:v>
                </c:pt>
                <c:pt idx="58">
                  <c:v>4.5970843793709006</c:v>
                </c:pt>
                <c:pt idx="59">
                  <c:v>5.2201553068258999</c:v>
                </c:pt>
                <c:pt idx="60" formatCode="0.00">
                  <c:v>5.2203553068259003</c:v>
                </c:pt>
                <c:pt idx="61">
                  <c:v>5.2205553068259007</c:v>
                </c:pt>
                <c:pt idx="62">
                  <c:v>5.2527137199984999</c:v>
                </c:pt>
                <c:pt idx="63" formatCode="0.00">
                  <c:v>5.2529137199985003</c:v>
                </c:pt>
                <c:pt idx="64">
                  <c:v>5.2531137199985007</c:v>
                </c:pt>
                <c:pt idx="65">
                  <c:v>5.2600088949167993</c:v>
                </c:pt>
                <c:pt idx="66" formatCode="0.00">
                  <c:v>5.2602088949167998</c:v>
                </c:pt>
                <c:pt idx="67">
                  <c:v>5.2604088949168002</c:v>
                </c:pt>
                <c:pt idx="68">
                  <c:v>5.2618489304623992</c:v>
                </c:pt>
                <c:pt idx="69" formatCode="0.00">
                  <c:v>5.2620489304623996</c:v>
                </c:pt>
                <c:pt idx="70">
                  <c:v>5.2622489304624001</c:v>
                </c:pt>
                <c:pt idx="71">
                  <c:v>5.2623576477171996</c:v>
                </c:pt>
                <c:pt idx="72" formatCode="0.00">
                  <c:v>5.2625576477172</c:v>
                </c:pt>
                <c:pt idx="73">
                  <c:v>5.2627576477172004</c:v>
                </c:pt>
                <c:pt idx="74">
                  <c:v>5.7525981249663998</c:v>
                </c:pt>
                <c:pt idx="75" formatCode="0.00">
                  <c:v>5.7527981249664002</c:v>
                </c:pt>
                <c:pt idx="76">
                  <c:v>5.7529981249664006</c:v>
                </c:pt>
                <c:pt idx="77">
                  <c:v>5.7527048733124992</c:v>
                </c:pt>
                <c:pt idx="78" formatCode="0.00">
                  <c:v>5.7529048733124997</c:v>
                </c:pt>
                <c:pt idx="79">
                  <c:v>5.7531048733125001</c:v>
                </c:pt>
                <c:pt idx="80">
                  <c:v>5.7530490558796998</c:v>
                </c:pt>
                <c:pt idx="81">
                  <c:v>5.7532490558797003</c:v>
                </c:pt>
                <c:pt idx="82">
                  <c:v>5.7534490558797007</c:v>
                </c:pt>
                <c:pt idx="83">
                  <c:v>5.7531955707874998</c:v>
                </c:pt>
                <c:pt idx="84">
                  <c:v>5.7533955707875002</c:v>
                </c:pt>
                <c:pt idx="85">
                  <c:v>5.7535955707875006</c:v>
                </c:pt>
                <c:pt idx="86">
                  <c:v>5.7540863261420991</c:v>
                </c:pt>
                <c:pt idx="87">
                  <c:v>5.7542863261420996</c:v>
                </c:pt>
                <c:pt idx="88">
                  <c:v>5.7544863261421</c:v>
                </c:pt>
                <c:pt idx="89">
                  <c:v>5.756869699378</c:v>
                </c:pt>
                <c:pt idx="90">
                  <c:v>5.7570696993780004</c:v>
                </c:pt>
                <c:pt idx="91">
                  <c:v>5.7572696993780008</c:v>
                </c:pt>
                <c:pt idx="92">
                  <c:v>5.7578623426551996</c:v>
                </c:pt>
                <c:pt idx="93">
                  <c:v>5.7580623426552</c:v>
                </c:pt>
                <c:pt idx="94">
                  <c:v>5.7582623426552004</c:v>
                </c:pt>
                <c:pt idx="95">
                  <c:v>5.7580767131055994</c:v>
                </c:pt>
                <c:pt idx="96">
                  <c:v>5.7582767131055999</c:v>
                </c:pt>
                <c:pt idx="97">
                  <c:v>5.7584767131056003</c:v>
                </c:pt>
                <c:pt idx="98">
                  <c:v>5.7581345430113995</c:v>
                </c:pt>
                <c:pt idx="99">
                  <c:v>5.7583345430113999</c:v>
                </c:pt>
                <c:pt idx="100">
                  <c:v>5.7585345430114003</c:v>
                </c:pt>
                <c:pt idx="101">
                  <c:v>5.7600992616535995</c:v>
                </c:pt>
                <c:pt idx="102">
                  <c:v>5.7602992616536</c:v>
                </c:pt>
                <c:pt idx="103">
                  <c:v>5.7604992616536004</c:v>
                </c:pt>
                <c:pt idx="104">
                  <c:v>5.9862853051887992</c:v>
                </c:pt>
                <c:pt idx="105">
                  <c:v>5.9864853051887996</c:v>
                </c:pt>
                <c:pt idx="106">
                  <c:v>5.9866853051888</c:v>
                </c:pt>
                <c:pt idx="107">
                  <c:v>6.0035309541807997</c:v>
                </c:pt>
                <c:pt idx="108">
                  <c:v>6.0037309541808002</c:v>
                </c:pt>
                <c:pt idx="109">
                  <c:v>6.0039309541808006</c:v>
                </c:pt>
                <c:pt idx="110">
                  <c:v>6.0071980035077992</c:v>
                </c:pt>
                <c:pt idx="111">
                  <c:v>6.0073980035077996</c:v>
                </c:pt>
                <c:pt idx="112">
                  <c:v>6.0075980035078</c:v>
                </c:pt>
                <c:pt idx="113">
                  <c:v>6.0081973171155996</c:v>
                </c:pt>
                <c:pt idx="114">
                  <c:v>6.0083973171156</c:v>
                </c:pt>
                <c:pt idx="115">
                  <c:v>6.0085973171156004</c:v>
                </c:pt>
                <c:pt idx="116">
                  <c:v>6.0085090815574995</c:v>
                </c:pt>
                <c:pt idx="117">
                  <c:v>6.0087090815574999</c:v>
                </c:pt>
                <c:pt idx="118">
                  <c:v>6.0089090815575004</c:v>
                </c:pt>
                <c:pt idx="119">
                  <c:v>6.4077806358382992</c:v>
                </c:pt>
                <c:pt idx="120">
                  <c:v>6.4079806358382996</c:v>
                </c:pt>
                <c:pt idx="121">
                  <c:v>6.4081806358383</c:v>
                </c:pt>
                <c:pt idx="122">
                  <c:v>6.4123100514417999</c:v>
                </c:pt>
                <c:pt idx="123">
                  <c:v>6.4125100514418003</c:v>
                </c:pt>
                <c:pt idx="124">
                  <c:v>6.4127100514418007</c:v>
                </c:pt>
                <c:pt idx="125">
                  <c:v>6.4146713790077996</c:v>
                </c:pt>
                <c:pt idx="126">
                  <c:v>6.4148713790078</c:v>
                </c:pt>
                <c:pt idx="127">
                  <c:v>6.4150713790078004</c:v>
                </c:pt>
                <c:pt idx="128">
                  <c:v>6.4153792620173</c:v>
                </c:pt>
                <c:pt idx="129">
                  <c:v>6.4155792620173004</c:v>
                </c:pt>
                <c:pt idx="130">
                  <c:v>6.4157792620173009</c:v>
                </c:pt>
                <c:pt idx="131">
                  <c:v>6.4155923413087992</c:v>
                </c:pt>
                <c:pt idx="132">
                  <c:v>6.4157923413087996</c:v>
                </c:pt>
                <c:pt idx="133">
                  <c:v>6.4159923413088</c:v>
                </c:pt>
                <c:pt idx="134">
                  <c:v>-2.0000000000000001E-4</c:v>
                </c:pt>
              </c:numCache>
            </c:numRef>
          </c:xVal>
          <c:yVal>
            <c:numRef>
              <c:f>'Data - ADC(2) states'!$AI$7:$AI$230</c:f>
              <c:numCache>
                <c:formatCode>General</c:formatCode>
                <c:ptCount val="224"/>
                <c:pt idx="0">
                  <c:v>0.2019296385844172</c:v>
                </c:pt>
                <c:pt idx="1">
                  <c:v>0</c:v>
                </c:pt>
                <c:pt idx="2">
                  <c:v>0</c:v>
                </c:pt>
                <c:pt idx="3">
                  <c:v>0.20262142930292448</c:v>
                </c:pt>
                <c:pt idx="4">
                  <c:v>0</c:v>
                </c:pt>
                <c:pt idx="5">
                  <c:v>0</c:v>
                </c:pt>
                <c:pt idx="6">
                  <c:v>0.20280032217889457</c:v>
                </c:pt>
                <c:pt idx="7">
                  <c:v>0</c:v>
                </c:pt>
                <c:pt idx="8">
                  <c:v>0</c:v>
                </c:pt>
                <c:pt idx="9">
                  <c:v>0.20285789836230533</c:v>
                </c:pt>
                <c:pt idx="10">
                  <c:v>0</c:v>
                </c:pt>
                <c:pt idx="11">
                  <c:v>0</c:v>
                </c:pt>
                <c:pt idx="12">
                  <c:v>0.20287566384880173</c:v>
                </c:pt>
                <c:pt idx="13">
                  <c:v>0</c:v>
                </c:pt>
                <c:pt idx="14">
                  <c:v>0</c:v>
                </c:pt>
                <c:pt idx="15">
                  <c:v>2.0432101739878515E-9</c:v>
                </c:pt>
                <c:pt idx="16">
                  <c:v>0</c:v>
                </c:pt>
                <c:pt idx="17">
                  <c:v>0</c:v>
                </c:pt>
                <c:pt idx="18">
                  <c:v>2.0317284938665781E-9</c:v>
                </c:pt>
                <c:pt idx="19">
                  <c:v>0</c:v>
                </c:pt>
                <c:pt idx="20">
                  <c:v>0</c:v>
                </c:pt>
                <c:pt idx="21">
                  <c:v>2.0086148025401447E-9</c:v>
                </c:pt>
                <c:pt idx="22">
                  <c:v>0</c:v>
                </c:pt>
                <c:pt idx="23">
                  <c:v>0</c:v>
                </c:pt>
                <c:pt idx="24">
                  <c:v>1.9014310367113634E-9</c:v>
                </c:pt>
                <c:pt idx="25">
                  <c:v>0</c:v>
                </c:pt>
                <c:pt idx="26">
                  <c:v>0</c:v>
                </c:pt>
                <c:pt idx="27">
                  <c:v>1.4004134968079433E-9</c:v>
                </c:pt>
                <c:pt idx="28">
                  <c:v>0</c:v>
                </c:pt>
                <c:pt idx="29">
                  <c:v>0</c:v>
                </c:pt>
                <c:pt idx="30">
                  <c:v>2.359666420709953E-4</c:v>
                </c:pt>
                <c:pt idx="31">
                  <c:v>0</c:v>
                </c:pt>
                <c:pt idx="32">
                  <c:v>0</c:v>
                </c:pt>
                <c:pt idx="33">
                  <c:v>2.3603569091973278E-4</c:v>
                </c:pt>
                <c:pt idx="34">
                  <c:v>0</c:v>
                </c:pt>
                <c:pt idx="35">
                  <c:v>0</c:v>
                </c:pt>
                <c:pt idx="36">
                  <c:v>2.3632173075631915E-4</c:v>
                </c:pt>
                <c:pt idx="37">
                  <c:v>0</c:v>
                </c:pt>
                <c:pt idx="38">
                  <c:v>0</c:v>
                </c:pt>
                <c:pt idx="39">
                  <c:v>2.3752542861430717E-4</c:v>
                </c:pt>
                <c:pt idx="40">
                  <c:v>0</c:v>
                </c:pt>
                <c:pt idx="41">
                  <c:v>0</c:v>
                </c:pt>
                <c:pt idx="42">
                  <c:v>2.4276538857359112E-4</c:v>
                </c:pt>
                <c:pt idx="43">
                  <c:v>0</c:v>
                </c:pt>
                <c:pt idx="44">
                  <c:v>0</c:v>
                </c:pt>
                <c:pt idx="45">
                  <c:v>3.3323463028741077E-3</c:v>
                </c:pt>
                <c:pt idx="46">
                  <c:v>0</c:v>
                </c:pt>
                <c:pt idx="47">
                  <c:v>0</c:v>
                </c:pt>
                <c:pt idx="48">
                  <c:v>4.163156046505038E-3</c:v>
                </c:pt>
                <c:pt idx="49">
                  <c:v>0</c:v>
                </c:pt>
                <c:pt idx="50">
                  <c:v>0</c:v>
                </c:pt>
                <c:pt idx="51">
                  <c:v>4.3423140988586677E-3</c:v>
                </c:pt>
                <c:pt idx="52">
                  <c:v>0</c:v>
                </c:pt>
                <c:pt idx="53">
                  <c:v>0</c:v>
                </c:pt>
                <c:pt idx="54">
                  <c:v>4.3829821126187872E-3</c:v>
                </c:pt>
                <c:pt idx="55">
                  <c:v>0</c:v>
                </c:pt>
                <c:pt idx="56">
                  <c:v>0</c:v>
                </c:pt>
                <c:pt idx="57">
                  <c:v>4.3924175556976849E-3</c:v>
                </c:pt>
                <c:pt idx="58">
                  <c:v>0</c:v>
                </c:pt>
                <c:pt idx="59">
                  <c:v>0</c:v>
                </c:pt>
                <c:pt idx="60">
                  <c:v>1.382317531362093E-2</c:v>
                </c:pt>
                <c:pt idx="61">
                  <c:v>0</c:v>
                </c:pt>
                <c:pt idx="62">
                  <c:v>0</c:v>
                </c:pt>
                <c:pt idx="63">
                  <c:v>1.1321181278742223E-2</c:v>
                </c:pt>
                <c:pt idx="64">
                  <c:v>0</c:v>
                </c:pt>
                <c:pt idx="65">
                  <c:v>0</c:v>
                </c:pt>
                <c:pt idx="66">
                  <c:v>1.0743726691920041E-2</c:v>
                </c:pt>
                <c:pt idx="67">
                  <c:v>0</c:v>
                </c:pt>
                <c:pt idx="68">
                  <c:v>0</c:v>
                </c:pt>
                <c:pt idx="69">
                  <c:v>1.0599407748861825E-2</c:v>
                </c:pt>
                <c:pt idx="70">
                  <c:v>0</c:v>
                </c:pt>
                <c:pt idx="71">
                  <c:v>0</c:v>
                </c:pt>
                <c:pt idx="72">
                  <c:v>1.0561362641414617E-2</c:v>
                </c:pt>
                <c:pt idx="73">
                  <c:v>0</c:v>
                </c:pt>
                <c:pt idx="74">
                  <c:v>0</c:v>
                </c:pt>
                <c:pt idx="75">
                  <c:v>7.1763037850280673E-5</c:v>
                </c:pt>
                <c:pt idx="76">
                  <c:v>0</c:v>
                </c:pt>
                <c:pt idx="77">
                  <c:v>0</c:v>
                </c:pt>
                <c:pt idx="78">
                  <c:v>7.1979089092503255E-5</c:v>
                </c:pt>
                <c:pt idx="79">
                  <c:v>0</c:v>
                </c:pt>
                <c:pt idx="80">
                  <c:v>0</c:v>
                </c:pt>
                <c:pt idx="81">
                  <c:v>7.2439210584148943E-5</c:v>
                </c:pt>
                <c:pt idx="82">
                  <c:v>0</c:v>
                </c:pt>
                <c:pt idx="83">
                  <c:v>0</c:v>
                </c:pt>
                <c:pt idx="84">
                  <c:v>0.11325905050180692</c:v>
                </c:pt>
                <c:pt idx="85">
                  <c:v>0</c:v>
                </c:pt>
                <c:pt idx="86">
                  <c:v>0</c:v>
                </c:pt>
                <c:pt idx="87">
                  <c:v>7.4787845502410192E-5</c:v>
                </c:pt>
                <c:pt idx="88">
                  <c:v>0</c:v>
                </c:pt>
                <c:pt idx="89">
                  <c:v>0</c:v>
                </c:pt>
                <c:pt idx="90">
                  <c:v>0.11708904657694001</c:v>
                </c:pt>
                <c:pt idx="91">
                  <c:v>0</c:v>
                </c:pt>
                <c:pt idx="92">
                  <c:v>0</c:v>
                </c:pt>
                <c:pt idx="93">
                  <c:v>0.11798278055548343</c:v>
                </c:pt>
                <c:pt idx="94">
                  <c:v>0</c:v>
                </c:pt>
                <c:pt idx="95">
                  <c:v>0</c:v>
                </c:pt>
                <c:pt idx="96">
                  <c:v>0.11821261425814977</c:v>
                </c:pt>
                <c:pt idx="97">
                  <c:v>0</c:v>
                </c:pt>
                <c:pt idx="98">
                  <c:v>0</c:v>
                </c:pt>
                <c:pt idx="99">
                  <c:v>0.11827677471171326</c:v>
                </c:pt>
                <c:pt idx="100">
                  <c:v>0</c:v>
                </c:pt>
                <c:pt idx="101">
                  <c:v>0</c:v>
                </c:pt>
                <c:pt idx="102">
                  <c:v>8.4500616743749733E-5</c:v>
                </c:pt>
                <c:pt idx="103">
                  <c:v>0</c:v>
                </c:pt>
                <c:pt idx="104">
                  <c:v>0</c:v>
                </c:pt>
                <c:pt idx="105">
                  <c:v>1.1256845297994861E-2</c:v>
                </c:pt>
                <c:pt idx="106">
                  <c:v>0</c:v>
                </c:pt>
                <c:pt idx="107">
                  <c:v>0</c:v>
                </c:pt>
                <c:pt idx="108">
                  <c:v>1.0591242812475785E-2</c:v>
                </c:pt>
                <c:pt idx="109">
                  <c:v>0</c:v>
                </c:pt>
                <c:pt idx="110">
                  <c:v>0</c:v>
                </c:pt>
                <c:pt idx="111">
                  <c:v>1.0437906734302449E-2</c:v>
                </c:pt>
                <c:pt idx="112">
                  <c:v>0</c:v>
                </c:pt>
                <c:pt idx="113">
                  <c:v>0</c:v>
                </c:pt>
                <c:pt idx="114">
                  <c:v>1.0392946376102387E-2</c:v>
                </c:pt>
                <c:pt idx="115">
                  <c:v>0</c:v>
                </c:pt>
                <c:pt idx="116">
                  <c:v>0</c:v>
                </c:pt>
                <c:pt idx="117">
                  <c:v>1.0379099618011686E-2</c:v>
                </c:pt>
                <c:pt idx="118">
                  <c:v>0</c:v>
                </c:pt>
                <c:pt idx="119">
                  <c:v>0</c:v>
                </c:pt>
                <c:pt idx="120">
                  <c:v>2.5483131720125305E-3</c:v>
                </c:pt>
                <c:pt idx="121">
                  <c:v>0</c:v>
                </c:pt>
                <c:pt idx="122">
                  <c:v>0</c:v>
                </c:pt>
                <c:pt idx="123">
                  <c:v>2.5634607661050341E-3</c:v>
                </c:pt>
                <c:pt idx="124">
                  <c:v>0</c:v>
                </c:pt>
                <c:pt idx="125">
                  <c:v>0</c:v>
                </c:pt>
                <c:pt idx="126">
                  <c:v>2.5760501357059108E-3</c:v>
                </c:pt>
                <c:pt idx="127">
                  <c:v>0</c:v>
                </c:pt>
                <c:pt idx="128">
                  <c:v>0</c:v>
                </c:pt>
                <c:pt idx="129">
                  <c:v>2.5816808512310776E-3</c:v>
                </c:pt>
                <c:pt idx="130">
                  <c:v>0</c:v>
                </c:pt>
                <c:pt idx="131">
                  <c:v>0</c:v>
                </c:pt>
                <c:pt idx="132">
                  <c:v>2.5839182618870239E-3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99-46D4-996A-1C214EF4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Acetone - ADC(2)//def2-TZVPD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Data!$CE$8:$CE$200</c:f>
              <c:numCache>
                <c:formatCode>General</c:formatCode>
                <c:ptCount val="193"/>
                <c:pt idx="0">
                  <c:v>2.2472721062186398</c:v>
                </c:pt>
                <c:pt idx="1">
                  <c:v>2.3196920721871801</c:v>
                </c:pt>
                <c:pt idx="2" formatCode="0.00">
                  <c:v>2.3921120381557199</c:v>
                </c:pt>
                <c:pt idx="3" formatCode="0.00">
                  <c:v>2.46453200412425</c:v>
                </c:pt>
                <c:pt idx="4" formatCode="0.00">
                  <c:v>2.5369519700927898</c:v>
                </c:pt>
                <c:pt idx="5" formatCode="0.00">
                  <c:v>2.6093719360613301</c:v>
                </c:pt>
                <c:pt idx="6" formatCode="0.00">
                  <c:v>2.6817919020298602</c:v>
                </c:pt>
                <c:pt idx="7" formatCode="0.00">
                  <c:v>2.7542118679984</c:v>
                </c:pt>
                <c:pt idx="8" formatCode="0.00">
                  <c:v>2.8266318339669398</c:v>
                </c:pt>
                <c:pt idx="9" formatCode="0.00">
                  <c:v>2.8990517999354699</c:v>
                </c:pt>
                <c:pt idx="10" formatCode="0.00">
                  <c:v>2.9714717659040102</c:v>
                </c:pt>
                <c:pt idx="11" formatCode="0.00">
                  <c:v>3.0340162819677499</c:v>
                </c:pt>
                <c:pt idx="12" formatCode="0.00">
                  <c:v>3.0801017148568199</c:v>
                </c:pt>
                <c:pt idx="13" formatCode="0.00">
                  <c:v>3.1163116978410801</c:v>
                </c:pt>
                <c:pt idx="14" formatCode="0.00">
                  <c:v>3.1459380475554899</c:v>
                </c:pt>
                <c:pt idx="15" formatCode="0.00">
                  <c:v>3.1722725806349499</c:v>
                </c:pt>
                <c:pt idx="16" formatCode="0.00">
                  <c:v>3.1986071137144201</c:v>
                </c:pt>
                <c:pt idx="17" formatCode="0.00">
                  <c:v>3.22164983015896</c:v>
                </c:pt>
                <c:pt idx="18" formatCode="0.00">
                  <c:v>3.2414007299685599</c:v>
                </c:pt>
                <c:pt idx="19" formatCode="0.00">
                  <c:v>3.2611516297781602</c:v>
                </c:pt>
                <c:pt idx="20" formatCode="0.00">
                  <c:v>3.2809025295877601</c:v>
                </c:pt>
                <c:pt idx="21" formatCode="0.00">
                  <c:v>3.30065342939736</c:v>
                </c:pt>
                <c:pt idx="22" formatCode="0.00">
                  <c:v>3.3204043292069598</c:v>
                </c:pt>
                <c:pt idx="23" formatCode="0.00">
                  <c:v>3.3368634123816299</c:v>
                </c:pt>
                <c:pt idx="24" formatCode="0.00">
                  <c:v>3.3533224955562999</c:v>
                </c:pt>
                <c:pt idx="25" formatCode="0.00">
                  <c:v>3.3697815787309602</c:v>
                </c:pt>
                <c:pt idx="26" formatCode="0.00">
                  <c:v>3.3829488452706999</c:v>
                </c:pt>
                <c:pt idx="27" formatCode="0.00">
                  <c:v>3.3994079284453602</c:v>
                </c:pt>
                <c:pt idx="28" formatCode="0.00">
                  <c:v>3.4191588282549699</c:v>
                </c:pt>
                <c:pt idx="29" formatCode="0.00">
                  <c:v>3.4356179114296301</c:v>
                </c:pt>
                <c:pt idx="30" formatCode="0.00">
                  <c:v>3.4520769946043002</c:v>
                </c:pt>
                <c:pt idx="31" formatCode="0.00">
                  <c:v>3.4718278944139001</c:v>
                </c:pt>
                <c:pt idx="32" formatCode="0.00">
                  <c:v>3.4915787942234999</c:v>
                </c:pt>
                <c:pt idx="33" formatCode="0.00">
                  <c:v>3.5113296940330998</c:v>
                </c:pt>
                <c:pt idx="34" formatCode="0.00">
                  <c:v>3.5310805938427001</c:v>
                </c:pt>
                <c:pt idx="35" formatCode="0.00">
                  <c:v>3.5508314936523</c:v>
                </c:pt>
                <c:pt idx="36" formatCode="0.00">
                  <c:v>3.5738742100968399</c:v>
                </c:pt>
                <c:pt idx="37" formatCode="0.00">
                  <c:v>3.60350055981124</c:v>
                </c:pt>
                <c:pt idx="38" formatCode="0.00">
                  <c:v>3.6561696259701799</c:v>
                </c:pt>
                <c:pt idx="39" formatCode="0.00">
                  <c:v>3.7187141420339098</c:v>
                </c:pt>
                <c:pt idx="40" formatCode="0.00">
                  <c:v>3.7615077582880501</c:v>
                </c:pt>
                <c:pt idx="41" formatCode="0.00">
                  <c:v>3.7878422913675198</c:v>
                </c:pt>
                <c:pt idx="42" formatCode="0.00">
                  <c:v>3.8075931911771201</c:v>
                </c:pt>
                <c:pt idx="43" formatCode="0.00">
                  <c:v>3.82734409098672</c:v>
                </c:pt>
                <c:pt idx="44" formatCode="0.00">
                  <c:v>3.8470949907963199</c:v>
                </c:pt>
                <c:pt idx="45" formatCode="0.00">
                  <c:v>3.8668458906059202</c:v>
                </c:pt>
                <c:pt idx="46" formatCode="0.00">
                  <c:v>3.8865967904155201</c:v>
                </c:pt>
                <c:pt idx="47" formatCode="0.00">
                  <c:v>3.9030558735901901</c:v>
                </c:pt>
                <c:pt idx="48" formatCode="0.00">
                  <c:v>3.91951495676485</c:v>
                </c:pt>
                <c:pt idx="49" formatCode="0.00">
                  <c:v>3.93926585657446</c:v>
                </c:pt>
                <c:pt idx="50" formatCode="0.00">
                  <c:v>3.9590167563840599</c:v>
                </c:pt>
                <c:pt idx="51" formatCode="0.00">
                  <c:v>3.9754758395587202</c:v>
                </c:pt>
                <c:pt idx="52" formatCode="0.00">
                  <c:v>3.9919349227333898</c:v>
                </c:pt>
                <c:pt idx="53" formatCode="0.00">
                  <c:v>4.0116858225429901</c:v>
                </c:pt>
                <c:pt idx="54" formatCode="0.00">
                  <c:v>4.0314367223525904</c:v>
                </c:pt>
                <c:pt idx="55" formatCode="0.00">
                  <c:v>4.0511876221621996</c:v>
                </c:pt>
                <c:pt idx="56" formatCode="0.00">
                  <c:v>4.0709385219718</c:v>
                </c:pt>
                <c:pt idx="57" formatCode="0.00">
                  <c:v>4.0906894217814003</c:v>
                </c:pt>
                <c:pt idx="58" formatCode="0.00">
                  <c:v>4.1104403215909997</c:v>
                </c:pt>
                <c:pt idx="59" formatCode="0.00">
                  <c:v>4.1301912214006</c:v>
                </c:pt>
                <c:pt idx="60" formatCode="0.00">
                  <c:v>4.1532339378451297</c:v>
                </c:pt>
                <c:pt idx="61" formatCode="0.00">
                  <c:v>4.1795684709246004</c:v>
                </c:pt>
                <c:pt idx="62" formatCode="0.00">
                  <c:v>4.2091948206390004</c:v>
                </c:pt>
                <c:pt idx="63" formatCode="0.00">
                  <c:v>4.2454048036232699</c:v>
                </c:pt>
                <c:pt idx="64" formatCode="0.00">
                  <c:v>4.29149023651234</c:v>
                </c:pt>
                <c:pt idx="65" formatCode="0.00">
                  <c:v>4.3540347525760801</c:v>
                </c:pt>
                <c:pt idx="66" formatCode="0.00">
                  <c:v>4.4264547185446101</c:v>
                </c:pt>
                <c:pt idx="67" formatCode="0.00">
                  <c:v>4.49887468451315</c:v>
                </c:pt>
                <c:pt idx="68" formatCode="0.00">
                  <c:v>4.5712946504816898</c:v>
                </c:pt>
                <c:pt idx="69" formatCode="0.00">
                  <c:v>4.6437146164502199</c:v>
                </c:pt>
                <c:pt idx="70" formatCode="0.00">
                  <c:v>4.7161345824187597</c:v>
                </c:pt>
                <c:pt idx="71" formatCode="0.00">
                  <c:v>4.7885545483873004</c:v>
                </c:pt>
                <c:pt idx="72" formatCode="0.00">
                  <c:v>4.8609745143558296</c:v>
                </c:pt>
                <c:pt idx="73" formatCode="0.00">
                  <c:v>4.9333944803243703</c:v>
                </c:pt>
                <c:pt idx="74" formatCode="0.00">
                  <c:v>5.0058144462929102</c:v>
                </c:pt>
                <c:pt idx="75" formatCode="0.00">
                  <c:v>5.0782344122614402</c:v>
                </c:pt>
                <c:pt idx="76" formatCode="0.00">
                  <c:v>5.1473625615950498</c:v>
                </c:pt>
                <c:pt idx="77" formatCode="0.00">
                  <c:v>5.2066152610238499</c:v>
                </c:pt>
                <c:pt idx="78" formatCode="0.00">
                  <c:v>5.2559925105478502</c:v>
                </c:pt>
                <c:pt idx="79" formatCode="0.00">
                  <c:v>5.29878612680199</c:v>
                </c:pt>
                <c:pt idx="80" formatCode="0.00">
                  <c:v>5.3349961097862497</c:v>
                </c:pt>
                <c:pt idx="81">
                  <c:v>5.3679142761355898</c:v>
                </c:pt>
                <c:pt idx="82">
                  <c:v>5.3975406258499898</c:v>
                </c:pt>
                <c:pt idx="83">
                  <c:v>5.4238751589294596</c:v>
                </c:pt>
                <c:pt idx="84">
                  <c:v>5.4403342421041296</c:v>
                </c:pt>
                <c:pt idx="85">
                  <c:v>5.46</c:v>
                </c:pt>
                <c:pt idx="86">
                  <c:v>5.4831278583582597</c:v>
                </c:pt>
                <c:pt idx="87">
                  <c:v>5.5094623914377303</c:v>
                </c:pt>
                <c:pt idx="88">
                  <c:v>5.5357969245172001</c:v>
                </c:pt>
                <c:pt idx="89">
                  <c:v>5.5621314575966698</c:v>
                </c:pt>
                <c:pt idx="90">
                  <c:v>5.5917578073110699</c:v>
                </c:pt>
                <c:pt idx="91">
                  <c:v>5.6246759736604002</c:v>
                </c:pt>
                <c:pt idx="92">
                  <c:v>5.6608859566446696</c:v>
                </c:pt>
                <c:pt idx="93">
                  <c:v>5.7168468394385403</c:v>
                </c:pt>
                <c:pt idx="94">
                  <c:v>5.7892668054070802</c:v>
                </c:pt>
                <c:pt idx="95">
                  <c:v>5.8485195048358802</c:v>
                </c:pt>
                <c:pt idx="96">
                  <c:v>5.8913131210900103</c:v>
                </c:pt>
                <c:pt idx="97">
                  <c:v>5.9275231040742797</c:v>
                </c:pt>
                <c:pt idx="98">
                  <c:v>5.9571494537886798</c:v>
                </c:pt>
                <c:pt idx="99">
                  <c:v>5.9834839868681504</c:v>
                </c:pt>
                <c:pt idx="100">
                  <c:v>6.0098185199476202</c:v>
                </c:pt>
                <c:pt idx="101">
                  <c:v>6.0361530530270899</c:v>
                </c:pt>
                <c:pt idx="102">
                  <c:v>6.0624875861065597</c:v>
                </c:pt>
                <c:pt idx="103">
                  <c:v>6.0888221191860197</c:v>
                </c:pt>
                <c:pt idx="104">
                  <c:v>6.1151566522654903</c:v>
                </c:pt>
                <c:pt idx="105">
                  <c:v>6.1447830019798904</c:v>
                </c:pt>
                <c:pt idx="106">
                  <c:v>6.1809929849641598</c:v>
                </c:pt>
                <c:pt idx="107">
                  <c:v>6.2270784178532299</c:v>
                </c:pt>
                <c:pt idx="108">
                  <c:v>6.28962293391697</c:v>
                </c:pt>
                <c:pt idx="109">
                  <c:v>6.3620428998855001</c:v>
                </c:pt>
                <c:pt idx="110">
                  <c:v>6.4180037826793699</c:v>
                </c:pt>
                <c:pt idx="111">
                  <c:v>6.45092194902871</c:v>
                </c:pt>
                <c:pt idx="112">
                  <c:v>6.47725648210817</c:v>
                </c:pt>
                <c:pt idx="113">
                  <c:v>6.5002991985527103</c:v>
                </c:pt>
                <c:pt idx="114">
                  <c:v>6.5200500983623098</c:v>
                </c:pt>
                <c:pt idx="115">
                  <c:v>6.5398009981719101</c:v>
                </c:pt>
              </c:numCache>
            </c:numRef>
          </c:xVal>
          <c:yVal>
            <c:numRef>
              <c:f>Data!$CH$9:$CH$200</c:f>
              <c:numCache>
                <c:formatCode>General</c:formatCode>
                <c:ptCount val="192"/>
                <c:pt idx="0">
                  <c:v>1.7867630403248195E-3</c:v>
                </c:pt>
                <c:pt idx="1">
                  <c:v>1.0082216648419802E-3</c:v>
                </c:pt>
                <c:pt idx="2">
                  <c:v>1.7358009053865494E-3</c:v>
                </c:pt>
                <c:pt idx="3">
                  <c:v>1.7103198379174141E-3</c:v>
                </c:pt>
                <c:pt idx="4">
                  <c:v>9.3177846243457508E-4</c:v>
                </c:pt>
                <c:pt idx="5">
                  <c:v>1.7848677543146388E-3</c:v>
                </c:pt>
                <c:pt idx="6">
                  <c:v>3.8930575595512934E-3</c:v>
                </c:pt>
                <c:pt idx="7">
                  <c:v>8.0094081861574982E-3</c:v>
                </c:pt>
                <c:pt idx="8">
                  <c:v>1.8652281482215705E-2</c:v>
                </c:pt>
                <c:pt idx="9">
                  <c:v>3.7955348320431799E-2</c:v>
                </c:pt>
                <c:pt idx="10">
                  <c:v>6.625154727657985E-2</c:v>
                </c:pt>
                <c:pt idx="11">
                  <c:v>9.6781340795633095E-2</c:v>
                </c:pt>
                <c:pt idx="12">
                  <c:v>0.12769427691099489</c:v>
                </c:pt>
                <c:pt idx="13">
                  <c:v>0.15750504103528218</c:v>
                </c:pt>
                <c:pt idx="14">
                  <c:v>0.18959497082165033</c:v>
                </c:pt>
                <c:pt idx="15">
                  <c:v>0.22444612173740275</c:v>
                </c:pt>
                <c:pt idx="16">
                  <c:v>0.25964358352466677</c:v>
                </c:pt>
                <c:pt idx="17">
                  <c:v>0.2909304736089775</c:v>
                </c:pt>
                <c:pt idx="18">
                  <c:v>0.32451838130110766</c:v>
                </c:pt>
                <c:pt idx="19">
                  <c:v>0.36224812068731321</c:v>
                </c:pt>
                <c:pt idx="20">
                  <c:v>0.39997786007351877</c:v>
                </c:pt>
                <c:pt idx="21">
                  <c:v>0.44000861706754241</c:v>
                </c:pt>
                <c:pt idx="22">
                  <c:v>0.47566859883705009</c:v>
                </c:pt>
                <c:pt idx="23">
                  <c:v>0.51086837708499344</c:v>
                </c:pt>
                <c:pt idx="24">
                  <c:v>0.54675846061528122</c:v>
                </c:pt>
                <c:pt idx="25">
                  <c:v>0.57574664955245092</c:v>
                </c:pt>
                <c:pt idx="26">
                  <c:v>0.61255714012586748</c:v>
                </c:pt>
                <c:pt idx="27">
                  <c:v>0.65718993233553502</c:v>
                </c:pt>
                <c:pt idx="28">
                  <c:v>0.69238971058347831</c:v>
                </c:pt>
                <c:pt idx="29">
                  <c:v>0.72897009939611068</c:v>
                </c:pt>
                <c:pt idx="30">
                  <c:v>0.76992126343326717</c:v>
                </c:pt>
                <c:pt idx="31">
                  <c:v>0.80949181690572658</c:v>
                </c:pt>
                <c:pt idx="32">
                  <c:v>0.84814196333506131</c:v>
                </c:pt>
                <c:pt idx="33">
                  <c:v>0.88080946398406301</c:v>
                </c:pt>
                <c:pt idx="34">
                  <c:v>0.91163615054680736</c:v>
                </c:pt>
                <c:pt idx="35">
                  <c:v>0.94361218768312538</c:v>
                </c:pt>
                <c:pt idx="36">
                  <c:v>0.97356101286388108</c:v>
                </c:pt>
                <c:pt idx="37">
                  <c:v>1</c:v>
                </c:pt>
                <c:pt idx="38">
                  <c:v>0.98549727145070098</c:v>
                </c:pt>
                <c:pt idx="39">
                  <c:v>0.94754993919137886</c:v>
                </c:pt>
                <c:pt idx="40">
                  <c:v>0.91339357204861937</c:v>
                </c:pt>
                <c:pt idx="41">
                  <c:v>0.88255298672179805</c:v>
                </c:pt>
                <c:pt idx="42">
                  <c:v>0.84987158730872325</c:v>
                </c:pt>
                <c:pt idx="43">
                  <c:v>0.81166774563688016</c:v>
                </c:pt>
                <c:pt idx="44">
                  <c:v>0.77208329340034376</c:v>
                </c:pt>
                <c:pt idx="45">
                  <c:v>0.7315784341206828</c:v>
                </c:pt>
                <c:pt idx="46">
                  <c:v>0.69567676828699676</c:v>
                </c:pt>
                <c:pt idx="47">
                  <c:v>0.65977510245331072</c:v>
                </c:pt>
                <c:pt idx="48">
                  <c:v>0.61558861500113882</c:v>
                </c:pt>
                <c:pt idx="49">
                  <c:v>0.5714021275489628</c:v>
                </c:pt>
                <c:pt idx="50">
                  <c:v>0.53481015643293228</c:v>
                </c:pt>
                <c:pt idx="51">
                  <c:v>0.49959879588159489</c:v>
                </c:pt>
                <c:pt idx="52">
                  <c:v>0.45817352955880103</c:v>
                </c:pt>
                <c:pt idx="53">
                  <c:v>0.41720846675757572</c:v>
                </c:pt>
                <c:pt idx="54">
                  <c:v>0.37808421804260617</c:v>
                </c:pt>
                <c:pt idx="55">
                  <c:v>0.34218139397858238</c:v>
                </c:pt>
                <c:pt idx="56">
                  <c:v>0.3067387734361226</c:v>
                </c:pt>
                <c:pt idx="57">
                  <c:v>0.27451757754460981</c:v>
                </c:pt>
                <c:pt idx="58">
                  <c:v>0.2441371957393533</c:v>
                </c:pt>
                <c:pt idx="59">
                  <c:v>0.21237504513906508</c:v>
                </c:pt>
                <c:pt idx="60">
                  <c:v>0.18061173630843785</c:v>
                </c:pt>
                <c:pt idx="61">
                  <c:v>0.14857114713453254</c:v>
                </c:pt>
                <c:pt idx="62">
                  <c:v>0.11639018044347874</c:v>
                </c:pt>
                <c:pt idx="63">
                  <c:v>8.5655380154333077E-2</c:v>
                </c:pt>
                <c:pt idx="64">
                  <c:v>5.7550499791538048E-2</c:v>
                </c:pt>
                <c:pt idx="65">
                  <c:v>3.9326061280404258E-2</c:v>
                </c:pt>
                <c:pt idx="66">
                  <c:v>3.1142426876119692E-2</c:v>
                </c:pt>
                <c:pt idx="67">
                  <c:v>2.7728174422588917E-2</c:v>
                </c:pt>
                <c:pt idx="68">
                  <c:v>2.7200653149777421E-2</c:v>
                </c:pt>
                <c:pt idx="69">
                  <c:v>2.8304762544328833E-2</c:v>
                </c:pt>
                <c:pt idx="70">
                  <c:v>3.0914992554907646E-2</c:v>
                </c:pt>
                <c:pt idx="71">
                  <c:v>3.5658893438192084E-2</c:v>
                </c:pt>
                <c:pt idx="72">
                  <c:v>4.4042585810209263E-2</c:v>
                </c:pt>
                <c:pt idx="73">
                  <c:v>5.6317089773630896E-2</c:v>
                </c:pt>
                <c:pt idx="74">
                  <c:v>7.5745666663182359E-2</c:v>
                </c:pt>
                <c:pt idx="75">
                  <c:v>0.10130029228825163</c:v>
                </c:pt>
                <c:pt idx="76">
                  <c:v>0.13175642235771198</c:v>
                </c:pt>
                <c:pt idx="77">
                  <c:v>0.16287674788843673</c:v>
                </c:pt>
                <c:pt idx="78">
                  <c:v>0.19655516300852507</c:v>
                </c:pt>
                <c:pt idx="79">
                  <c:v>0.22825044511054546</c:v>
                </c:pt>
                <c:pt idx="80">
                  <c:v>0.26137351635975364</c:v>
                </c:pt>
                <c:pt idx="81">
                  <c:v>0.2927029521052022</c:v>
                </c:pt>
                <c:pt idx="82">
                  <c:v>0.32341227132687883</c:v>
                </c:pt>
                <c:pt idx="83">
                  <c:v>0.34584140185142304</c:v>
                </c:pt>
                <c:pt idx="84">
                  <c:v>0.37186637880214951</c:v>
                </c:pt>
                <c:pt idx="85">
                  <c:v>0.3955283251859143</c:v>
                </c:pt>
                <c:pt idx="86">
                  <c:v>0.42727310233110899</c:v>
                </c:pt>
                <c:pt idx="87">
                  <c:v>0.46005333739982412</c:v>
                </c:pt>
                <c:pt idx="88">
                  <c:v>0.49041750398032519</c:v>
                </c:pt>
                <c:pt idx="89">
                  <c:v>0.52416300821398409</c:v>
                </c:pt>
                <c:pt idx="90">
                  <c:v>0.55645771312437686</c:v>
                </c:pt>
                <c:pt idx="91">
                  <c:v>0.58645024219661224</c:v>
                </c:pt>
                <c:pt idx="92">
                  <c:v>0.6170968414905087</c:v>
                </c:pt>
                <c:pt idx="93">
                  <c:v>0.62347237304115632</c:v>
                </c:pt>
                <c:pt idx="94">
                  <c:v>0.60091350567663526</c:v>
                </c:pt>
                <c:pt idx="95">
                  <c:v>0.56934163577497976</c:v>
                </c:pt>
                <c:pt idx="96">
                  <c:v>0.53453750901101194</c:v>
                </c:pt>
                <c:pt idx="97">
                  <c:v>0.50270401142180998</c:v>
                </c:pt>
                <c:pt idx="98">
                  <c:v>0.47128585523235739</c:v>
                </c:pt>
                <c:pt idx="99">
                  <c:v>0.43814193583703542</c:v>
                </c:pt>
                <c:pt idx="100">
                  <c:v>0.40499801644171995</c:v>
                </c:pt>
                <c:pt idx="101">
                  <c:v>0.37219924968757351</c:v>
                </c:pt>
                <c:pt idx="102">
                  <c:v>0.34043594085694584</c:v>
                </c:pt>
                <c:pt idx="103">
                  <c:v>0.31005324259101008</c:v>
                </c:pt>
                <c:pt idx="104">
                  <c:v>0.27849586711474722</c:v>
                </c:pt>
                <c:pt idx="105">
                  <c:v>0.24410592352018642</c:v>
                </c:pt>
                <c:pt idx="106">
                  <c:v>0.21164536002517617</c:v>
                </c:pt>
                <c:pt idx="107">
                  <c:v>0.18727440368961551</c:v>
                </c:pt>
                <c:pt idx="108">
                  <c:v>0.19490503575361887</c:v>
                </c:pt>
                <c:pt idx="109">
                  <c:v>0.22929601824569623</c:v>
                </c:pt>
                <c:pt idx="110">
                  <c:v>0.26368464917920542</c:v>
                </c:pt>
                <c:pt idx="111">
                  <c:v>0.29646488424791934</c:v>
                </c:pt>
                <c:pt idx="112">
                  <c:v>0.33304295659987571</c:v>
                </c:pt>
                <c:pt idx="113">
                  <c:v>0.36617066077044191</c:v>
                </c:pt>
                <c:pt idx="114">
                  <c:v>0.4025197895919555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99-46D4-996A-1C214EF435A6}"/>
            </c:ext>
          </c:extLst>
        </c:ser>
        <c:ser>
          <c:idx val="2"/>
          <c:order val="2"/>
          <c:tx>
            <c:v>Gas Phase - ADC(2)//def2-TZVPD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99-46D4-996A-1C214EF4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7684248396153366E-2"/>
          <c:y val="0.88754359486287704"/>
          <c:w val="0.89999998176566365"/>
          <c:h val="0.11245640513712303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3"/>
          <c:order val="1"/>
          <c:tx>
            <c:v>CH3CN - ADC(2)//def2-TZVPD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Data!$BL$9:$BL$211</c:f>
              <c:numCache>
                <c:formatCode>0.00</c:formatCode>
                <c:ptCount val="203"/>
                <c:pt idx="0">
                  <c:v>2.1214135931910598</c:v>
                </c:pt>
                <c:pt idx="1">
                  <c:v>2.1886764524485001</c:v>
                </c:pt>
                <c:pt idx="2">
                  <c:v>2.2608609843345202</c:v>
                </c:pt>
                <c:pt idx="3">
                  <c:v>2.3330455162205501</c:v>
                </c:pt>
                <c:pt idx="4">
                  <c:v>2.4052300481065698</c:v>
                </c:pt>
                <c:pt idx="5">
                  <c:v>2.47741457999259</c:v>
                </c:pt>
                <c:pt idx="6">
                  <c:v>2.5495991118786199</c:v>
                </c:pt>
                <c:pt idx="7">
                  <c:v>2.62178364376464</c:v>
                </c:pt>
                <c:pt idx="8">
                  <c:v>2.6939681756506699</c:v>
                </c:pt>
                <c:pt idx="9">
                  <c:v>2.7661527075366901</c:v>
                </c:pt>
                <c:pt idx="10">
                  <c:v>2.83833723942272</c:v>
                </c:pt>
                <c:pt idx="11">
                  <c:v>2.9105217713087401</c:v>
                </c:pt>
                <c:pt idx="12">
                  <c:v>2.9761440730233102</c:v>
                </c:pt>
                <c:pt idx="13">
                  <c:v>3.02536079930923</c:v>
                </c:pt>
                <c:pt idx="14">
                  <c:v>3.06145306525225</c:v>
                </c:pt>
                <c:pt idx="15">
                  <c:v>3.0909831010238</c:v>
                </c:pt>
                <c:pt idx="16">
                  <c:v>3.1172320217096301</c:v>
                </c:pt>
                <c:pt idx="17">
                  <c:v>3.1434809423954602</c:v>
                </c:pt>
                <c:pt idx="18">
                  <c:v>3.1664487479955499</c:v>
                </c:pt>
                <c:pt idx="19">
                  <c:v>3.1861354385099299</c:v>
                </c:pt>
                <c:pt idx="20">
                  <c:v>3.2058221290243001</c:v>
                </c:pt>
                <c:pt idx="21">
                  <c:v>3.2255088195386699</c:v>
                </c:pt>
                <c:pt idx="22">
                  <c:v>3.2451955100530401</c:v>
                </c:pt>
                <c:pt idx="23">
                  <c:v>3.2648822005674099</c:v>
                </c:pt>
                <c:pt idx="24">
                  <c:v>3.2812877759960499</c:v>
                </c:pt>
                <c:pt idx="25">
                  <c:v>3.2944122363389599</c:v>
                </c:pt>
                <c:pt idx="26">
                  <c:v>3.30753669668188</c:v>
                </c:pt>
                <c:pt idx="27">
                  <c:v>3.3206611570247899</c:v>
                </c:pt>
                <c:pt idx="28">
                  <c:v>3.3337856173676998</c:v>
                </c:pt>
                <c:pt idx="29">
                  <c:v>3.34691007771062</c:v>
                </c:pt>
                <c:pt idx="30">
                  <c:v>3.3600345380535299</c:v>
                </c:pt>
                <c:pt idx="31">
                  <c:v>3.3731589983964398</c:v>
                </c:pt>
                <c:pt idx="32">
                  <c:v>3.38628345873936</c:v>
                </c:pt>
                <c:pt idx="33">
                  <c:v>3.3994079190822699</c:v>
                </c:pt>
                <c:pt idx="34">
                  <c:v>3.4125323794251798</c:v>
                </c:pt>
                <c:pt idx="35">
                  <c:v>3.4289379548538301</c:v>
                </c:pt>
                <c:pt idx="36">
                  <c:v>3.4486246453681999</c:v>
                </c:pt>
                <c:pt idx="37">
                  <c:v>3.46503022079684</c:v>
                </c:pt>
                <c:pt idx="38">
                  <c:v>3.4814357962254801</c:v>
                </c:pt>
                <c:pt idx="39">
                  <c:v>3.5011224867398498</c:v>
                </c:pt>
                <c:pt idx="40">
                  <c:v>3.52080917725422</c:v>
                </c:pt>
                <c:pt idx="41">
                  <c:v>3.5470580979400501</c:v>
                </c:pt>
                <c:pt idx="42">
                  <c:v>3.5929937091402402</c:v>
                </c:pt>
                <c:pt idx="43">
                  <c:v>3.6586160108548098</c:v>
                </c:pt>
                <c:pt idx="44">
                  <c:v>3.7078327371407398</c:v>
                </c:pt>
                <c:pt idx="45">
                  <c:v>3.7340816578265699</c:v>
                </c:pt>
                <c:pt idx="46">
                  <c:v>3.75704946342666</c:v>
                </c:pt>
                <c:pt idx="47">
                  <c:v>3.7767361539410298</c:v>
                </c:pt>
                <c:pt idx="48">
                  <c:v>3.7964228444554</c:v>
                </c:pt>
                <c:pt idx="49">
                  <c:v>3.8161095349697698</c:v>
                </c:pt>
                <c:pt idx="50">
                  <c:v>3.8357962254841498</c:v>
                </c:pt>
                <c:pt idx="51">
                  <c:v>3.8522018009127899</c:v>
                </c:pt>
                <c:pt idx="52">
                  <c:v>3.8653262612556998</c:v>
                </c:pt>
                <c:pt idx="53">
                  <c:v>3.8784507215986102</c:v>
                </c:pt>
                <c:pt idx="54">
                  <c:v>3.8915751819415298</c:v>
                </c:pt>
                <c:pt idx="55">
                  <c:v>3.9046996422844402</c:v>
                </c:pt>
                <c:pt idx="56">
                  <c:v>3.9178241026273501</c:v>
                </c:pt>
                <c:pt idx="57">
                  <c:v>3.9309485629702698</c:v>
                </c:pt>
                <c:pt idx="58">
                  <c:v>3.9440730233131802</c:v>
                </c:pt>
                <c:pt idx="59">
                  <c:v>3.9571974836560999</c:v>
                </c:pt>
                <c:pt idx="60">
                  <c:v>3.9703219439990098</c:v>
                </c:pt>
                <c:pt idx="61">
                  <c:v>3.9867275194276499</c:v>
                </c:pt>
                <c:pt idx="62">
                  <c:v>4.0064142099420197</c:v>
                </c:pt>
                <c:pt idx="63">
                  <c:v>4.0261009004563899</c:v>
                </c:pt>
                <c:pt idx="64">
                  <c:v>4.0457875909707601</c:v>
                </c:pt>
                <c:pt idx="65">
                  <c:v>4.0654742814851303</c:v>
                </c:pt>
                <c:pt idx="66">
                  <c:v>4.0851609719994997</c:v>
                </c:pt>
                <c:pt idx="67">
                  <c:v>4.1081287775995996</c:v>
                </c:pt>
                <c:pt idx="68">
                  <c:v>4.1343776982854301</c:v>
                </c:pt>
                <c:pt idx="69">
                  <c:v>4.1639077340569797</c:v>
                </c:pt>
                <c:pt idx="70">
                  <c:v>4.1967188849142696</c:v>
                </c:pt>
                <c:pt idx="71">
                  <c:v>4.23609226594301</c:v>
                </c:pt>
                <c:pt idx="72">
                  <c:v>4.2951523374861198</c:v>
                </c:pt>
                <c:pt idx="73">
                  <c:v>4.3673368693721404</c:v>
                </c:pt>
                <c:pt idx="74">
                  <c:v>4.4395214012581699</c:v>
                </c:pt>
                <c:pt idx="75">
                  <c:v>4.5117059331441904</c:v>
                </c:pt>
                <c:pt idx="76">
                  <c:v>4.5838904650302199</c:v>
                </c:pt>
                <c:pt idx="77">
                  <c:v>4.6560749969162396</c:v>
                </c:pt>
                <c:pt idx="78">
                  <c:v>4.72825952880227</c:v>
                </c:pt>
                <c:pt idx="79" formatCode="General">
                  <c:v>4.8004440606882897</c:v>
                </c:pt>
                <c:pt idx="80" formatCode="General">
                  <c:v>4.8726285925743102</c:v>
                </c:pt>
                <c:pt idx="81" formatCode="General">
                  <c:v>4.9448131244603397</c:v>
                </c:pt>
                <c:pt idx="82" formatCode="General">
                  <c:v>5.0169976563463603</c:v>
                </c:pt>
                <c:pt idx="83" formatCode="General">
                  <c:v>5.0891821882323898</c:v>
                </c:pt>
                <c:pt idx="84" formatCode="General">
                  <c:v>5.1548044899469598</c:v>
                </c:pt>
                <c:pt idx="85" formatCode="General">
                  <c:v>5.2073023313186102</c:v>
                </c:pt>
                <c:pt idx="86" formatCode="General">
                  <c:v>5.2499568274330803</c:v>
                </c:pt>
                <c:pt idx="87" formatCode="General">
                  <c:v>5.2860490933760902</c:v>
                </c:pt>
                <c:pt idx="88" formatCode="General">
                  <c:v>5.3188602442333703</c:v>
                </c:pt>
                <c:pt idx="89" formatCode="General">
                  <c:v>5.3516713950906603</c:v>
                </c:pt>
                <c:pt idx="90" formatCode="General">
                  <c:v>5.3812014308622098</c:v>
                </c:pt>
                <c:pt idx="91" formatCode="General">
                  <c:v>5.4074503515480403</c:v>
                </c:pt>
                <c:pt idx="92" formatCode="General">
                  <c:v>5.4336992722338699</c:v>
                </c:pt>
                <c:pt idx="93" formatCode="General">
                  <c:v>5.4599481929196996</c:v>
                </c:pt>
                <c:pt idx="94" formatCode="General">
                  <c:v>5.4861971136055203</c:v>
                </c:pt>
                <c:pt idx="95" formatCode="General">
                  <c:v>5.5124460342913499</c:v>
                </c:pt>
                <c:pt idx="96" formatCode="General">
                  <c:v>5.5386949549771796</c:v>
                </c:pt>
                <c:pt idx="97" formatCode="General">
                  <c:v>5.5649438756630003</c:v>
                </c:pt>
                <c:pt idx="98" formatCode="General">
                  <c:v>5.5944739114345596</c:v>
                </c:pt>
                <c:pt idx="99" formatCode="General">
                  <c:v>5.6305661773775704</c:v>
                </c:pt>
                <c:pt idx="100" formatCode="General">
                  <c:v>5.6765017885777702</c:v>
                </c:pt>
                <c:pt idx="101" formatCode="General">
                  <c:v>5.7388429752066097</c:v>
                </c:pt>
                <c:pt idx="102" formatCode="General">
                  <c:v>5.8077463920068997</c:v>
                </c:pt>
                <c:pt idx="103" formatCode="General">
                  <c:v>5.8602442333785598</c:v>
                </c:pt>
                <c:pt idx="104" formatCode="General">
                  <c:v>5.8963364993215697</c:v>
                </c:pt>
                <c:pt idx="105" formatCode="General">
                  <c:v>5.9291476501788498</c:v>
                </c:pt>
                <c:pt idx="106" formatCode="General">
                  <c:v>5.95867768595041</c:v>
                </c:pt>
                <c:pt idx="107" formatCode="General">
                  <c:v>5.9849266066362397</c:v>
                </c:pt>
                <c:pt idx="108" formatCode="General">
                  <c:v>6.0111755273220604</c:v>
                </c:pt>
                <c:pt idx="109" formatCode="General">
                  <c:v>6.03742444800789</c:v>
                </c:pt>
                <c:pt idx="110" formatCode="General">
                  <c:v>6.0636733686937196</c:v>
                </c:pt>
                <c:pt idx="111" formatCode="General">
                  <c:v>6.0899222893795404</c:v>
                </c:pt>
                <c:pt idx="112" formatCode="General">
                  <c:v>6.1194523251510997</c:v>
                </c:pt>
                <c:pt idx="113" formatCode="General">
                  <c:v>6.1522634760083799</c:v>
                </c:pt>
                <c:pt idx="114" formatCode="General">
                  <c:v>6.1883557419514004</c:v>
                </c:pt>
                <c:pt idx="115" formatCode="General">
                  <c:v>6.2441346984087804</c:v>
                </c:pt>
                <c:pt idx="116" formatCode="General">
                  <c:v>6.3163192302948001</c:v>
                </c:pt>
                <c:pt idx="117" formatCode="General">
                  <c:v>6.3753793018379099</c:v>
                </c:pt>
                <c:pt idx="118" formatCode="General">
                  <c:v>6.4147526828666503</c:v>
                </c:pt>
                <c:pt idx="119" formatCode="General">
                  <c:v>6.4442827186382097</c:v>
                </c:pt>
                <c:pt idx="120" formatCode="General">
                  <c:v>6.4672505242383096</c:v>
                </c:pt>
                <c:pt idx="121" formatCode="General">
                  <c:v>6.4869372147526798</c:v>
                </c:pt>
                <c:pt idx="122" formatCode="General">
                  <c:v>6.50662390526705</c:v>
                </c:pt>
                <c:pt idx="123" formatCode="General">
                  <c:v>6.5230294806956897</c:v>
                </c:pt>
                <c:pt idx="124" formatCode="General">
                  <c:v>6.5394350561243302</c:v>
                </c:pt>
              </c:numCache>
            </c:numRef>
          </c:xVal>
          <c:yVal>
            <c:numRef>
              <c:f>Data!$BO$9:$BO$211</c:f>
              <c:numCache>
                <c:formatCode>0.00</c:formatCode>
                <c:ptCount val="203"/>
                <c:pt idx="0">
                  <c:v>5.5080150601537908E-4</c:v>
                </c:pt>
                <c:pt idx="1">
                  <c:v>1.3559376863175041E-3</c:v>
                </c:pt>
                <c:pt idx="2">
                  <c:v>2.118579943671537E-3</c:v>
                </c:pt>
                <c:pt idx="3">
                  <c:v>2.1581510041945714E-3</c:v>
                </c:pt>
                <c:pt idx="4">
                  <c:v>1.4746508678866075E-3</c:v>
                </c:pt>
                <c:pt idx="5">
                  <c:v>2.2372931252408195E-3</c:v>
                </c:pt>
                <c:pt idx="6">
                  <c:v>2.2768641857638539E-3</c:v>
                </c:pt>
                <c:pt idx="7">
                  <c:v>1.5933640494558902E-3</c:v>
                </c:pt>
                <c:pt idx="8">
                  <c:v>3.8021487004717392E-3</c:v>
                </c:pt>
                <c:pt idx="9">
                  <c:v>6.8946870365033464E-3</c:v>
                </c:pt>
                <c:pt idx="10">
                  <c:v>1.5932477435366615E-2</c:v>
                </c:pt>
                <c:pt idx="11">
                  <c:v>3.1759102960031163E-2</c:v>
                </c:pt>
                <c:pt idx="12">
                  <c:v>5.6861544808221073E-2</c:v>
                </c:pt>
                <c:pt idx="13">
                  <c:v>8.6052396682273116E-2</c:v>
                </c:pt>
                <c:pt idx="14">
                  <c:v>0.11364529718502021</c:v>
                </c:pt>
                <c:pt idx="15">
                  <c:v>0.14176485252963847</c:v>
                </c:pt>
                <c:pt idx="16">
                  <c:v>0.17061170597982533</c:v>
                </c:pt>
                <c:pt idx="17">
                  <c:v>0.20343545101258215</c:v>
                </c:pt>
                <c:pt idx="18">
                  <c:v>0.23504223604387289</c:v>
                </c:pt>
                <c:pt idx="19">
                  <c:v>0.26642628396934109</c:v>
                </c:pt>
                <c:pt idx="20">
                  <c:v>0.29825220873731689</c:v>
                </c:pt>
                <c:pt idx="21">
                  <c:v>0.33228751771783149</c:v>
                </c:pt>
                <c:pt idx="22">
                  <c:v>0.36985784143840855</c:v>
                </c:pt>
                <c:pt idx="23">
                  <c:v>0.4074281651589855</c:v>
                </c:pt>
                <c:pt idx="24">
                  <c:v>0.44146167545492959</c:v>
                </c:pt>
                <c:pt idx="25">
                  <c:v>0.46930711127119717</c:v>
                </c:pt>
                <c:pt idx="26">
                  <c:v>0.49781536235122392</c:v>
                </c:pt>
                <c:pt idx="27">
                  <c:v>0.52566079816749145</c:v>
                </c:pt>
                <c:pt idx="28">
                  <c:v>0.55483186451128153</c:v>
                </c:pt>
                <c:pt idx="29">
                  <c:v>0.5840029308550756</c:v>
                </c:pt>
                <c:pt idx="30">
                  <c:v>0.61383681246262467</c:v>
                </c:pt>
                <c:pt idx="31">
                  <c:v>0.64367069407017796</c:v>
                </c:pt>
                <c:pt idx="32">
                  <c:v>0.67217894515020871</c:v>
                </c:pt>
                <c:pt idx="33">
                  <c:v>0.70135001149399867</c:v>
                </c:pt>
                <c:pt idx="34">
                  <c:v>0.72985826257402542</c:v>
                </c:pt>
                <c:pt idx="35">
                  <c:v>0.76499646497624363</c:v>
                </c:pt>
                <c:pt idx="36">
                  <c:v>0.80433429606685058</c:v>
                </c:pt>
                <c:pt idx="37">
                  <c:v>0.83593748372900234</c:v>
                </c:pt>
                <c:pt idx="38">
                  <c:v>0.86754067139115398</c:v>
                </c:pt>
                <c:pt idx="39">
                  <c:v>0.89759908878910022</c:v>
                </c:pt>
                <c:pt idx="40">
                  <c:v>0.92942501355707763</c:v>
                </c:pt>
                <c:pt idx="41">
                  <c:v>0.95992890516666718</c:v>
                </c:pt>
                <c:pt idx="42">
                  <c:v>0.99618798783627516</c:v>
                </c:pt>
                <c:pt idx="43">
                  <c:v>1</c:v>
                </c:pt>
                <c:pt idx="44">
                  <c:v>0.96763941624382033</c:v>
                </c:pt>
                <c:pt idx="45">
                  <c:v>0.9388213417467377</c:v>
                </c:pt>
                <c:pt idx="46">
                  <c:v>0.90569316935064104</c:v>
                </c:pt>
                <c:pt idx="47">
                  <c:v>0.87344695195498667</c:v>
                </c:pt>
                <c:pt idx="48">
                  <c:v>0.83899135034679617</c:v>
                </c:pt>
                <c:pt idx="49">
                  <c:v>0.799675103471017</c:v>
                </c:pt>
                <c:pt idx="50">
                  <c:v>0.75991697975273287</c:v>
                </c:pt>
                <c:pt idx="51">
                  <c:v>0.72545957945997108</c:v>
                </c:pt>
                <c:pt idx="52">
                  <c:v>0.69630290259273564</c:v>
                </c:pt>
                <c:pt idx="53">
                  <c:v>0.6671462257255002</c:v>
                </c:pt>
                <c:pt idx="54">
                  <c:v>0.63865236412202397</c:v>
                </c:pt>
                <c:pt idx="55">
                  <c:v>0.60949568725478853</c:v>
                </c:pt>
                <c:pt idx="56">
                  <c:v>0.57967619512378976</c:v>
                </c:pt>
                <c:pt idx="57">
                  <c:v>0.55051951825655032</c:v>
                </c:pt>
                <c:pt idx="58">
                  <c:v>0.52070002612555166</c:v>
                </c:pt>
                <c:pt idx="59">
                  <c:v>0.49353179504960176</c:v>
                </c:pt>
                <c:pt idx="60">
                  <c:v>0.46503793344612548</c:v>
                </c:pt>
                <c:pt idx="61">
                  <c:v>0.43124334841712691</c:v>
                </c:pt>
                <c:pt idx="62">
                  <c:v>0.39192710154135169</c:v>
                </c:pt>
                <c:pt idx="63">
                  <c:v>0.35482023887811326</c:v>
                </c:pt>
                <c:pt idx="64">
                  <c:v>0.31903900674239805</c:v>
                </c:pt>
                <c:pt idx="65">
                  <c:v>0.28546715881922197</c:v>
                </c:pt>
                <c:pt idx="66">
                  <c:v>0.25543032563610796</c:v>
                </c:pt>
                <c:pt idx="67">
                  <c:v>0.22186027639750122</c:v>
                </c:pt>
                <c:pt idx="68">
                  <c:v>0.18873390268597143</c:v>
                </c:pt>
                <c:pt idx="69">
                  <c:v>0.15534420155350562</c:v>
                </c:pt>
                <c:pt idx="70">
                  <c:v>0.12513781237166571</c:v>
                </c:pt>
                <c:pt idx="71">
                  <c:v>9.6184900770629092E-2</c:v>
                </c:pt>
                <c:pt idx="72">
                  <c:v>6.5779422902468951E-2</c:v>
                </c:pt>
                <c:pt idx="73">
                  <c:v>4.3885834325787687E-2</c:v>
                </c:pt>
                <c:pt idx="74">
                  <c:v>3.3561384898401006E-2</c:v>
                </c:pt>
                <c:pt idx="75">
                  <c:v>2.9624064376353919E-2</c:v>
                </c:pt>
                <c:pt idx="76">
                  <c:v>2.7494421846384301E-2</c:v>
                </c:pt>
                <c:pt idx="77">
                  <c:v>3.0185253961954289E-2</c:v>
                </c:pt>
                <c:pt idx="78">
                  <c:v>3.2635062345246997E-2</c:v>
                </c:pt>
                <c:pt idx="79">
                  <c:v>3.665152498833997E-2</c:v>
                </c:pt>
                <c:pt idx="80">
                  <c:v>4.3078224954202507E-2</c:v>
                </c:pt>
                <c:pt idx="81">
                  <c:v>5.3481816502635726E-2</c:v>
                </c:pt>
                <c:pt idx="82">
                  <c:v>6.8585370830469533E-2</c:v>
                </c:pt>
                <c:pt idx="83">
                  <c:v>9.0558101528197002E-2</c:v>
                </c:pt>
                <c:pt idx="84">
                  <c:v>0.1174146605390694</c:v>
                </c:pt>
                <c:pt idx="85">
                  <c:v>0.14538688934219324</c:v>
                </c:pt>
                <c:pt idx="86">
                  <c:v>0.17387976595173738</c:v>
                </c:pt>
                <c:pt idx="87">
                  <c:v>0.20182616792849073</c:v>
                </c:pt>
                <c:pt idx="88">
                  <c:v>0.23021264806318276</c:v>
                </c:pt>
                <c:pt idx="89">
                  <c:v>0.26178064146393099</c:v>
                </c:pt>
                <c:pt idx="90">
                  <c:v>0.29281658396910049</c:v>
                </c:pt>
                <c:pt idx="91">
                  <c:v>0.32199484505116771</c:v>
                </c:pt>
                <c:pt idx="92">
                  <c:v>0.35249873666075859</c:v>
                </c:pt>
                <c:pt idx="93">
                  <c:v>0.38432825879787302</c:v>
                </c:pt>
                <c:pt idx="94">
                  <c:v>0.41615778093498462</c:v>
                </c:pt>
                <c:pt idx="95">
                  <c:v>0.44798730307210066</c:v>
                </c:pt>
                <c:pt idx="96">
                  <c:v>0.47915400994545349</c:v>
                </c:pt>
                <c:pt idx="97">
                  <c:v>0.50899508629127999</c:v>
                </c:pt>
                <c:pt idx="98">
                  <c:v>0.53950077658544082</c:v>
                </c:pt>
                <c:pt idx="99">
                  <c:v>0.57266132530378533</c:v>
                </c:pt>
                <c:pt idx="100">
                  <c:v>0.60383882428455404</c:v>
                </c:pt>
                <c:pt idx="101">
                  <c:v>0.62309464194045772</c:v>
                </c:pt>
                <c:pt idx="102">
                  <c:v>0.61279249620173104</c:v>
                </c:pt>
                <c:pt idx="103">
                  <c:v>0.58206664691629806</c:v>
                </c:pt>
                <c:pt idx="104">
                  <c:v>0.55133180420801642</c:v>
                </c:pt>
                <c:pt idx="105">
                  <c:v>0.51741364954910907</c:v>
                </c:pt>
                <c:pt idx="106">
                  <c:v>0.48402394841664409</c:v>
                </c:pt>
                <c:pt idx="107">
                  <c:v>0.45189179760075743</c:v>
                </c:pt>
                <c:pt idx="108">
                  <c:v>0.41909683152110766</c:v>
                </c:pt>
                <c:pt idx="109">
                  <c:v>0.3869646807052235</c:v>
                </c:pt>
                <c:pt idx="110">
                  <c:v>0.35549534515309766</c:v>
                </c:pt>
                <c:pt idx="111">
                  <c:v>0.32369460196909144</c:v>
                </c:pt>
                <c:pt idx="112">
                  <c:v>0.29136540525864479</c:v>
                </c:pt>
                <c:pt idx="113">
                  <c:v>0.25824262891625321</c:v>
                </c:pt>
                <c:pt idx="114">
                  <c:v>0.22852410294574069</c:v>
                </c:pt>
                <c:pt idx="115">
                  <c:v>0.19724168069843448</c:v>
                </c:pt>
                <c:pt idx="116">
                  <c:v>0.18571211260966314</c:v>
                </c:pt>
                <c:pt idx="117">
                  <c:v>0.20492309162880512</c:v>
                </c:pt>
                <c:pt idx="118">
                  <c:v>0.23319954365884799</c:v>
                </c:pt>
                <c:pt idx="119">
                  <c:v>0.26522970905965987</c:v>
                </c:pt>
                <c:pt idx="120">
                  <c:v>0.29385382540402338</c:v>
                </c:pt>
                <c:pt idx="121">
                  <c:v>0.3239122428019684</c:v>
                </c:pt>
                <c:pt idx="122">
                  <c:v>0.35618004441245188</c:v>
                </c:pt>
                <c:pt idx="123">
                  <c:v>0.38557384786206556</c:v>
                </c:pt>
                <c:pt idx="124">
                  <c:v>0.41938641973675722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E-4ED2-95D4-33CAF7F86D8C}"/>
            </c:ext>
          </c:extLst>
        </c:ser>
        <c:ser>
          <c:idx val="0"/>
          <c:order val="3"/>
          <c:tx>
            <c:v>Gas Phase - ADC(2)//def2-TZVPD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4E-4ED2-95D4-33CAF7F8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Abs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 - ADC(2) states'!$V$7:$V$230</c:f>
              <c:numCache>
                <c:formatCode>General</c:formatCode>
                <c:ptCount val="224"/>
                <c:pt idx="0">
                  <c:v>3.5871436977747</c:v>
                </c:pt>
                <c:pt idx="1">
                  <c:v>3.5873436977747</c:v>
                </c:pt>
                <c:pt idx="2">
                  <c:v>3.6364334212657998</c:v>
                </c:pt>
                <c:pt idx="3">
                  <c:v>3.6366334212657998</c:v>
                </c:pt>
                <c:pt idx="4">
                  <c:v>3.6368334212657998</c:v>
                </c:pt>
                <c:pt idx="5">
                  <c:v>3.6479123635869</c:v>
                </c:pt>
                <c:pt idx="6">
                  <c:v>3.6481123635868999</c:v>
                </c:pt>
                <c:pt idx="7">
                  <c:v>3.6483123635868999</c:v>
                </c:pt>
                <c:pt idx="8">
                  <c:v>3.6510313031204999</c:v>
                </c:pt>
                <c:pt idx="9">
                  <c:v>3.6512313031204999</c:v>
                </c:pt>
                <c:pt idx="10">
                  <c:v>3.6514313031204999</c:v>
                </c:pt>
                <c:pt idx="11">
                  <c:v>3.6519628362877001</c:v>
                </c:pt>
                <c:pt idx="12">
                  <c:v>3.6521628362877001</c:v>
                </c:pt>
                <c:pt idx="13">
                  <c:v>3.6523628362877001</c:v>
                </c:pt>
                <c:pt idx="14">
                  <c:v>3.7483872906614</c:v>
                </c:pt>
                <c:pt idx="15">
                  <c:v>3.7485872906614</c:v>
                </c:pt>
                <c:pt idx="16">
                  <c:v>3.7487872906613999</c:v>
                </c:pt>
                <c:pt idx="17">
                  <c:v>3.7486382436030001</c:v>
                </c:pt>
                <c:pt idx="18">
                  <c:v>3.7488382436030001</c:v>
                </c:pt>
                <c:pt idx="19">
                  <c:v>3.7490382436030001</c:v>
                </c:pt>
                <c:pt idx="20">
                  <c:v>3.7495482618629001</c:v>
                </c:pt>
                <c:pt idx="21">
                  <c:v>3.7497482618629001</c:v>
                </c:pt>
                <c:pt idx="22">
                  <c:v>3.7499482618629001</c:v>
                </c:pt>
                <c:pt idx="23">
                  <c:v>3.7529373310063998</c:v>
                </c:pt>
                <c:pt idx="24">
                  <c:v>3.7531373310063998</c:v>
                </c:pt>
                <c:pt idx="25">
                  <c:v>3.7533373310063998</c:v>
                </c:pt>
                <c:pt idx="26">
                  <c:v>3.7651549797230999</c:v>
                </c:pt>
                <c:pt idx="27">
                  <c:v>3.7653549797230998</c:v>
                </c:pt>
                <c:pt idx="28">
                  <c:v>3.7655549797230998</c:v>
                </c:pt>
                <c:pt idx="29">
                  <c:v>4.5585673635946993</c:v>
                </c:pt>
                <c:pt idx="30">
                  <c:v>4.5587673635946997</c:v>
                </c:pt>
                <c:pt idx="31">
                  <c:v>4.5589673635947001</c:v>
                </c:pt>
                <c:pt idx="32">
                  <c:v>4.5588446710709993</c:v>
                </c:pt>
                <c:pt idx="33">
                  <c:v>4.5590446710709998</c:v>
                </c:pt>
                <c:pt idx="34">
                  <c:v>4.5592446710710002</c:v>
                </c:pt>
                <c:pt idx="35">
                  <c:v>4.5599130672298998</c:v>
                </c:pt>
                <c:pt idx="36">
                  <c:v>4.5601130672299002</c:v>
                </c:pt>
                <c:pt idx="37">
                  <c:v>4.5603130672299006</c:v>
                </c:pt>
                <c:pt idx="38">
                  <c:v>4.5639251009000992</c:v>
                </c:pt>
                <c:pt idx="39">
                  <c:v>4.5641251009000996</c:v>
                </c:pt>
                <c:pt idx="40">
                  <c:v>4.5643251009001</c:v>
                </c:pt>
                <c:pt idx="41">
                  <c:v>4.5756478421274993</c:v>
                </c:pt>
                <c:pt idx="42">
                  <c:v>4.5758478421274997</c:v>
                </c:pt>
                <c:pt idx="43">
                  <c:v>4.5760478421275002</c:v>
                </c:pt>
                <c:pt idx="44">
                  <c:v>4.5844666444324993</c:v>
                </c:pt>
                <c:pt idx="45">
                  <c:v>4.5846666444324997</c:v>
                </c:pt>
                <c:pt idx="46">
                  <c:v>4.5848666444325001</c:v>
                </c:pt>
                <c:pt idx="47">
                  <c:v>4.5900460080370999</c:v>
                </c:pt>
                <c:pt idx="48">
                  <c:v>4.5902460080371004</c:v>
                </c:pt>
                <c:pt idx="49">
                  <c:v>4.5904460080371008</c:v>
                </c:pt>
                <c:pt idx="50">
                  <c:v>4.5911297830799995</c:v>
                </c:pt>
                <c:pt idx="51">
                  <c:v>4.5913297830799999</c:v>
                </c:pt>
                <c:pt idx="52">
                  <c:v>4.5915297830800004</c:v>
                </c:pt>
                <c:pt idx="53">
                  <c:v>4.5914042114301994</c:v>
                </c:pt>
                <c:pt idx="54">
                  <c:v>4.5916042114301998</c:v>
                </c:pt>
                <c:pt idx="55">
                  <c:v>4.5918042114302002</c:v>
                </c:pt>
                <c:pt idx="56">
                  <c:v>4.5914954505963994</c:v>
                </c:pt>
                <c:pt idx="57">
                  <c:v>4.5916954505963998</c:v>
                </c:pt>
                <c:pt idx="58">
                  <c:v>4.5918954505964003</c:v>
                </c:pt>
                <c:pt idx="59">
                  <c:v>5.2004307609553999</c:v>
                </c:pt>
                <c:pt idx="60">
                  <c:v>5.2006307609554003</c:v>
                </c:pt>
                <c:pt idx="61">
                  <c:v>5.2008307609554008</c:v>
                </c:pt>
                <c:pt idx="62">
                  <c:v>5.2336026141131997</c:v>
                </c:pt>
                <c:pt idx="63">
                  <c:v>5.2338026141132001</c:v>
                </c:pt>
                <c:pt idx="64">
                  <c:v>5.2340026141132006</c:v>
                </c:pt>
                <c:pt idx="65">
                  <c:v>5.2413653549868995</c:v>
                </c:pt>
                <c:pt idx="66">
                  <c:v>5.2415653549868999</c:v>
                </c:pt>
                <c:pt idx="67">
                  <c:v>5.2417653549869003</c:v>
                </c:pt>
                <c:pt idx="68">
                  <c:v>5.2434011902680995</c:v>
                </c:pt>
                <c:pt idx="69">
                  <c:v>5.2436011902680999</c:v>
                </c:pt>
                <c:pt idx="70">
                  <c:v>5.2438011902681003</c:v>
                </c:pt>
                <c:pt idx="71">
                  <c:v>5.2439853886879995</c:v>
                </c:pt>
                <c:pt idx="72">
                  <c:v>5.2441853886879999</c:v>
                </c:pt>
                <c:pt idx="73">
                  <c:v>5.2443853886880003</c:v>
                </c:pt>
                <c:pt idx="74">
                  <c:v>5.7452892305049996</c:v>
                </c:pt>
                <c:pt idx="75">
                  <c:v>5.745489230505</c:v>
                </c:pt>
                <c:pt idx="76">
                  <c:v>5.7456892305050005</c:v>
                </c:pt>
                <c:pt idx="77">
                  <c:v>5.7485913869566998</c:v>
                </c:pt>
                <c:pt idx="78">
                  <c:v>5.7487913869567002</c:v>
                </c:pt>
                <c:pt idx="79">
                  <c:v>5.7489913869567006</c:v>
                </c:pt>
                <c:pt idx="80">
                  <c:v>5.7495344508774995</c:v>
                </c:pt>
                <c:pt idx="81">
                  <c:v>5.7497344508774999</c:v>
                </c:pt>
                <c:pt idx="82">
                  <c:v>5.7499344508775003</c:v>
                </c:pt>
                <c:pt idx="83">
                  <c:v>5.7497404222987996</c:v>
                </c:pt>
                <c:pt idx="84">
                  <c:v>5.7499404222988</c:v>
                </c:pt>
                <c:pt idx="85">
                  <c:v>5.7501404222988004</c:v>
                </c:pt>
                <c:pt idx="86">
                  <c:v>5.7497963681253994</c:v>
                </c:pt>
                <c:pt idx="87">
                  <c:v>5.7499963681253998</c:v>
                </c:pt>
                <c:pt idx="88">
                  <c:v>5.7501963681254002</c:v>
                </c:pt>
                <c:pt idx="89">
                  <c:v>5.7516211099700998</c:v>
                </c:pt>
                <c:pt idx="90">
                  <c:v>5.7518211099701002</c:v>
                </c:pt>
                <c:pt idx="91">
                  <c:v>5.7520211099701006</c:v>
                </c:pt>
                <c:pt idx="92">
                  <c:v>5.7517342738462993</c:v>
                </c:pt>
                <c:pt idx="93">
                  <c:v>5.7519342738462997</c:v>
                </c:pt>
                <c:pt idx="94">
                  <c:v>5.7521342738463002</c:v>
                </c:pt>
                <c:pt idx="95">
                  <c:v>5.7521031145257</c:v>
                </c:pt>
                <c:pt idx="96">
                  <c:v>5.7523031145257004</c:v>
                </c:pt>
                <c:pt idx="97">
                  <c:v>5.7525031145257008</c:v>
                </c:pt>
                <c:pt idx="98">
                  <c:v>5.7532329901447996</c:v>
                </c:pt>
                <c:pt idx="99">
                  <c:v>5.7534329901448</c:v>
                </c:pt>
                <c:pt idx="100">
                  <c:v>5.7536329901448005</c:v>
                </c:pt>
                <c:pt idx="101">
                  <c:v>5.7595428203146994</c:v>
                </c:pt>
                <c:pt idx="102">
                  <c:v>5.7597428203146999</c:v>
                </c:pt>
                <c:pt idx="103">
                  <c:v>5.7599428203147003</c:v>
                </c:pt>
                <c:pt idx="104">
                  <c:v>5.9719880025262997</c:v>
                </c:pt>
                <c:pt idx="105">
                  <c:v>5.9721880025263001</c:v>
                </c:pt>
                <c:pt idx="106">
                  <c:v>5.9723880025263005</c:v>
                </c:pt>
                <c:pt idx="107">
                  <c:v>5.9887764978330997</c:v>
                </c:pt>
                <c:pt idx="108">
                  <c:v>5.9889764978331002</c:v>
                </c:pt>
                <c:pt idx="109">
                  <c:v>5.9891764978331006</c:v>
                </c:pt>
                <c:pt idx="110">
                  <c:v>5.9924952168134995</c:v>
                </c:pt>
                <c:pt idx="111">
                  <c:v>5.9926952168134999</c:v>
                </c:pt>
                <c:pt idx="112">
                  <c:v>5.9928952168135003</c:v>
                </c:pt>
                <c:pt idx="113">
                  <c:v>5.9935530922806999</c:v>
                </c:pt>
                <c:pt idx="114">
                  <c:v>5.9937530922807003</c:v>
                </c:pt>
                <c:pt idx="115">
                  <c:v>5.9939530922807007</c:v>
                </c:pt>
                <c:pt idx="116">
                  <c:v>5.9938987996214994</c:v>
                </c:pt>
                <c:pt idx="117">
                  <c:v>5.9940987996214998</c:v>
                </c:pt>
                <c:pt idx="118">
                  <c:v>5.9942987996215003</c:v>
                </c:pt>
                <c:pt idx="119">
                  <c:v>6.4021599216624994</c:v>
                </c:pt>
                <c:pt idx="120">
                  <c:v>6.4023599216624998</c:v>
                </c:pt>
                <c:pt idx="121">
                  <c:v>6.4025599216625002</c:v>
                </c:pt>
                <c:pt idx="122">
                  <c:v>6.4076272904264</c:v>
                </c:pt>
                <c:pt idx="123">
                  <c:v>6.4078272904264004</c:v>
                </c:pt>
                <c:pt idx="124">
                  <c:v>6.4080272904264008</c:v>
                </c:pt>
                <c:pt idx="125">
                  <c:v>6.4103093598491991</c:v>
                </c:pt>
                <c:pt idx="126">
                  <c:v>6.4105093598491996</c:v>
                </c:pt>
                <c:pt idx="127">
                  <c:v>6.4107093598492</c:v>
                </c:pt>
                <c:pt idx="128">
                  <c:v>6.4111216798733999</c:v>
                </c:pt>
                <c:pt idx="129">
                  <c:v>6.4113216798734003</c:v>
                </c:pt>
                <c:pt idx="130">
                  <c:v>6.4115216798734007</c:v>
                </c:pt>
                <c:pt idx="131">
                  <c:v>6.4113712064947999</c:v>
                </c:pt>
                <c:pt idx="132">
                  <c:v>6.4115712064948003</c:v>
                </c:pt>
                <c:pt idx="133">
                  <c:v>6.4117712064948007</c:v>
                </c:pt>
                <c:pt idx="134">
                  <c:v>-2.0000000000000001E-4</c:v>
                </c:pt>
              </c:numCache>
            </c:numRef>
          </c:xVal>
          <c:yVal>
            <c:numRef>
              <c:f>'Data - ADC(2) states'!$Y$7:$Y$230</c:f>
              <c:numCache>
                <c:formatCode>General</c:formatCode>
                <c:ptCount val="224"/>
                <c:pt idx="0">
                  <c:v>0.20157809348488812</c:v>
                </c:pt>
                <c:pt idx="1">
                  <c:v>0</c:v>
                </c:pt>
                <c:pt idx="2">
                  <c:v>0</c:v>
                </c:pt>
                <c:pt idx="3">
                  <c:v>0.20226197254237657</c:v>
                </c:pt>
                <c:pt idx="4">
                  <c:v>0</c:v>
                </c:pt>
                <c:pt idx="5">
                  <c:v>0</c:v>
                </c:pt>
                <c:pt idx="6">
                  <c:v>0.20244622048148977</c:v>
                </c:pt>
                <c:pt idx="7">
                  <c:v>0</c:v>
                </c:pt>
                <c:pt idx="8">
                  <c:v>0</c:v>
                </c:pt>
                <c:pt idx="9">
                  <c:v>0.20250825239172102</c:v>
                </c:pt>
                <c:pt idx="10">
                  <c:v>0</c:v>
                </c:pt>
                <c:pt idx="11">
                  <c:v>0</c:v>
                </c:pt>
                <c:pt idx="12">
                  <c:v>0.20252850568229586</c:v>
                </c:pt>
                <c:pt idx="13">
                  <c:v>0</c:v>
                </c:pt>
                <c:pt idx="14">
                  <c:v>0</c:v>
                </c:pt>
                <c:pt idx="15">
                  <c:v>1.8915241634802694E-9</c:v>
                </c:pt>
                <c:pt idx="16">
                  <c:v>0</c:v>
                </c:pt>
                <c:pt idx="17">
                  <c:v>0</c:v>
                </c:pt>
                <c:pt idx="18">
                  <c:v>1.8870674970127561E-9</c:v>
                </c:pt>
                <c:pt idx="19">
                  <c:v>0</c:v>
                </c:pt>
                <c:pt idx="20">
                  <c:v>0</c:v>
                </c:pt>
                <c:pt idx="21">
                  <c:v>1.8794461399836457E-9</c:v>
                </c:pt>
                <c:pt idx="22">
                  <c:v>0</c:v>
                </c:pt>
                <c:pt idx="23">
                  <c:v>0</c:v>
                </c:pt>
                <c:pt idx="24">
                  <c:v>1.8209086997454489E-9</c:v>
                </c:pt>
                <c:pt idx="25">
                  <c:v>0</c:v>
                </c:pt>
                <c:pt idx="26">
                  <c:v>0</c:v>
                </c:pt>
                <c:pt idx="27">
                  <c:v>1.4441189809937427E-9</c:v>
                </c:pt>
                <c:pt idx="28">
                  <c:v>0</c:v>
                </c:pt>
                <c:pt idx="29">
                  <c:v>0</c:v>
                </c:pt>
                <c:pt idx="30">
                  <c:v>2.3705878089743976E-4</c:v>
                </c:pt>
                <c:pt idx="31">
                  <c:v>0</c:v>
                </c:pt>
                <c:pt idx="32">
                  <c:v>0</c:v>
                </c:pt>
                <c:pt idx="33">
                  <c:v>2.3713753258717817E-4</c:v>
                </c:pt>
                <c:pt idx="34">
                  <c:v>0</c:v>
                </c:pt>
                <c:pt idx="35">
                  <c:v>0</c:v>
                </c:pt>
                <c:pt idx="36">
                  <c:v>2.3745158287380438E-4</c:v>
                </c:pt>
                <c:pt idx="37">
                  <c:v>0</c:v>
                </c:pt>
                <c:pt idx="38">
                  <c:v>0</c:v>
                </c:pt>
                <c:pt idx="39">
                  <c:v>2.3872469108253934E-4</c:v>
                </c:pt>
                <c:pt idx="40">
                  <c:v>0</c:v>
                </c:pt>
                <c:pt idx="41">
                  <c:v>0</c:v>
                </c:pt>
                <c:pt idx="42">
                  <c:v>2.4406467184196054E-4</c:v>
                </c:pt>
                <c:pt idx="43">
                  <c:v>0</c:v>
                </c:pt>
                <c:pt idx="44">
                  <c:v>0</c:v>
                </c:pt>
                <c:pt idx="45">
                  <c:v>3.1788536904256959E-3</c:v>
                </c:pt>
                <c:pt idx="46">
                  <c:v>0</c:v>
                </c:pt>
                <c:pt idx="47">
                  <c:v>0</c:v>
                </c:pt>
                <c:pt idx="48">
                  <c:v>4.0449250143509445E-3</c:v>
                </c:pt>
                <c:pt idx="49">
                  <c:v>0</c:v>
                </c:pt>
                <c:pt idx="50">
                  <c:v>0</c:v>
                </c:pt>
                <c:pt idx="51">
                  <c:v>4.2393345641945079E-3</c:v>
                </c:pt>
                <c:pt idx="52">
                  <c:v>0</c:v>
                </c:pt>
                <c:pt idx="53">
                  <c:v>0</c:v>
                </c:pt>
                <c:pt idx="54">
                  <c:v>4.2851772671079176E-3</c:v>
                </c:pt>
                <c:pt idx="55">
                  <c:v>0</c:v>
                </c:pt>
                <c:pt idx="56">
                  <c:v>0</c:v>
                </c:pt>
                <c:pt idx="57">
                  <c:v>4.2962021314135561E-3</c:v>
                </c:pt>
                <c:pt idx="58">
                  <c:v>0</c:v>
                </c:pt>
                <c:pt idx="59">
                  <c:v>0</c:v>
                </c:pt>
                <c:pt idx="60">
                  <c:v>1.4398949008662244E-2</c:v>
                </c:pt>
                <c:pt idx="61">
                  <c:v>0</c:v>
                </c:pt>
                <c:pt idx="62">
                  <c:v>0</c:v>
                </c:pt>
                <c:pt idx="63">
                  <c:v>1.1937880681405314E-2</c:v>
                </c:pt>
                <c:pt idx="64">
                  <c:v>0</c:v>
                </c:pt>
                <c:pt idx="65">
                  <c:v>0</c:v>
                </c:pt>
                <c:pt idx="66">
                  <c:v>1.1343996749244634E-2</c:v>
                </c:pt>
                <c:pt idx="67">
                  <c:v>0</c:v>
                </c:pt>
                <c:pt idx="68">
                  <c:v>0</c:v>
                </c:pt>
                <c:pt idx="69">
                  <c:v>1.1189847024808153E-2</c:v>
                </c:pt>
                <c:pt idx="70">
                  <c:v>0</c:v>
                </c:pt>
                <c:pt idx="71">
                  <c:v>0</c:v>
                </c:pt>
                <c:pt idx="72">
                  <c:v>1.1147721574867977E-2</c:v>
                </c:pt>
                <c:pt idx="73">
                  <c:v>0</c:v>
                </c:pt>
                <c:pt idx="74">
                  <c:v>0</c:v>
                </c:pt>
                <c:pt idx="75">
                  <c:v>0.11122134654493543</c:v>
                </c:pt>
                <c:pt idx="76">
                  <c:v>0</c:v>
                </c:pt>
                <c:pt idx="77">
                  <c:v>0</c:v>
                </c:pt>
                <c:pt idx="78">
                  <c:v>0.11496320214040404</c:v>
                </c:pt>
                <c:pt idx="79">
                  <c:v>0</c:v>
                </c:pt>
                <c:pt idx="80">
                  <c:v>0</c:v>
                </c:pt>
                <c:pt idx="81">
                  <c:v>0.115864957456908</c:v>
                </c:pt>
                <c:pt idx="82">
                  <c:v>0</c:v>
                </c:pt>
                <c:pt idx="83">
                  <c:v>0</c:v>
                </c:pt>
                <c:pt idx="84">
                  <c:v>0.116100271495324</c:v>
                </c:pt>
                <c:pt idx="85">
                  <c:v>0</c:v>
                </c:pt>
                <c:pt idx="86">
                  <c:v>0</c:v>
                </c:pt>
                <c:pt idx="87">
                  <c:v>0.11616689007788478</c:v>
                </c:pt>
                <c:pt idx="88">
                  <c:v>0</c:v>
                </c:pt>
                <c:pt idx="89">
                  <c:v>0</c:v>
                </c:pt>
                <c:pt idx="90">
                  <c:v>1.2625349063773544E-4</c:v>
                </c:pt>
                <c:pt idx="91">
                  <c:v>0</c:v>
                </c:pt>
                <c:pt idx="92">
                  <c:v>0</c:v>
                </c:pt>
                <c:pt idx="93">
                  <c:v>1.2243115123435966E-4</c:v>
                </c:pt>
                <c:pt idx="94">
                  <c:v>0</c:v>
                </c:pt>
                <c:pt idx="95">
                  <c:v>0</c:v>
                </c:pt>
                <c:pt idx="96">
                  <c:v>1.1457924216810584E-4</c:v>
                </c:pt>
                <c:pt idx="97">
                  <c:v>0</c:v>
                </c:pt>
                <c:pt idx="98">
                  <c:v>0</c:v>
                </c:pt>
                <c:pt idx="99">
                  <c:v>1.0704917721915746E-4</c:v>
                </c:pt>
                <c:pt idx="100">
                  <c:v>0</c:v>
                </c:pt>
                <c:pt idx="101">
                  <c:v>0</c:v>
                </c:pt>
                <c:pt idx="102">
                  <c:v>1.1894650254838833E-4</c:v>
                </c:pt>
                <c:pt idx="103">
                  <c:v>0</c:v>
                </c:pt>
                <c:pt idx="104">
                  <c:v>0</c:v>
                </c:pt>
                <c:pt idx="105">
                  <c:v>1.1767163278226975E-2</c:v>
                </c:pt>
                <c:pt idx="106">
                  <c:v>0</c:v>
                </c:pt>
                <c:pt idx="107">
                  <c:v>0</c:v>
                </c:pt>
                <c:pt idx="108">
                  <c:v>1.1118374605671603E-2</c:v>
                </c:pt>
                <c:pt idx="109">
                  <c:v>0</c:v>
                </c:pt>
                <c:pt idx="110">
                  <c:v>0</c:v>
                </c:pt>
                <c:pt idx="111">
                  <c:v>1.0961837472615706E-2</c:v>
                </c:pt>
                <c:pt idx="112">
                  <c:v>0</c:v>
                </c:pt>
                <c:pt idx="113">
                  <c:v>0</c:v>
                </c:pt>
                <c:pt idx="114">
                  <c:v>1.0913813807420028E-2</c:v>
                </c:pt>
                <c:pt idx="115">
                  <c:v>0</c:v>
                </c:pt>
                <c:pt idx="116">
                  <c:v>0</c:v>
                </c:pt>
                <c:pt idx="117">
                  <c:v>1.0898224553021101E-2</c:v>
                </c:pt>
                <c:pt idx="118">
                  <c:v>0</c:v>
                </c:pt>
                <c:pt idx="119">
                  <c:v>0</c:v>
                </c:pt>
                <c:pt idx="120">
                  <c:v>2.4128751330563195E-3</c:v>
                </c:pt>
                <c:pt idx="121">
                  <c:v>0</c:v>
                </c:pt>
                <c:pt idx="122">
                  <c:v>0</c:v>
                </c:pt>
                <c:pt idx="123">
                  <c:v>2.4301408235739628E-3</c:v>
                </c:pt>
                <c:pt idx="124">
                  <c:v>0</c:v>
                </c:pt>
                <c:pt idx="125">
                  <c:v>0</c:v>
                </c:pt>
                <c:pt idx="126">
                  <c:v>2.4430754455547652E-3</c:v>
                </c:pt>
                <c:pt idx="127">
                  <c:v>0</c:v>
                </c:pt>
                <c:pt idx="128">
                  <c:v>0</c:v>
                </c:pt>
                <c:pt idx="129">
                  <c:v>2.4491923883274034E-3</c:v>
                </c:pt>
                <c:pt idx="130">
                  <c:v>0</c:v>
                </c:pt>
                <c:pt idx="131">
                  <c:v>0</c:v>
                </c:pt>
                <c:pt idx="132">
                  <c:v>2.4517449410822027E-3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E-4ED2-95D4-33CAF7F86D8C}"/>
            </c:ext>
          </c:extLst>
        </c:ser>
        <c:ser>
          <c:idx val="2"/>
          <c:order val="2"/>
          <c:tx>
            <c:v>Mohanalingam - Experimental</c:v>
          </c:tx>
          <c:spPr>
            <a:ln w="25400">
              <a:solidFill>
                <a:srgbClr val="00B050"/>
              </a:solidFill>
              <a:prstDash val="dash"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Data!$BS$6:$BS$51</c:f>
              <c:numCache>
                <c:formatCode>General</c:formatCode>
                <c:ptCount val="46"/>
                <c:pt idx="0">
                  <c:v>4.67421701883507</c:v>
                </c:pt>
                <c:pt idx="1">
                  <c:v>4.61851555080721</c:v>
                </c:pt>
                <c:pt idx="2">
                  <c:v>4.5536970263532703</c:v>
                </c:pt>
                <c:pt idx="3">
                  <c:v>4.4990696225071201</c:v>
                </c:pt>
                <c:pt idx="4">
                  <c:v>4.4388221153846104</c:v>
                </c:pt>
                <c:pt idx="5">
                  <c:v>4.3893652065527</c:v>
                </c:pt>
                <c:pt idx="6">
                  <c:v>4.3210247507122501</c:v>
                </c:pt>
                <c:pt idx="7">
                  <c:v>4.2651448667073604</c:v>
                </c:pt>
                <c:pt idx="8">
                  <c:v>4.1978320868945804</c:v>
                </c:pt>
                <c:pt idx="9">
                  <c:v>4.1411814458689404</c:v>
                </c:pt>
                <c:pt idx="10">
                  <c:v>4.0775939916564896</c:v>
                </c:pt>
                <c:pt idx="11">
                  <c:v>4.0287793803418799</c:v>
                </c:pt>
                <c:pt idx="12">
                  <c:v>3.9600535459910402</c:v>
                </c:pt>
                <c:pt idx="13">
                  <c:v>3.9208733974358898</c:v>
                </c:pt>
                <c:pt idx="14">
                  <c:v>3.88490473646723</c:v>
                </c:pt>
                <c:pt idx="15">
                  <c:v>3.8421919515669498</c:v>
                </c:pt>
                <c:pt idx="16">
                  <c:v>3.7972311253561202</c:v>
                </c:pt>
                <c:pt idx="17">
                  <c:v>3.7590144230769198</c:v>
                </c:pt>
                <c:pt idx="18">
                  <c:v>3.7365340099715101</c:v>
                </c:pt>
                <c:pt idx="19">
                  <c:v>3.7084334935897401</c:v>
                </c:pt>
                <c:pt idx="20">
                  <c:v>3.6735888532763501</c:v>
                </c:pt>
                <c:pt idx="21">
                  <c:v>3.63312410968661</c:v>
                </c:pt>
                <c:pt idx="22">
                  <c:v>3.5949074074073999</c:v>
                </c:pt>
                <c:pt idx="23">
                  <c:v>3.5602875712250701</c:v>
                </c:pt>
                <c:pt idx="24">
                  <c:v>3.5126290954415902</c:v>
                </c:pt>
                <c:pt idx="25">
                  <c:v>3.4645210113960099</c:v>
                </c:pt>
                <c:pt idx="26">
                  <c:v>3.4120667141500398</c:v>
                </c:pt>
                <c:pt idx="27">
                  <c:v>3.3513695987654302</c:v>
                </c:pt>
                <c:pt idx="28">
                  <c:v>3.3228944088319001</c:v>
                </c:pt>
                <c:pt idx="29">
                  <c:v>3.2837142602767599</c:v>
                </c:pt>
                <c:pt idx="30">
                  <c:v>3.2509570868945801</c:v>
                </c:pt>
                <c:pt idx="31">
                  <c:v>3.22173254985755</c:v>
                </c:pt>
                <c:pt idx="32">
                  <c:v>3.2037482193732099</c:v>
                </c:pt>
                <c:pt idx="33">
                  <c:v>3.18576388888888</c:v>
                </c:pt>
                <c:pt idx="34">
                  <c:v>3.1640328228869898</c:v>
                </c:pt>
                <c:pt idx="35">
                  <c:v>3.1452991452991399</c:v>
                </c:pt>
                <c:pt idx="36">
                  <c:v>3.1250667735042699</c:v>
                </c:pt>
                <c:pt idx="37">
                  <c:v>3.0995889719848</c:v>
                </c:pt>
                <c:pt idx="38">
                  <c:v>3.0801059472934398</c:v>
                </c:pt>
                <c:pt idx="39">
                  <c:v>3.0591242283950599</c:v>
                </c:pt>
                <c:pt idx="40">
                  <c:v>3.0340211004273501</c:v>
                </c:pt>
                <c:pt idx="41">
                  <c:v>2.9946803774928701</c:v>
                </c:pt>
                <c:pt idx="42">
                  <c:v>2.9349467083841998</c:v>
                </c:pt>
                <c:pt idx="43">
                  <c:v>2.8867743945868898</c:v>
                </c:pt>
                <c:pt idx="44">
                  <c:v>2.8373174857549799</c:v>
                </c:pt>
                <c:pt idx="45">
                  <c:v>2.8103409900284899</c:v>
                </c:pt>
              </c:numCache>
            </c:numRef>
          </c:xVal>
          <c:yVal>
            <c:numRef>
              <c:f>Data!$BU$6:$BU$51</c:f>
              <c:numCache>
                <c:formatCode>General</c:formatCode>
                <c:ptCount val="46"/>
                <c:pt idx="0">
                  <c:v>0.11126230326121446</c:v>
                </c:pt>
                <c:pt idx="1">
                  <c:v>8.4691794802014234E-2</c:v>
                </c:pt>
                <c:pt idx="2">
                  <c:v>7.4040685807593182E-2</c:v>
                </c:pt>
                <c:pt idx="3">
                  <c:v>7.3009933324262255E-2</c:v>
                </c:pt>
                <c:pt idx="4">
                  <c:v>8.1255953190910821E-2</c:v>
                </c:pt>
                <c:pt idx="5">
                  <c:v>9.0738876037556676E-2</c:v>
                </c:pt>
                <c:pt idx="6">
                  <c:v>0.10411991736661763</c:v>
                </c:pt>
                <c:pt idx="7">
                  <c:v>0.11473086717337673</c:v>
                </c:pt>
                <c:pt idx="8">
                  <c:v>0.13691658729078843</c:v>
                </c:pt>
                <c:pt idx="9">
                  <c:v>0.1518624982990894</c:v>
                </c:pt>
                <c:pt idx="10">
                  <c:v>0.18226969655735617</c:v>
                </c:pt>
                <c:pt idx="11">
                  <c:v>0.20133861749898105</c:v>
                </c:pt>
                <c:pt idx="12">
                  <c:v>0.24440934626674343</c:v>
                </c:pt>
                <c:pt idx="13">
                  <c:v>0.27709892502381467</c:v>
                </c:pt>
                <c:pt idx="14">
                  <c:v>0.32039052932371997</c:v>
                </c:pt>
                <c:pt idx="15">
                  <c:v>0.38316335555858261</c:v>
                </c:pt>
                <c:pt idx="16">
                  <c:v>0.43150564702680916</c:v>
                </c:pt>
                <c:pt idx="17">
                  <c:v>0.47804657582178717</c:v>
                </c:pt>
                <c:pt idx="18">
                  <c:v>0.52168503651290821</c:v>
                </c:pt>
                <c:pt idx="19">
                  <c:v>0.57704789767315778</c:v>
                </c:pt>
                <c:pt idx="20">
                  <c:v>0.63648795754524945</c:v>
                </c:pt>
                <c:pt idx="21">
                  <c:v>0.71035855218397614</c:v>
                </c:pt>
                <c:pt idx="22">
                  <c:v>0.76773710708940635</c:v>
                </c:pt>
                <c:pt idx="23">
                  <c:v>0.82628384814261169</c:v>
                </c:pt>
                <c:pt idx="24">
                  <c:v>0.89266430806913255</c:v>
                </c:pt>
                <c:pt idx="25">
                  <c:v>0.94605728670568223</c:v>
                </c:pt>
                <c:pt idx="26">
                  <c:v>1</c:v>
                </c:pt>
                <c:pt idx="27">
                  <c:v>0.97812514174264864</c:v>
                </c:pt>
                <c:pt idx="28">
                  <c:v>0.95706572322765782</c:v>
                </c:pt>
                <c:pt idx="29">
                  <c:v>0.89054390296056618</c:v>
                </c:pt>
                <c:pt idx="30">
                  <c:v>0.80072118655600044</c:v>
                </c:pt>
                <c:pt idx="31">
                  <c:v>0.71860457205062489</c:v>
                </c:pt>
                <c:pt idx="32">
                  <c:v>0.65950809633964358</c:v>
                </c:pt>
                <c:pt idx="33">
                  <c:v>0.59714757109811334</c:v>
                </c:pt>
                <c:pt idx="34">
                  <c:v>0.52241801605661042</c:v>
                </c:pt>
                <c:pt idx="35">
                  <c:v>0.4636651245067393</c:v>
                </c:pt>
                <c:pt idx="36">
                  <c:v>0.40408763097020317</c:v>
                </c:pt>
                <c:pt idx="37">
                  <c:v>0.32107769764594041</c:v>
                </c:pt>
                <c:pt idx="38">
                  <c:v>0.26885290515716587</c:v>
                </c:pt>
                <c:pt idx="39">
                  <c:v>0.21387943937950935</c:v>
                </c:pt>
                <c:pt idx="40">
                  <c:v>0.15753163695740988</c:v>
                </c:pt>
                <c:pt idx="41">
                  <c:v>9.5171111715880385E-2</c:v>
                </c:pt>
                <c:pt idx="42">
                  <c:v>4.3559862371945694E-2</c:v>
                </c:pt>
                <c:pt idx="43">
                  <c:v>3.1592424448595356E-2</c:v>
                </c:pt>
                <c:pt idx="44">
                  <c:v>3.0093148109204552E-2</c:v>
                </c:pt>
                <c:pt idx="45">
                  <c:v>2.9718329024357025E-2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E-4ED2-95D4-33CAF7F86D8C}"/>
            </c:ext>
          </c:extLst>
        </c:ser>
        <c:ser>
          <c:idx val="4"/>
          <c:order val="4"/>
          <c:tx>
            <c:v>Kovalenko - Experimental</c:v>
          </c:tx>
          <c:spPr>
            <a:ln w="2540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Kovalenko!$N$7:$N$55</c:f>
              <c:numCache>
                <c:formatCode>General</c:formatCode>
                <c:ptCount val="49"/>
                <c:pt idx="0">
                  <c:v>4.6447426994301999</c:v>
                </c:pt>
                <c:pt idx="1">
                  <c:v>4.5728053774928696</c:v>
                </c:pt>
                <c:pt idx="2">
                  <c:v>4.5224492521367496</c:v>
                </c:pt>
                <c:pt idx="3">
                  <c:v>4.4688334668803398</c:v>
                </c:pt>
                <c:pt idx="4">
                  <c:v>4.4244346509971502</c:v>
                </c:pt>
                <c:pt idx="5">
                  <c:v>4.39071403133903</c:v>
                </c:pt>
                <c:pt idx="6">
                  <c:v>4.3255208333333304</c:v>
                </c:pt>
                <c:pt idx="7">
                  <c:v>4.2722101393976297</c:v>
                </c:pt>
                <c:pt idx="8">
                  <c:v>4.2423433048432999</c:v>
                </c:pt>
                <c:pt idx="9">
                  <c:v>4.1793981481481399</c:v>
                </c:pt>
                <c:pt idx="10">
                  <c:v>4.1052127849002797</c:v>
                </c:pt>
                <c:pt idx="11">
                  <c:v>4.0557558760683703</c:v>
                </c:pt>
                <c:pt idx="12">
                  <c:v>4.0152911324786302</c:v>
                </c:pt>
                <c:pt idx="13">
                  <c:v>3.9456018518518499</c:v>
                </c:pt>
                <c:pt idx="14">
                  <c:v>3.8759125712250699</c:v>
                </c:pt>
                <c:pt idx="15">
                  <c:v>3.8152154558404501</c:v>
                </c:pt>
                <c:pt idx="16">
                  <c:v>3.7590144230769198</c:v>
                </c:pt>
                <c:pt idx="17">
                  <c:v>3.7073094729344702</c:v>
                </c:pt>
                <c:pt idx="18">
                  <c:v>3.6511084401709399</c:v>
                </c:pt>
                <c:pt idx="19">
                  <c:v>3.6038995726495702</c:v>
                </c:pt>
                <c:pt idx="20">
                  <c:v>3.5521946225071201</c:v>
                </c:pt>
                <c:pt idx="21">
                  <c:v>3.5207220441595402</c:v>
                </c:pt>
                <c:pt idx="22">
                  <c:v>3.5004896723646701</c:v>
                </c:pt>
                <c:pt idx="23">
                  <c:v>3.46676905270655</c:v>
                </c:pt>
                <c:pt idx="24">
                  <c:v>3.4308003917378902</c:v>
                </c:pt>
                <c:pt idx="25">
                  <c:v>3.3970797720797701</c:v>
                </c:pt>
                <c:pt idx="26">
                  <c:v>3.3611111111111098</c:v>
                </c:pt>
                <c:pt idx="27">
                  <c:v>3.3296385327635298</c:v>
                </c:pt>
                <c:pt idx="28">
                  <c:v>3.3094061609686598</c:v>
                </c:pt>
                <c:pt idx="29">
                  <c:v>3.2824296652421601</c:v>
                </c:pt>
                <c:pt idx="30">
                  <c:v>3.2284766737891699</c:v>
                </c:pt>
                <c:pt idx="31">
                  <c:v>3.1835158475783398</c:v>
                </c:pt>
                <c:pt idx="32">
                  <c:v>3.1318108974358898</c:v>
                </c:pt>
                <c:pt idx="33">
                  <c:v>3.1048344017093998</c:v>
                </c:pt>
                <c:pt idx="34">
                  <c:v>3.0868500712250699</c:v>
                </c:pt>
                <c:pt idx="35">
                  <c:v>3.06436965811965</c:v>
                </c:pt>
                <c:pt idx="36">
                  <c:v>3.0497573896011398</c:v>
                </c:pt>
                <c:pt idx="37">
                  <c:v>3.0351451210826199</c:v>
                </c:pt>
                <c:pt idx="38">
                  <c:v>3.01716079059829</c:v>
                </c:pt>
                <c:pt idx="39">
                  <c:v>3.0029231956315199</c:v>
                </c:pt>
                <c:pt idx="40">
                  <c:v>2.9901842948717898</c:v>
                </c:pt>
                <c:pt idx="41">
                  <c:v>2.9721999643874599</c:v>
                </c:pt>
                <c:pt idx="42">
                  <c:v>2.9587117165242098</c:v>
                </c:pt>
                <c:pt idx="43">
                  <c:v>2.9474715099715101</c:v>
                </c:pt>
                <c:pt idx="44">
                  <c:v>2.9317352207977199</c:v>
                </c:pt>
                <c:pt idx="45">
                  <c:v>2.9115028490028401</c:v>
                </c:pt>
                <c:pt idx="46">
                  <c:v>2.88227831196581</c:v>
                </c:pt>
                <c:pt idx="47">
                  <c:v>2.85080573361823</c:v>
                </c:pt>
                <c:pt idx="48">
                  <c:v>2.8148370726495702</c:v>
                </c:pt>
              </c:numCache>
            </c:numRef>
          </c:xVal>
          <c:yVal>
            <c:numRef>
              <c:f>Kovalenko!$O$7:$O$55</c:f>
              <c:numCache>
                <c:formatCode>General</c:formatCode>
                <c:ptCount val="49"/>
                <c:pt idx="0">
                  <c:v>0.23110267298165299</c:v>
                </c:pt>
                <c:pt idx="1">
                  <c:v>0.18111727267778199</c:v>
                </c:pt>
                <c:pt idx="2">
                  <c:v>0.160860689204638</c:v>
                </c:pt>
                <c:pt idx="3">
                  <c:v>0.13926231014208701</c:v>
                </c:pt>
                <c:pt idx="4">
                  <c:v>0.13263143438302599</c:v>
                </c:pt>
                <c:pt idx="5">
                  <c:v>0.120962967499591</c:v>
                </c:pt>
                <c:pt idx="6">
                  <c:v>0.105639318218935</c:v>
                </c:pt>
                <c:pt idx="7">
                  <c:v>0.108959776953407</c:v>
                </c:pt>
                <c:pt idx="8">
                  <c:v>0.106014208721214</c:v>
                </c:pt>
                <c:pt idx="9">
                  <c:v>0.10962252980565</c:v>
                </c:pt>
                <c:pt idx="10">
                  <c:v>0.112387347259958</c:v>
                </c:pt>
                <c:pt idx="11">
                  <c:v>0.113230850890086</c:v>
                </c:pt>
                <c:pt idx="12">
                  <c:v>0.118091038473203</c:v>
                </c:pt>
                <c:pt idx="13">
                  <c:v>0.11652988731014099</c:v>
                </c:pt>
                <c:pt idx="14">
                  <c:v>0.128351434482007</c:v>
                </c:pt>
                <c:pt idx="15">
                  <c:v>0.15266464559856199</c:v>
                </c:pt>
                <c:pt idx="16">
                  <c:v>0.185839107813629</c:v>
                </c:pt>
                <c:pt idx="17">
                  <c:v>0.22405785562632599</c:v>
                </c:pt>
                <c:pt idx="18">
                  <c:v>0.27862450712769099</c:v>
                </c:pt>
                <c:pt idx="19">
                  <c:v>0.331104714464586</c:v>
                </c:pt>
                <c:pt idx="20">
                  <c:v>0.398929929639665</c:v>
                </c:pt>
                <c:pt idx="21">
                  <c:v>0.45447493058958</c:v>
                </c:pt>
                <c:pt idx="22">
                  <c:v>0.48540339702759999</c:v>
                </c:pt>
                <c:pt idx="23">
                  <c:v>0.549322227666176</c:v>
                </c:pt>
                <c:pt idx="24">
                  <c:v>0.61571533561979397</c:v>
                </c:pt>
                <c:pt idx="25">
                  <c:v>0.683689231858021</c:v>
                </c:pt>
                <c:pt idx="26">
                  <c:v>0.75551200391964701</c:v>
                </c:pt>
                <c:pt idx="27">
                  <c:v>0.82218003157493502</c:v>
                </c:pt>
                <c:pt idx="28">
                  <c:v>0.85791959279220398</c:v>
                </c:pt>
                <c:pt idx="29">
                  <c:v>0.907208767877557</c:v>
                </c:pt>
                <c:pt idx="30">
                  <c:v>0.97463550250174402</c:v>
                </c:pt>
                <c:pt idx="31">
                  <c:v>1.0029397354238101</c:v>
                </c:pt>
                <c:pt idx="32">
                  <c:v>0.964536889596602</c:v>
                </c:pt>
                <c:pt idx="33">
                  <c:v>0.918401927159888</c:v>
                </c:pt>
                <c:pt idx="34">
                  <c:v>0.88077229299363002</c:v>
                </c:pt>
                <c:pt idx="35">
                  <c:v>0.82046178343949006</c:v>
                </c:pt>
                <c:pt idx="36">
                  <c:v>0.75568382873319095</c:v>
                </c:pt>
                <c:pt idx="37">
                  <c:v>0.70654193205944704</c:v>
                </c:pt>
                <c:pt idx="38">
                  <c:v>0.66203930535140698</c:v>
                </c:pt>
                <c:pt idx="39">
                  <c:v>0.61049186128803901</c:v>
                </c:pt>
                <c:pt idx="40">
                  <c:v>0.54244923512439402</c:v>
                </c:pt>
                <c:pt idx="41">
                  <c:v>0.47234471119821397</c:v>
                </c:pt>
                <c:pt idx="42">
                  <c:v>0.40911317981381601</c:v>
                </c:pt>
                <c:pt idx="43">
                  <c:v>0.373029968969459</c:v>
                </c:pt>
                <c:pt idx="44">
                  <c:v>0.306018291687081</c:v>
                </c:pt>
                <c:pt idx="45">
                  <c:v>0.240553037726604</c:v>
                </c:pt>
                <c:pt idx="46">
                  <c:v>0.16745876204474799</c:v>
                </c:pt>
                <c:pt idx="47">
                  <c:v>0.10642658827372101</c:v>
                </c:pt>
                <c:pt idx="48">
                  <c:v>6.5601012575534606E-2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D-4A90-BF80-44033194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  <c:extLst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4.7684248396153366E-2"/>
          <c:y val="0.88754359486287704"/>
          <c:w val="0.93837776980575782"/>
          <c:h val="0.11245635842361069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0"/>
          <c:order val="3"/>
          <c:tx>
            <c:v>Gas Phase - ADC(2)//def2-TZVPD</c:v>
          </c:tx>
          <c:spPr>
            <a:ln w="25400">
              <a:solidFill>
                <a:schemeClr val="tx1">
                  <a:lumMod val="95000"/>
                  <a:lumOff val="5000"/>
                </a:schemeClr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6EE-4B84-AF0D-91CAB5A8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DMSO - 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Data!$AN$10:$AN$211</c:f>
              <c:numCache>
                <c:formatCode>0.00</c:formatCode>
                <c:ptCount val="202"/>
                <c:pt idx="0">
                  <c:v>2.10563421173085</c:v>
                </c:pt>
                <c:pt idx="1">
                  <c:v>2.17409533773621</c:v>
                </c:pt>
                <c:pt idx="2">
                  <c:v>2.2475658144249002</c:v>
                </c:pt>
                <c:pt idx="3">
                  <c:v>2.3210362911135798</c:v>
                </c:pt>
                <c:pt idx="4">
                  <c:v>2.3945067678022598</c:v>
                </c:pt>
                <c:pt idx="5">
                  <c:v>2.4679772444909398</c:v>
                </c:pt>
                <c:pt idx="6">
                  <c:v>2.5414477211796198</c:v>
                </c:pt>
                <c:pt idx="7">
                  <c:v>2.6169219381416302</c:v>
                </c:pt>
                <c:pt idx="8">
                  <c:v>2.6883886745569798</c:v>
                </c:pt>
                <c:pt idx="9">
                  <c:v>2.7618591512456598</c:v>
                </c:pt>
                <c:pt idx="10">
                  <c:v>2.8353296279343398</c:v>
                </c:pt>
                <c:pt idx="11">
                  <c:v>2.9088001046230301</c:v>
                </c:pt>
                <c:pt idx="12">
                  <c:v>2.9722518799450701</c:v>
                </c:pt>
                <c:pt idx="13">
                  <c:v>3.0190058196560501</c:v>
                </c:pt>
                <c:pt idx="14">
                  <c:v>3.0557410580003901</c:v>
                </c:pt>
                <c:pt idx="15">
                  <c:v>3.0857971621003002</c:v>
                </c:pt>
                <c:pt idx="16">
                  <c:v>3.1125136990779998</c:v>
                </c:pt>
                <c:pt idx="17">
                  <c:v>3.1392302360557101</c:v>
                </c:pt>
                <c:pt idx="18">
                  <c:v>3.1626072059112</c:v>
                </c:pt>
                <c:pt idx="19">
                  <c:v>3.1826446086444702</c:v>
                </c:pt>
                <c:pt idx="20">
                  <c:v>3.2026820113777501</c:v>
                </c:pt>
                <c:pt idx="21">
                  <c:v>3.22271941411103</c:v>
                </c:pt>
                <c:pt idx="22">
                  <c:v>3.2427568168443002</c:v>
                </c:pt>
                <c:pt idx="23">
                  <c:v>3.25945465245537</c:v>
                </c:pt>
                <c:pt idx="24">
                  <c:v>3.27281292094422</c:v>
                </c:pt>
                <c:pt idx="25">
                  <c:v>3.2861711894330701</c:v>
                </c:pt>
                <c:pt idx="26">
                  <c:v>3.2995294579219201</c:v>
                </c:pt>
                <c:pt idx="27">
                  <c:v>3.3128877264107701</c:v>
                </c:pt>
                <c:pt idx="28">
                  <c:v>3.3262459948996201</c:v>
                </c:pt>
                <c:pt idx="29">
                  <c:v>3.3396042633884702</c:v>
                </c:pt>
                <c:pt idx="30">
                  <c:v>3.3529625318773202</c:v>
                </c:pt>
                <c:pt idx="31">
                  <c:v>3.36632080036618</c:v>
                </c:pt>
                <c:pt idx="32">
                  <c:v>3.37967906885503</c:v>
                </c:pt>
                <c:pt idx="33">
                  <c:v>3.39303733734388</c:v>
                </c:pt>
                <c:pt idx="34">
                  <c:v>3.40639560583273</c:v>
                </c:pt>
                <c:pt idx="35">
                  <c:v>3.4230934414437901</c:v>
                </c:pt>
                <c:pt idx="36">
                  <c:v>3.44313084417707</c:v>
                </c:pt>
                <c:pt idx="37">
                  <c:v>3.46316824691035</c:v>
                </c:pt>
                <c:pt idx="38">
                  <c:v>3.4832056496436201</c:v>
                </c:pt>
                <c:pt idx="39">
                  <c:v>3.5032430523769</c:v>
                </c:pt>
                <c:pt idx="40">
                  <c:v>3.52662002223239</c:v>
                </c:pt>
                <c:pt idx="41">
                  <c:v>3.5566761263323001</c:v>
                </c:pt>
                <c:pt idx="42">
                  <c:v>3.61010920028771</c:v>
                </c:pt>
                <c:pt idx="43">
                  <c:v>3.67022140848754</c:v>
                </c:pt>
                <c:pt idx="44">
                  <c:v>3.70695664683188</c:v>
                </c:pt>
                <c:pt idx="45">
                  <c:v>3.73033361668737</c:v>
                </c:pt>
                <c:pt idx="46">
                  <c:v>3.7503710194206499</c:v>
                </c:pt>
                <c:pt idx="47">
                  <c:v>3.77040842215392</c:v>
                </c:pt>
                <c:pt idx="48">
                  <c:v>3.7904458248871999</c:v>
                </c:pt>
                <c:pt idx="49">
                  <c:v>3.80714366049826</c:v>
                </c:pt>
                <c:pt idx="50">
                  <c:v>3.8205019289871101</c:v>
                </c:pt>
                <c:pt idx="51">
                  <c:v>3.8338601974759601</c:v>
                </c:pt>
                <c:pt idx="52">
                  <c:v>3.8472184659648199</c:v>
                </c:pt>
                <c:pt idx="53">
                  <c:v>3.8605767344536699</c:v>
                </c:pt>
                <c:pt idx="54">
                  <c:v>3.8739350029425199</c:v>
                </c:pt>
                <c:pt idx="55">
                  <c:v>3.8872932714313699</c:v>
                </c:pt>
                <c:pt idx="56">
                  <c:v>3.90065153992022</c:v>
                </c:pt>
                <c:pt idx="57">
                  <c:v>3.91400980840907</c:v>
                </c:pt>
                <c:pt idx="58">
                  <c:v>3.92736807689792</c:v>
                </c:pt>
                <c:pt idx="59">
                  <c:v>3.94072634538677</c:v>
                </c:pt>
                <c:pt idx="60">
                  <c:v>3.9574241809978399</c:v>
                </c:pt>
                <c:pt idx="61">
                  <c:v>3.97746158373111</c:v>
                </c:pt>
                <c:pt idx="62">
                  <c:v>3.9974989864643899</c:v>
                </c:pt>
                <c:pt idx="63">
                  <c:v>4.0175363891976703</c:v>
                </c:pt>
                <c:pt idx="64">
                  <c:v>4.0375737919309396</c:v>
                </c:pt>
                <c:pt idx="65">
                  <c:v>4.0576111946642204</c:v>
                </c:pt>
                <c:pt idx="66">
                  <c:v>4.0776485973975003</c:v>
                </c:pt>
                <c:pt idx="67">
                  <c:v>4.1010255672529903</c:v>
                </c:pt>
                <c:pt idx="68">
                  <c:v>4.1277421042306903</c:v>
                </c:pt>
                <c:pt idx="69">
                  <c:v>4.1577982083306004</c:v>
                </c:pt>
                <c:pt idx="70">
                  <c:v>4.1911938795527304</c:v>
                </c:pt>
                <c:pt idx="71">
                  <c:v>4.2312686850192804</c:v>
                </c:pt>
                <c:pt idx="72">
                  <c:v>4.2913808932191104</c:v>
                </c:pt>
                <c:pt idx="73">
                  <c:v>4.3648513699078002</c:v>
                </c:pt>
                <c:pt idx="74">
                  <c:v>4.4383218465964802</c:v>
                </c:pt>
                <c:pt idx="75">
                  <c:v>4.5117923232851602</c:v>
                </c:pt>
                <c:pt idx="76">
                  <c:v>4.5852627999738402</c:v>
                </c:pt>
                <c:pt idx="77">
                  <c:v>4.6587332766625202</c:v>
                </c:pt>
                <c:pt idx="78">
                  <c:v>4.7322037533512002</c:v>
                </c:pt>
                <c:pt idx="79" formatCode="General">
                  <c:v>4.8056742300398803</c:v>
                </c:pt>
                <c:pt idx="80" formatCode="General">
                  <c:v>4.8791447067285603</c:v>
                </c:pt>
                <c:pt idx="81" formatCode="General">
                  <c:v>4.9526151834172403</c:v>
                </c:pt>
                <c:pt idx="82" formatCode="General">
                  <c:v>5.0260856601059301</c:v>
                </c:pt>
                <c:pt idx="83" formatCode="General">
                  <c:v>5.0995561367946101</c:v>
                </c:pt>
                <c:pt idx="84" formatCode="General">
                  <c:v>5.1663474792388602</c:v>
                </c:pt>
                <c:pt idx="85" formatCode="General">
                  <c:v>5.21978055319427</c:v>
                </c:pt>
                <c:pt idx="86" formatCode="General">
                  <c:v>5.2631949257830302</c:v>
                </c:pt>
                <c:pt idx="87" formatCode="General">
                  <c:v>5.2999301641273702</c:v>
                </c:pt>
                <c:pt idx="88" formatCode="General">
                  <c:v>5.3333258353495001</c:v>
                </c:pt>
                <c:pt idx="89" formatCode="General">
                  <c:v>5.36338193944942</c:v>
                </c:pt>
                <c:pt idx="90" formatCode="General">
                  <c:v>5.39009847642712</c:v>
                </c:pt>
                <c:pt idx="91" formatCode="General">
                  <c:v>5.4168150134048201</c:v>
                </c:pt>
                <c:pt idx="92" formatCode="General">
                  <c:v>5.4435315503825201</c:v>
                </c:pt>
                <c:pt idx="93" formatCode="General">
                  <c:v>5.4702480873602299</c:v>
                </c:pt>
                <c:pt idx="94" formatCode="General">
                  <c:v>5.49696462433793</c:v>
                </c:pt>
                <c:pt idx="95" formatCode="General">
                  <c:v>5.52368116131563</c:v>
                </c:pt>
                <c:pt idx="96" formatCode="General">
                  <c:v>5.5503976982933301</c:v>
                </c:pt>
                <c:pt idx="97" formatCode="General">
                  <c:v>5.58045380239325</c:v>
                </c:pt>
                <c:pt idx="98" formatCode="General">
                  <c:v>5.6138494736153701</c:v>
                </c:pt>
                <c:pt idx="99" formatCode="General">
                  <c:v>5.6505847119597199</c:v>
                </c:pt>
                <c:pt idx="100" formatCode="General">
                  <c:v>5.70735735303733</c:v>
                </c:pt>
                <c:pt idx="101" formatCode="General">
                  <c:v>5.7808278297260101</c:v>
                </c:pt>
                <c:pt idx="102" formatCode="General">
                  <c:v>5.83760047080363</c:v>
                </c:pt>
                <c:pt idx="103" formatCode="General">
                  <c:v>5.87433570914797</c:v>
                </c:pt>
                <c:pt idx="104" formatCode="General">
                  <c:v>5.9077313803700999</c:v>
                </c:pt>
                <c:pt idx="105" formatCode="General">
                  <c:v>5.93778748447001</c:v>
                </c:pt>
                <c:pt idx="106" formatCode="General">
                  <c:v>5.9645040214477199</c:v>
                </c:pt>
                <c:pt idx="107" formatCode="General">
                  <c:v>5.9912205584254199</c:v>
                </c:pt>
                <c:pt idx="108" formatCode="General">
                  <c:v>6.0179370954031199</c:v>
                </c:pt>
                <c:pt idx="109" formatCode="General">
                  <c:v>6.04465363238082</c:v>
                </c:pt>
                <c:pt idx="110" formatCode="General">
                  <c:v>6.0713701693585298</c:v>
                </c:pt>
                <c:pt idx="111" formatCode="General">
                  <c:v>6.0980867063362298</c:v>
                </c:pt>
                <c:pt idx="112" formatCode="General">
                  <c:v>6.1248032433139299</c:v>
                </c:pt>
                <c:pt idx="113" formatCode="General">
                  <c:v>6.15485934741384</c:v>
                </c:pt>
                <c:pt idx="114" formatCode="General">
                  <c:v>6.1915945857581898</c:v>
                </c:pt>
                <c:pt idx="115" formatCode="General">
                  <c:v>6.2483672268357999</c:v>
                </c:pt>
                <c:pt idx="116" formatCode="General">
                  <c:v>6.3218377035244799</c:v>
                </c:pt>
                <c:pt idx="117" formatCode="General">
                  <c:v>6.3819499117243099</c:v>
                </c:pt>
                <c:pt idx="118" formatCode="General">
                  <c:v>6.4186851500686499</c:v>
                </c:pt>
                <c:pt idx="119" formatCode="General">
                  <c:v>6.4454016870463597</c:v>
                </c:pt>
                <c:pt idx="120" formatCode="General">
                  <c:v>6.4687786569018497</c:v>
                </c:pt>
                <c:pt idx="121" formatCode="General">
                  <c:v>6.4888160596351199</c:v>
                </c:pt>
                <c:pt idx="122" formatCode="General">
                  <c:v>6.5055138952461897</c:v>
                </c:pt>
                <c:pt idx="123" formatCode="General">
                  <c:v>6.5222117308572498</c:v>
                </c:pt>
                <c:pt idx="124" formatCode="General">
                  <c:v>6.5422491335905297</c:v>
                </c:pt>
              </c:numCache>
            </c:numRef>
          </c:xVal>
          <c:yVal>
            <c:numRef>
              <c:f>Data!$AQ$10:$AQ$211</c:f>
              <c:numCache>
                <c:formatCode>0.00</c:formatCode>
                <c:ptCount val="202"/>
                <c:pt idx="0">
                  <c:v>3.2470569793664832E-3</c:v>
                </c:pt>
                <c:pt idx="1">
                  <c:v>4.0452799510652506E-3</c:v>
                </c:pt>
                <c:pt idx="2">
                  <c:v>4.801318290934711E-3</c:v>
                </c:pt>
                <c:pt idx="3">
                  <c:v>4.8400977055699486E-3</c:v>
                </c:pt>
                <c:pt idx="4">
                  <c:v>4.1616181949705889E-3</c:v>
                </c:pt>
                <c:pt idx="5">
                  <c:v>4.9176565348400987E-3</c:v>
                </c:pt>
                <c:pt idx="6">
                  <c:v>4.9564359494751326E-3</c:v>
                </c:pt>
                <c:pt idx="7">
                  <c:v>4.9962729845095038E-3</c:v>
                </c:pt>
                <c:pt idx="8">
                  <c:v>6.7075989376259816E-3</c:v>
                </c:pt>
                <c:pt idx="9">
                  <c:v>1.0173282106159148E-2</c:v>
                </c:pt>
                <c:pt idx="10">
                  <c:v>1.9815361575323331E-2</c:v>
                </c:pt>
                <c:pt idx="11">
                  <c:v>3.7307441503998368E-2</c:v>
                </c:pt>
                <c:pt idx="12">
                  <c:v>6.3371454644939956E-2</c:v>
                </c:pt>
                <c:pt idx="13">
                  <c:v>9.1558507199225189E-2</c:v>
                </c:pt>
                <c:pt idx="14">
                  <c:v>0.12068267018383608</c:v>
                </c:pt>
                <c:pt idx="15">
                  <c:v>0.15021971642093396</c:v>
                </c:pt>
                <c:pt idx="16">
                  <c:v>0.18014949236624489</c:v>
                </c:pt>
                <c:pt idx="17">
                  <c:v>0.21468167974847799</c:v>
                </c:pt>
                <c:pt idx="18">
                  <c:v>0.24811629218315917</c:v>
                </c:pt>
                <c:pt idx="19">
                  <c:v>0.28012458599622359</c:v>
                </c:pt>
                <c:pt idx="20">
                  <c:v>0.31213287980928833</c:v>
                </c:pt>
                <c:pt idx="21">
                  <c:v>0.34940107240740542</c:v>
                </c:pt>
                <c:pt idx="22">
                  <c:v>0.38710758990427729</c:v>
                </c:pt>
                <c:pt idx="23">
                  <c:v>0.42020993326355949</c:v>
                </c:pt>
                <c:pt idx="24">
                  <c:v>0.44717396533962056</c:v>
                </c:pt>
                <c:pt idx="25">
                  <c:v>0.47611045946006991</c:v>
                </c:pt>
                <c:pt idx="26">
                  <c:v>0.50504695358052332</c:v>
                </c:pt>
                <c:pt idx="27">
                  <c:v>0.53332596035284463</c:v>
                </c:pt>
                <c:pt idx="28">
                  <c:v>0.56291994182143024</c:v>
                </c:pt>
                <c:pt idx="29">
                  <c:v>0.59251392329001584</c:v>
                </c:pt>
                <c:pt idx="30">
                  <c:v>0.62342287945486163</c:v>
                </c:pt>
                <c:pt idx="31">
                  <c:v>0.65170188622718295</c:v>
                </c:pt>
                <c:pt idx="32">
                  <c:v>0.68129586769576844</c:v>
                </c:pt>
                <c:pt idx="33">
                  <c:v>0.71023236181622196</c:v>
                </c:pt>
                <c:pt idx="34">
                  <c:v>0.73982634328480745</c:v>
                </c:pt>
                <c:pt idx="35">
                  <c:v>0.774681986239108</c:v>
                </c:pt>
                <c:pt idx="36">
                  <c:v>0.81282682863473499</c:v>
                </c:pt>
                <c:pt idx="37">
                  <c:v>0.85184832082787165</c:v>
                </c:pt>
                <c:pt idx="38">
                  <c:v>0.88517158933719609</c:v>
                </c:pt>
                <c:pt idx="39">
                  <c:v>0.91674155825150994</c:v>
                </c:pt>
                <c:pt idx="40">
                  <c:v>0.94699831517022104</c:v>
                </c:pt>
                <c:pt idx="41">
                  <c:v>0.97646961267250609</c:v>
                </c:pt>
                <c:pt idx="42">
                  <c:v>1</c:v>
                </c:pt>
                <c:pt idx="43">
                  <c:v>0.98520837749045953</c:v>
                </c:pt>
                <c:pt idx="44">
                  <c:v>0.9520246561171285</c:v>
                </c:pt>
                <c:pt idx="45">
                  <c:v>0.92431294517556861</c:v>
                </c:pt>
                <c:pt idx="46">
                  <c:v>0.89320245356799577</c:v>
                </c:pt>
                <c:pt idx="47">
                  <c:v>0.86121531216291314</c:v>
                </c:pt>
                <c:pt idx="48">
                  <c:v>0.82396827197278155</c:v>
                </c:pt>
                <c:pt idx="49">
                  <c:v>0.79132188051890107</c:v>
                </c:pt>
                <c:pt idx="50">
                  <c:v>0.76437195004816683</c:v>
                </c:pt>
                <c:pt idx="51">
                  <c:v>0.73676453222929617</c:v>
                </c:pt>
                <c:pt idx="52">
                  <c:v>0.70849962706229741</c:v>
                </c:pt>
                <c:pt idx="53">
                  <c:v>0.67826225985090227</c:v>
                </c:pt>
                <c:pt idx="54">
                  <c:v>0.64933986733577154</c:v>
                </c:pt>
                <c:pt idx="55">
                  <c:v>0.61975998747250849</c:v>
                </c:pt>
                <c:pt idx="56">
                  <c:v>0.59018010760924555</c:v>
                </c:pt>
                <c:pt idx="57">
                  <c:v>0.56125771509411471</c:v>
                </c:pt>
                <c:pt idx="58">
                  <c:v>0.53102034788272368</c:v>
                </c:pt>
                <c:pt idx="59">
                  <c:v>0.50275544271572092</c:v>
                </c:pt>
                <c:pt idx="60">
                  <c:v>0.46725993941994254</c:v>
                </c:pt>
                <c:pt idx="61">
                  <c:v>0.42519132534350862</c:v>
                </c:pt>
                <c:pt idx="62">
                  <c:v>0.38619098555835635</c:v>
                </c:pt>
                <c:pt idx="63">
                  <c:v>0.34894394536822193</c:v>
                </c:pt>
                <c:pt idx="64">
                  <c:v>0.31301187987435058</c:v>
                </c:pt>
                <c:pt idx="65">
                  <c:v>0.2805864135705145</c:v>
                </c:pt>
                <c:pt idx="66">
                  <c:v>0.24947592196294191</c:v>
                </c:pt>
                <c:pt idx="67">
                  <c:v>0.21551808121413038</c:v>
                </c:pt>
                <c:pt idx="68">
                  <c:v>0.18331530276100216</c:v>
                </c:pt>
                <c:pt idx="69">
                  <c:v>0.15098278953891292</c:v>
                </c:pt>
                <c:pt idx="70">
                  <c:v>0.12154498334926771</c:v>
                </c:pt>
                <c:pt idx="71">
                  <c:v>9.3200253023571406E-2</c:v>
                </c:pt>
                <c:pt idx="72">
                  <c:v>6.4097607196258011E-2</c:v>
                </c:pt>
                <c:pt idx="73">
                  <c:v>4.3933593550121337E-2</c:v>
                </c:pt>
                <c:pt idx="74">
                  <c:v>3.4528463782502038E-2</c:v>
                </c:pt>
                <c:pt idx="75">
                  <c:v>3.1459121187787382E-2</c:v>
                </c:pt>
                <c:pt idx="76">
                  <c:v>3.1378357448216702E-2</c:v>
                </c:pt>
                <c:pt idx="77">
                  <c:v>3.2851654713320931E-2</c:v>
                </c:pt>
                <c:pt idx="78">
                  <c:v>3.5759469828894191E-2</c:v>
                </c:pt>
                <c:pt idx="79">
                  <c:v>4.0340889103347821E-2</c:v>
                </c:pt>
                <c:pt idx="80">
                  <c:v>4.7671800924533568E-2</c:v>
                </c:pt>
                <c:pt idx="81">
                  <c:v>5.8947636834509626E-2</c:v>
                </c:pt>
                <c:pt idx="82">
                  <c:v>7.5124742066920949E-2</c:v>
                </c:pt>
                <c:pt idx="83">
                  <c:v>9.7876720780649254E-2</c:v>
                </c:pt>
                <c:pt idx="84">
                  <c:v>0.12731959072856885</c:v>
                </c:pt>
                <c:pt idx="85">
                  <c:v>0.15759221195326767</c:v>
                </c:pt>
                <c:pt idx="86">
                  <c:v>0.18785954507597097</c:v>
                </c:pt>
                <c:pt idx="87">
                  <c:v>0.21733436797958566</c:v>
                </c:pt>
                <c:pt idx="88">
                  <c:v>0.24759641300029353</c:v>
                </c:pt>
                <c:pt idx="89">
                  <c:v>0.2776594491158963</c:v>
                </c:pt>
                <c:pt idx="90">
                  <c:v>0.3066029940390102</c:v>
                </c:pt>
                <c:pt idx="91">
                  <c:v>0.33653276998432152</c:v>
                </c:pt>
                <c:pt idx="92">
                  <c:v>0.36810626429996202</c:v>
                </c:pt>
                <c:pt idx="93">
                  <c:v>0.39967975861560212</c:v>
                </c:pt>
                <c:pt idx="94">
                  <c:v>0.43125325293123934</c:v>
                </c:pt>
                <c:pt idx="95">
                  <c:v>0.46282674724688061</c:v>
                </c:pt>
                <c:pt idx="96">
                  <c:v>0.49374275421438973</c:v>
                </c:pt>
                <c:pt idx="97">
                  <c:v>0.52571250363957378</c:v>
                </c:pt>
                <c:pt idx="98">
                  <c:v>0.55781551323504908</c:v>
                </c:pt>
                <c:pt idx="99">
                  <c:v>0.58628218887153072</c:v>
                </c:pt>
                <c:pt idx="100">
                  <c:v>0.6140262426995402</c:v>
                </c:pt>
                <c:pt idx="101">
                  <c:v>0.61573862627305487</c:v>
                </c:pt>
                <c:pt idx="102">
                  <c:v>0.59229828624197012</c:v>
                </c:pt>
                <c:pt idx="103">
                  <c:v>0.56505386724675932</c:v>
                </c:pt>
                <c:pt idx="104">
                  <c:v>0.53351210154309481</c:v>
                </c:pt>
                <c:pt idx="105">
                  <c:v>0.50183707566913494</c:v>
                </c:pt>
                <c:pt idx="106">
                  <c:v>0.47094927191227098</c:v>
                </c:pt>
                <c:pt idx="107">
                  <c:v>0.43907523713321084</c:v>
                </c:pt>
                <c:pt idx="108">
                  <c:v>0.40522874030975342</c:v>
                </c:pt>
                <c:pt idx="109">
                  <c:v>0.37236847450849347</c:v>
                </c:pt>
                <c:pt idx="110">
                  <c:v>0.34049443972943089</c:v>
                </c:pt>
                <c:pt idx="111">
                  <c:v>0.30960663597256571</c:v>
                </c:pt>
                <c:pt idx="112">
                  <c:v>0.28200626895635927</c:v>
                </c:pt>
                <c:pt idx="113">
                  <c:v>0.25302694120974073</c:v>
                </c:pt>
                <c:pt idx="114">
                  <c:v>0.22363473021063682</c:v>
                </c:pt>
                <c:pt idx="115">
                  <c:v>0.19447624263670765</c:v>
                </c:pt>
                <c:pt idx="116">
                  <c:v>0.1863860875653518</c:v>
                </c:pt>
                <c:pt idx="117">
                  <c:v>0.20948964493903627</c:v>
                </c:pt>
                <c:pt idx="118">
                  <c:v>0.23810973429007998</c:v>
                </c:pt>
                <c:pt idx="119">
                  <c:v>0.26705327921319394</c:v>
                </c:pt>
                <c:pt idx="120">
                  <c:v>0.29632380510970807</c:v>
                </c:pt>
                <c:pt idx="121">
                  <c:v>0.3252638246314915</c:v>
                </c:pt>
                <c:pt idx="122">
                  <c:v>0.3506954822625743</c:v>
                </c:pt>
                <c:pt idx="123">
                  <c:v>0.38533196276749981</c:v>
                </c:pt>
                <c:pt idx="124">
                  <c:v>0.42391513006188042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6EE-4B84-AF0D-91CAB5A88A99}"/>
            </c:ext>
          </c:extLst>
        </c:ser>
        <c:ser>
          <c:idx val="3"/>
          <c:order val="1"/>
          <c:tx>
            <c:v>Abs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'Data - ADC(2) states'!$L$7:$L$230</c:f>
              <c:numCache>
                <c:formatCode>General</c:formatCode>
                <c:ptCount val="224"/>
                <c:pt idx="0">
                  <c:v>3.5755518701643001</c:v>
                </c:pt>
                <c:pt idx="1">
                  <c:v>3.5757518701643001</c:v>
                </c:pt>
                <c:pt idx="2">
                  <c:v>3.6249166390737</c:v>
                </c:pt>
                <c:pt idx="3">
                  <c:v>3.6251166390737</c:v>
                </c:pt>
                <c:pt idx="4">
                  <c:v>3.6253166390736999</c:v>
                </c:pt>
                <c:pt idx="5">
                  <c:v>3.6365520345680999</c:v>
                </c:pt>
                <c:pt idx="6">
                  <c:v>3.6367520345680999</c:v>
                </c:pt>
                <c:pt idx="7">
                  <c:v>3.6369520345680999</c:v>
                </c:pt>
                <c:pt idx="8">
                  <c:v>3.6397517953717999</c:v>
                </c:pt>
                <c:pt idx="9">
                  <c:v>3.6399517953717999</c:v>
                </c:pt>
                <c:pt idx="10">
                  <c:v>3.6401517953717999</c:v>
                </c:pt>
                <c:pt idx="11">
                  <c:v>3.6407199756647</c:v>
                </c:pt>
                <c:pt idx="12">
                  <c:v>3.6409199756646999</c:v>
                </c:pt>
                <c:pt idx="13">
                  <c:v>3.6411199756646999</c:v>
                </c:pt>
                <c:pt idx="14">
                  <c:v>3.7488419916422999</c:v>
                </c:pt>
                <c:pt idx="15">
                  <c:v>3.7490419916422999</c:v>
                </c:pt>
                <c:pt idx="16">
                  <c:v>3.7492419916422999</c:v>
                </c:pt>
                <c:pt idx="17">
                  <c:v>3.7491040239118001</c:v>
                </c:pt>
                <c:pt idx="18">
                  <c:v>3.7493040239118001</c:v>
                </c:pt>
                <c:pt idx="19">
                  <c:v>3.7495040239118</c:v>
                </c:pt>
                <c:pt idx="20">
                  <c:v>3.7500416378446002</c:v>
                </c:pt>
                <c:pt idx="21">
                  <c:v>3.7502416378446002</c:v>
                </c:pt>
                <c:pt idx="22">
                  <c:v>3.7504416378446002</c:v>
                </c:pt>
                <c:pt idx="23">
                  <c:v>3.7534895388171998</c:v>
                </c:pt>
                <c:pt idx="24">
                  <c:v>3.7536895388171998</c:v>
                </c:pt>
                <c:pt idx="25">
                  <c:v>3.7538895388171998</c:v>
                </c:pt>
                <c:pt idx="26">
                  <c:v>3.7657673023654001</c:v>
                </c:pt>
                <c:pt idx="27">
                  <c:v>3.7659673023654001</c:v>
                </c:pt>
                <c:pt idx="28">
                  <c:v>3.7661673023654001</c:v>
                </c:pt>
                <c:pt idx="29">
                  <c:v>4.5606082104796997</c:v>
                </c:pt>
                <c:pt idx="30">
                  <c:v>4.5608082104797001</c:v>
                </c:pt>
                <c:pt idx="31">
                  <c:v>4.5610082104797005</c:v>
                </c:pt>
                <c:pt idx="32">
                  <c:v>4.5608977150573997</c:v>
                </c:pt>
                <c:pt idx="33">
                  <c:v>4.5610977150574001</c:v>
                </c:pt>
                <c:pt idx="34">
                  <c:v>4.5612977150574006</c:v>
                </c:pt>
                <c:pt idx="35">
                  <c:v>4.5619996629834993</c:v>
                </c:pt>
                <c:pt idx="36">
                  <c:v>4.5621996629834998</c:v>
                </c:pt>
                <c:pt idx="37">
                  <c:v>4.5623996629835002</c:v>
                </c:pt>
                <c:pt idx="38">
                  <c:v>4.5660853330577993</c:v>
                </c:pt>
                <c:pt idx="39">
                  <c:v>4.5662853330577997</c:v>
                </c:pt>
                <c:pt idx="40">
                  <c:v>4.5664853330578001</c:v>
                </c:pt>
                <c:pt idx="41">
                  <c:v>4.5778707966287993</c:v>
                </c:pt>
                <c:pt idx="42">
                  <c:v>4.5780707966287997</c:v>
                </c:pt>
                <c:pt idx="43">
                  <c:v>4.5782707966288001</c:v>
                </c:pt>
                <c:pt idx="44">
                  <c:v>4.5825622874884999</c:v>
                </c:pt>
                <c:pt idx="45">
                  <c:v>4.5827622874885003</c:v>
                </c:pt>
                <c:pt idx="46">
                  <c:v>4.5829622874885008</c:v>
                </c:pt>
                <c:pt idx="47">
                  <c:v>4.5883132929488992</c:v>
                </c:pt>
                <c:pt idx="48">
                  <c:v>4.5885132929488996</c:v>
                </c:pt>
                <c:pt idx="49">
                  <c:v>4.5887132929489001</c:v>
                </c:pt>
                <c:pt idx="50">
                  <c:v>4.5894378029258993</c:v>
                </c:pt>
                <c:pt idx="51">
                  <c:v>4.5896378029258997</c:v>
                </c:pt>
                <c:pt idx="52">
                  <c:v>4.5898378029259002</c:v>
                </c:pt>
                <c:pt idx="53">
                  <c:v>4.5897241655730996</c:v>
                </c:pt>
                <c:pt idx="54">
                  <c:v>4.5899241655731</c:v>
                </c:pt>
                <c:pt idx="55">
                  <c:v>4.5901241655731004</c:v>
                </c:pt>
                <c:pt idx="56">
                  <c:v>4.5898202033148996</c:v>
                </c:pt>
                <c:pt idx="57">
                  <c:v>4.5900202033149</c:v>
                </c:pt>
                <c:pt idx="58">
                  <c:v>4.5902202033149004</c:v>
                </c:pt>
                <c:pt idx="59">
                  <c:v>5.1938311975370999</c:v>
                </c:pt>
                <c:pt idx="60">
                  <c:v>5.1940311975371003</c:v>
                </c:pt>
                <c:pt idx="61">
                  <c:v>5.1942311975371007</c:v>
                </c:pt>
                <c:pt idx="62">
                  <c:v>5.2271502757899997</c:v>
                </c:pt>
                <c:pt idx="63">
                  <c:v>5.2273502757900001</c:v>
                </c:pt>
                <c:pt idx="64">
                  <c:v>5.2275502757900005</c:v>
                </c:pt>
                <c:pt idx="65">
                  <c:v>5.2350581007755999</c:v>
                </c:pt>
                <c:pt idx="66">
                  <c:v>5.2352581007756003</c:v>
                </c:pt>
                <c:pt idx="67">
                  <c:v>5.2354581007756007</c:v>
                </c:pt>
                <c:pt idx="68">
                  <c:v>5.2371581421801991</c:v>
                </c:pt>
                <c:pt idx="69">
                  <c:v>5.2373581421801996</c:v>
                </c:pt>
                <c:pt idx="70">
                  <c:v>5.2375581421802</c:v>
                </c:pt>
                <c:pt idx="71">
                  <c:v>5.237768672194</c:v>
                </c:pt>
                <c:pt idx="72">
                  <c:v>5.2379686721940004</c:v>
                </c:pt>
                <c:pt idx="73">
                  <c:v>5.2381686721940008</c:v>
                </c:pt>
                <c:pt idx="74">
                  <c:v>5.7426888058845993</c:v>
                </c:pt>
                <c:pt idx="75">
                  <c:v>5.7428888058845997</c:v>
                </c:pt>
                <c:pt idx="76">
                  <c:v>5.7430888058846001</c:v>
                </c:pt>
                <c:pt idx="77">
                  <c:v>5.7458649849683994</c:v>
                </c:pt>
                <c:pt idx="78">
                  <c:v>5.7460649849683998</c:v>
                </c:pt>
                <c:pt idx="79">
                  <c:v>5.7462649849684002</c:v>
                </c:pt>
                <c:pt idx="80">
                  <c:v>5.7467893198466999</c:v>
                </c:pt>
                <c:pt idx="81">
                  <c:v>5.7469893198467004</c:v>
                </c:pt>
                <c:pt idx="82">
                  <c:v>5.7471893198467008</c:v>
                </c:pt>
                <c:pt idx="83">
                  <c:v>5.7469919379263992</c:v>
                </c:pt>
                <c:pt idx="84">
                  <c:v>5.7471919379263996</c:v>
                </c:pt>
                <c:pt idx="85">
                  <c:v>5.7473919379264</c:v>
                </c:pt>
                <c:pt idx="86">
                  <c:v>5.7470468501201992</c:v>
                </c:pt>
                <c:pt idx="87">
                  <c:v>5.7472468501201996</c:v>
                </c:pt>
                <c:pt idx="88">
                  <c:v>5.7474468501202001</c:v>
                </c:pt>
                <c:pt idx="89">
                  <c:v>5.7511279237720991</c:v>
                </c:pt>
                <c:pt idx="90">
                  <c:v>5.7513279237720996</c:v>
                </c:pt>
                <c:pt idx="91">
                  <c:v>5.7515279237721</c:v>
                </c:pt>
                <c:pt idx="92">
                  <c:v>5.7512426575957996</c:v>
                </c:pt>
                <c:pt idx="93">
                  <c:v>5.7514426575958</c:v>
                </c:pt>
                <c:pt idx="94">
                  <c:v>5.7516426575958004</c:v>
                </c:pt>
                <c:pt idx="95">
                  <c:v>5.7516196961432993</c:v>
                </c:pt>
                <c:pt idx="96">
                  <c:v>5.7518196961432997</c:v>
                </c:pt>
                <c:pt idx="97">
                  <c:v>5.7520196961433001</c:v>
                </c:pt>
                <c:pt idx="98">
                  <c:v>5.7527816857382996</c:v>
                </c:pt>
                <c:pt idx="99">
                  <c:v>5.7529816857383</c:v>
                </c:pt>
                <c:pt idx="100">
                  <c:v>5.7531816857383005</c:v>
                </c:pt>
                <c:pt idx="101">
                  <c:v>5.7592175980298999</c:v>
                </c:pt>
                <c:pt idx="102">
                  <c:v>5.7594175980299003</c:v>
                </c:pt>
                <c:pt idx="103">
                  <c:v>5.7596175980299007</c:v>
                </c:pt>
                <c:pt idx="104">
                  <c:v>5.9672517520259998</c:v>
                </c:pt>
                <c:pt idx="105">
                  <c:v>5.9674517520260002</c:v>
                </c:pt>
                <c:pt idx="106">
                  <c:v>5.9676517520260006</c:v>
                </c:pt>
                <c:pt idx="107">
                  <c:v>5.9838642056365998</c:v>
                </c:pt>
                <c:pt idx="108">
                  <c:v>5.9840642056366002</c:v>
                </c:pt>
                <c:pt idx="109">
                  <c:v>5.9842642056366007</c:v>
                </c:pt>
                <c:pt idx="110">
                  <c:v>5.9875873826449997</c:v>
                </c:pt>
                <c:pt idx="111">
                  <c:v>5.9877873826450001</c:v>
                </c:pt>
                <c:pt idx="112">
                  <c:v>5.9879873826450005</c:v>
                </c:pt>
                <c:pt idx="113">
                  <c:v>5.9886614723734999</c:v>
                </c:pt>
                <c:pt idx="114">
                  <c:v>5.9888614723735003</c:v>
                </c:pt>
                <c:pt idx="115">
                  <c:v>5.9890614723735007</c:v>
                </c:pt>
                <c:pt idx="116">
                  <c:v>5.9890180543957996</c:v>
                </c:pt>
                <c:pt idx="117">
                  <c:v>5.9892180543958</c:v>
                </c:pt>
                <c:pt idx="118">
                  <c:v>5.9894180543958004</c:v>
                </c:pt>
                <c:pt idx="119">
                  <c:v>6.400307305888</c:v>
                </c:pt>
                <c:pt idx="120">
                  <c:v>6.4005073058880004</c:v>
                </c:pt>
                <c:pt idx="121">
                  <c:v>6.4007073058880009</c:v>
                </c:pt>
                <c:pt idx="122">
                  <c:v>6.4060734501164998</c:v>
                </c:pt>
                <c:pt idx="123">
                  <c:v>6.4062734501165002</c:v>
                </c:pt>
                <c:pt idx="124">
                  <c:v>6.4064734501165006</c:v>
                </c:pt>
                <c:pt idx="125">
                  <c:v>6.4088622476946995</c:v>
                </c:pt>
                <c:pt idx="126">
                  <c:v>6.4090622476946999</c:v>
                </c:pt>
                <c:pt idx="127">
                  <c:v>6.4092622476947003</c:v>
                </c:pt>
                <c:pt idx="128">
                  <c:v>6.4097102886281991</c:v>
                </c:pt>
                <c:pt idx="129">
                  <c:v>6.4099102886281996</c:v>
                </c:pt>
                <c:pt idx="130">
                  <c:v>6.4101102886282</c:v>
                </c:pt>
                <c:pt idx="131">
                  <c:v>6.4099734596512992</c:v>
                </c:pt>
                <c:pt idx="132">
                  <c:v>6.4101734596512996</c:v>
                </c:pt>
                <c:pt idx="133">
                  <c:v>6.4103734596513</c:v>
                </c:pt>
                <c:pt idx="134">
                  <c:v>6.6488598312799994</c:v>
                </c:pt>
                <c:pt idx="135">
                  <c:v>6.6490598312799998</c:v>
                </c:pt>
                <c:pt idx="136">
                  <c:v>6.6492598312800002</c:v>
                </c:pt>
                <c:pt idx="137">
                  <c:v>6.6490888830504993</c:v>
                </c:pt>
                <c:pt idx="138">
                  <c:v>6.6492888830504997</c:v>
                </c:pt>
                <c:pt idx="139">
                  <c:v>6.6494888830505001</c:v>
                </c:pt>
                <c:pt idx="140">
                  <c:v>6.6491781521865994</c:v>
                </c:pt>
                <c:pt idx="141">
                  <c:v>6.6493781521865998</c:v>
                </c:pt>
                <c:pt idx="142">
                  <c:v>6.6495781521866002</c:v>
                </c:pt>
                <c:pt idx="143">
                  <c:v>6.6492171617759999</c:v>
                </c:pt>
                <c:pt idx="144">
                  <c:v>6.6494171617760003</c:v>
                </c:pt>
                <c:pt idx="145">
                  <c:v>6.6496171617760007</c:v>
                </c:pt>
                <c:pt idx="146">
                  <c:v>6.6528130557187</c:v>
                </c:pt>
                <c:pt idx="147">
                  <c:v>6.6530130557187004</c:v>
                </c:pt>
                <c:pt idx="148">
                  <c:v>6.6532130557187008</c:v>
                </c:pt>
              </c:numCache>
            </c:numRef>
          </c:xVal>
          <c:yVal>
            <c:numRef>
              <c:f>'Data - ADC(2) states'!$O$7:$O$230</c:f>
              <c:numCache>
                <c:formatCode>General</c:formatCode>
                <c:ptCount val="224"/>
                <c:pt idx="0">
                  <c:v>0.20101781187340553</c:v>
                </c:pt>
                <c:pt idx="1">
                  <c:v>0</c:v>
                </c:pt>
                <c:pt idx="2">
                  <c:v>0</c:v>
                </c:pt>
                <c:pt idx="3">
                  <c:v>0.20169646314459072</c:v>
                </c:pt>
                <c:pt idx="4">
                  <c:v>0</c:v>
                </c:pt>
                <c:pt idx="5">
                  <c:v>0</c:v>
                </c:pt>
                <c:pt idx="6">
                  <c:v>0.20188176558864993</c:v>
                </c:pt>
                <c:pt idx="7">
                  <c:v>0</c:v>
                </c:pt>
                <c:pt idx="8">
                  <c:v>0</c:v>
                </c:pt>
                <c:pt idx="9">
                  <c:v>0.20194507349001506</c:v>
                </c:pt>
                <c:pt idx="10">
                  <c:v>0</c:v>
                </c:pt>
                <c:pt idx="11">
                  <c:v>0</c:v>
                </c:pt>
                <c:pt idx="12">
                  <c:v>0.20196614060612034</c:v>
                </c:pt>
                <c:pt idx="13">
                  <c:v>0</c:v>
                </c:pt>
                <c:pt idx="14">
                  <c:v>0</c:v>
                </c:pt>
                <c:pt idx="15">
                  <c:v>1.7358765744471519E-9</c:v>
                </c:pt>
                <c:pt idx="16">
                  <c:v>0</c:v>
                </c:pt>
                <c:pt idx="17">
                  <c:v>0</c:v>
                </c:pt>
                <c:pt idx="18">
                  <c:v>1.7339204533050767E-9</c:v>
                </c:pt>
                <c:pt idx="19">
                  <c:v>0</c:v>
                </c:pt>
                <c:pt idx="20">
                  <c:v>0</c:v>
                </c:pt>
                <c:pt idx="21">
                  <c:v>1.7326776200095128E-9</c:v>
                </c:pt>
                <c:pt idx="22">
                  <c:v>0</c:v>
                </c:pt>
                <c:pt idx="23">
                  <c:v>0</c:v>
                </c:pt>
                <c:pt idx="24">
                  <c:v>1.6959110450000521E-9</c:v>
                </c:pt>
                <c:pt idx="25">
                  <c:v>0</c:v>
                </c:pt>
                <c:pt idx="26">
                  <c:v>0</c:v>
                </c:pt>
                <c:pt idx="27">
                  <c:v>1.3919989335202149E-9</c:v>
                </c:pt>
                <c:pt idx="28">
                  <c:v>0</c:v>
                </c:pt>
                <c:pt idx="29">
                  <c:v>0</c:v>
                </c:pt>
                <c:pt idx="30">
                  <c:v>2.3692127039598681E-4</c:v>
                </c:pt>
                <c:pt idx="31">
                  <c:v>0</c:v>
                </c:pt>
                <c:pt idx="32">
                  <c:v>0</c:v>
                </c:pt>
                <c:pt idx="33">
                  <c:v>2.3700310806568279E-4</c:v>
                </c:pt>
                <c:pt idx="34">
                  <c:v>0</c:v>
                </c:pt>
                <c:pt idx="35">
                  <c:v>0</c:v>
                </c:pt>
                <c:pt idx="36">
                  <c:v>2.3732452093732474E-4</c:v>
                </c:pt>
                <c:pt idx="37">
                  <c:v>0</c:v>
                </c:pt>
                <c:pt idx="38">
                  <c:v>0</c:v>
                </c:pt>
                <c:pt idx="39">
                  <c:v>2.3861812374104417E-4</c:v>
                </c:pt>
                <c:pt idx="40">
                  <c:v>0</c:v>
                </c:pt>
                <c:pt idx="41">
                  <c:v>0</c:v>
                </c:pt>
                <c:pt idx="42">
                  <c:v>2.4398132897765539E-4</c:v>
                </c:pt>
                <c:pt idx="43">
                  <c:v>0</c:v>
                </c:pt>
                <c:pt idx="44">
                  <c:v>0</c:v>
                </c:pt>
                <c:pt idx="45">
                  <c:v>3.1191055486662705E-3</c:v>
                </c:pt>
                <c:pt idx="46">
                  <c:v>0</c:v>
                </c:pt>
                <c:pt idx="47">
                  <c:v>0</c:v>
                </c:pt>
                <c:pt idx="48">
                  <c:v>3.9943343453914164E-3</c:v>
                </c:pt>
                <c:pt idx="49">
                  <c:v>0</c:v>
                </c:pt>
                <c:pt idx="50">
                  <c:v>0</c:v>
                </c:pt>
                <c:pt idx="51">
                  <c:v>4.1936060498688772E-3</c:v>
                </c:pt>
                <c:pt idx="52">
                  <c:v>0</c:v>
                </c:pt>
                <c:pt idx="53">
                  <c:v>0</c:v>
                </c:pt>
                <c:pt idx="54">
                  <c:v>4.24119456707362E-3</c:v>
                </c:pt>
                <c:pt idx="55">
                  <c:v>0</c:v>
                </c:pt>
                <c:pt idx="56">
                  <c:v>0</c:v>
                </c:pt>
                <c:pt idx="57">
                  <c:v>4.252788330857335E-3</c:v>
                </c:pt>
                <c:pt idx="58">
                  <c:v>0</c:v>
                </c:pt>
                <c:pt idx="59">
                  <c:v>0</c:v>
                </c:pt>
                <c:pt idx="60">
                  <c:v>1.4555054874043259E-2</c:v>
                </c:pt>
                <c:pt idx="61">
                  <c:v>0</c:v>
                </c:pt>
                <c:pt idx="62">
                  <c:v>0</c:v>
                </c:pt>
                <c:pt idx="63">
                  <c:v>1.2116243182126389E-2</c:v>
                </c:pt>
                <c:pt idx="64">
                  <c:v>0</c:v>
                </c:pt>
                <c:pt idx="65">
                  <c:v>0</c:v>
                </c:pt>
                <c:pt idx="66">
                  <c:v>1.1519453719341525E-2</c:v>
                </c:pt>
                <c:pt idx="67">
                  <c:v>0</c:v>
                </c:pt>
                <c:pt idx="68">
                  <c:v>0</c:v>
                </c:pt>
                <c:pt idx="69">
                  <c:v>1.1362588818743413E-2</c:v>
                </c:pt>
                <c:pt idx="70">
                  <c:v>0</c:v>
                </c:pt>
                <c:pt idx="71">
                  <c:v>0</c:v>
                </c:pt>
                <c:pt idx="72">
                  <c:v>1.1319164179288802E-2</c:v>
                </c:pt>
                <c:pt idx="73">
                  <c:v>0</c:v>
                </c:pt>
                <c:pt idx="74">
                  <c:v>0</c:v>
                </c:pt>
                <c:pt idx="75">
                  <c:v>0.11031927407832072</c:v>
                </c:pt>
                <c:pt idx="76">
                  <c:v>0</c:v>
                </c:pt>
                <c:pt idx="77">
                  <c:v>0</c:v>
                </c:pt>
                <c:pt idx="78">
                  <c:v>0.11402317915474434</c:v>
                </c:pt>
                <c:pt idx="79">
                  <c:v>0</c:v>
                </c:pt>
                <c:pt idx="80">
                  <c:v>0</c:v>
                </c:pt>
                <c:pt idx="81">
                  <c:v>0.11493447126496822</c:v>
                </c:pt>
                <c:pt idx="82">
                  <c:v>0</c:v>
                </c:pt>
                <c:pt idx="83">
                  <c:v>0</c:v>
                </c:pt>
                <c:pt idx="84">
                  <c:v>0.11518111637825644</c:v>
                </c:pt>
                <c:pt idx="85">
                  <c:v>0</c:v>
                </c:pt>
                <c:pt idx="86">
                  <c:v>0</c:v>
                </c:pt>
                <c:pt idx="87">
                  <c:v>0.11525362511663968</c:v>
                </c:pt>
                <c:pt idx="88">
                  <c:v>0</c:v>
                </c:pt>
                <c:pt idx="89">
                  <c:v>0</c:v>
                </c:pt>
                <c:pt idx="90">
                  <c:v>1.1529690741701416E-4</c:v>
                </c:pt>
                <c:pt idx="91">
                  <c:v>0</c:v>
                </c:pt>
                <c:pt idx="92">
                  <c:v>0</c:v>
                </c:pt>
                <c:pt idx="93">
                  <c:v>1.1531662250206394E-4</c:v>
                </c:pt>
                <c:pt idx="94">
                  <c:v>0</c:v>
                </c:pt>
                <c:pt idx="95">
                  <c:v>0</c:v>
                </c:pt>
                <c:pt idx="96">
                  <c:v>1.1509449253144021E-4</c:v>
                </c:pt>
                <c:pt idx="97">
                  <c:v>0</c:v>
                </c:pt>
                <c:pt idx="98">
                  <c:v>0</c:v>
                </c:pt>
                <c:pt idx="99">
                  <c:v>1.1515832079721788E-4</c:v>
                </c:pt>
                <c:pt idx="100">
                  <c:v>0</c:v>
                </c:pt>
                <c:pt idx="101">
                  <c:v>0</c:v>
                </c:pt>
                <c:pt idx="102">
                  <c:v>1.3077015348656379E-4</c:v>
                </c:pt>
                <c:pt idx="103">
                  <c:v>0</c:v>
                </c:pt>
                <c:pt idx="104">
                  <c:v>0</c:v>
                </c:pt>
                <c:pt idx="105">
                  <c:v>1.1908355114220318E-2</c:v>
                </c:pt>
                <c:pt idx="106">
                  <c:v>0</c:v>
                </c:pt>
                <c:pt idx="107">
                  <c:v>0</c:v>
                </c:pt>
                <c:pt idx="108">
                  <c:v>1.1267612876579217E-2</c:v>
                </c:pt>
                <c:pt idx="109">
                  <c:v>0</c:v>
                </c:pt>
                <c:pt idx="110">
                  <c:v>0</c:v>
                </c:pt>
                <c:pt idx="111">
                  <c:v>1.111075520778715E-2</c:v>
                </c:pt>
                <c:pt idx="112">
                  <c:v>0</c:v>
                </c:pt>
                <c:pt idx="113">
                  <c:v>0</c:v>
                </c:pt>
                <c:pt idx="114">
                  <c:v>1.1061933776201164E-2</c:v>
                </c:pt>
                <c:pt idx="115">
                  <c:v>0</c:v>
                </c:pt>
                <c:pt idx="116">
                  <c:v>0</c:v>
                </c:pt>
                <c:pt idx="117">
                  <c:v>1.1045817696240155E-2</c:v>
                </c:pt>
                <c:pt idx="118">
                  <c:v>0</c:v>
                </c:pt>
                <c:pt idx="119">
                  <c:v>0</c:v>
                </c:pt>
                <c:pt idx="120">
                  <c:v>2.3615234865304534E-3</c:v>
                </c:pt>
                <c:pt idx="121">
                  <c:v>0</c:v>
                </c:pt>
                <c:pt idx="122">
                  <c:v>0</c:v>
                </c:pt>
                <c:pt idx="123">
                  <c:v>2.379447974958016E-3</c:v>
                </c:pt>
                <c:pt idx="124">
                  <c:v>0</c:v>
                </c:pt>
                <c:pt idx="125">
                  <c:v>0</c:v>
                </c:pt>
                <c:pt idx="126">
                  <c:v>2.3923982496200681E-3</c:v>
                </c:pt>
                <c:pt idx="127">
                  <c:v>0</c:v>
                </c:pt>
                <c:pt idx="128">
                  <c:v>0</c:v>
                </c:pt>
                <c:pt idx="129">
                  <c:v>2.3986189564001942E-3</c:v>
                </c:pt>
                <c:pt idx="130">
                  <c:v>0</c:v>
                </c:pt>
                <c:pt idx="131">
                  <c:v>0</c:v>
                </c:pt>
                <c:pt idx="132">
                  <c:v>2.401267065652548E-3</c:v>
                </c:pt>
                <c:pt idx="133">
                  <c:v>0</c:v>
                </c:pt>
                <c:pt idx="134">
                  <c:v>0</c:v>
                </c:pt>
                <c:pt idx="135">
                  <c:v>6.3708319518665931E-7</c:v>
                </c:pt>
                <c:pt idx="136">
                  <c:v>0</c:v>
                </c:pt>
                <c:pt idx="137">
                  <c:v>0</c:v>
                </c:pt>
                <c:pt idx="138">
                  <c:v>5.9231511356805905E-7</c:v>
                </c:pt>
                <c:pt idx="139">
                  <c:v>0</c:v>
                </c:pt>
                <c:pt idx="140">
                  <c:v>0</c:v>
                </c:pt>
                <c:pt idx="141">
                  <c:v>5.8141746819847168E-7</c:v>
                </c:pt>
                <c:pt idx="142">
                  <c:v>0</c:v>
                </c:pt>
                <c:pt idx="143">
                  <c:v>0</c:v>
                </c:pt>
                <c:pt idx="144">
                  <c:v>5.7823773126775071E-7</c:v>
                </c:pt>
                <c:pt idx="145">
                  <c:v>0</c:v>
                </c:pt>
                <c:pt idx="146">
                  <c:v>0</c:v>
                </c:pt>
                <c:pt idx="147">
                  <c:v>9.4214041163828644E-7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6EE-4B84-AF0D-91CAB5A88A99}"/>
            </c:ext>
          </c:extLst>
        </c:ser>
        <c:ser>
          <c:idx val="2"/>
          <c:order val="2"/>
          <c:tx>
            <c:v>Kovalenko - Experimental</c:v>
          </c:tx>
          <c:spPr>
            <a:ln w="25400">
              <a:solidFill>
                <a:srgbClr val="00B050"/>
              </a:solidFill>
              <a:prstDash val="dash"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Data!$AU$7:$AU$55</c:f>
              <c:numCache>
                <c:formatCode>General</c:formatCode>
                <c:ptCount val="49"/>
                <c:pt idx="0">
                  <c:v>4.6447426994301999</c:v>
                </c:pt>
                <c:pt idx="1">
                  <c:v>4.5728053774928696</c:v>
                </c:pt>
                <c:pt idx="2">
                  <c:v>4.5224492521367496</c:v>
                </c:pt>
                <c:pt idx="3">
                  <c:v>4.4688334668803398</c:v>
                </c:pt>
                <c:pt idx="4">
                  <c:v>4.4244346509971502</c:v>
                </c:pt>
                <c:pt idx="5">
                  <c:v>4.39071403133903</c:v>
                </c:pt>
                <c:pt idx="6">
                  <c:v>4.3255208333333304</c:v>
                </c:pt>
                <c:pt idx="7">
                  <c:v>4.2722101393976297</c:v>
                </c:pt>
                <c:pt idx="8">
                  <c:v>4.2423433048432999</c:v>
                </c:pt>
                <c:pt idx="9">
                  <c:v>4.1793981481481399</c:v>
                </c:pt>
                <c:pt idx="10">
                  <c:v>4.1052127849002797</c:v>
                </c:pt>
                <c:pt idx="11">
                  <c:v>4.0557558760683703</c:v>
                </c:pt>
                <c:pt idx="12">
                  <c:v>4.0152911324786302</c:v>
                </c:pt>
                <c:pt idx="13">
                  <c:v>3.9456018518518499</c:v>
                </c:pt>
                <c:pt idx="14">
                  <c:v>3.8759125712250699</c:v>
                </c:pt>
                <c:pt idx="15">
                  <c:v>3.8152154558404501</c:v>
                </c:pt>
                <c:pt idx="16">
                  <c:v>3.7590144230769198</c:v>
                </c:pt>
                <c:pt idx="17">
                  <c:v>3.7073094729344702</c:v>
                </c:pt>
                <c:pt idx="18">
                  <c:v>3.6511084401709399</c:v>
                </c:pt>
                <c:pt idx="19">
                  <c:v>3.6038995726495702</c:v>
                </c:pt>
                <c:pt idx="20">
                  <c:v>3.5521946225071201</c:v>
                </c:pt>
                <c:pt idx="21">
                  <c:v>3.5207220441595402</c:v>
                </c:pt>
                <c:pt idx="22">
                  <c:v>3.5004896723646701</c:v>
                </c:pt>
                <c:pt idx="23">
                  <c:v>3.46676905270655</c:v>
                </c:pt>
                <c:pt idx="24">
                  <c:v>3.4308003917378902</c:v>
                </c:pt>
                <c:pt idx="25">
                  <c:v>3.3970797720797701</c:v>
                </c:pt>
                <c:pt idx="26">
                  <c:v>3.3611111111111098</c:v>
                </c:pt>
                <c:pt idx="27">
                  <c:v>3.3296385327635298</c:v>
                </c:pt>
                <c:pt idx="28">
                  <c:v>3.3094061609686598</c:v>
                </c:pt>
                <c:pt idx="29">
                  <c:v>3.2824296652421601</c:v>
                </c:pt>
                <c:pt idx="30">
                  <c:v>3.2284766737891699</c:v>
                </c:pt>
                <c:pt idx="31">
                  <c:v>3.1835158475783398</c:v>
                </c:pt>
                <c:pt idx="32">
                  <c:v>3.1318108974358898</c:v>
                </c:pt>
                <c:pt idx="33">
                  <c:v>3.1048344017093998</c:v>
                </c:pt>
                <c:pt idx="34">
                  <c:v>3.0868500712250699</c:v>
                </c:pt>
                <c:pt idx="35">
                  <c:v>3.06436965811965</c:v>
                </c:pt>
                <c:pt idx="36">
                  <c:v>3.0497573896011398</c:v>
                </c:pt>
                <c:pt idx="37">
                  <c:v>3.0351451210826199</c:v>
                </c:pt>
                <c:pt idx="38">
                  <c:v>3.01716079059829</c:v>
                </c:pt>
                <c:pt idx="39">
                  <c:v>3.0029231956315199</c:v>
                </c:pt>
                <c:pt idx="40">
                  <c:v>2.9901842948717898</c:v>
                </c:pt>
                <c:pt idx="41">
                  <c:v>2.9721999643874599</c:v>
                </c:pt>
                <c:pt idx="42">
                  <c:v>2.9587117165242098</c:v>
                </c:pt>
                <c:pt idx="43">
                  <c:v>2.9474715099715101</c:v>
                </c:pt>
                <c:pt idx="44">
                  <c:v>2.9317352207977199</c:v>
                </c:pt>
                <c:pt idx="45">
                  <c:v>2.9115028490028401</c:v>
                </c:pt>
                <c:pt idx="46">
                  <c:v>2.88227831196581</c:v>
                </c:pt>
                <c:pt idx="47">
                  <c:v>2.85080573361823</c:v>
                </c:pt>
                <c:pt idx="48">
                  <c:v>2.8148370726495702</c:v>
                </c:pt>
              </c:numCache>
            </c:numRef>
          </c:xVal>
          <c:yVal>
            <c:numRef>
              <c:f>Data!$AV$7:$AV$55</c:f>
              <c:numCache>
                <c:formatCode>General</c:formatCode>
                <c:ptCount val="49"/>
                <c:pt idx="0">
                  <c:v>0.23110267298165299</c:v>
                </c:pt>
                <c:pt idx="1">
                  <c:v>0.18111727267778199</c:v>
                </c:pt>
                <c:pt idx="2">
                  <c:v>0.160860689204638</c:v>
                </c:pt>
                <c:pt idx="3">
                  <c:v>0.13926231014208701</c:v>
                </c:pt>
                <c:pt idx="4">
                  <c:v>0.13263143438302599</c:v>
                </c:pt>
                <c:pt idx="5">
                  <c:v>0.120962967499591</c:v>
                </c:pt>
                <c:pt idx="6">
                  <c:v>0.105639318218935</c:v>
                </c:pt>
                <c:pt idx="7">
                  <c:v>0.108959776953407</c:v>
                </c:pt>
                <c:pt idx="8">
                  <c:v>0.106014208721214</c:v>
                </c:pt>
                <c:pt idx="9">
                  <c:v>0.10962252980565</c:v>
                </c:pt>
                <c:pt idx="10">
                  <c:v>0.112387347259958</c:v>
                </c:pt>
                <c:pt idx="11">
                  <c:v>0.113230850890086</c:v>
                </c:pt>
                <c:pt idx="12">
                  <c:v>0.118091038473203</c:v>
                </c:pt>
                <c:pt idx="13">
                  <c:v>0.11652988731014099</c:v>
                </c:pt>
                <c:pt idx="14">
                  <c:v>0.128351434482007</c:v>
                </c:pt>
                <c:pt idx="15">
                  <c:v>0.15266464559856199</c:v>
                </c:pt>
                <c:pt idx="16">
                  <c:v>0.185839107813629</c:v>
                </c:pt>
                <c:pt idx="17">
                  <c:v>0.22405785562632599</c:v>
                </c:pt>
                <c:pt idx="18">
                  <c:v>0.27862450712769099</c:v>
                </c:pt>
                <c:pt idx="19">
                  <c:v>0.331104714464586</c:v>
                </c:pt>
                <c:pt idx="20">
                  <c:v>0.398929929639665</c:v>
                </c:pt>
                <c:pt idx="21">
                  <c:v>0.45447493058958</c:v>
                </c:pt>
                <c:pt idx="22">
                  <c:v>0.48540339702759999</c:v>
                </c:pt>
                <c:pt idx="23">
                  <c:v>0.549322227666176</c:v>
                </c:pt>
                <c:pt idx="24">
                  <c:v>0.61571533561979397</c:v>
                </c:pt>
                <c:pt idx="25">
                  <c:v>0.683689231858021</c:v>
                </c:pt>
                <c:pt idx="26">
                  <c:v>0.75551200391964701</c:v>
                </c:pt>
                <c:pt idx="27">
                  <c:v>0.82218003157493502</c:v>
                </c:pt>
                <c:pt idx="28">
                  <c:v>0.85791959279220398</c:v>
                </c:pt>
                <c:pt idx="29">
                  <c:v>0.907208767877557</c:v>
                </c:pt>
                <c:pt idx="30">
                  <c:v>0.97463550250174402</c:v>
                </c:pt>
                <c:pt idx="31">
                  <c:v>1.0029397354238101</c:v>
                </c:pt>
                <c:pt idx="32">
                  <c:v>0.964536889596602</c:v>
                </c:pt>
                <c:pt idx="33">
                  <c:v>0.918401927159888</c:v>
                </c:pt>
                <c:pt idx="34">
                  <c:v>0.88077229299363002</c:v>
                </c:pt>
                <c:pt idx="35">
                  <c:v>0.82046178343949006</c:v>
                </c:pt>
                <c:pt idx="36">
                  <c:v>0.75568382873319095</c:v>
                </c:pt>
                <c:pt idx="37">
                  <c:v>0.70654193205944704</c:v>
                </c:pt>
                <c:pt idx="38">
                  <c:v>0.66203930535140698</c:v>
                </c:pt>
                <c:pt idx="39">
                  <c:v>0.61049186128803901</c:v>
                </c:pt>
                <c:pt idx="40">
                  <c:v>0.54244923512439402</c:v>
                </c:pt>
                <c:pt idx="41">
                  <c:v>0.47234471119821397</c:v>
                </c:pt>
                <c:pt idx="42">
                  <c:v>0.40911317981381601</c:v>
                </c:pt>
                <c:pt idx="43">
                  <c:v>0.373029968969459</c:v>
                </c:pt>
                <c:pt idx="44">
                  <c:v>0.306018291687081</c:v>
                </c:pt>
                <c:pt idx="45">
                  <c:v>0.240553037726604</c:v>
                </c:pt>
                <c:pt idx="46">
                  <c:v>0.16745876204474799</c:v>
                </c:pt>
                <c:pt idx="47">
                  <c:v>0.10642658827372101</c:v>
                </c:pt>
                <c:pt idx="48">
                  <c:v>6.5601012575534606E-2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6EE-4B84-AF0D-91CAB5A88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5.3147842363323811E-3"/>
          <c:y val="0.82811265053426653"/>
          <c:w val="0.99368202387565097"/>
          <c:h val="0.1673287657633715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24703714826647E-2"/>
          <c:y val="3.5341374402523329E-2"/>
          <c:w val="0.87329123754435278"/>
          <c:h val="0.63917924021863581"/>
        </c:manualLayout>
      </c:layout>
      <c:scatterChart>
        <c:scatterStyle val="smoothMarker"/>
        <c:varyColors val="0"/>
        <c:ser>
          <c:idx val="0"/>
          <c:order val="3"/>
          <c:tx>
            <c:v>Gas Phase - ADC(2)//def2-TZVPD</c:v>
          </c:tx>
          <c:spPr>
            <a:ln w="25400">
              <a:solidFill>
                <a:schemeClr val="tx1"/>
              </a:solidFill>
              <a:prstDash val="solid"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Data!$B$8:$B$86</c:f>
              <c:numCache>
                <c:formatCode>0.00</c:formatCode>
                <c:ptCount val="79"/>
                <c:pt idx="0">
                  <c:v>3.00589875589875</c:v>
                </c:pt>
                <c:pt idx="1">
                  <c:v>3.1238738738738698</c:v>
                </c:pt>
                <c:pt idx="2">
                  <c:v>3.2418489918489901</c:v>
                </c:pt>
                <c:pt idx="3">
                  <c:v>3.35982410982411</c:v>
                </c:pt>
                <c:pt idx="4">
                  <c:v>3.47779922779922</c:v>
                </c:pt>
                <c:pt idx="5">
                  <c:v>3.5957743457743399</c:v>
                </c:pt>
                <c:pt idx="6">
                  <c:v>3.7137494637494601</c:v>
                </c:pt>
                <c:pt idx="7">
                  <c:v>3.8209995709995699</c:v>
                </c:pt>
                <c:pt idx="8">
                  <c:v>3.90143715143715</c:v>
                </c:pt>
                <c:pt idx="9">
                  <c:v>3.9604247104247099</c:v>
                </c:pt>
                <c:pt idx="10">
                  <c:v>4.0086872586872504</c:v>
                </c:pt>
                <c:pt idx="11">
                  <c:v>4.0515873015872996</c:v>
                </c:pt>
                <c:pt idx="12">
                  <c:v>4.09448734448734</c:v>
                </c:pt>
                <c:pt idx="13">
                  <c:v>4.1373873873873803</c:v>
                </c:pt>
                <c:pt idx="14">
                  <c:v>4.1802874302874304</c:v>
                </c:pt>
                <c:pt idx="15">
                  <c:v>4.2231874731874699</c:v>
                </c:pt>
                <c:pt idx="16">
                  <c:v>4.2714500214500202</c:v>
                </c:pt>
                <c:pt idx="17">
                  <c:v>4.3358000858000798</c:v>
                </c:pt>
                <c:pt idx="18">
                  <c:v>4.4323251823251804</c:v>
                </c:pt>
                <c:pt idx="19">
                  <c:v>4.5234877734877701</c:v>
                </c:pt>
                <c:pt idx="20">
                  <c:v>4.5771128271128196</c:v>
                </c:pt>
                <c:pt idx="21">
                  <c:v>4.6200128700128698</c:v>
                </c:pt>
                <c:pt idx="22">
                  <c:v>4.6629129129129101</c:v>
                </c:pt>
                <c:pt idx="23">
                  <c:v>4.7058129558129496</c:v>
                </c:pt>
                <c:pt idx="24">
                  <c:v>4.7487129987129899</c:v>
                </c:pt>
                <c:pt idx="25">
                  <c:v>4.79161304161304</c:v>
                </c:pt>
                <c:pt idx="26">
                  <c:v>4.8398755898755796</c:v>
                </c:pt>
                <c:pt idx="27">
                  <c:v>4.8935006435006398</c:v>
                </c:pt>
                <c:pt idx="28">
                  <c:v>4.9578507078507004</c:v>
                </c:pt>
                <c:pt idx="29">
                  <c:v>5.0543758043758</c:v>
                </c:pt>
                <c:pt idx="30">
                  <c:v>5.1723509223509199</c:v>
                </c:pt>
                <c:pt idx="31">
                  <c:v>5.2903260403260397</c:v>
                </c:pt>
                <c:pt idx="32">
                  <c:v>5.4083011583011498</c:v>
                </c:pt>
                <c:pt idx="33">
                  <c:v>5.5370012870012797</c:v>
                </c:pt>
                <c:pt idx="34">
                  <c:v>5.6281638781638703</c:v>
                </c:pt>
                <c:pt idx="35">
                  <c:v>5.6925139425139397</c:v>
                </c:pt>
                <c:pt idx="36">
                  <c:v>5.7515015015015001</c:v>
                </c:pt>
                <c:pt idx="37">
                  <c:v>5.8051265551265496</c:v>
                </c:pt>
                <c:pt idx="38">
                  <c:v>5.8587516087516001</c:v>
                </c:pt>
                <c:pt idx="39">
                  <c:v>5.9177391677391604</c:v>
                </c:pt>
                <c:pt idx="40">
                  <c:v>6.00353925353925</c:v>
                </c:pt>
                <c:pt idx="41">
                  <c:v>6.1161518661518599</c:v>
                </c:pt>
                <c:pt idx="42">
                  <c:v>6.2234019734019697</c:v>
                </c:pt>
                <c:pt idx="43">
                  <c:v>6.3145645645645603</c:v>
                </c:pt>
                <c:pt idx="44">
                  <c:v>6.4164521664521601</c:v>
                </c:pt>
                <c:pt idx="45">
                  <c:v>6.5344272844272799</c:v>
                </c:pt>
              </c:numCache>
            </c:numRef>
          </c:xVal>
          <c:yVal>
            <c:numRef>
              <c:f>Data!$E$8:$E$86</c:f>
              <c:numCache>
                <c:formatCode>0.00</c:formatCode>
                <c:ptCount val="79"/>
                <c:pt idx="0">
                  <c:v>1.9716294732432704E-3</c:v>
                </c:pt>
                <c:pt idx="1">
                  <c:v>1.9716294732432704E-3</c:v>
                </c:pt>
                <c:pt idx="2">
                  <c:v>1.9716294732432704E-3</c:v>
                </c:pt>
                <c:pt idx="3">
                  <c:v>1.9716294732432704E-3</c:v>
                </c:pt>
                <c:pt idx="4">
                  <c:v>2.6061039618172173E-3</c:v>
                </c:pt>
                <c:pt idx="5">
                  <c:v>1.3392170267573578E-2</c:v>
                </c:pt>
                <c:pt idx="6">
                  <c:v>4.4164182963407829E-2</c:v>
                </c:pt>
                <c:pt idx="7">
                  <c:v>0.10665992008793808</c:v>
                </c:pt>
                <c:pt idx="8">
                  <c:v>0.18633934127801116</c:v>
                </c:pt>
                <c:pt idx="9">
                  <c:v>0.26857780957199895</c:v>
                </c:pt>
                <c:pt idx="10">
                  <c:v>0.35006019576710129</c:v>
                </c:pt>
                <c:pt idx="11">
                  <c:v>0.43119362099349129</c:v>
                </c:pt>
                <c:pt idx="12">
                  <c:v>0.52017866801598178</c:v>
                </c:pt>
                <c:pt idx="13">
                  <c:v>0.6126533247256275</c:v>
                </c:pt>
                <c:pt idx="14">
                  <c:v>0.70425557901348546</c:v>
                </c:pt>
                <c:pt idx="15">
                  <c:v>0.79411302845776599</c:v>
                </c:pt>
                <c:pt idx="16">
                  <c:v>0.87716573901208972</c:v>
                </c:pt>
                <c:pt idx="17">
                  <c:v>0.96261132478046629</c:v>
                </c:pt>
                <c:pt idx="18">
                  <c:v>1</c:v>
                </c:pt>
                <c:pt idx="19">
                  <c:v>0.9395134320892865</c:v>
                </c:pt>
                <c:pt idx="20">
                  <c:v>0.86216041735731808</c:v>
                </c:pt>
                <c:pt idx="21">
                  <c:v>0.7836441993962957</c:v>
                </c:pt>
                <c:pt idx="22">
                  <c:v>0.69640395721738513</c:v>
                </c:pt>
                <c:pt idx="23">
                  <c:v>0.60480170292952706</c:v>
                </c:pt>
                <c:pt idx="24">
                  <c:v>0.513199448641669</c:v>
                </c:pt>
                <c:pt idx="25">
                  <c:v>0.42421440161917856</c:v>
                </c:pt>
                <c:pt idx="26">
                  <c:v>0.33697415944026576</c:v>
                </c:pt>
                <c:pt idx="27">
                  <c:v>0.25182768307364745</c:v>
                </c:pt>
                <c:pt idx="28">
                  <c:v>0.16997141012634889</c:v>
                </c:pt>
                <c:pt idx="29">
                  <c:v>8.7942922675007862E-2</c:v>
                </c:pt>
                <c:pt idx="30">
                  <c:v>3.7819438077668896E-2</c:v>
                </c:pt>
                <c:pt idx="31">
                  <c:v>2.4812711061904014E-2</c:v>
                </c:pt>
                <c:pt idx="32">
                  <c:v>4.5750369184842959E-2</c:v>
                </c:pt>
                <c:pt idx="33">
                  <c:v>0.10983229253080742</c:v>
                </c:pt>
                <c:pt idx="34">
                  <c:v>0.18924734935064186</c:v>
                </c:pt>
                <c:pt idx="35">
                  <c:v>0.2648555592390302</c:v>
                </c:pt>
                <c:pt idx="36">
                  <c:v>0.34674506656430454</c:v>
                </c:pt>
                <c:pt idx="37">
                  <c:v>0.42561024549403931</c:v>
                </c:pt>
                <c:pt idx="38">
                  <c:v>0.50587126829863938</c:v>
                </c:pt>
                <c:pt idx="39">
                  <c:v>0.58531804884290239</c:v>
                </c:pt>
                <c:pt idx="40">
                  <c:v>0.67197668940728927</c:v>
                </c:pt>
                <c:pt idx="41">
                  <c:v>0.70782449801171476</c:v>
                </c:pt>
                <c:pt idx="42">
                  <c:v>0.65607957861024269</c:v>
                </c:pt>
                <c:pt idx="43">
                  <c:v>0.57426761816690619</c:v>
                </c:pt>
                <c:pt idx="44">
                  <c:v>0.49749620504946368</c:v>
                </c:pt>
                <c:pt idx="45">
                  <c:v>0.5025720009580551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A-4644-ABFA-C15C0775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scatterChart>
        <c:scatterStyle val="lineMarker"/>
        <c:varyColors val="0"/>
        <c:ser>
          <c:idx val="1"/>
          <c:order val="0"/>
          <c:tx>
            <c:v>Water - ADC(2)//def2-TZVPD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xVal>
            <c:numRef>
              <c:f>Data!$L$8:$L$202</c:f>
              <c:numCache>
                <c:formatCode>0.00</c:formatCode>
                <c:ptCount val="195"/>
                <c:pt idx="0">
                  <c:v>2.14663050110084</c:v>
                </c:pt>
                <c:pt idx="1">
                  <c:v>2.2109965348659202</c:v>
                </c:pt>
                <c:pt idx="2">
                  <c:v>2.2826939096560799</c:v>
                </c:pt>
                <c:pt idx="3">
                  <c:v>2.3543958662360902</c:v>
                </c:pt>
                <c:pt idx="4">
                  <c:v>2.4261024046059401</c:v>
                </c:pt>
                <c:pt idx="5">
                  <c:v>2.4977997793961002</c:v>
                </c:pt>
                <c:pt idx="6">
                  <c:v>2.5695063177659501</c:v>
                </c:pt>
                <c:pt idx="7">
                  <c:v>2.6412006380295399</c:v>
                </c:pt>
                <c:pt idx="8">
                  <c:v>2.7128842674501601</c:v>
                </c:pt>
                <c:pt idx="9">
                  <c:v>2.7845488060797501</c:v>
                </c:pt>
                <c:pt idx="10">
                  <c:v>2.85617363586399</c:v>
                </c:pt>
                <c:pt idx="11">
                  <c:v>2.9277343205903801</c:v>
                </c:pt>
                <c:pt idx="12">
                  <c:v>2.9862123589498801</c:v>
                </c:pt>
                <c:pt idx="13">
                  <c:v>3.0251485181604698</c:v>
                </c:pt>
                <c:pt idx="14">
                  <c:v>3.0575538377591598</c:v>
                </c:pt>
                <c:pt idx="15">
                  <c:v>3.0866949375444599</c:v>
                </c:pt>
                <c:pt idx="16">
                  <c:v>3.1125667775475598</c:v>
                </c:pt>
                <c:pt idx="17">
                  <c:v>3.1351850376714698</c:v>
                </c:pt>
                <c:pt idx="18">
                  <c:v>3.1545525178989</c:v>
                </c:pt>
                <c:pt idx="19">
                  <c:v>3.17391999812632</c:v>
                </c:pt>
                <c:pt idx="20">
                  <c:v>3.1932566785442198</c:v>
                </c:pt>
                <c:pt idx="21">
                  <c:v>3.21258775899675</c:v>
                </c:pt>
                <c:pt idx="22">
                  <c:v>3.23190763951854</c:v>
                </c:pt>
                <c:pt idx="23">
                  <c:v>3.24799494003129</c:v>
                </c:pt>
                <c:pt idx="24">
                  <c:v>3.2640766405786699</c:v>
                </c:pt>
                <c:pt idx="25">
                  <c:v>3.2833713212563</c:v>
                </c:pt>
                <c:pt idx="26">
                  <c:v>3.2994404218816</c:v>
                </c:pt>
                <c:pt idx="27">
                  <c:v>3.31229654237664</c:v>
                </c:pt>
                <c:pt idx="28">
                  <c:v>3.3251484628976602</c:v>
                </c:pt>
                <c:pt idx="29">
                  <c:v>3.3380045833927001</c:v>
                </c:pt>
                <c:pt idx="30">
                  <c:v>3.3508607038877498</c:v>
                </c:pt>
                <c:pt idx="31">
                  <c:v>3.3637168243827902</c:v>
                </c:pt>
                <c:pt idx="32">
                  <c:v>3.3797859250080902</c:v>
                </c:pt>
                <c:pt idx="33">
                  <c:v>3.3990890056337801</c:v>
                </c:pt>
                <c:pt idx="34">
                  <c:v>3.41838928627678</c:v>
                </c:pt>
                <c:pt idx="35">
                  <c:v>3.43770916679857</c:v>
                </c:pt>
                <c:pt idx="36">
                  <c:v>3.4570514471818399</c:v>
                </c:pt>
                <c:pt idx="37">
                  <c:v>3.47640212751315</c:v>
                </c:pt>
                <c:pt idx="38">
                  <c:v>3.49901898764573</c:v>
                </c:pt>
                <c:pt idx="39">
                  <c:v>3.5281474875089498</c:v>
                </c:pt>
                <c:pt idx="40">
                  <c:v>3.5801178133862401</c:v>
                </c:pt>
                <c:pt idx="41">
                  <c:v>3.6420932028446602</c:v>
                </c:pt>
                <c:pt idx="42">
                  <c:v>3.6846788394861201</c:v>
                </c:pt>
                <c:pt idx="43">
                  <c:v>3.7109594769611198</c:v>
                </c:pt>
                <c:pt idx="44">
                  <c:v>3.73069375492019</c:v>
                </c:pt>
                <c:pt idx="45">
                  <c:v>3.7504448327753699</c:v>
                </c:pt>
                <c:pt idx="46">
                  <c:v>3.77023231040544</c:v>
                </c:pt>
                <c:pt idx="47">
                  <c:v>3.7900253880008901</c:v>
                </c:pt>
                <c:pt idx="48">
                  <c:v>3.8098296655270598</c:v>
                </c:pt>
                <c:pt idx="49">
                  <c:v>3.82965354293203</c:v>
                </c:pt>
                <c:pt idx="50">
                  <c:v>3.8461720407781601</c:v>
                </c:pt>
                <c:pt idx="51">
                  <c:v>3.85938515906546</c:v>
                </c:pt>
                <c:pt idx="52">
                  <c:v>3.8726066773008099</c:v>
                </c:pt>
                <c:pt idx="53">
                  <c:v>3.88582819553615</c:v>
                </c:pt>
                <c:pt idx="54">
                  <c:v>3.8990455137974802</c:v>
                </c:pt>
                <c:pt idx="55">
                  <c:v>3.9122628320588002</c:v>
                </c:pt>
                <c:pt idx="56">
                  <c:v>3.9287729299568799</c:v>
                </c:pt>
                <c:pt idx="57">
                  <c:v>3.9485968073618398</c:v>
                </c:pt>
                <c:pt idx="58">
                  <c:v>3.9683982849053399</c:v>
                </c:pt>
                <c:pt idx="59">
                  <c:v>3.98818576253541</c:v>
                </c:pt>
                <c:pt idx="60">
                  <c:v>4.0079788401308498</c:v>
                </c:pt>
                <c:pt idx="61">
                  <c:v>4.0277411179167704</c:v>
                </c:pt>
                <c:pt idx="62">
                  <c:v>4.0474977957373097</c:v>
                </c:pt>
                <c:pt idx="63">
                  <c:v>4.0705262533244797</c:v>
                </c:pt>
                <c:pt idx="64">
                  <c:v>4.0968180907302196</c:v>
                </c:pt>
                <c:pt idx="65">
                  <c:v>4.1230868282788196</c:v>
                </c:pt>
                <c:pt idx="66">
                  <c:v>4.1526080257135201</c:v>
                </c:pt>
                <c:pt idx="67">
                  <c:v>4.1886491228277896</c:v>
                </c:pt>
                <c:pt idx="68">
                  <c:v>4.2377286193098502</c:v>
                </c:pt>
                <c:pt idx="69">
                  <c:v>4.3030799606179402</c:v>
                </c:pt>
                <c:pt idx="70">
                  <c:v>4.3748788984163802</c:v>
                </c:pt>
                <c:pt idx="71">
                  <c:v>4.4466220911050103</c:v>
                </c:pt>
                <c:pt idx="72">
                  <c:v>4.5183355021596299</c:v>
                </c:pt>
                <c:pt idx="73">
                  <c:v>4.5900336405814297</c:v>
                </c:pt>
                <c:pt idx="74">
                  <c:v>4.6617241426868201</c:v>
                </c:pt>
                <c:pt idx="75">
                  <c:v>4.7334077721074301</c:v>
                </c:pt>
                <c:pt idx="76">
                  <c:v>4.8050791834217899</c:v>
                </c:pt>
                <c:pt idx="77">
                  <c:v>4.8767337948400398</c:v>
                </c:pt>
                <c:pt idx="78">
                  <c:v>4.9483647336774199</c:v>
                </c:pt>
                <c:pt idx="79" formatCode="General">
                  <c:v>5.0199674181440699</c:v>
                </c:pt>
                <c:pt idx="80" formatCode="General">
                  <c:v>5.09153421192359</c:v>
                </c:pt>
                <c:pt idx="81" formatCode="General">
                  <c:v>5.1565410705135504</c:v>
                </c:pt>
                <c:pt idx="82" formatCode="General">
                  <c:v>5.2085134157722903</c:v>
                </c:pt>
                <c:pt idx="83" formatCode="General">
                  <c:v>5.2377284351004603</c:v>
                </c:pt>
                <c:pt idx="84" formatCode="General">
                  <c:v>5.3090705939055303</c:v>
                </c:pt>
                <c:pt idx="85" formatCode="General">
                  <c:v>5.3447135334820901</c:v>
                </c:pt>
                <c:pt idx="86" formatCode="General">
                  <c:v>5.37709365323661</c:v>
                </c:pt>
                <c:pt idx="87" formatCode="General">
                  <c:v>5.4062250930816598</c:v>
                </c:pt>
                <c:pt idx="88" formatCode="General">
                  <c:v>5.4321095330068303</c:v>
                </c:pt>
                <c:pt idx="89" formatCode="General">
                  <c:v>5.4579855729839499</c:v>
                </c:pt>
                <c:pt idx="90" formatCode="General">
                  <c:v>5.4838700129091302</c:v>
                </c:pt>
                <c:pt idx="91" formatCode="General">
                  <c:v>5.50974395289923</c:v>
                </c:pt>
                <c:pt idx="92" formatCode="General">
                  <c:v>5.5356304928114204</c:v>
                </c:pt>
                <c:pt idx="93" formatCode="General">
                  <c:v>5.5615233326846498</c:v>
                </c:pt>
                <c:pt idx="94" formatCode="General">
                  <c:v>5.5906707324309899</c:v>
                </c:pt>
                <c:pt idx="95" formatCode="General">
                  <c:v>5.6263254319348199</c:v>
                </c:pt>
                <c:pt idx="96" formatCode="General">
                  <c:v>5.67501853080645</c:v>
                </c:pt>
                <c:pt idx="97" formatCode="General">
                  <c:v>5.7401010737768496</c:v>
                </c:pt>
                <c:pt idx="98" formatCode="General">
                  <c:v>5.8053679913646103</c:v>
                </c:pt>
                <c:pt idx="99" formatCode="General">
                  <c:v>5.8544428212088597</c:v>
                </c:pt>
                <c:pt idx="100" formatCode="General">
                  <c:v>5.8904850383162097</c:v>
                </c:pt>
                <c:pt idx="101" formatCode="General">
                  <c:v>5.9200100157275299</c:v>
                </c:pt>
                <c:pt idx="102" formatCode="General">
                  <c:v>5.9462640533670301</c:v>
                </c:pt>
                <c:pt idx="103" formatCode="General">
                  <c:v>5.97253069092862</c:v>
                </c:pt>
                <c:pt idx="104" formatCode="General">
                  <c:v>5.9988057284382501</c:v>
                </c:pt>
                <c:pt idx="105" formatCode="General">
                  <c:v>6.02508076594789</c:v>
                </c:pt>
                <c:pt idx="106" formatCode="General">
                  <c:v>6.05135370347051</c:v>
                </c:pt>
                <c:pt idx="107" formatCode="General">
                  <c:v>6.0776182410450801</c:v>
                </c:pt>
                <c:pt idx="108" formatCode="General">
                  <c:v>6.1071583383628996</c:v>
                </c:pt>
                <c:pt idx="109" formatCode="General">
                  <c:v>6.1399550955408504</c:v>
                </c:pt>
                <c:pt idx="110" formatCode="General">
                  <c:v>6.1759970326499296</c:v>
                </c:pt>
                <c:pt idx="111" formatCode="General">
                  <c:v>6.2283477489020704</c:v>
                </c:pt>
                <c:pt idx="112" formatCode="General">
                  <c:v>6.2968985031516</c:v>
                </c:pt>
                <c:pt idx="113" formatCode="General">
                  <c:v>6.3619905490935302</c:v>
                </c:pt>
                <c:pt idx="114" formatCode="General">
                  <c:v>6.40743632138064</c:v>
                </c:pt>
                <c:pt idx="115" formatCode="General">
                  <c:v>6.4365795211529599</c:v>
                </c:pt>
                <c:pt idx="116" formatCode="General">
                  <c:v>6.4624618610911204</c:v>
                </c:pt>
                <c:pt idx="117" formatCode="General">
                  <c:v>6.4850619213275902</c:v>
                </c:pt>
                <c:pt idx="118" formatCode="General">
                  <c:v>6.50441540164159</c:v>
                </c:pt>
                <c:pt idx="119" formatCode="General">
                  <c:v>6.5237576820248604</c:v>
                </c:pt>
                <c:pt idx="120" formatCode="General">
                  <c:v>6.5430635626332299</c:v>
                </c:pt>
              </c:numCache>
            </c:numRef>
          </c:xVal>
          <c:yVal>
            <c:numRef>
              <c:f>Data!$O$8:$O$202</c:f>
              <c:numCache>
                <c:formatCode>0.00</c:formatCode>
                <c:ptCount val="195"/>
                <c:pt idx="0">
                  <c:v>2.8454047474133614E-3</c:v>
                </c:pt>
                <c:pt idx="1">
                  <c:v>3.2866707242849326E-3</c:v>
                </c:pt>
                <c:pt idx="2">
                  <c:v>4.0170419963481904E-3</c:v>
                </c:pt>
                <c:pt idx="3">
                  <c:v>4.0170419963481904E-3</c:v>
                </c:pt>
                <c:pt idx="4">
                  <c:v>3.2866707242849326E-3</c:v>
                </c:pt>
                <c:pt idx="5">
                  <c:v>4.0170419963481904E-3</c:v>
                </c:pt>
                <c:pt idx="6">
                  <c:v>3.2866707242849326E-3</c:v>
                </c:pt>
                <c:pt idx="7">
                  <c:v>4.5039561777236274E-3</c:v>
                </c:pt>
                <c:pt idx="8">
                  <c:v>7.425441265976814E-3</c:v>
                </c:pt>
                <c:pt idx="9">
                  <c:v>1.3390139987827177E-2</c:v>
                </c:pt>
                <c:pt idx="10">
                  <c:v>2.5684723067559548E-2</c:v>
                </c:pt>
                <c:pt idx="11">
                  <c:v>4.8204503956177647E-2</c:v>
                </c:pt>
                <c:pt idx="12">
                  <c:v>7.8045387357621065E-2</c:v>
                </c:pt>
                <c:pt idx="13">
                  <c:v>0.10578210590383431</c:v>
                </c:pt>
                <c:pt idx="14">
                  <c:v>0.13550821667681076</c:v>
                </c:pt>
                <c:pt idx="15">
                  <c:v>0.16603773584905648</c:v>
                </c:pt>
                <c:pt idx="16">
                  <c:v>0.19817407181984198</c:v>
                </c:pt>
                <c:pt idx="17">
                  <c:v>0.22941773179143871</c:v>
                </c:pt>
                <c:pt idx="18">
                  <c:v>0.25932237776425249</c:v>
                </c:pt>
                <c:pt idx="19">
                  <c:v>0.28922702373706666</c:v>
                </c:pt>
                <c:pt idx="20">
                  <c:v>0.32404138770541691</c:v>
                </c:pt>
                <c:pt idx="21">
                  <c:v>0.35974842767295623</c:v>
                </c:pt>
                <c:pt idx="22">
                  <c:v>0.39724081963887231</c:v>
                </c:pt>
                <c:pt idx="23">
                  <c:v>0.43049300060863976</c:v>
                </c:pt>
                <c:pt idx="24">
                  <c:v>0.46463785757760057</c:v>
                </c:pt>
                <c:pt idx="25">
                  <c:v>0.50614729153986304</c:v>
                </c:pt>
                <c:pt idx="26">
                  <c:v>0.54230066950699707</c:v>
                </c:pt>
                <c:pt idx="27">
                  <c:v>0.57108947048082515</c:v>
                </c:pt>
                <c:pt idx="28">
                  <c:v>0.60054777845404439</c:v>
                </c:pt>
                <c:pt idx="29">
                  <c:v>0.62933657942787646</c:v>
                </c:pt>
                <c:pt idx="30">
                  <c:v>0.65812538040170465</c:v>
                </c:pt>
                <c:pt idx="31">
                  <c:v>0.68691418137553284</c:v>
                </c:pt>
                <c:pt idx="32">
                  <c:v>0.72306755934266675</c:v>
                </c:pt>
                <c:pt idx="33">
                  <c:v>0.76323797930614712</c:v>
                </c:pt>
                <c:pt idx="34">
                  <c:v>0.80385473726922274</c:v>
                </c:pt>
                <c:pt idx="35">
                  <c:v>0.84134712923513888</c:v>
                </c:pt>
                <c:pt idx="36">
                  <c:v>0.87526881720429994</c:v>
                </c:pt>
                <c:pt idx="37">
                  <c:v>0.90785149117467889</c:v>
                </c:pt>
                <c:pt idx="38">
                  <c:v>0.9393183201460753</c:v>
                </c:pt>
                <c:pt idx="39">
                  <c:v>0.97185636031649336</c:v>
                </c:pt>
                <c:pt idx="40">
                  <c:v>1</c:v>
                </c:pt>
                <c:pt idx="41">
                  <c:v>0.99187461959829637</c:v>
                </c:pt>
                <c:pt idx="42">
                  <c:v>0.95739500912963815</c:v>
                </c:pt>
                <c:pt idx="43">
                  <c:v>0.92436599715966794</c:v>
                </c:pt>
                <c:pt idx="44">
                  <c:v>0.89580036518563555</c:v>
                </c:pt>
                <c:pt idx="45">
                  <c:v>0.86455670521403871</c:v>
                </c:pt>
                <c:pt idx="46">
                  <c:v>0.82751065124771817</c:v>
                </c:pt>
                <c:pt idx="47">
                  <c:v>0.78957192128220666</c:v>
                </c:pt>
                <c:pt idx="48">
                  <c:v>0.74984783931831755</c:v>
                </c:pt>
                <c:pt idx="49">
                  <c:v>0.70699939135727297</c:v>
                </c:pt>
                <c:pt idx="50">
                  <c:v>0.67151552038953011</c:v>
                </c:pt>
                <c:pt idx="51">
                  <c:v>0.64339622641509298</c:v>
                </c:pt>
                <c:pt idx="52">
                  <c:v>0.61393791844187373</c:v>
                </c:pt>
                <c:pt idx="53">
                  <c:v>0.5844796104686546</c:v>
                </c:pt>
                <c:pt idx="54">
                  <c:v>0.55569080949482641</c:v>
                </c:pt>
                <c:pt idx="55">
                  <c:v>0.52690200852099833</c:v>
                </c:pt>
                <c:pt idx="56">
                  <c:v>0.49275715155203764</c:v>
                </c:pt>
                <c:pt idx="57">
                  <c:v>0.44990870359098889</c:v>
                </c:pt>
                <c:pt idx="58">
                  <c:v>0.41063095962669938</c:v>
                </c:pt>
                <c:pt idx="59">
                  <c:v>0.3735849056603775</c:v>
                </c:pt>
                <c:pt idx="60">
                  <c:v>0.33564617569486721</c:v>
                </c:pt>
                <c:pt idx="61">
                  <c:v>0.30261716372489372</c:v>
                </c:pt>
                <c:pt idx="62">
                  <c:v>0.27048082775410864</c:v>
                </c:pt>
                <c:pt idx="63">
                  <c:v>0.23633597078514912</c:v>
                </c:pt>
                <c:pt idx="64">
                  <c:v>0.20152160681679854</c:v>
                </c:pt>
                <c:pt idx="65">
                  <c:v>0.17038953134510046</c:v>
                </c:pt>
                <c:pt idx="66">
                  <c:v>0.14032866707242847</c:v>
                </c:pt>
                <c:pt idx="67">
                  <c:v>0.11002231689997963</c:v>
                </c:pt>
                <c:pt idx="68">
                  <c:v>7.9448163927774373E-2</c:v>
                </c:pt>
                <c:pt idx="69">
                  <c:v>5.2708460133901146E-2</c:v>
                </c:pt>
                <c:pt idx="70">
                  <c:v>3.7248934875228304E-2</c:v>
                </c:pt>
                <c:pt idx="71">
                  <c:v>3.067559342665881E-2</c:v>
                </c:pt>
                <c:pt idx="72">
                  <c:v>2.8849665246500386E-2</c:v>
                </c:pt>
                <c:pt idx="73">
                  <c:v>2.9458307973219765E-2</c:v>
                </c:pt>
                <c:pt idx="74">
                  <c:v>3.1284236153377984E-2</c:v>
                </c:pt>
                <c:pt idx="75">
                  <c:v>3.420572124163121E-2</c:v>
                </c:pt>
                <c:pt idx="76">
                  <c:v>3.9074863055386731E-2</c:v>
                </c:pt>
                <c:pt idx="77">
                  <c:v>4.6622032866706957E-2</c:v>
                </c:pt>
                <c:pt idx="78">
                  <c:v>5.7942787583688267E-2</c:v>
                </c:pt>
                <c:pt idx="79">
                  <c:v>7.376749847839309E-2</c:v>
                </c:pt>
                <c:pt idx="80">
                  <c:v>9.5313451004260488E-2</c:v>
                </c:pt>
                <c:pt idx="81">
                  <c:v>0.1234868465544058</c:v>
                </c:pt>
                <c:pt idx="82">
                  <c:v>0.15130858186244686</c:v>
                </c:pt>
                <c:pt idx="83">
                  <c:v>0.1700547778454049</c:v>
                </c:pt>
                <c:pt idx="84">
                  <c:v>0.2274092107932647</c:v>
                </c:pt>
                <c:pt idx="85">
                  <c:v>0.26057212416311637</c:v>
                </c:pt>
                <c:pt idx="86">
                  <c:v>0.29431527693244081</c:v>
                </c:pt>
                <c:pt idx="87">
                  <c:v>0.32638466220328682</c:v>
                </c:pt>
                <c:pt idx="88">
                  <c:v>0.35651247717589796</c:v>
                </c:pt>
                <c:pt idx="89">
                  <c:v>0.38797930614729192</c:v>
                </c:pt>
                <c:pt idx="90">
                  <c:v>0.418107121119903</c:v>
                </c:pt>
                <c:pt idx="91">
                  <c:v>0.44990870359098889</c:v>
                </c:pt>
                <c:pt idx="92">
                  <c:v>0.47970176506390566</c:v>
                </c:pt>
                <c:pt idx="93">
                  <c:v>0.50849056603773379</c:v>
                </c:pt>
                <c:pt idx="94">
                  <c:v>0.53801582471089415</c:v>
                </c:pt>
                <c:pt idx="95">
                  <c:v>0.56930411848244755</c:v>
                </c:pt>
                <c:pt idx="96">
                  <c:v>0.6003246094542487</c:v>
                </c:pt>
                <c:pt idx="97">
                  <c:v>0.61643335362142493</c:v>
                </c:pt>
                <c:pt idx="98">
                  <c:v>0.60315141678501283</c:v>
                </c:pt>
                <c:pt idx="99">
                  <c:v>0.57332116047879811</c:v>
                </c:pt>
                <c:pt idx="100">
                  <c:v>0.54283627510650989</c:v>
                </c:pt>
                <c:pt idx="101">
                  <c:v>0.51217285453438677</c:v>
                </c:pt>
                <c:pt idx="102">
                  <c:v>0.48338405356055858</c:v>
                </c:pt>
                <c:pt idx="103">
                  <c:v>0.45258673158855728</c:v>
                </c:pt>
                <c:pt idx="104">
                  <c:v>0.42045039561776976</c:v>
                </c:pt>
                <c:pt idx="105">
                  <c:v>0.38831405964698751</c:v>
                </c:pt>
                <c:pt idx="106">
                  <c:v>0.35651247717589796</c:v>
                </c:pt>
                <c:pt idx="107">
                  <c:v>0.3260499087035913</c:v>
                </c:pt>
                <c:pt idx="108">
                  <c:v>0.29297626293365792</c:v>
                </c:pt>
                <c:pt idx="109">
                  <c:v>0.26030432136335996</c:v>
                </c:pt>
                <c:pt idx="110">
                  <c:v>0.22986406979103288</c:v>
                </c:pt>
                <c:pt idx="111">
                  <c:v>0.19737066342057227</c:v>
                </c:pt>
                <c:pt idx="112">
                  <c:v>0.18015824710894715</c:v>
                </c:pt>
                <c:pt idx="113">
                  <c:v>0.19475214715628592</c:v>
                </c:pt>
                <c:pt idx="114">
                  <c:v>0.22388314059646999</c:v>
                </c:pt>
                <c:pt idx="115">
                  <c:v>0.25407790626902016</c:v>
                </c:pt>
                <c:pt idx="116">
                  <c:v>0.28454047474132721</c:v>
                </c:pt>
                <c:pt idx="117">
                  <c:v>0.31868533171028629</c:v>
                </c:pt>
                <c:pt idx="118">
                  <c:v>0.35082166768107137</c:v>
                </c:pt>
                <c:pt idx="119">
                  <c:v>0.3847433556502336</c:v>
                </c:pt>
                <c:pt idx="120">
                  <c:v>0.4244674376141202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A-4644-ABFA-C15C0775268B}"/>
            </c:ext>
          </c:extLst>
        </c:ser>
        <c:ser>
          <c:idx val="3"/>
          <c:order val="1"/>
          <c:tx>
            <c:v>Millefiori - Experimental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Data!$W$7:$W$56</c:f>
              <c:numCache>
                <c:formatCode>General</c:formatCode>
                <c:ptCount val="50"/>
                <c:pt idx="0">
                  <c:v>4.6717191951566903</c:v>
                </c:pt>
                <c:pt idx="1">
                  <c:v>4.62226228632478</c:v>
                </c:pt>
                <c:pt idx="2">
                  <c:v>4.5728053774928696</c:v>
                </c:pt>
                <c:pt idx="3">
                  <c:v>4.5233484686609602</c:v>
                </c:pt>
                <c:pt idx="4">
                  <c:v>4.4738915598290596</c:v>
                </c:pt>
                <c:pt idx="5">
                  <c:v>4.4244346509971502</c:v>
                </c:pt>
                <c:pt idx="6">
                  <c:v>4.3749777421652398</c:v>
                </c:pt>
                <c:pt idx="7">
                  <c:v>4.3255208333333304</c:v>
                </c:pt>
                <c:pt idx="8">
                  <c:v>4.27606392450142</c:v>
                </c:pt>
                <c:pt idx="9">
                  <c:v>4.2266070156695097</c:v>
                </c:pt>
                <c:pt idx="10">
                  <c:v>4.1771501068376002</c:v>
                </c:pt>
                <c:pt idx="11">
                  <c:v>4.1276931980056899</c:v>
                </c:pt>
                <c:pt idx="12">
                  <c:v>4.0782362891737796</c:v>
                </c:pt>
                <c:pt idx="13">
                  <c:v>4.0287793803418799</c:v>
                </c:pt>
                <c:pt idx="14">
                  <c:v>3.97932247150997</c:v>
                </c:pt>
                <c:pt idx="15">
                  <c:v>3.9298655626780601</c:v>
                </c:pt>
                <c:pt idx="16">
                  <c:v>3.8804086538461502</c:v>
                </c:pt>
                <c:pt idx="17">
                  <c:v>3.8376958689458598</c:v>
                </c:pt>
                <c:pt idx="18">
                  <c:v>3.7972311253561202</c:v>
                </c:pt>
                <c:pt idx="19">
                  <c:v>3.7590144230769198</c:v>
                </c:pt>
                <c:pt idx="20">
                  <c:v>3.7201846186221101</c:v>
                </c:pt>
                <c:pt idx="21">
                  <c:v>3.68033297720797</c:v>
                </c:pt>
                <c:pt idx="22">
                  <c:v>3.6511084401709399</c:v>
                </c:pt>
                <c:pt idx="23">
                  <c:v>3.6173878205128198</c:v>
                </c:pt>
                <c:pt idx="24">
                  <c:v>3.5791711182336101</c:v>
                </c:pt>
                <c:pt idx="25">
                  <c:v>3.54545049857549</c:v>
                </c:pt>
                <c:pt idx="26">
                  <c:v>3.5094818376068302</c:v>
                </c:pt>
                <c:pt idx="27">
                  <c:v>3.4735131766381699</c:v>
                </c:pt>
                <c:pt idx="28">
                  <c:v>3.4375445156695101</c:v>
                </c:pt>
                <c:pt idx="29">
                  <c:v>3.3948317307692299</c:v>
                </c:pt>
                <c:pt idx="30">
                  <c:v>3.3453748219373201</c:v>
                </c:pt>
                <c:pt idx="31">
                  <c:v>3.2959179131054102</c:v>
                </c:pt>
                <c:pt idx="32">
                  <c:v>3.2464610042734998</c:v>
                </c:pt>
                <c:pt idx="33">
                  <c:v>3.1970040954415899</c:v>
                </c:pt>
                <c:pt idx="34">
                  <c:v>3.1520432692307598</c:v>
                </c:pt>
                <c:pt idx="35">
                  <c:v>3.1180015008140001</c:v>
                </c:pt>
                <c:pt idx="36">
                  <c:v>3.0913461538461502</c:v>
                </c:pt>
                <c:pt idx="37">
                  <c:v>3.0666176994301999</c:v>
                </c:pt>
                <c:pt idx="38">
                  <c:v>3.0459357193732099</c:v>
                </c:pt>
                <c:pt idx="39">
                  <c:v>3.0297498219373198</c:v>
                </c:pt>
                <c:pt idx="40">
                  <c:v>3.0104166666666599</c:v>
                </c:pt>
                <c:pt idx="41">
                  <c:v>2.9991764601139601</c:v>
                </c:pt>
                <c:pt idx="42">
                  <c:v>2.9796934354225999</c:v>
                </c:pt>
                <c:pt idx="43">
                  <c:v>2.9519675925925899</c:v>
                </c:pt>
                <c:pt idx="44">
                  <c:v>2.93398326210826</c:v>
                </c:pt>
                <c:pt idx="45">
                  <c:v>2.91375089031339</c:v>
                </c:pt>
                <c:pt idx="46">
                  <c:v>2.89127047720797</c:v>
                </c:pt>
                <c:pt idx="47">
                  <c:v>2.8687900641025599</c:v>
                </c:pt>
                <c:pt idx="48">
                  <c:v>2.84406160968661</c:v>
                </c:pt>
                <c:pt idx="49">
                  <c:v>2.81933315527065</c:v>
                </c:pt>
              </c:numCache>
            </c:numRef>
          </c:xVal>
          <c:yVal>
            <c:numRef>
              <c:f>Data!$X$7:$X$56</c:f>
              <c:numCache>
                <c:formatCode>General</c:formatCode>
                <c:ptCount val="50"/>
                <c:pt idx="0">
                  <c:v>0.17893041141448701</c:v>
                </c:pt>
                <c:pt idx="1">
                  <c:v>0.16355990082104699</c:v>
                </c:pt>
                <c:pt idx="2">
                  <c:v>0.15421887913926099</c:v>
                </c:pt>
                <c:pt idx="3">
                  <c:v>0.143709448725372</c:v>
                </c:pt>
                <c:pt idx="4">
                  <c:v>0.135443113150119</c:v>
                </c:pt>
                <c:pt idx="5">
                  <c:v>0.13594296715315801</c:v>
                </c:pt>
                <c:pt idx="6">
                  <c:v>0.14050413493088601</c:v>
                </c:pt>
                <c:pt idx="7">
                  <c:v>0.14893917123216399</c:v>
                </c:pt>
                <c:pt idx="8">
                  <c:v>0.15999844104939601</c:v>
                </c:pt>
                <c:pt idx="9">
                  <c:v>0.17311960862916201</c:v>
                </c:pt>
                <c:pt idx="10">
                  <c:v>0.18699055721348601</c:v>
                </c:pt>
                <c:pt idx="11">
                  <c:v>0.202173622555787</c:v>
                </c:pt>
                <c:pt idx="12">
                  <c:v>0.22223026442771601</c:v>
                </c:pt>
                <c:pt idx="13">
                  <c:v>0.245660920820156</c:v>
                </c:pt>
                <c:pt idx="14">
                  <c:v>0.27396515374222302</c:v>
                </c:pt>
                <c:pt idx="15">
                  <c:v>0.30995464196101102</c:v>
                </c:pt>
                <c:pt idx="16">
                  <c:v>0.34906821769878998</c:v>
                </c:pt>
                <c:pt idx="17">
                  <c:v>0.39096847950351099</c:v>
                </c:pt>
                <c:pt idx="18">
                  <c:v>0.43426833251674002</c:v>
                </c:pt>
                <c:pt idx="19">
                  <c:v>0.47695943476198199</c:v>
                </c:pt>
                <c:pt idx="20">
                  <c:v>0.52060561519160198</c:v>
                </c:pt>
                <c:pt idx="21">
                  <c:v>0.56710609586803795</c:v>
                </c:pt>
                <c:pt idx="22">
                  <c:v>0.60458108770210595</c:v>
                </c:pt>
                <c:pt idx="23">
                  <c:v>0.65066450269475695</c:v>
                </c:pt>
                <c:pt idx="24">
                  <c:v>0.69807342339189404</c:v>
                </c:pt>
                <c:pt idx="25">
                  <c:v>0.74185193124285398</c:v>
                </c:pt>
                <c:pt idx="26">
                  <c:v>0.78824463089988495</c:v>
                </c:pt>
                <c:pt idx="27">
                  <c:v>0.82996124098831103</c:v>
                </c:pt>
                <c:pt idx="28">
                  <c:v>0.87613302302792695</c:v>
                </c:pt>
                <c:pt idx="29">
                  <c:v>0.92046382492242296</c:v>
                </c:pt>
                <c:pt idx="30">
                  <c:v>0.96608799904978204</c:v>
                </c:pt>
                <c:pt idx="31">
                  <c:v>0.99000601309518499</c:v>
                </c:pt>
                <c:pt idx="32">
                  <c:v>0.99825360414532305</c:v>
                </c:pt>
                <c:pt idx="33">
                  <c:v>0.97594761925972096</c:v>
                </c:pt>
                <c:pt idx="34">
                  <c:v>0.93260611174623897</c:v>
                </c:pt>
                <c:pt idx="35">
                  <c:v>0.89159725624693698</c:v>
                </c:pt>
                <c:pt idx="36">
                  <c:v>0.83592601665849997</c:v>
                </c:pt>
                <c:pt idx="37">
                  <c:v>0.78355381349011899</c:v>
                </c:pt>
                <c:pt idx="38">
                  <c:v>0.73984158092438301</c:v>
                </c:pt>
                <c:pt idx="39">
                  <c:v>0.69262412216233804</c:v>
                </c:pt>
                <c:pt idx="40">
                  <c:v>0.64107667809897095</c:v>
                </c:pt>
                <c:pt idx="41">
                  <c:v>0.59729571560781702</c:v>
                </c:pt>
                <c:pt idx="42">
                  <c:v>0.53891455324576298</c:v>
                </c:pt>
                <c:pt idx="43">
                  <c:v>0.48437244814633301</c:v>
                </c:pt>
                <c:pt idx="44">
                  <c:v>0.43282500408296498</c:v>
                </c:pt>
                <c:pt idx="45">
                  <c:v>0.38601992487342701</c:v>
                </c:pt>
                <c:pt idx="46">
                  <c:v>0.33364772170504597</c:v>
                </c:pt>
                <c:pt idx="47">
                  <c:v>0.282100277641678</c:v>
                </c:pt>
                <c:pt idx="48">
                  <c:v>0.23385186999836599</c:v>
                </c:pt>
                <c:pt idx="49">
                  <c:v>0.191376776090151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3A-4644-ABFA-C15C0775268B}"/>
            </c:ext>
          </c:extLst>
        </c:ser>
        <c:ser>
          <c:idx val="2"/>
          <c:order val="2"/>
          <c:tx>
            <c:v>Thomsen - Experimental</c:v>
          </c:tx>
          <c:spPr>
            <a:ln w="25400">
              <a:solidFill>
                <a:schemeClr val="accent6">
                  <a:lumMod val="50000"/>
                </a:schemeClr>
              </a:solidFill>
              <a:prstDash val="dash"/>
            </a:ln>
            <a:effectLst>
              <a:outerShdw blurRad="50800" dist="50800" dir="5400000" algn="ctr" rotWithShape="0">
                <a:srgbClr val="92D050"/>
              </a:outerShdw>
            </a:effectLst>
          </c:spPr>
          <c:marker>
            <c:symbol val="none"/>
          </c:marker>
          <c:xVal>
            <c:numRef>
              <c:f>Data!$S$7:$S$53</c:f>
              <c:numCache>
                <c:formatCode>General</c:formatCode>
                <c:ptCount val="47"/>
                <c:pt idx="0">
                  <c:v>2.5548694314825511</c:v>
                </c:pt>
                <c:pt idx="1">
                  <c:v>2.5918521930351139</c:v>
                </c:pt>
                <c:pt idx="2">
                  <c:v>2.6592209818036281</c:v>
                </c:pt>
                <c:pt idx="3">
                  <c:v>2.7095515266423504</c:v>
                </c:pt>
                <c:pt idx="4">
                  <c:v>2.7302571364639872</c:v>
                </c:pt>
                <c:pt idx="5">
                  <c:v>2.746022426019195</c:v>
                </c:pt>
                <c:pt idx="6">
                  <c:v>2.7566585352544584</c:v>
                </c:pt>
                <c:pt idx="7">
                  <c:v>2.7781055865404669</c:v>
                </c:pt>
                <c:pt idx="8">
                  <c:v>2.822080542570796</c:v>
                </c:pt>
                <c:pt idx="9">
                  <c:v>2.8560550341549651</c:v>
                </c:pt>
                <c:pt idx="10">
                  <c:v>2.9027557133550492</c:v>
                </c:pt>
                <c:pt idx="11">
                  <c:v>2.9450150100416841</c:v>
                </c:pt>
                <c:pt idx="12">
                  <c:v>2.9574342782199423</c:v>
                </c:pt>
                <c:pt idx="13">
                  <c:v>2.9761968934124368</c:v>
                </c:pt>
                <c:pt idx="14">
                  <c:v>3.0014282505178791</c:v>
                </c:pt>
                <c:pt idx="15">
                  <c:v>3.027091074120337</c:v>
                </c:pt>
                <c:pt idx="16">
                  <c:v>3.0665621178886528</c:v>
                </c:pt>
                <c:pt idx="17">
                  <c:v>3.141123812245</c:v>
                </c:pt>
                <c:pt idx="18">
                  <c:v>3.1833042007312886</c:v>
                </c:pt>
                <c:pt idx="19">
                  <c:v>3.20477265782444</c:v>
                </c:pt>
                <c:pt idx="20">
                  <c:v>3.2632129554312361</c:v>
                </c:pt>
                <c:pt idx="21">
                  <c:v>3.3160103056980796</c:v>
                </c:pt>
                <c:pt idx="22">
                  <c:v>3.3467157529970724</c:v>
                </c:pt>
                <c:pt idx="23">
                  <c:v>3.4020128429561218</c:v>
                </c:pt>
                <c:pt idx="24">
                  <c:v>3.4507246582306643</c:v>
                </c:pt>
                <c:pt idx="25">
                  <c:v>3.5353139041565962</c:v>
                </c:pt>
                <c:pt idx="26">
                  <c:v>3.5968896726291311</c:v>
                </c:pt>
                <c:pt idx="27">
                  <c:v>3.6420015516796083</c:v>
                </c:pt>
                <c:pt idx="28">
                  <c:v>3.7266638231756972</c:v>
                </c:pt>
                <c:pt idx="29">
                  <c:v>3.7851962699643318</c:v>
                </c:pt>
                <c:pt idx="30">
                  <c:v>3.8975242876529248</c:v>
                </c:pt>
                <c:pt idx="31">
                  <c:v>3.939962573469566</c:v>
                </c:pt>
                <c:pt idx="32">
                  <c:v>4.0056003496747472</c:v>
                </c:pt>
                <c:pt idx="33">
                  <c:v>4.1085198989497389</c:v>
                </c:pt>
                <c:pt idx="34">
                  <c:v>4.2169533002301378</c:v>
                </c:pt>
                <c:pt idx="35">
                  <c:v>4.292528229421209</c:v>
                </c:pt>
                <c:pt idx="36">
                  <c:v>4.4248380243138703</c:v>
                </c:pt>
                <c:pt idx="37">
                  <c:v>4.4942128500690233</c:v>
                </c:pt>
                <c:pt idx="38">
                  <c:v>4.5514317870786831</c:v>
                </c:pt>
                <c:pt idx="39">
                  <c:v>4.68576425831486</c:v>
                </c:pt>
                <c:pt idx="40">
                  <c:v>4.812242315164954</c:v>
                </c:pt>
                <c:pt idx="41">
                  <c:v>4.9631396585348089</c:v>
                </c:pt>
                <c:pt idx="42">
                  <c:v>5.0693960859114906</c:v>
                </c:pt>
                <c:pt idx="43">
                  <c:v>5.1427413584464778</c:v>
                </c:pt>
                <c:pt idx="44">
                  <c:v>5.1993968611944394</c:v>
                </c:pt>
                <c:pt idx="45">
                  <c:v>5.3759500364383257</c:v>
                </c:pt>
                <c:pt idx="46">
                  <c:v>5.4374644830439935</c:v>
                </c:pt>
              </c:numCache>
            </c:numRef>
          </c:xVal>
          <c:yVal>
            <c:numRef>
              <c:f>Data!$U$7:$U$78</c:f>
              <c:numCache>
                <c:formatCode>General</c:formatCode>
                <c:ptCount val="72"/>
                <c:pt idx="0">
                  <c:v>2.851194322225976E-3</c:v>
                </c:pt>
                <c:pt idx="1">
                  <c:v>8.8612658072058977E-3</c:v>
                </c:pt>
                <c:pt idx="2">
                  <c:v>2.0860896587797283E-2</c:v>
                </c:pt>
                <c:pt idx="3">
                  <c:v>3.5783514353404267E-2</c:v>
                </c:pt>
                <c:pt idx="4">
                  <c:v>5.0644595550905856E-2</c:v>
                </c:pt>
                <c:pt idx="5">
                  <c:v>6.8459432017476354E-2</c:v>
                </c:pt>
                <c:pt idx="6">
                  <c:v>8.6264012389362391E-2</c:v>
                </c:pt>
                <c:pt idx="7">
                  <c:v>0.10408910495061653</c:v>
                </c:pt>
                <c:pt idx="8">
                  <c:v>0.15455934689189044</c:v>
                </c:pt>
                <c:pt idx="9">
                  <c:v>0.20797308800754868</c:v>
                </c:pt>
                <c:pt idx="10">
                  <c:v>0.30290350040511616</c:v>
                </c:pt>
                <c:pt idx="11">
                  <c:v>0.4126437135267641</c:v>
                </c:pt>
                <c:pt idx="12">
                  <c:v>0.46898044162743818</c:v>
                </c:pt>
                <c:pt idx="13">
                  <c:v>0.54014748264156043</c:v>
                </c:pt>
                <c:pt idx="14">
                  <c:v>0.60243274565910898</c:v>
                </c:pt>
                <c:pt idx="15">
                  <c:v>0.66471800867665753</c:v>
                </c:pt>
                <c:pt idx="16">
                  <c:v>0.78630401115863302</c:v>
                </c:pt>
                <c:pt idx="17">
                  <c:v>0.90794129411402191</c:v>
                </c:pt>
                <c:pt idx="18">
                  <c:v>0.96728305795718861</c:v>
                </c:pt>
                <c:pt idx="19">
                  <c:v>0.98806190578750885</c:v>
                </c:pt>
                <c:pt idx="20">
                  <c:v>1</c:v>
                </c:pt>
                <c:pt idx="21">
                  <c:v>0.9911797585715264</c:v>
                </c:pt>
                <c:pt idx="22">
                  <c:v>0.94676061249397159</c:v>
                </c:pt>
                <c:pt idx="23">
                  <c:v>0.89644421197296453</c:v>
                </c:pt>
                <c:pt idx="24">
                  <c:v>0.82833348717474997</c:v>
                </c:pt>
                <c:pt idx="25">
                  <c:v>0.74840774130026955</c:v>
                </c:pt>
                <c:pt idx="26">
                  <c:v>0.67141523850548346</c:v>
                </c:pt>
                <c:pt idx="27">
                  <c:v>0.58847420079382295</c:v>
                </c:pt>
                <c:pt idx="28">
                  <c:v>0.51150221018840547</c:v>
                </c:pt>
                <c:pt idx="29">
                  <c:v>0.44339148539019402</c:v>
                </c:pt>
                <c:pt idx="30">
                  <c:v>0.33087187060910966</c:v>
                </c:pt>
                <c:pt idx="31">
                  <c:v>0.28052470180404743</c:v>
                </c:pt>
                <c:pt idx="32">
                  <c:v>0.23019804518835293</c:v>
                </c:pt>
                <c:pt idx="33">
                  <c:v>0.18286616822046506</c:v>
                </c:pt>
                <c:pt idx="34">
                  <c:v>0.14442632534383529</c:v>
                </c:pt>
                <c:pt idx="35">
                  <c:v>0.1237397823656704</c:v>
                </c:pt>
                <c:pt idx="36">
                  <c:v>0.10309426376624269</c:v>
                </c:pt>
                <c:pt idx="37">
                  <c:v>0.10314554423966418</c:v>
                </c:pt>
                <c:pt idx="38">
                  <c:v>0.11504261407341322</c:v>
                </c:pt>
                <c:pt idx="39">
                  <c:v>0.15070305529060579</c:v>
                </c:pt>
                <c:pt idx="40">
                  <c:v>0.20117329723187968</c:v>
                </c:pt>
                <c:pt idx="41">
                  <c:v>0.2724018748141086</c:v>
                </c:pt>
                <c:pt idx="42">
                  <c:v>0.34063567274853085</c:v>
                </c:pt>
                <c:pt idx="43">
                  <c:v>0.38217285621980945</c:v>
                </c:pt>
                <c:pt idx="44">
                  <c:v>0.42962780632390812</c:v>
                </c:pt>
                <c:pt idx="45">
                  <c:v>0.49789237254238405</c:v>
                </c:pt>
                <c:pt idx="46">
                  <c:v>0.51867122037270685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3A-4644-ABFA-C15C0775268B}"/>
            </c:ext>
          </c:extLst>
        </c:ser>
        <c:ser>
          <c:idx val="4"/>
          <c:order val="4"/>
          <c:tx>
            <c:v>Abs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'Data - ADC(2) states'!$B$7:$B$230</c:f>
              <c:numCache>
                <c:formatCode>General</c:formatCode>
                <c:ptCount val="224"/>
                <c:pt idx="0">
                  <c:v>3.5603987109608002</c:v>
                </c:pt>
                <c:pt idx="1">
                  <c:v>3.5605987109608002</c:v>
                </c:pt>
                <c:pt idx="2">
                  <c:v>3.6098322424327001</c:v>
                </c:pt>
                <c:pt idx="3">
                  <c:v>3.6100322424327</c:v>
                </c:pt>
                <c:pt idx="4">
                  <c:v>3.6102322424327</c:v>
                </c:pt>
                <c:pt idx="5">
                  <c:v>3.6216629094375001</c:v>
                </c:pt>
                <c:pt idx="6">
                  <c:v>3.6218629094375001</c:v>
                </c:pt>
                <c:pt idx="7">
                  <c:v>3.6220629094375001</c:v>
                </c:pt>
                <c:pt idx="8">
                  <c:v>3.6249703867742</c:v>
                </c:pt>
                <c:pt idx="9">
                  <c:v>3.6251703867742</c:v>
                </c:pt>
                <c:pt idx="10">
                  <c:v>3.6253703867742</c:v>
                </c:pt>
                <c:pt idx="11">
                  <c:v>3.6259828079641001</c:v>
                </c:pt>
                <c:pt idx="12">
                  <c:v>3.6261828079641001</c:v>
                </c:pt>
                <c:pt idx="13">
                  <c:v>3.6263828079641001</c:v>
                </c:pt>
                <c:pt idx="14">
                  <c:v>3.7494786667536002</c:v>
                </c:pt>
                <c:pt idx="15">
                  <c:v>3.7496786667536002</c:v>
                </c:pt>
                <c:pt idx="16">
                  <c:v>3.7498786667536002</c:v>
                </c:pt>
                <c:pt idx="17">
                  <c:v>3.7497553639143999</c:v>
                </c:pt>
                <c:pt idx="18">
                  <c:v>3.7499553639143999</c:v>
                </c:pt>
                <c:pt idx="19">
                  <c:v>3.7501553639143999</c:v>
                </c:pt>
                <c:pt idx="20">
                  <c:v>3.750729436816</c:v>
                </c:pt>
                <c:pt idx="21">
                  <c:v>3.750929436816</c:v>
                </c:pt>
                <c:pt idx="22">
                  <c:v>3.751129436816</c:v>
                </c:pt>
                <c:pt idx="23">
                  <c:v>3.7542529035787</c:v>
                </c:pt>
                <c:pt idx="24">
                  <c:v>3.7544529035787</c:v>
                </c:pt>
                <c:pt idx="25">
                  <c:v>3.7546529035787</c:v>
                </c:pt>
                <c:pt idx="26">
                  <c:v>3.7666043094449</c:v>
                </c:pt>
                <c:pt idx="27">
                  <c:v>3.7668043094449</c:v>
                </c:pt>
                <c:pt idx="28">
                  <c:v>3.7670043094448999</c:v>
                </c:pt>
                <c:pt idx="29">
                  <c:v>4.5633084794693994</c:v>
                </c:pt>
                <c:pt idx="30">
                  <c:v>4.5635084794693999</c:v>
                </c:pt>
                <c:pt idx="31">
                  <c:v>4.5637084794694003</c:v>
                </c:pt>
                <c:pt idx="32">
                  <c:v>4.5636148723265997</c:v>
                </c:pt>
                <c:pt idx="33">
                  <c:v>4.5638148723266001</c:v>
                </c:pt>
                <c:pt idx="34">
                  <c:v>4.5640148723266005</c:v>
                </c:pt>
                <c:pt idx="35">
                  <c:v>4.5647608216591999</c:v>
                </c:pt>
                <c:pt idx="36">
                  <c:v>4.5649608216592004</c:v>
                </c:pt>
                <c:pt idx="37">
                  <c:v>4.5651608216592008</c:v>
                </c:pt>
                <c:pt idx="38">
                  <c:v>4.5689417664673</c:v>
                </c:pt>
                <c:pt idx="39">
                  <c:v>4.5691417664673004</c:v>
                </c:pt>
                <c:pt idx="40">
                  <c:v>4.5693417664673008</c:v>
                </c:pt>
                <c:pt idx="41">
                  <c:v>4.5800807201369995</c:v>
                </c:pt>
                <c:pt idx="42">
                  <c:v>4.5802807201369999</c:v>
                </c:pt>
                <c:pt idx="43">
                  <c:v>4.5804807201370004</c:v>
                </c:pt>
                <c:pt idx="44">
                  <c:v>4.5808053952602998</c:v>
                </c:pt>
                <c:pt idx="45">
                  <c:v>4.5810053952603003</c:v>
                </c:pt>
                <c:pt idx="46">
                  <c:v>4.5812053952603007</c:v>
                </c:pt>
                <c:pt idx="47">
                  <c:v>4.5860685182719996</c:v>
                </c:pt>
                <c:pt idx="48">
                  <c:v>4.586268518272</c:v>
                </c:pt>
                <c:pt idx="49">
                  <c:v>4.5864685182720004</c:v>
                </c:pt>
                <c:pt idx="50">
                  <c:v>4.5872492693700995</c:v>
                </c:pt>
                <c:pt idx="51">
                  <c:v>4.5874492693700999</c:v>
                </c:pt>
                <c:pt idx="52">
                  <c:v>4.5876492693701003</c:v>
                </c:pt>
                <c:pt idx="53">
                  <c:v>4.5875523778209999</c:v>
                </c:pt>
                <c:pt idx="54">
                  <c:v>4.5877523778210003</c:v>
                </c:pt>
                <c:pt idx="55">
                  <c:v>4.5879523778210007</c:v>
                </c:pt>
                <c:pt idx="56">
                  <c:v>4.5876549002557994</c:v>
                </c:pt>
                <c:pt idx="57">
                  <c:v>4.5878549002557998</c:v>
                </c:pt>
                <c:pt idx="58">
                  <c:v>4.5880549002558002</c:v>
                </c:pt>
                <c:pt idx="59">
                  <c:v>5.1851880917608995</c:v>
                </c:pt>
                <c:pt idx="60">
                  <c:v>5.1853880917608999</c:v>
                </c:pt>
                <c:pt idx="61">
                  <c:v>5.1855880917609003</c:v>
                </c:pt>
                <c:pt idx="62">
                  <c:v>5.2186617025155</c:v>
                </c:pt>
                <c:pt idx="63">
                  <c:v>5.2188617025155004</c:v>
                </c:pt>
                <c:pt idx="64">
                  <c:v>5.2190617025155008</c:v>
                </c:pt>
                <c:pt idx="65">
                  <c:v>5.2267517330230993</c:v>
                </c:pt>
                <c:pt idx="66">
                  <c:v>5.2269517330230997</c:v>
                </c:pt>
                <c:pt idx="67">
                  <c:v>5.2271517330231001</c:v>
                </c:pt>
                <c:pt idx="68">
                  <c:v>5.2289364050940996</c:v>
                </c:pt>
                <c:pt idx="69">
                  <c:v>5.2291364050941</c:v>
                </c:pt>
                <c:pt idx="70">
                  <c:v>5.2293364050941005</c:v>
                </c:pt>
                <c:pt idx="71">
                  <c:v>5.2295796943260999</c:v>
                </c:pt>
                <c:pt idx="72">
                  <c:v>5.2297796943261003</c:v>
                </c:pt>
                <c:pt idx="73">
                  <c:v>5.2299796943261008</c:v>
                </c:pt>
                <c:pt idx="74">
                  <c:v>5.7393206911377996</c:v>
                </c:pt>
                <c:pt idx="75">
                  <c:v>5.7395206911378001</c:v>
                </c:pt>
                <c:pt idx="76">
                  <c:v>5.7397206911378005</c:v>
                </c:pt>
                <c:pt idx="77">
                  <c:v>5.7423320899730994</c:v>
                </c:pt>
                <c:pt idx="78">
                  <c:v>5.7425320899730998</c:v>
                </c:pt>
                <c:pt idx="79">
                  <c:v>5.7427320899731003</c:v>
                </c:pt>
                <c:pt idx="80">
                  <c:v>5.7432307905484992</c:v>
                </c:pt>
                <c:pt idx="81">
                  <c:v>5.7434307905484996</c:v>
                </c:pt>
                <c:pt idx="82">
                  <c:v>5.7436307905485</c:v>
                </c:pt>
                <c:pt idx="83">
                  <c:v>5.7434280421919999</c:v>
                </c:pt>
                <c:pt idx="84">
                  <c:v>5.7436280421920003</c:v>
                </c:pt>
                <c:pt idx="85">
                  <c:v>5.7438280421920007</c:v>
                </c:pt>
                <c:pt idx="86">
                  <c:v>5.7434817174610995</c:v>
                </c:pt>
                <c:pt idx="87">
                  <c:v>5.7436817174610999</c:v>
                </c:pt>
                <c:pt idx="88">
                  <c:v>5.7438817174611003</c:v>
                </c:pt>
                <c:pt idx="89">
                  <c:v>5.7504123221994998</c:v>
                </c:pt>
                <c:pt idx="90">
                  <c:v>5.7506123221995002</c:v>
                </c:pt>
                <c:pt idx="91">
                  <c:v>5.7508123221995007</c:v>
                </c:pt>
                <c:pt idx="92">
                  <c:v>5.7505296266523995</c:v>
                </c:pt>
                <c:pt idx="93">
                  <c:v>5.7507296266524</c:v>
                </c:pt>
                <c:pt idx="94">
                  <c:v>5.7509296266524004</c:v>
                </c:pt>
                <c:pt idx="95">
                  <c:v>5.7509174578188995</c:v>
                </c:pt>
                <c:pt idx="96">
                  <c:v>5.7511174578188999</c:v>
                </c:pt>
                <c:pt idx="97">
                  <c:v>5.7513174578189004</c:v>
                </c:pt>
                <c:pt idx="98">
                  <c:v>5.7521218302985995</c:v>
                </c:pt>
                <c:pt idx="99">
                  <c:v>5.7523218302985999</c:v>
                </c:pt>
                <c:pt idx="100">
                  <c:v>5.7525218302986003</c:v>
                </c:pt>
                <c:pt idx="101">
                  <c:v>5.7587292818190994</c:v>
                </c:pt>
                <c:pt idx="102">
                  <c:v>5.7589292818190998</c:v>
                </c:pt>
                <c:pt idx="103">
                  <c:v>5.7591292818191002</c:v>
                </c:pt>
                <c:pt idx="104">
                  <c:v>5.9611154419129999</c:v>
                </c:pt>
                <c:pt idx="105">
                  <c:v>5.9613154419130003</c:v>
                </c:pt>
                <c:pt idx="106">
                  <c:v>5.9615154419130008</c:v>
                </c:pt>
                <c:pt idx="107">
                  <c:v>5.9774797164128994</c:v>
                </c:pt>
                <c:pt idx="108">
                  <c:v>5.9776797164128999</c:v>
                </c:pt>
                <c:pt idx="109">
                  <c:v>5.9778797164129003</c:v>
                </c:pt>
                <c:pt idx="110">
                  <c:v>5.9812042572734994</c:v>
                </c:pt>
                <c:pt idx="111">
                  <c:v>5.9814042572734998</c:v>
                </c:pt>
                <c:pt idx="112">
                  <c:v>5.9816042572735002</c:v>
                </c:pt>
                <c:pt idx="113">
                  <c:v>5.9823011700733995</c:v>
                </c:pt>
                <c:pt idx="114">
                  <c:v>5.9825011700733999</c:v>
                </c:pt>
                <c:pt idx="115">
                  <c:v>5.9827011700734003</c:v>
                </c:pt>
                <c:pt idx="116">
                  <c:v>5.9826697673335998</c:v>
                </c:pt>
                <c:pt idx="117">
                  <c:v>5.9828697673336002</c:v>
                </c:pt>
                <c:pt idx="118">
                  <c:v>5.9830697673336006</c:v>
                </c:pt>
                <c:pt idx="119">
                  <c:v>6.3979282288592998</c:v>
                </c:pt>
                <c:pt idx="120">
                  <c:v>6.3981282288593002</c:v>
                </c:pt>
                <c:pt idx="121">
                  <c:v>6.3983282288593006</c:v>
                </c:pt>
                <c:pt idx="122">
                  <c:v>6.4041020532096997</c:v>
                </c:pt>
                <c:pt idx="123">
                  <c:v>6.4043020532097001</c:v>
                </c:pt>
                <c:pt idx="124">
                  <c:v>6.4045020532097006</c:v>
                </c:pt>
                <c:pt idx="125">
                  <c:v>6.4070356669656991</c:v>
                </c:pt>
                <c:pt idx="126">
                  <c:v>6.4072356669656996</c:v>
                </c:pt>
                <c:pt idx="127">
                  <c:v>6.4074356669657</c:v>
                </c:pt>
                <c:pt idx="128">
                  <c:v>6.4079337235604994</c:v>
                </c:pt>
                <c:pt idx="129">
                  <c:v>6.4081337235604998</c:v>
                </c:pt>
                <c:pt idx="130">
                  <c:v>6.4083337235605002</c:v>
                </c:pt>
                <c:pt idx="131">
                  <c:v>6.4082117650960999</c:v>
                </c:pt>
                <c:pt idx="132">
                  <c:v>6.4084117650961003</c:v>
                </c:pt>
                <c:pt idx="133">
                  <c:v>6.4086117650961008</c:v>
                </c:pt>
                <c:pt idx="134">
                  <c:v>6.6489404741747995</c:v>
                </c:pt>
                <c:pt idx="135">
                  <c:v>6.6491404741747999</c:v>
                </c:pt>
                <c:pt idx="136">
                  <c:v>6.6493404741748003</c:v>
                </c:pt>
                <c:pt idx="137">
                  <c:v>6.6491668384936</c:v>
                </c:pt>
                <c:pt idx="138">
                  <c:v>6.6493668384936004</c:v>
                </c:pt>
                <c:pt idx="139">
                  <c:v>6.6495668384936009</c:v>
                </c:pt>
                <c:pt idx="140">
                  <c:v>6.6492655174805995</c:v>
                </c:pt>
                <c:pt idx="141">
                  <c:v>6.6494655174805999</c:v>
                </c:pt>
                <c:pt idx="142">
                  <c:v>6.6496655174806003</c:v>
                </c:pt>
                <c:pt idx="143">
                  <c:v>6.6493112081296992</c:v>
                </c:pt>
                <c:pt idx="144">
                  <c:v>6.6495112081296996</c:v>
                </c:pt>
                <c:pt idx="145">
                  <c:v>6.6497112081297001</c:v>
                </c:pt>
                <c:pt idx="146">
                  <c:v>6.6530604496030996</c:v>
                </c:pt>
                <c:pt idx="147">
                  <c:v>6.6532604496031</c:v>
                </c:pt>
                <c:pt idx="148">
                  <c:v>6.6534604496031005</c:v>
                </c:pt>
              </c:numCache>
            </c:numRef>
          </c:xVal>
          <c:yVal>
            <c:numRef>
              <c:f>'Data - ADC(2) states'!$E$7:$E$230</c:f>
              <c:numCache>
                <c:formatCode>General</c:formatCode>
                <c:ptCount val="224"/>
                <c:pt idx="0">
                  <c:v>0.20202044475425737</c:v>
                </c:pt>
                <c:pt idx="1">
                  <c:v>0</c:v>
                </c:pt>
                <c:pt idx="2">
                  <c:v>0</c:v>
                </c:pt>
                <c:pt idx="3">
                  <c:v>0.20269682597760599</c:v>
                </c:pt>
                <c:pt idx="4">
                  <c:v>0</c:v>
                </c:pt>
                <c:pt idx="5">
                  <c:v>0</c:v>
                </c:pt>
                <c:pt idx="6">
                  <c:v>0.20288487845621808</c:v>
                </c:pt>
                <c:pt idx="7">
                  <c:v>0</c:v>
                </c:pt>
                <c:pt idx="8">
                  <c:v>0</c:v>
                </c:pt>
                <c:pt idx="9">
                  <c:v>0.20295044340045029</c:v>
                </c:pt>
                <c:pt idx="10">
                  <c:v>0</c:v>
                </c:pt>
                <c:pt idx="11">
                  <c:v>0</c:v>
                </c:pt>
                <c:pt idx="12">
                  <c:v>0.20297250881903681</c:v>
                </c:pt>
                <c:pt idx="13">
                  <c:v>0</c:v>
                </c:pt>
                <c:pt idx="14">
                  <c:v>0</c:v>
                </c:pt>
                <c:pt idx="15">
                  <c:v>1.8910796231056269E-9</c:v>
                </c:pt>
                <c:pt idx="16">
                  <c:v>0</c:v>
                </c:pt>
                <c:pt idx="17">
                  <c:v>0</c:v>
                </c:pt>
                <c:pt idx="18">
                  <c:v>1.8812478605319907E-9</c:v>
                </c:pt>
                <c:pt idx="19">
                  <c:v>0</c:v>
                </c:pt>
                <c:pt idx="20">
                  <c:v>0</c:v>
                </c:pt>
                <c:pt idx="21">
                  <c:v>1.8686674614810774E-9</c:v>
                </c:pt>
                <c:pt idx="22">
                  <c:v>0</c:v>
                </c:pt>
                <c:pt idx="23">
                  <c:v>0</c:v>
                </c:pt>
                <c:pt idx="24">
                  <c:v>1.8339179315894601E-9</c:v>
                </c:pt>
                <c:pt idx="25">
                  <c:v>0</c:v>
                </c:pt>
                <c:pt idx="26">
                  <c:v>0</c:v>
                </c:pt>
                <c:pt idx="27">
                  <c:v>1.5005317481584839E-9</c:v>
                </c:pt>
                <c:pt idx="28">
                  <c:v>0</c:v>
                </c:pt>
                <c:pt idx="29">
                  <c:v>0</c:v>
                </c:pt>
                <c:pt idx="30">
                  <c:v>2.3878594421646403E-4</c:v>
                </c:pt>
                <c:pt idx="31">
                  <c:v>0</c:v>
                </c:pt>
                <c:pt idx="32">
                  <c:v>0</c:v>
                </c:pt>
                <c:pt idx="33">
                  <c:v>2.3887373935803813E-4</c:v>
                </c:pt>
                <c:pt idx="34">
                  <c:v>0</c:v>
                </c:pt>
                <c:pt idx="35">
                  <c:v>0</c:v>
                </c:pt>
                <c:pt idx="36">
                  <c:v>2.3920944926636079E-4</c:v>
                </c:pt>
                <c:pt idx="37">
                  <c:v>0</c:v>
                </c:pt>
                <c:pt idx="38">
                  <c:v>0</c:v>
                </c:pt>
                <c:pt idx="39">
                  <c:v>2.4054023763357514E-4</c:v>
                </c:pt>
                <c:pt idx="40">
                  <c:v>0</c:v>
                </c:pt>
                <c:pt idx="41">
                  <c:v>0</c:v>
                </c:pt>
                <c:pt idx="42">
                  <c:v>3.0638136949664137E-3</c:v>
                </c:pt>
                <c:pt idx="43">
                  <c:v>0</c:v>
                </c:pt>
                <c:pt idx="44">
                  <c:v>0</c:v>
                </c:pt>
                <c:pt idx="45">
                  <c:v>2.4608716870692612E-4</c:v>
                </c:pt>
                <c:pt idx="46">
                  <c:v>0</c:v>
                </c:pt>
                <c:pt idx="47">
                  <c:v>0</c:v>
                </c:pt>
                <c:pt idx="48">
                  <c:v>3.959226150853065E-3</c:v>
                </c:pt>
                <c:pt idx="49">
                  <c:v>0</c:v>
                </c:pt>
                <c:pt idx="50">
                  <c:v>0</c:v>
                </c:pt>
                <c:pt idx="51">
                  <c:v>4.1663668403931547E-3</c:v>
                </c:pt>
                <c:pt idx="52">
                  <c:v>0</c:v>
                </c:pt>
                <c:pt idx="53">
                  <c:v>0</c:v>
                </c:pt>
                <c:pt idx="54">
                  <c:v>4.2166025551954684E-3</c:v>
                </c:pt>
                <c:pt idx="55">
                  <c:v>0</c:v>
                </c:pt>
                <c:pt idx="56">
                  <c:v>0</c:v>
                </c:pt>
                <c:pt idx="57">
                  <c:v>4.22914758427222E-3</c:v>
                </c:pt>
                <c:pt idx="58">
                  <c:v>0</c:v>
                </c:pt>
                <c:pt idx="59">
                  <c:v>0</c:v>
                </c:pt>
                <c:pt idx="60">
                  <c:v>1.4882232428140943E-2</c:v>
                </c:pt>
                <c:pt idx="61">
                  <c:v>0</c:v>
                </c:pt>
                <c:pt idx="62">
                  <c:v>0</c:v>
                </c:pt>
                <c:pt idx="63">
                  <c:v>1.2453610954130168E-2</c:v>
                </c:pt>
                <c:pt idx="64">
                  <c:v>0</c:v>
                </c:pt>
                <c:pt idx="65">
                  <c:v>0</c:v>
                </c:pt>
                <c:pt idx="66">
                  <c:v>1.1848093555059711E-2</c:v>
                </c:pt>
                <c:pt idx="67">
                  <c:v>0</c:v>
                </c:pt>
                <c:pt idx="68">
                  <c:v>0</c:v>
                </c:pt>
                <c:pt idx="69">
                  <c:v>1.1686333531935369E-2</c:v>
                </c:pt>
                <c:pt idx="70">
                  <c:v>0</c:v>
                </c:pt>
                <c:pt idx="71">
                  <c:v>0</c:v>
                </c:pt>
                <c:pt idx="72">
                  <c:v>1.1641145521462348E-2</c:v>
                </c:pt>
                <c:pt idx="73">
                  <c:v>0</c:v>
                </c:pt>
                <c:pt idx="74">
                  <c:v>0</c:v>
                </c:pt>
                <c:pt idx="75">
                  <c:v>0.11009738659113469</c:v>
                </c:pt>
                <c:pt idx="76">
                  <c:v>0</c:v>
                </c:pt>
                <c:pt idx="77">
                  <c:v>0</c:v>
                </c:pt>
                <c:pt idx="78">
                  <c:v>0.11377681846280134</c:v>
                </c:pt>
                <c:pt idx="79">
                  <c:v>0</c:v>
                </c:pt>
                <c:pt idx="80">
                  <c:v>0</c:v>
                </c:pt>
                <c:pt idx="81">
                  <c:v>0.11469903966330032</c:v>
                </c:pt>
                <c:pt idx="82">
                  <c:v>0</c:v>
                </c:pt>
                <c:pt idx="83">
                  <c:v>0</c:v>
                </c:pt>
                <c:pt idx="84">
                  <c:v>0.11495372254695681</c:v>
                </c:pt>
                <c:pt idx="85">
                  <c:v>0</c:v>
                </c:pt>
                <c:pt idx="86">
                  <c:v>0</c:v>
                </c:pt>
                <c:pt idx="87">
                  <c:v>0.11502887577638848</c:v>
                </c:pt>
                <c:pt idx="88">
                  <c:v>0</c:v>
                </c:pt>
                <c:pt idx="89">
                  <c:v>0</c:v>
                </c:pt>
                <c:pt idx="90">
                  <c:v>1.2897160291147104E-4</c:v>
                </c:pt>
                <c:pt idx="91">
                  <c:v>0</c:v>
                </c:pt>
                <c:pt idx="92">
                  <c:v>0</c:v>
                </c:pt>
                <c:pt idx="93">
                  <c:v>1.2919873126673745E-4</c:v>
                </c:pt>
                <c:pt idx="94">
                  <c:v>0</c:v>
                </c:pt>
                <c:pt idx="95">
                  <c:v>0</c:v>
                </c:pt>
                <c:pt idx="96">
                  <c:v>1.2964894751725455E-4</c:v>
                </c:pt>
                <c:pt idx="97">
                  <c:v>0</c:v>
                </c:pt>
                <c:pt idx="98">
                  <c:v>0</c:v>
                </c:pt>
                <c:pt idx="99">
                  <c:v>1.3074600092684736E-4</c:v>
                </c:pt>
                <c:pt idx="100">
                  <c:v>0</c:v>
                </c:pt>
                <c:pt idx="101">
                  <c:v>0</c:v>
                </c:pt>
                <c:pt idx="102">
                  <c:v>1.4870487324909279E-4</c:v>
                </c:pt>
                <c:pt idx="103">
                  <c:v>0</c:v>
                </c:pt>
                <c:pt idx="104">
                  <c:v>0</c:v>
                </c:pt>
                <c:pt idx="105">
                  <c:v>1.2194103582917422E-2</c:v>
                </c:pt>
                <c:pt idx="106">
                  <c:v>0</c:v>
                </c:pt>
                <c:pt idx="107">
                  <c:v>0</c:v>
                </c:pt>
                <c:pt idx="108">
                  <c:v>1.1559864568594605E-2</c:v>
                </c:pt>
                <c:pt idx="109">
                  <c:v>0</c:v>
                </c:pt>
                <c:pt idx="110">
                  <c:v>0</c:v>
                </c:pt>
                <c:pt idx="111">
                  <c:v>1.1401280257944907E-2</c:v>
                </c:pt>
                <c:pt idx="112">
                  <c:v>0</c:v>
                </c:pt>
                <c:pt idx="113">
                  <c:v>0</c:v>
                </c:pt>
                <c:pt idx="114">
                  <c:v>1.1351235578426874E-2</c:v>
                </c:pt>
                <c:pt idx="115">
                  <c:v>0</c:v>
                </c:pt>
                <c:pt idx="116">
                  <c:v>0</c:v>
                </c:pt>
                <c:pt idx="117">
                  <c:v>1.1334250834762544E-2</c:v>
                </c:pt>
                <c:pt idx="118">
                  <c:v>0</c:v>
                </c:pt>
                <c:pt idx="119">
                  <c:v>0</c:v>
                </c:pt>
                <c:pt idx="120">
                  <c:v>2.3139146600570596E-3</c:v>
                </c:pt>
                <c:pt idx="121">
                  <c:v>0</c:v>
                </c:pt>
                <c:pt idx="122">
                  <c:v>0</c:v>
                </c:pt>
                <c:pt idx="123">
                  <c:v>2.3328095335819151E-3</c:v>
                </c:pt>
                <c:pt idx="124">
                  <c:v>0</c:v>
                </c:pt>
                <c:pt idx="125">
                  <c:v>0</c:v>
                </c:pt>
                <c:pt idx="126">
                  <c:v>2.345944053556624E-3</c:v>
                </c:pt>
                <c:pt idx="127">
                  <c:v>0</c:v>
                </c:pt>
                <c:pt idx="128">
                  <c:v>0</c:v>
                </c:pt>
                <c:pt idx="129">
                  <c:v>2.3523329233559776E-3</c:v>
                </c:pt>
                <c:pt idx="130">
                  <c:v>0</c:v>
                </c:pt>
                <c:pt idx="131">
                  <c:v>0</c:v>
                </c:pt>
                <c:pt idx="132">
                  <c:v>2.3551746466322458E-3</c:v>
                </c:pt>
                <c:pt idx="133">
                  <c:v>0</c:v>
                </c:pt>
                <c:pt idx="134">
                  <c:v>0</c:v>
                </c:pt>
                <c:pt idx="135">
                  <c:v>7.1474023433763692E-7</c:v>
                </c:pt>
                <c:pt idx="136">
                  <c:v>0</c:v>
                </c:pt>
                <c:pt idx="137">
                  <c:v>0</c:v>
                </c:pt>
                <c:pt idx="138">
                  <c:v>6.6938789715804484E-7</c:v>
                </c:pt>
                <c:pt idx="139">
                  <c:v>0</c:v>
                </c:pt>
                <c:pt idx="140">
                  <c:v>0</c:v>
                </c:pt>
                <c:pt idx="141">
                  <c:v>6.5373131359748568E-7</c:v>
                </c:pt>
                <c:pt idx="142">
                  <c:v>0</c:v>
                </c:pt>
                <c:pt idx="143">
                  <c:v>0</c:v>
                </c:pt>
                <c:pt idx="144">
                  <c:v>6.5226608952562397E-7</c:v>
                </c:pt>
                <c:pt idx="145">
                  <c:v>0</c:v>
                </c:pt>
                <c:pt idx="146">
                  <c:v>0</c:v>
                </c:pt>
                <c:pt idx="147">
                  <c:v>1.0097269041696442E-6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3A-4644-ABFA-C15C0775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7600"/>
        <c:axId val="579808912"/>
      </c:scatterChart>
      <c:valAx>
        <c:axId val="579807600"/>
        <c:scaling>
          <c:orientation val="minMax"/>
          <c:max val="6.7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0.44475989846392128"/>
              <c:y val="0.7998218511391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8912"/>
        <c:crosses val="autoZero"/>
        <c:crossBetween val="midCat"/>
        <c:majorUnit val="0.5"/>
        <c:minorUnit val="0.1"/>
      </c:valAx>
      <c:valAx>
        <c:axId val="57980891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 b="0" i="0" baseline="0">
                    <a:solidFill>
                      <a:sysClr val="windowText" lastClr="000000"/>
                    </a:solidFill>
                    <a:effectLst/>
                  </a:rPr>
                  <a:t>Normalized Intensity</a:t>
                </a:r>
                <a:endParaRPr lang="pt-BR" sz="2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807600"/>
        <c:crossesAt val="0"/>
        <c:crossBetween val="midCat"/>
        <c:maj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2.1036668234833758E-3"/>
          <c:y val="0.88030652502304629"/>
          <c:w val="0.96930525639779375"/>
          <c:h val="0.11865388043517959"/>
        </c:manualLayout>
      </c:layout>
      <c:overlay val="0"/>
      <c:txPr>
        <a:bodyPr/>
        <a:lstStyle/>
        <a:p>
          <a:pPr>
            <a:defRPr sz="2400"/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28</xdr:col>
      <xdr:colOff>547687</xdr:colOff>
      <xdr:row>52</xdr:row>
      <xdr:rowOff>151840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DBA28E-657F-4C41-98FC-626C13F4F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206878</xdr:colOff>
      <xdr:row>1</xdr:row>
      <xdr:rowOff>0</xdr:rowOff>
    </xdr:from>
    <xdr:to>
      <xdr:col>21</xdr:col>
      <xdr:colOff>21981</xdr:colOff>
      <xdr:row>28</xdr:row>
      <xdr:rowOff>119061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FBFB23-299C-4356-B955-7EF43ECC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84042</xdr:colOff>
      <xdr:row>0</xdr:row>
      <xdr:rowOff>140073</xdr:rowOff>
    </xdr:from>
    <xdr:to>
      <xdr:col>18</xdr:col>
      <xdr:colOff>536862</xdr:colOff>
      <xdr:row>25</xdr:row>
      <xdr:rowOff>121227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D6EA24-BF94-42E8-93F2-36C98D7F6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380999</xdr:colOff>
      <xdr:row>31</xdr:row>
      <xdr:rowOff>119061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21A0D6-D2E9-427D-AD39-8DA82D1EF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380999</xdr:colOff>
      <xdr:row>31</xdr:row>
      <xdr:rowOff>119061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8F76F0-6995-4D30-B414-1EED7AB6F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380999</xdr:colOff>
      <xdr:row>31</xdr:row>
      <xdr:rowOff>119061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FA1C3D-85E0-4356-B888-2E8DD2996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380999</xdr:colOff>
      <xdr:row>31</xdr:row>
      <xdr:rowOff>119061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23BD3D-DC7C-4C80-B87F-7968D1898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606135</xdr:colOff>
      <xdr:row>1</xdr:row>
      <xdr:rowOff>1</xdr:rowOff>
    </xdr:from>
    <xdr:to>
      <xdr:col>21</xdr:col>
      <xdr:colOff>536863</xdr:colOff>
      <xdr:row>25</xdr:row>
      <xdr:rowOff>155864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A237B2-52D6-47D7-9DD5-697397EB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16809</xdr:colOff>
      <xdr:row>1</xdr:row>
      <xdr:rowOff>56029</xdr:rowOff>
    </xdr:from>
    <xdr:to>
      <xdr:col>21</xdr:col>
      <xdr:colOff>207818</xdr:colOff>
      <xdr:row>26</xdr:row>
      <xdr:rowOff>34636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326F8-F9AB-B8C4-E3E0-2896E959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83368-9629-4BCD-B0E6-484725E76664}" name="Tabela2" displayName="Tabela2" ref="B2:J11" totalsRowShown="0" headerRowDxfId="25" dataDxfId="24">
  <autoFilter ref="B2:J11" xr:uid="{89C83368-9629-4BCD-B0E6-484725E76664}"/>
  <tableColumns count="9">
    <tableColumn id="1" xr3:uid="{1E9CC964-D008-417E-847C-A34C53FB3846}" name="Solvent" dataDxfId="34"/>
    <tableColumn id="9" xr3:uid="{47887600-D28A-4537-AA64-5AE027750DA2}" name="e" dataDxfId="33"/>
    <tableColumn id="8" xr3:uid="{8944F421-8819-4F51-923F-33FFE878876E}" name="Gap HOMO-LUMO(eV)" dataDxfId="32"/>
    <tableColumn id="4" xr3:uid="{62206B0C-EAC0-4312-9295-36A46EA5203E}" name="HOMO" dataDxfId="31"/>
    <tableColumn id="5" xr3:uid="{F195B46A-AF8C-4307-98B2-782787A2C87F}" name="HOMO SHIFT" dataDxfId="30">
      <calculatedColumnFormula>Tabela2[[#This Row],[HOMO]]-(-8.9072)</calculatedColumnFormula>
    </tableColumn>
    <tableColumn id="3" xr3:uid="{6F56AB62-429D-47B7-A25C-0CDABDEBEB1C}" name="LUMO" dataDxfId="29"/>
    <tableColumn id="6" xr3:uid="{7FA7782D-D00D-4090-9D02-B2FC728E6B52}" name="LUMO Shift" dataDxfId="28">
      <calculatedColumnFormula>Tabela2[[#This Row],[LUMO]]-(1.5089)</calculatedColumnFormula>
    </tableColumn>
    <tableColumn id="10" xr3:uid="{884DB8F3-0C64-4B83-A6A9-66E9B73E2DA7}" name="S1 Energy" dataDxfId="27"/>
    <tableColumn id="11" xr3:uid="{5856249E-C239-45FE-AA6B-F0F2FCC829FD}" name="S2 Energy" dataDxfId="2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79F9D-DAF1-4D5C-AD63-EE28F15CB2E9}" name="Tabela23" displayName="Tabela23" ref="B14:K23" totalsRowShown="0" headerRowDxfId="13" dataDxfId="12">
  <autoFilter ref="B14:K23" xr:uid="{74E79F9D-DAF1-4D5C-AD63-EE28F15CB2E9}"/>
  <tableColumns count="10">
    <tableColumn id="1" xr3:uid="{AA732DC3-1E7F-49A9-A767-8C7CC80535D8}" name="Solvent" dataDxfId="23"/>
    <tableColumn id="9" xr3:uid="{EB81218A-E6DC-4BA9-A60E-95B2A422E3B2}" name="e" dataDxfId="22"/>
    <tableColumn id="10" xr3:uid="{606CA107-47BD-49BE-8A4B-40D64AE65C28}" name="Brightest Band 1" dataDxfId="21"/>
    <tableColumn id="13" xr3:uid="{7F7EC5C8-95AD-4BB1-9174-750BCFA95EB7}" name="Shift Band 1" dataDxfId="20">
      <calculatedColumnFormula>Tabela23[[#This Row],[Brightest Band 1]]-$D$15</calculatedColumnFormula>
    </tableColumn>
    <tableColumn id="2" xr3:uid="{E9AC89B4-1668-4D85-B1CC-763A8BDF0C53}" name="State Band 1" dataDxfId="19"/>
    <tableColumn id="8" xr3:uid="{300DE5A0-C31A-4F79-9097-FF073CE32141}" name="CT Band 1" dataDxfId="18"/>
    <tableColumn id="11" xr3:uid="{010EDC51-94D1-4D3A-B9B7-60DD32B925C9}" name="Brightest Band 2" dataDxfId="17"/>
    <tableColumn id="14" xr3:uid="{AE998CA3-ED0A-454B-8A2A-B4B0B8BD2011}" name="Shift Band 2" dataDxfId="16">
      <calculatedColumnFormula>Tabela23[[#This Row],[Brightest Band 2]]-$H$15</calculatedColumnFormula>
    </tableColumn>
    <tableColumn id="7" xr3:uid="{F6B1C012-F8D3-4ECC-917A-08B52A7981D0}" name="State Band 2" dataDxfId="15"/>
    <tableColumn id="17" xr3:uid="{BC55958F-B240-4630-A6BA-35ABC9F40718}" name="CT Band 2" dataDxfId="1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21/jp972492g" TargetMode="External"/><Relationship Id="rId2" Type="http://schemas.openxmlformats.org/officeDocument/2006/relationships/hyperlink" Target="https://doi.org/10.1016/0584-8539(77)80143-8" TargetMode="External"/><Relationship Id="rId1" Type="http://schemas.openxmlformats.org/officeDocument/2006/relationships/hyperlink" Target="https://doi.org/10.1246/cl.1997.157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doi.org/10.1016/S0009-2614(00)00432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02DC-F145-4F5B-98A8-B324465A629B}">
  <dimension ref="A1:N32"/>
  <sheetViews>
    <sheetView tabSelected="1" workbookViewId="0">
      <selection activeCell="H16" sqref="H16"/>
    </sheetView>
  </sheetViews>
  <sheetFormatPr defaultRowHeight="15" x14ac:dyDescent="0.25"/>
  <cols>
    <col min="2" max="2" width="14.85546875" bestFit="1" customWidth="1"/>
    <col min="3" max="3" width="8.7109375" customWidth="1"/>
    <col min="4" max="4" width="21.5703125" customWidth="1"/>
    <col min="5" max="5" width="10.42578125" customWidth="1"/>
    <col min="6" max="6" width="14" customWidth="1"/>
    <col min="7" max="7" width="10.85546875" customWidth="1"/>
    <col min="8" max="8" width="14.42578125" customWidth="1"/>
    <col min="9" max="9" width="20" bestFit="1" customWidth="1"/>
    <col min="10" max="10" width="15.5703125" bestFit="1" customWidth="1"/>
    <col min="11" max="11" width="15.5703125" customWidth="1"/>
    <col min="12" max="12" width="16" bestFit="1" customWidth="1"/>
    <col min="13" max="13" width="16.42578125" bestFit="1" customWidth="1"/>
  </cols>
  <sheetData>
    <row r="1" spans="1:14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22.5" thickBot="1" x14ac:dyDescent="0.3">
      <c r="A2" s="34"/>
      <c r="B2" s="30" t="s">
        <v>38</v>
      </c>
      <c r="C2" s="35" t="s">
        <v>40</v>
      </c>
      <c r="D2" s="30" t="s">
        <v>37</v>
      </c>
      <c r="E2" s="30" t="s">
        <v>41</v>
      </c>
      <c r="F2" s="30" t="s">
        <v>43</v>
      </c>
      <c r="G2" s="30" t="s">
        <v>42</v>
      </c>
      <c r="H2" s="30" t="s">
        <v>44</v>
      </c>
      <c r="I2" s="30" t="s">
        <v>45</v>
      </c>
      <c r="J2" s="30" t="s">
        <v>46</v>
      </c>
      <c r="K2" s="34"/>
      <c r="L2" s="34"/>
      <c r="M2" s="34"/>
      <c r="N2" s="34"/>
    </row>
    <row r="3" spans="1:14" ht="15.75" thickTop="1" x14ac:dyDescent="0.25">
      <c r="A3" s="34"/>
      <c r="B3" s="30" t="s">
        <v>39</v>
      </c>
      <c r="C3" s="31">
        <v>1</v>
      </c>
      <c r="D3" s="30">
        <v>10.416</v>
      </c>
      <c r="E3" s="36">
        <v>-8.9071999999999996</v>
      </c>
      <c r="F3" s="36" t="s">
        <v>51</v>
      </c>
      <c r="G3" s="36">
        <v>1.5088999999999999</v>
      </c>
      <c r="H3" s="36" t="s">
        <v>51</v>
      </c>
      <c r="I3" s="36">
        <v>3.76769</v>
      </c>
      <c r="J3" s="36">
        <v>4.4150099999999997</v>
      </c>
      <c r="K3" s="34"/>
      <c r="L3" s="34"/>
      <c r="M3" s="34"/>
      <c r="N3" s="34"/>
    </row>
    <row r="4" spans="1:14" x14ac:dyDescent="0.25">
      <c r="A4" s="34"/>
      <c r="B4" s="30" t="s">
        <v>9</v>
      </c>
      <c r="C4" s="31">
        <v>2.0165000000000002</v>
      </c>
      <c r="D4" s="31">
        <v>10.218999999999999</v>
      </c>
      <c r="E4" s="31">
        <v>-8.7715999999999994</v>
      </c>
      <c r="F4" s="31">
        <f>Tabela2[[#This Row],[HOMO]]-(-8.9072)</f>
        <v>0.13560000000000016</v>
      </c>
      <c r="G4" s="31">
        <v>1.4262999999999999</v>
      </c>
      <c r="H4" s="31">
        <f>Tabela2[[#This Row],[LUMO]]-(1.5089)</f>
        <v>-8.2600000000000007E-2</v>
      </c>
      <c r="I4" s="37">
        <v>3.7484299999999999</v>
      </c>
      <c r="J4" s="37">
        <v>4.1207399999999996</v>
      </c>
      <c r="K4" s="34"/>
      <c r="L4" s="34"/>
      <c r="M4" s="34"/>
      <c r="N4" s="34"/>
    </row>
    <row r="5" spans="1:14" x14ac:dyDescent="0.25">
      <c r="A5" s="34"/>
      <c r="B5" s="30" t="s">
        <v>8</v>
      </c>
      <c r="C5" s="31">
        <v>2.3740999999999999</v>
      </c>
      <c r="D5" s="31">
        <v>10.173</v>
      </c>
      <c r="E5" s="31">
        <v>-8.7433999999999994</v>
      </c>
      <c r="F5" s="31">
        <f>Tabela2[[#This Row],[HOMO]]-(-8.9072)</f>
        <v>0.16380000000000017</v>
      </c>
      <c r="G5" s="31">
        <v>1.4044000000000001</v>
      </c>
      <c r="H5" s="31">
        <f>Tabela2[[#This Row],[LUMO]]-(1.5089)</f>
        <v>-0.10449999999999982</v>
      </c>
      <c r="I5" s="37">
        <v>3.7465799999999998</v>
      </c>
      <c r="J5" s="37">
        <v>4.0724099999999996</v>
      </c>
      <c r="K5" s="34"/>
      <c r="L5" s="34"/>
      <c r="M5" s="34"/>
      <c r="N5" s="34"/>
    </row>
    <row r="6" spans="1:14" x14ac:dyDescent="0.25">
      <c r="A6" s="34"/>
      <c r="B6" s="30" t="s">
        <v>49</v>
      </c>
      <c r="C6" s="31">
        <v>6.258</v>
      </c>
      <c r="D6" s="31">
        <v>9.9489999999999998</v>
      </c>
      <c r="E6" s="37">
        <v>-8.6137999999999995</v>
      </c>
      <c r="F6" s="37">
        <f>Tabela2[[#This Row],[HOMO]]-(-8.9072)</f>
        <v>0.29340000000000011</v>
      </c>
      <c r="G6" s="37">
        <v>1.2938000000000001</v>
      </c>
      <c r="H6" s="37">
        <f>Tabela2[[#This Row],[LUMO]]-(1.5089)</f>
        <v>-0.21509999999999985</v>
      </c>
      <c r="I6" s="37">
        <v>3.7438400000000001</v>
      </c>
      <c r="J6" s="37">
        <v>3.8374100000000002</v>
      </c>
      <c r="K6" s="34"/>
      <c r="L6" s="34"/>
      <c r="M6" s="34"/>
      <c r="N6" s="34"/>
    </row>
    <row r="7" spans="1:14" x14ac:dyDescent="0.25">
      <c r="A7" s="34"/>
      <c r="B7" s="30" t="s">
        <v>47</v>
      </c>
      <c r="C7" s="31">
        <v>10.125</v>
      </c>
      <c r="D7" s="31">
        <v>9.875</v>
      </c>
      <c r="E7" s="37">
        <v>-8.5733999999999995</v>
      </c>
      <c r="F7" s="37">
        <f>Tabela2[[#This Row],[HOMO]]-(-8.9072)</f>
        <v>0.3338000000000001</v>
      </c>
      <c r="G7" s="37">
        <v>1.2562</v>
      </c>
      <c r="H7" s="37">
        <f>Tabela2[[#This Row],[LUMO]]-(1.5089)</f>
        <v>-0.25269999999999992</v>
      </c>
      <c r="I7" s="37">
        <v>3.7451400000000001</v>
      </c>
      <c r="J7" s="37">
        <v>3.75962</v>
      </c>
      <c r="K7" s="34"/>
      <c r="L7" s="34"/>
      <c r="M7" s="34"/>
      <c r="N7" s="34"/>
    </row>
    <row r="8" spans="1:14" x14ac:dyDescent="0.25">
      <c r="A8" s="34"/>
      <c r="B8" s="30" t="s">
        <v>48</v>
      </c>
      <c r="C8" s="31">
        <v>20.492999999999999</v>
      </c>
      <c r="D8" s="31">
        <v>9.8040000000000003</v>
      </c>
      <c r="E8" s="37">
        <v>-8.5535999999999994</v>
      </c>
      <c r="F8" s="37">
        <f>Tabela2[[#This Row],[HOMO]]-(-8.9072)</f>
        <v>0.35360000000000014</v>
      </c>
      <c r="G8" s="37">
        <v>1.2506999999999999</v>
      </c>
      <c r="H8" s="37">
        <f>Tabela2[[#This Row],[LUMO]]-(1.5089)</f>
        <v>-0.25819999999999999</v>
      </c>
      <c r="I8" s="37">
        <v>3.6859899999999999</v>
      </c>
      <c r="J8" s="37">
        <v>3.74729</v>
      </c>
      <c r="K8" s="34"/>
      <c r="L8" s="34"/>
      <c r="M8" s="34"/>
      <c r="N8" s="34"/>
    </row>
    <row r="9" spans="1:14" x14ac:dyDescent="0.25">
      <c r="A9" s="34"/>
      <c r="B9" s="30" t="s">
        <v>12</v>
      </c>
      <c r="C9" s="31">
        <v>35.688000000000002</v>
      </c>
      <c r="D9" s="31">
        <v>9.7720000000000002</v>
      </c>
      <c r="E9" s="31">
        <v>-8.5190000000000001</v>
      </c>
      <c r="F9" s="31">
        <f>Tabela2[[#This Row],[HOMO]]-(-8.9072)</f>
        <v>0.38819999999999943</v>
      </c>
      <c r="G9" s="31">
        <v>1.204</v>
      </c>
      <c r="H9" s="31">
        <f>Tabela2[[#This Row],[LUMO]]-(1.5089)</f>
        <v>-0.30489999999999995</v>
      </c>
      <c r="I9" s="37">
        <v>3.6521599999999999</v>
      </c>
      <c r="J9" s="37">
        <v>3.7485900000000001</v>
      </c>
      <c r="K9" s="34"/>
      <c r="L9" s="34"/>
      <c r="M9" s="34"/>
      <c r="N9" s="34"/>
    </row>
    <row r="10" spans="1:14" x14ac:dyDescent="0.25">
      <c r="A10" s="34"/>
      <c r="B10" s="30" t="s">
        <v>5</v>
      </c>
      <c r="C10" s="31">
        <v>46.826000000000001</v>
      </c>
      <c r="D10" s="31">
        <v>9.7609999999999992</v>
      </c>
      <c r="E10" s="31">
        <v>-8.5135000000000005</v>
      </c>
      <c r="F10" s="31">
        <f>Tabela2[[#This Row],[HOMO]]-(-8.9072)</f>
        <v>0.39369999999999905</v>
      </c>
      <c r="G10" s="31">
        <v>1.1984999999999999</v>
      </c>
      <c r="H10" s="31">
        <f>Tabela2[[#This Row],[LUMO]]-(1.5089)</f>
        <v>-0.31040000000000001</v>
      </c>
      <c r="I10" s="37">
        <v>3.6409199999999999</v>
      </c>
      <c r="J10" s="37">
        <v>3.7490399999999999</v>
      </c>
      <c r="K10" s="34"/>
      <c r="L10" s="34"/>
      <c r="M10" s="34"/>
      <c r="N10" s="34"/>
    </row>
    <row r="11" spans="1:14" x14ac:dyDescent="0.25">
      <c r="A11" s="34"/>
      <c r="B11" s="30" t="s">
        <v>6</v>
      </c>
      <c r="C11" s="31">
        <v>78.3553</v>
      </c>
      <c r="D11" s="38">
        <v>9.7469999999999999</v>
      </c>
      <c r="E11" s="39">
        <v>-8.5061999999999998</v>
      </c>
      <c r="F11" s="40">
        <f>Tabela2[[#This Row],[HOMO]]-(-8.9072)</f>
        <v>0.4009999999999998</v>
      </c>
      <c r="G11" s="41">
        <v>1.1912</v>
      </c>
      <c r="H11" s="31">
        <f>Tabela2[[#This Row],[LUMO]]-(1.5089)</f>
        <v>-0.31769999999999987</v>
      </c>
      <c r="I11" s="37">
        <v>3.6261800000000002</v>
      </c>
      <c r="J11" s="37">
        <v>3.7496800000000001</v>
      </c>
      <c r="K11" s="34"/>
      <c r="L11" s="34"/>
      <c r="M11" s="34"/>
      <c r="N11" s="34"/>
    </row>
    <row r="12" spans="1:14" x14ac:dyDescent="0.25">
      <c r="A12" s="34"/>
      <c r="B12" s="34"/>
      <c r="C12" s="34"/>
      <c r="D12" s="42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 ht="22.5" thickBot="1" x14ac:dyDescent="0.3">
      <c r="A14" s="34"/>
      <c r="B14" s="30" t="s">
        <v>38</v>
      </c>
      <c r="C14" s="35" t="s">
        <v>40</v>
      </c>
      <c r="D14" s="30" t="s">
        <v>59</v>
      </c>
      <c r="E14" s="30" t="s">
        <v>64</v>
      </c>
      <c r="F14" s="30" t="s">
        <v>63</v>
      </c>
      <c r="G14" s="30" t="s">
        <v>69</v>
      </c>
      <c r="H14" s="30" t="s">
        <v>65</v>
      </c>
      <c r="I14" s="30" t="s">
        <v>66</v>
      </c>
      <c r="J14" s="30" t="s">
        <v>67</v>
      </c>
      <c r="K14" s="30" t="s">
        <v>70</v>
      </c>
      <c r="L14" s="34"/>
      <c r="M14" s="34"/>
      <c r="N14" s="34"/>
    </row>
    <row r="15" spans="1:14" ht="15.75" thickTop="1" x14ac:dyDescent="0.25">
      <c r="A15" s="34"/>
      <c r="B15" s="30" t="s">
        <v>39</v>
      </c>
      <c r="C15" s="31">
        <v>1</v>
      </c>
      <c r="D15" s="31">
        <v>4.415</v>
      </c>
      <c r="E15" s="31">
        <f>Tabela23[[#This Row],[Brightest Band 1]]-$D$15</f>
        <v>0</v>
      </c>
      <c r="F15" s="32" t="s">
        <v>60</v>
      </c>
      <c r="G15" s="31">
        <v>0.63100000000000001</v>
      </c>
      <c r="H15" s="31">
        <v>6.0860000000000003</v>
      </c>
      <c r="I15" s="31">
        <f>Tabela23[[#This Row],[Brightest Band 2]]-$H$15</f>
        <v>0</v>
      </c>
      <c r="J15" s="32" t="s">
        <v>68</v>
      </c>
      <c r="K15" s="31">
        <v>0.41399999999999998</v>
      </c>
      <c r="L15" s="34"/>
      <c r="M15" s="34"/>
      <c r="N15" s="34"/>
    </row>
    <row r="16" spans="1:14" x14ac:dyDescent="0.25">
      <c r="A16" s="34"/>
      <c r="B16" s="30" t="s">
        <v>9</v>
      </c>
      <c r="C16" s="31">
        <v>2.0165000000000002</v>
      </c>
      <c r="D16" s="31">
        <v>4.0170000000000003</v>
      </c>
      <c r="E16" s="31">
        <f>Tabela23[[#This Row],[Brightest Band 1]]-$D$15</f>
        <v>-0.39799999999999969</v>
      </c>
      <c r="F16" s="32" t="s">
        <v>60</v>
      </c>
      <c r="G16" s="31">
        <v>0.64100000000000001</v>
      </c>
      <c r="H16" s="31">
        <v>5.8860000000000001</v>
      </c>
      <c r="I16" s="31">
        <f>Tabela23[[#This Row],[Brightest Band 2]]-$H$15</f>
        <v>-0.20000000000000018</v>
      </c>
      <c r="J16" s="32" t="s">
        <v>68</v>
      </c>
      <c r="K16" s="31">
        <v>0.38100000000000001</v>
      </c>
      <c r="L16" s="34"/>
      <c r="M16" s="34"/>
      <c r="N16" s="34"/>
    </row>
    <row r="17" spans="1:14" x14ac:dyDescent="0.25">
      <c r="A17" s="34"/>
      <c r="B17" s="30" t="s">
        <v>8</v>
      </c>
      <c r="C17" s="31">
        <v>2.3740999999999999</v>
      </c>
      <c r="D17" s="31">
        <v>3.9670000000000001</v>
      </c>
      <c r="E17" s="31">
        <f>Tabela23[[#This Row],[Brightest Band 1]]-$D$15</f>
        <v>-0.44799999999999995</v>
      </c>
      <c r="F17" s="32" t="s">
        <v>60</v>
      </c>
      <c r="G17" s="31">
        <v>0.64300000000000002</v>
      </c>
      <c r="H17" s="31">
        <v>5.87</v>
      </c>
      <c r="I17" s="31">
        <f>Tabela23[[#This Row],[Brightest Band 2]]-$H$15</f>
        <v>-0.21600000000000019</v>
      </c>
      <c r="J17" s="32" t="s">
        <v>68</v>
      </c>
      <c r="K17" s="31">
        <v>0.375</v>
      </c>
      <c r="L17" s="34"/>
      <c r="M17" s="34"/>
      <c r="N17" s="34"/>
    </row>
    <row r="18" spans="1:14" x14ac:dyDescent="0.25">
      <c r="A18" s="34"/>
      <c r="B18" s="30" t="s">
        <v>49</v>
      </c>
      <c r="C18" s="31">
        <v>6.258</v>
      </c>
      <c r="D18" s="31">
        <v>3.73</v>
      </c>
      <c r="E18" s="31">
        <f>Tabela23[[#This Row],[Brightest Band 1]]-$D$15</f>
        <v>-0.68500000000000005</v>
      </c>
      <c r="F18" s="32" t="s">
        <v>60</v>
      </c>
      <c r="G18" s="31">
        <v>0.65300000000000002</v>
      </c>
      <c r="H18" s="31">
        <v>5.7969999999999997</v>
      </c>
      <c r="I18" s="31">
        <f>Tabela23[[#This Row],[Brightest Band 2]]-$H$15</f>
        <v>-0.28900000000000059</v>
      </c>
      <c r="J18" s="32" t="s">
        <v>68</v>
      </c>
      <c r="K18" s="31">
        <v>0.34599999999999997</v>
      </c>
      <c r="L18" s="34"/>
      <c r="M18" s="34"/>
      <c r="N18" s="34"/>
    </row>
    <row r="19" spans="1:14" x14ac:dyDescent="0.25">
      <c r="A19" s="34"/>
      <c r="B19" s="30" t="s">
        <v>47</v>
      </c>
      <c r="C19" s="31">
        <v>10.125</v>
      </c>
      <c r="D19" s="31">
        <v>3.6520000000000001</v>
      </c>
      <c r="E19" s="31">
        <f>Tabela23[[#This Row],[Brightest Band 1]]-$D$15</f>
        <v>-0.7629999999999999</v>
      </c>
      <c r="F19" s="32" t="s">
        <v>60</v>
      </c>
      <c r="G19" s="31">
        <v>0.65600000000000003</v>
      </c>
      <c r="H19" s="31">
        <v>5.7750000000000004</v>
      </c>
      <c r="I19" s="31">
        <f>Tabela23[[#This Row],[Brightest Band 2]]-$H$15</f>
        <v>-0.31099999999999994</v>
      </c>
      <c r="J19" s="32" t="s">
        <v>68</v>
      </c>
      <c r="K19" s="31">
        <v>0.33700000000000002</v>
      </c>
      <c r="L19" s="34"/>
      <c r="M19" s="34"/>
      <c r="N19" s="34"/>
    </row>
    <row r="20" spans="1:14" x14ac:dyDescent="0.25">
      <c r="A20" s="34"/>
      <c r="B20" s="30" t="s">
        <v>48</v>
      </c>
      <c r="C20" s="31">
        <v>20.492999999999999</v>
      </c>
      <c r="D20" s="31">
        <v>3.5790000000000002</v>
      </c>
      <c r="E20" s="31">
        <f>Tabela23[[#This Row],[Brightest Band 1]]-$D$15</f>
        <v>-0.83599999999999985</v>
      </c>
      <c r="F20" s="32" t="s">
        <v>62</v>
      </c>
      <c r="G20" s="31">
        <v>0.65800000000000003</v>
      </c>
      <c r="H20" s="31">
        <v>5.7569999999999997</v>
      </c>
      <c r="I20" s="31">
        <f>Tabela23[[#This Row],[Brightest Band 2]]-$H$15</f>
        <v>-0.32900000000000063</v>
      </c>
      <c r="J20" s="32" t="s">
        <v>68</v>
      </c>
      <c r="K20" s="31">
        <v>0.33</v>
      </c>
      <c r="L20" s="34"/>
      <c r="M20" s="34"/>
      <c r="N20" s="34"/>
    </row>
    <row r="21" spans="1:14" x14ac:dyDescent="0.25">
      <c r="A21" s="34"/>
      <c r="B21" s="30" t="s">
        <v>12</v>
      </c>
      <c r="C21" s="31">
        <v>35.688000000000002</v>
      </c>
      <c r="D21" s="31">
        <v>3.5459999999999998</v>
      </c>
      <c r="E21" s="31">
        <f>Tabela23[[#This Row],[Brightest Band 1]]-$D$15</f>
        <v>-0.86900000000000022</v>
      </c>
      <c r="F21" s="32" t="s">
        <v>62</v>
      </c>
      <c r="G21" s="31">
        <v>0.65900000000000003</v>
      </c>
      <c r="H21" s="31">
        <v>5.7480000000000002</v>
      </c>
      <c r="I21" s="31">
        <f>Tabela23[[#This Row],[Brightest Band 2]]-$H$15</f>
        <v>-0.33800000000000008</v>
      </c>
      <c r="J21" s="32" t="s">
        <v>61</v>
      </c>
      <c r="K21" s="31">
        <v>0.32600000000000001</v>
      </c>
      <c r="L21" s="34"/>
      <c r="M21" s="34"/>
      <c r="N21" s="34"/>
    </row>
    <row r="22" spans="1:14" x14ac:dyDescent="0.25">
      <c r="A22" s="34"/>
      <c r="B22" s="30" t="s">
        <v>5</v>
      </c>
      <c r="C22" s="31">
        <v>46.826000000000001</v>
      </c>
      <c r="D22" s="31">
        <v>3.5350000000000001</v>
      </c>
      <c r="E22" s="31">
        <f>Tabela23[[#This Row],[Brightest Band 1]]-$D$15</f>
        <v>-0.87999999999999989</v>
      </c>
      <c r="F22" s="32" t="s">
        <v>62</v>
      </c>
      <c r="G22" s="31">
        <v>0.65900000000000003</v>
      </c>
      <c r="H22" s="31">
        <v>5.7460000000000004</v>
      </c>
      <c r="I22" s="31">
        <f>Tabela23[[#This Row],[Brightest Band 2]]-$H$15</f>
        <v>-0.33999999999999986</v>
      </c>
      <c r="J22" s="32" t="s">
        <v>61</v>
      </c>
      <c r="K22" s="31">
        <v>0.32500000000000001</v>
      </c>
      <c r="L22" s="34"/>
      <c r="M22" s="34"/>
      <c r="N22" s="34"/>
    </row>
    <row r="23" spans="1:14" ht="15.75" thickBot="1" x14ac:dyDescent="0.3">
      <c r="A23" s="34"/>
      <c r="B23" s="30" t="s">
        <v>6</v>
      </c>
      <c r="C23" s="31">
        <v>78.3553</v>
      </c>
      <c r="D23" s="31">
        <v>3.52</v>
      </c>
      <c r="E23" s="31">
        <f>Tabela23[[#This Row],[Brightest Band 1]]-$D$15</f>
        <v>-0.89500000000000002</v>
      </c>
      <c r="F23" s="32" t="s">
        <v>62</v>
      </c>
      <c r="G23" s="33">
        <v>0.65900000000000003</v>
      </c>
      <c r="H23" s="31">
        <v>5.742</v>
      </c>
      <c r="I23" s="31">
        <f>Tabela23[[#This Row],[Brightest Band 2]]-$H$15</f>
        <v>-0.34400000000000031</v>
      </c>
      <c r="J23" s="32" t="s">
        <v>61</v>
      </c>
      <c r="K23" s="33">
        <v>0.32400000000000001</v>
      </c>
      <c r="L23" s="34"/>
      <c r="M23" s="34"/>
      <c r="N23" s="34"/>
    </row>
    <row r="24" spans="1:14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</sheetData>
  <phoneticPr fontId="10" type="noConversion"/>
  <conditionalFormatting sqref="K21:K23 K16:K18">
    <cfRule type="containsText" dxfId="3" priority="3" operator="containsText" text="red">
      <formula>NOT(ISERROR(SEARCH("red",K16)))</formula>
    </cfRule>
    <cfRule type="containsText" dxfId="2" priority="4" operator="containsText" text="blue">
      <formula>NOT(ISERROR(SEARCH("blue",K16)))</formula>
    </cfRule>
  </conditionalFormatting>
  <conditionalFormatting sqref="G21:G23 G16:G18">
    <cfRule type="containsText" dxfId="1" priority="1" operator="containsText" text="red">
      <formula>NOT(ISERROR(SEARCH("red",G16)))</formula>
    </cfRule>
    <cfRule type="containsText" dxfId="0" priority="2" operator="containsText" text="blue">
      <formula>NOT(ISERROR(SEARCH("blue",G16)))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12FC-9B5C-4E68-8A7C-C1C7C3FE47E5}">
  <dimension ref="X6:AI62"/>
  <sheetViews>
    <sheetView showGridLines="0" zoomScale="55" zoomScaleNormal="55" workbookViewId="0">
      <selection activeCell="W1" sqref="W1:AJ1048576"/>
    </sheetView>
  </sheetViews>
  <sheetFormatPr defaultRowHeight="15" x14ac:dyDescent="0.25"/>
  <sheetData>
    <row r="6" spans="24:35" ht="75" customHeight="1" x14ac:dyDescent="0.25">
      <c r="X6" s="18" t="s">
        <v>35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24:35" x14ac:dyDescent="0.25"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24:35" x14ac:dyDescent="0.25"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24:35" x14ac:dyDescent="0.25"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spans="24:35" x14ac:dyDescent="0.25"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24:35" x14ac:dyDescent="0.25"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24:35" x14ac:dyDescent="0.25"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24:35" x14ac:dyDescent="0.25"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24:35" x14ac:dyDescent="0.25"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24:35" x14ac:dyDescent="0.25"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24:35" x14ac:dyDescent="0.25"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24:35" x14ac:dyDescent="0.25"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24:35" x14ac:dyDescent="0.25"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24:35" x14ac:dyDescent="0.25"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24:35" x14ac:dyDescent="0.25"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24:35" x14ac:dyDescent="0.25"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24:35" x14ac:dyDescent="0.25"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24:35" x14ac:dyDescent="0.25"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24:35" x14ac:dyDescent="0.25"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24:35" x14ac:dyDescent="0.25"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24:35" x14ac:dyDescent="0.25"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61" spans="24:31" ht="92.25" x14ac:dyDescent="1.35">
      <c r="X61" s="14"/>
      <c r="Y61" s="14"/>
      <c r="Z61" s="14"/>
      <c r="AA61" s="14"/>
      <c r="AB61" s="14"/>
      <c r="AC61" s="14"/>
      <c r="AD61" s="14"/>
      <c r="AE61" s="14"/>
    </row>
    <row r="62" spans="24:31" ht="92.25" x14ac:dyDescent="1.35">
      <c r="X62" s="14"/>
      <c r="Y62" s="14"/>
      <c r="Z62" s="14"/>
      <c r="AA62" s="14"/>
      <c r="AB62" s="14"/>
      <c r="AC62" s="14"/>
      <c r="AD62" s="14"/>
      <c r="AE62" s="14"/>
    </row>
  </sheetData>
  <mergeCells count="1">
    <mergeCell ref="X6:AI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B699-ED56-458F-9568-3DB2BA76C2FE}">
  <dimension ref="A1:CO233"/>
  <sheetViews>
    <sheetView topLeftCell="BV1" zoomScale="70" zoomScaleNormal="70" workbookViewId="0">
      <selection activeCell="CO14" sqref="CO14"/>
    </sheetView>
  </sheetViews>
  <sheetFormatPr defaultRowHeight="15" x14ac:dyDescent="0.25"/>
  <cols>
    <col min="1" max="1" width="9.140625" style="34"/>
    <col min="2" max="2" width="16.5703125" style="34" bestFit="1" customWidth="1"/>
    <col min="3" max="3" width="12.7109375" style="34" bestFit="1" customWidth="1"/>
    <col min="4" max="4" width="14" style="34" bestFit="1" customWidth="1"/>
    <col min="5" max="5" width="19.85546875" style="34" customWidth="1"/>
    <col min="6" max="7" width="6.85546875" style="34" customWidth="1"/>
    <col min="8" max="9" width="19.85546875" style="34" customWidth="1"/>
    <col min="10" max="11" width="14.85546875" style="34" customWidth="1"/>
    <col min="12" max="12" width="12.28515625" style="34" bestFit="1" customWidth="1"/>
    <col min="13" max="13" width="14" style="34" bestFit="1" customWidth="1"/>
    <col min="14" max="14" width="18.28515625" style="34" bestFit="1" customWidth="1"/>
    <col min="15" max="15" width="36.7109375" style="34" bestFit="1" customWidth="1"/>
    <col min="16" max="16" width="9.140625" style="34"/>
    <col min="17" max="18" width="14.85546875" style="34" bestFit="1" customWidth="1"/>
    <col min="19" max="22" width="14.85546875" style="34" customWidth="1"/>
    <col min="23" max="23" width="14" style="34" bestFit="1" customWidth="1"/>
    <col min="24" max="24" width="18.85546875" style="34" bestFit="1" customWidth="1"/>
    <col min="25" max="25" width="18.85546875" style="34" customWidth="1"/>
    <col min="26" max="26" width="9.140625" style="34"/>
    <col min="27" max="28" width="14.85546875" style="34" bestFit="1" customWidth="1"/>
    <col min="29" max="29" width="11.7109375" style="34" bestFit="1" customWidth="1"/>
    <col min="30" max="30" width="22.140625" style="34" bestFit="1" customWidth="1"/>
    <col min="31" max="31" width="15.85546875" style="34" bestFit="1" customWidth="1"/>
    <col min="32" max="32" width="9.140625" style="34"/>
    <col min="33" max="34" width="14.85546875" style="34" bestFit="1" customWidth="1"/>
    <col min="35" max="35" width="11.7109375" style="34" bestFit="1" customWidth="1"/>
    <col min="36" max="36" width="18.85546875" style="34" bestFit="1" customWidth="1"/>
    <col min="37" max="37" width="15.85546875" style="34" bestFit="1" customWidth="1"/>
    <col min="38" max="39" width="9.140625" style="34"/>
    <col min="40" max="40" width="14.85546875" style="34" bestFit="1" customWidth="1"/>
    <col min="41" max="41" width="15.85546875" style="34" bestFit="1" customWidth="1"/>
    <col min="42" max="42" width="14" style="34" bestFit="1" customWidth="1"/>
    <col min="43" max="43" width="18.85546875" style="34" bestFit="1" customWidth="1"/>
    <col min="44" max="45" width="9.140625" style="34"/>
    <col min="46" max="46" width="14.85546875" style="34" bestFit="1" customWidth="1"/>
    <col min="47" max="47" width="15.85546875" style="34" bestFit="1" customWidth="1"/>
    <col min="48" max="48" width="14" style="34" bestFit="1" customWidth="1"/>
    <col min="49" max="49" width="18.85546875" style="34" bestFit="1" customWidth="1"/>
    <col min="50" max="52" width="9.140625" style="34"/>
    <col min="53" max="53" width="14.85546875" style="34" bestFit="1" customWidth="1"/>
    <col min="54" max="54" width="15.85546875" style="34" bestFit="1" customWidth="1"/>
    <col min="55" max="55" width="14" style="34" bestFit="1" customWidth="1"/>
    <col min="56" max="56" width="18.85546875" style="34" bestFit="1" customWidth="1"/>
    <col min="57" max="58" width="9.140625" style="34"/>
    <col min="59" max="59" width="14.85546875" style="34" bestFit="1" customWidth="1"/>
    <col min="60" max="60" width="15.85546875" style="34" bestFit="1" customWidth="1"/>
    <col min="61" max="61" width="14" style="34" bestFit="1" customWidth="1"/>
    <col min="62" max="62" width="18.85546875" style="34" bestFit="1" customWidth="1"/>
    <col min="63" max="64" width="9.140625" style="34"/>
    <col min="65" max="65" width="14.85546875" style="34" bestFit="1" customWidth="1"/>
    <col min="66" max="66" width="15.85546875" style="34" bestFit="1" customWidth="1"/>
    <col min="67" max="67" width="14" style="34" bestFit="1" customWidth="1"/>
    <col min="68" max="68" width="18.85546875" style="34" bestFit="1" customWidth="1"/>
    <col min="69" max="72" width="9.140625" style="34"/>
    <col min="73" max="73" width="14.85546875" style="34" bestFit="1" customWidth="1"/>
    <col min="74" max="77" width="9.140625" style="34"/>
    <col min="78" max="78" width="18.140625" style="34" customWidth="1"/>
    <col min="79" max="79" width="14" style="34" bestFit="1" customWidth="1"/>
    <col min="80" max="80" width="14" style="34" customWidth="1"/>
    <col min="81" max="83" width="9.140625" style="34"/>
    <col min="84" max="84" width="17.7109375" style="34" customWidth="1"/>
    <col min="85" max="85" width="11.7109375" style="34" bestFit="1" customWidth="1"/>
    <col min="86" max="88" width="9.140625" style="34"/>
    <col min="89" max="89" width="16.28515625" style="34" customWidth="1"/>
    <col min="90" max="90" width="12.42578125" style="34" customWidth="1"/>
    <col min="91" max="91" width="13.42578125" style="34" customWidth="1"/>
    <col min="92" max="16384" width="9.140625" style="34"/>
  </cols>
  <sheetData>
    <row r="1" spans="1:93" ht="15" customHeight="1" x14ac:dyDescent="0.25"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93" ht="15" customHeight="1" x14ac:dyDescent="0.25">
      <c r="L2" s="45" t="s">
        <v>6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7"/>
      <c r="AB2" s="45" t="s">
        <v>8</v>
      </c>
      <c r="AC2" s="46"/>
      <c r="AD2" s="46"/>
      <c r="AE2" s="46"/>
      <c r="AF2" s="46"/>
      <c r="AG2" s="46"/>
      <c r="AH2" s="46"/>
      <c r="AI2" s="46"/>
      <c r="AJ2" s="46"/>
      <c r="AK2" s="46"/>
      <c r="AL2" s="47"/>
      <c r="AN2" s="45" t="s">
        <v>5</v>
      </c>
      <c r="AO2" s="46"/>
      <c r="AP2" s="46"/>
      <c r="AQ2" s="46"/>
      <c r="AR2" s="46"/>
      <c r="AS2" s="46"/>
      <c r="AT2" s="46"/>
      <c r="AU2" s="46"/>
      <c r="AV2" s="46"/>
      <c r="AW2" s="46"/>
      <c r="AX2" s="47"/>
      <c r="AZ2" s="45" t="s">
        <v>9</v>
      </c>
      <c r="BA2" s="46"/>
      <c r="BB2" s="46"/>
      <c r="BC2" s="46"/>
      <c r="BD2" s="46"/>
      <c r="BE2" s="46"/>
      <c r="BF2" s="46"/>
      <c r="BG2" s="46"/>
      <c r="BH2" s="46"/>
      <c r="BI2" s="46"/>
      <c r="BJ2" s="47"/>
      <c r="BL2" s="45" t="s">
        <v>12</v>
      </c>
      <c r="BM2" s="46"/>
      <c r="BN2" s="46"/>
      <c r="BO2" s="46"/>
      <c r="BP2" s="46"/>
      <c r="BQ2" s="46"/>
      <c r="BR2" s="46"/>
      <c r="BS2" s="46"/>
      <c r="BT2" s="46"/>
      <c r="BU2" s="46"/>
      <c r="BV2" s="47"/>
      <c r="BY2" s="45" t="s">
        <v>47</v>
      </c>
      <c r="BZ2" s="46"/>
      <c r="CA2" s="46"/>
      <c r="CB2" s="46"/>
      <c r="CC2" s="47"/>
      <c r="CE2" s="48" t="s">
        <v>48</v>
      </c>
      <c r="CF2" s="48"/>
      <c r="CG2" s="48"/>
      <c r="CH2" s="48"/>
      <c r="CI2" s="48"/>
      <c r="CK2" s="48" t="s">
        <v>49</v>
      </c>
      <c r="CL2" s="48"/>
      <c r="CM2" s="48"/>
      <c r="CN2" s="48"/>
      <c r="CO2" s="48"/>
    </row>
    <row r="3" spans="1:93" ht="27.75" customHeight="1" x14ac:dyDescent="0.25">
      <c r="L3" s="49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1"/>
      <c r="AB3" s="49"/>
      <c r="AC3" s="50"/>
      <c r="AD3" s="50"/>
      <c r="AE3" s="50"/>
      <c r="AF3" s="50"/>
      <c r="AG3" s="50"/>
      <c r="AH3" s="50"/>
      <c r="AI3" s="50"/>
      <c r="AJ3" s="50"/>
      <c r="AK3" s="50"/>
      <c r="AL3" s="51"/>
      <c r="AN3" s="49"/>
      <c r="AO3" s="50"/>
      <c r="AP3" s="50"/>
      <c r="AQ3" s="50"/>
      <c r="AR3" s="50"/>
      <c r="AS3" s="50"/>
      <c r="AT3" s="50"/>
      <c r="AU3" s="50"/>
      <c r="AV3" s="50"/>
      <c r="AW3" s="50"/>
      <c r="AX3" s="51"/>
      <c r="AZ3" s="49"/>
      <c r="BA3" s="50"/>
      <c r="BB3" s="50"/>
      <c r="BC3" s="50"/>
      <c r="BD3" s="50"/>
      <c r="BE3" s="50"/>
      <c r="BF3" s="50"/>
      <c r="BG3" s="50"/>
      <c r="BH3" s="50"/>
      <c r="BI3" s="50"/>
      <c r="BJ3" s="51"/>
      <c r="BL3" s="49"/>
      <c r="BM3" s="50"/>
      <c r="BN3" s="50"/>
      <c r="BO3" s="50"/>
      <c r="BP3" s="50"/>
      <c r="BQ3" s="50"/>
      <c r="BR3" s="50"/>
      <c r="BS3" s="50"/>
      <c r="BT3" s="50"/>
      <c r="BU3" s="50"/>
      <c r="BV3" s="51"/>
      <c r="BY3" s="49"/>
      <c r="BZ3" s="50"/>
      <c r="CA3" s="50"/>
      <c r="CB3" s="50"/>
      <c r="CC3" s="51"/>
      <c r="CE3" s="48"/>
      <c r="CF3" s="48"/>
      <c r="CG3" s="48"/>
      <c r="CH3" s="48"/>
      <c r="CI3" s="48"/>
      <c r="CK3" s="48"/>
      <c r="CL3" s="48"/>
      <c r="CM3" s="48"/>
      <c r="CN3" s="48"/>
      <c r="CO3" s="48"/>
    </row>
    <row r="4" spans="1:93" ht="15" customHeight="1" x14ac:dyDescent="0.25">
      <c r="B4" s="52" t="s">
        <v>55</v>
      </c>
      <c r="C4" s="53"/>
      <c r="D4" s="53"/>
      <c r="E4" s="54"/>
      <c r="F4" s="55"/>
      <c r="G4" s="55"/>
      <c r="H4" s="52" t="s">
        <v>56</v>
      </c>
      <c r="I4" s="53"/>
      <c r="L4" s="52" t="s">
        <v>11</v>
      </c>
      <c r="M4" s="53"/>
      <c r="N4" s="53"/>
      <c r="O4" s="54"/>
      <c r="R4" s="52" t="s">
        <v>23</v>
      </c>
      <c r="S4" s="53"/>
      <c r="T4" s="53"/>
      <c r="U4" s="54"/>
      <c r="W4" s="52" t="s">
        <v>30</v>
      </c>
      <c r="X4" s="53"/>
      <c r="Y4" s="53"/>
      <c r="Z4" s="54"/>
      <c r="BL4" s="52" t="s">
        <v>11</v>
      </c>
      <c r="BM4" s="53"/>
      <c r="BN4" s="53"/>
      <c r="BO4" s="54"/>
      <c r="BS4" s="56" t="s">
        <v>18</v>
      </c>
      <c r="BT4" s="57"/>
      <c r="BU4" s="57"/>
    </row>
    <row r="5" spans="1:93" ht="15" customHeight="1" x14ac:dyDescent="0.25">
      <c r="B5" s="58"/>
      <c r="C5" s="59"/>
      <c r="D5" s="59"/>
      <c r="E5" s="60"/>
      <c r="F5" s="55"/>
      <c r="G5" s="55"/>
      <c r="H5" s="58"/>
      <c r="I5" s="59"/>
      <c r="L5" s="58"/>
      <c r="M5" s="59"/>
      <c r="N5" s="59"/>
      <c r="O5" s="60"/>
      <c r="R5" s="58"/>
      <c r="S5" s="59"/>
      <c r="T5" s="59"/>
      <c r="U5" s="60"/>
      <c r="W5" s="58"/>
      <c r="X5" s="59"/>
      <c r="Y5" s="59"/>
      <c r="Z5" s="60"/>
      <c r="AB5" s="52" t="s">
        <v>11</v>
      </c>
      <c r="AC5" s="53"/>
      <c r="AD5" s="53"/>
      <c r="AE5" s="54"/>
      <c r="AI5" s="56" t="s">
        <v>53</v>
      </c>
      <c r="AJ5" s="57"/>
      <c r="AK5" s="57"/>
      <c r="AN5" s="52" t="s">
        <v>11</v>
      </c>
      <c r="AO5" s="53"/>
      <c r="AP5" s="53"/>
      <c r="AQ5" s="54"/>
      <c r="AU5" s="56" t="s">
        <v>36</v>
      </c>
      <c r="AV5" s="57"/>
      <c r="AW5" s="57"/>
      <c r="AZ5" s="52" t="s">
        <v>11</v>
      </c>
      <c r="BA5" s="53"/>
      <c r="BB5" s="53"/>
      <c r="BC5" s="54"/>
      <c r="BG5" s="56" t="s">
        <v>34</v>
      </c>
      <c r="BH5" s="57"/>
      <c r="BI5" s="57"/>
      <c r="BL5" s="58"/>
      <c r="BM5" s="59"/>
      <c r="BN5" s="59"/>
      <c r="BO5" s="60"/>
      <c r="BS5" s="61" t="s">
        <v>1</v>
      </c>
      <c r="BT5" s="61"/>
      <c r="BU5" s="61" t="s">
        <v>17</v>
      </c>
      <c r="BV5" s="34" t="s">
        <v>52</v>
      </c>
      <c r="BY5" s="52" t="s">
        <v>11</v>
      </c>
      <c r="BZ5" s="53"/>
      <c r="CA5" s="53"/>
      <c r="CB5" s="54"/>
      <c r="CE5" s="52" t="s">
        <v>11</v>
      </c>
      <c r="CF5" s="53"/>
      <c r="CG5" s="53"/>
      <c r="CH5" s="54"/>
      <c r="CK5" s="52" t="s">
        <v>11</v>
      </c>
      <c r="CL5" s="53"/>
      <c r="CM5" s="53"/>
      <c r="CN5" s="54"/>
    </row>
    <row r="6" spans="1:93" ht="27" customHeight="1" x14ac:dyDescent="0.25">
      <c r="B6" s="62" t="s">
        <v>3</v>
      </c>
      <c r="C6" s="63"/>
      <c r="D6" s="64">
        <v>10.416</v>
      </c>
      <c r="E6" s="65" t="s">
        <v>1</v>
      </c>
      <c r="F6" s="34" t="s">
        <v>52</v>
      </c>
      <c r="G6" s="66"/>
      <c r="H6" s="87" t="s">
        <v>57</v>
      </c>
      <c r="I6" s="88" t="s">
        <v>58</v>
      </c>
      <c r="J6" s="34" t="s">
        <v>52</v>
      </c>
      <c r="L6" s="62" t="s">
        <v>3</v>
      </c>
      <c r="M6" s="63"/>
      <c r="N6" s="64">
        <v>9.7469999999999999</v>
      </c>
      <c r="O6" s="65" t="s">
        <v>1</v>
      </c>
      <c r="P6" s="67">
        <f>LARGE($M$8:$M$240,1)</f>
        <v>2.4495018119923802</v>
      </c>
      <c r="R6" s="61" t="s">
        <v>19</v>
      </c>
      <c r="S6" s="61" t="s">
        <v>20</v>
      </c>
      <c r="T6" s="61" t="s">
        <v>21</v>
      </c>
      <c r="U6" s="61" t="s">
        <v>22</v>
      </c>
      <c r="V6" s="34" t="s">
        <v>52</v>
      </c>
      <c r="W6" s="61" t="s">
        <v>1</v>
      </c>
      <c r="X6" s="61" t="s">
        <v>22</v>
      </c>
      <c r="Y6" s="61" t="s">
        <v>52</v>
      </c>
      <c r="AB6" s="58"/>
      <c r="AC6" s="59"/>
      <c r="AD6" s="59"/>
      <c r="AE6" s="60"/>
      <c r="AF6" s="34">
        <f>LARGE($AC$10:$AC$240,1)</f>
        <v>1.95200830362057</v>
      </c>
      <c r="AG6" s="34" t="s">
        <v>52</v>
      </c>
      <c r="AI6" s="61" t="s">
        <v>1</v>
      </c>
      <c r="AJ6" s="61"/>
      <c r="AK6" s="34" t="s">
        <v>52</v>
      </c>
      <c r="AN6" s="58"/>
      <c r="AO6" s="59"/>
      <c r="AP6" s="59"/>
      <c r="AQ6" s="60"/>
      <c r="AR6" s="34">
        <f>LARGE($AO$11:$AO$240,1)</f>
        <v>2.46086190587017</v>
      </c>
      <c r="AS6" s="34" t="s">
        <v>52</v>
      </c>
      <c r="AU6" s="61" t="s">
        <v>1</v>
      </c>
      <c r="AV6" s="61"/>
      <c r="AW6" s="34" t="s">
        <v>52</v>
      </c>
      <c r="AZ6" s="58"/>
      <c r="BA6" s="59"/>
      <c r="BB6" s="59"/>
      <c r="BC6" s="60"/>
      <c r="BD6" s="34">
        <f>LARGE($BA$10:$BA$240,1)</f>
        <v>1.96649801274367</v>
      </c>
      <c r="BE6" s="34" t="s">
        <v>52</v>
      </c>
      <c r="BG6" s="61" t="s">
        <v>1</v>
      </c>
      <c r="BH6" s="61"/>
      <c r="BI6" s="34" t="s">
        <v>52</v>
      </c>
      <c r="BL6" s="62" t="s">
        <v>3</v>
      </c>
      <c r="BM6" s="63"/>
      <c r="BN6" s="64">
        <v>9.7720000000000002</v>
      </c>
      <c r="BO6" s="65" t="s">
        <v>1</v>
      </c>
      <c r="BP6" s="67">
        <f>LARGE($BM$9:$BM$240,1)</f>
        <v>2.4533996678913201</v>
      </c>
      <c r="BQ6" s="34" t="s">
        <v>52</v>
      </c>
      <c r="BS6" s="68">
        <v>4.67421701883507</v>
      </c>
      <c r="BT6" s="69">
        <v>0.11128350300324701</v>
      </c>
      <c r="BU6" s="92">
        <f>BT6/(LARGE($BT$6:$BT$240,1))</f>
        <v>0.11126230326121446</v>
      </c>
      <c r="BV6" s="70">
        <f>INDEX(BS6:BS1048572,MATCH(LARGE(BU6:BU123,1),BU6:BU126,0))</f>
        <v>3.4120667141500398</v>
      </c>
      <c r="BY6" s="58"/>
      <c r="BZ6" s="59"/>
      <c r="CA6" s="59"/>
      <c r="CB6" s="60"/>
      <c r="CC6" s="34">
        <f>LARGE($BZ$9:$BZ$240,1)</f>
        <v>2.46253005905846</v>
      </c>
      <c r="CE6" s="58"/>
      <c r="CF6" s="59"/>
      <c r="CG6" s="59"/>
      <c r="CH6" s="60"/>
      <c r="CI6" s="34">
        <f>LARGE($CF$8:$CF$240,1)</f>
        <v>2.4471155551391299</v>
      </c>
      <c r="CK6" s="58"/>
      <c r="CL6" s="59"/>
      <c r="CM6" s="59"/>
      <c r="CN6" s="60"/>
      <c r="CO6" s="34">
        <f>LARGE($CL$8:$CL$240,1)</f>
        <v>2.4508681052927699</v>
      </c>
    </row>
    <row r="7" spans="1:93" ht="28.5" x14ac:dyDescent="0.25">
      <c r="B7" s="68" t="s">
        <v>4</v>
      </c>
      <c r="C7" s="80" t="s">
        <v>0</v>
      </c>
      <c r="D7" s="80"/>
      <c r="E7" s="69" t="s">
        <v>2</v>
      </c>
      <c r="F7" s="70">
        <f>INDEX(B8:B37,MATCH(LARGE(C8:C37,1),C8:C37,0))</f>
        <v>4.4323251823251804</v>
      </c>
      <c r="H7" s="71">
        <v>6.1771331839999997</v>
      </c>
      <c r="I7" s="72">
        <v>0.58089462000000003</v>
      </c>
      <c r="J7" s="70">
        <f>INDEX(H39:H127,MATCH(LARGE(I39:I159,1),I39:I159,0))</f>
        <v>4.254126168</v>
      </c>
      <c r="L7" s="68" t="s">
        <v>4</v>
      </c>
      <c r="M7" s="80" t="s">
        <v>0</v>
      </c>
      <c r="N7" s="80"/>
      <c r="O7" s="69" t="s">
        <v>2</v>
      </c>
      <c r="P7" s="34" t="s">
        <v>52</v>
      </c>
      <c r="R7" s="68">
        <v>485.284057463767</v>
      </c>
      <c r="S7" s="80">
        <f>1239.837404/R7</f>
        <v>2.5548694314825511</v>
      </c>
      <c r="T7" s="80">
        <v>35.381898595223902</v>
      </c>
      <c r="U7" s="69">
        <f>T7/LARGE($T$8:$T$240,1)</f>
        <v>2.851194322225976E-3</v>
      </c>
      <c r="V7" s="70">
        <f>INDEX(S7:S1048576,MATCH(LARGE(T7:T127,1),T7:T127,0))</f>
        <v>3.2632129554312361</v>
      </c>
      <c r="W7" s="68">
        <v>4.6717191951566903</v>
      </c>
      <c r="X7" s="69">
        <v>0.17893041141448701</v>
      </c>
      <c r="Y7" s="70">
        <f>INDEX(W7:W1048576,MATCH(LARGE(X7:X127,1),X7:X127,0))</f>
        <v>3.2464610042734998</v>
      </c>
      <c r="AB7" s="62" t="s">
        <v>3</v>
      </c>
      <c r="AC7" s="63"/>
      <c r="AD7" s="64">
        <v>10.173</v>
      </c>
      <c r="AE7" s="65" t="s">
        <v>1</v>
      </c>
      <c r="AF7" s="67"/>
      <c r="AG7" s="70">
        <f>INDEX(AB10:AB1048576,MATCH(LARGE(AC10:AC127,1),AC10:AC130,0))</f>
        <v>4.0385057471264298</v>
      </c>
      <c r="AI7" s="68">
        <v>4.2918002136752103</v>
      </c>
      <c r="AJ7" s="69">
        <v>0.21452157847460299</v>
      </c>
      <c r="AK7" s="70">
        <f>INDEX(AI7:AI1048573,MATCH(LARGE(AJ7:AJ124,1),AJ7:AJ127,0))</f>
        <v>3.6151397792022699</v>
      </c>
      <c r="AN7" s="62" t="s">
        <v>3</v>
      </c>
      <c r="AO7" s="63"/>
      <c r="AP7" s="64">
        <v>9.7609999999999992</v>
      </c>
      <c r="AQ7" s="65" t="s">
        <v>1</v>
      </c>
      <c r="AR7" s="67"/>
      <c r="AS7" s="70">
        <f>INDEX(AN10:AN1048576,MATCH(LARGE(AO10:AO127,1),AO10:AO130,0))</f>
        <v>3.61010920028771</v>
      </c>
      <c r="AU7" s="68">
        <v>4.6447426994301999</v>
      </c>
      <c r="AV7" s="69">
        <v>0.23110267298165299</v>
      </c>
      <c r="AW7" s="70">
        <f>INDEX(AU7:AU1048573,MATCH(LARGE(AV7:AV124,1),AV7:AV127,0))</f>
        <v>3.1835158475783398</v>
      </c>
      <c r="AZ7" s="62" t="s">
        <v>3</v>
      </c>
      <c r="BA7" s="63"/>
      <c r="BB7" s="64">
        <v>10.218999999999999</v>
      </c>
      <c r="BC7" s="65" t="s">
        <v>1</v>
      </c>
      <c r="BD7" s="67"/>
      <c r="BE7" s="70">
        <f>INDEX(AZ10:AZ1048576,MATCH(LARGE(BA10:BA127,1),BA10:BA130,0))</f>
        <v>4.1174367216350802</v>
      </c>
      <c r="BG7" s="68">
        <v>4.6807113603988597</v>
      </c>
      <c r="BH7" s="69">
        <v>0.117823259543004</v>
      </c>
      <c r="BI7" s="70">
        <f>INDEX(BG7:BG1048573,MATCH(LARGE(BH7:BH124,1),BH7:BH127,0))</f>
        <v>3.8354478276353201</v>
      </c>
      <c r="BQ7" s="70">
        <f>INDEX(BL9:BL1048575,MATCH(LARGE(BM9:BM126,1),BM9:BM129,0))</f>
        <v>3.6586160108548098</v>
      </c>
      <c r="BS7" s="71">
        <v>4.61851555080721</v>
      </c>
      <c r="BT7" s="72">
        <v>8.4707931841689399E-2</v>
      </c>
      <c r="BU7" s="92">
        <f t="shared" ref="BU7:BU51" si="0">BT7/(LARGE($BT$6:$BT$240,1))</f>
        <v>8.4691794802014234E-2</v>
      </c>
      <c r="BV7" s="73"/>
      <c r="BY7" s="62" t="s">
        <v>3</v>
      </c>
      <c r="BZ7" s="63"/>
      <c r="CA7" s="64">
        <v>9.875</v>
      </c>
      <c r="CB7" s="65" t="s">
        <v>1</v>
      </c>
      <c r="CC7" s="67"/>
      <c r="CE7" s="62" t="s">
        <v>3</v>
      </c>
      <c r="CF7" s="63"/>
      <c r="CG7" s="64">
        <v>9.8040000000000003</v>
      </c>
      <c r="CH7" s="65" t="s">
        <v>1</v>
      </c>
      <c r="CI7" s="67"/>
      <c r="CK7" s="62" t="s">
        <v>3</v>
      </c>
      <c r="CL7" s="63"/>
      <c r="CM7" s="64"/>
      <c r="CN7" s="65" t="s">
        <v>1</v>
      </c>
      <c r="CO7" s="67"/>
    </row>
    <row r="8" spans="1:93" ht="15" customHeight="1" x14ac:dyDescent="0.25">
      <c r="B8" s="81">
        <v>3.00589875589875</v>
      </c>
      <c r="C8" s="82">
        <v>8.7070426876245601E-4</v>
      </c>
      <c r="D8" s="82"/>
      <c r="E8" s="83">
        <f>C8/LARGE($C$8:$C$240,1)</f>
        <v>1.9716294732432704E-3</v>
      </c>
      <c r="F8" s="73"/>
      <c r="G8" s="73"/>
      <c r="H8" s="81">
        <v>6.1539237599999996</v>
      </c>
      <c r="I8" s="83">
        <v>0.54753279799999999</v>
      </c>
      <c r="L8" s="81">
        <v>2.14663050110084</v>
      </c>
      <c r="M8" s="82">
        <v>6.9698240846407496E-3</v>
      </c>
      <c r="N8" s="89"/>
      <c r="O8" s="83">
        <f>M8/LARGE($M$8:$M$240,1)</f>
        <v>2.8454047474133614E-3</v>
      </c>
      <c r="P8" s="70">
        <f>INDEX(L8:L128,MATCH(LARGE(M8:M128,1),M8:M128,0))</f>
        <v>3.5801178133862401</v>
      </c>
      <c r="R8" s="71">
        <v>478.35960990820399</v>
      </c>
      <c r="S8" s="89">
        <f t="shared" ref="S8:S53" si="1">1239.837404/R8</f>
        <v>2.5918521930351139</v>
      </c>
      <c r="T8" s="89">
        <v>109.963886281559</v>
      </c>
      <c r="U8" s="72">
        <f t="shared" ref="U8:U53" si="2">T8/LARGE($T$8:$T$240,1)</f>
        <v>8.8612658072058977E-3</v>
      </c>
      <c r="W8" s="71">
        <v>4.62226228632478</v>
      </c>
      <c r="X8" s="72">
        <v>0.16355990082104699</v>
      </c>
      <c r="AB8" s="74"/>
      <c r="AC8" s="74"/>
      <c r="AD8" s="75"/>
      <c r="AE8" s="66"/>
      <c r="AI8" s="71">
        <v>4.2221109330484303</v>
      </c>
      <c r="AJ8" s="72">
        <v>0.24347405955686099</v>
      </c>
      <c r="AU8" s="71">
        <v>4.5728053774928696</v>
      </c>
      <c r="AV8" s="72">
        <v>0.18111727267778199</v>
      </c>
      <c r="BG8" s="71">
        <v>4.6312544515669503</v>
      </c>
      <c r="BH8" s="72">
        <v>0.13528690877416999</v>
      </c>
      <c r="BI8" s="73"/>
      <c r="BJ8" s="73"/>
      <c r="BL8" s="68" t="s">
        <v>4</v>
      </c>
      <c r="BM8" s="80" t="s">
        <v>0</v>
      </c>
      <c r="BN8" s="80"/>
      <c r="BO8" s="69" t="s">
        <v>2</v>
      </c>
      <c r="BS8" s="71">
        <v>4.5536970263532703</v>
      </c>
      <c r="BT8" s="72">
        <v>7.4054793401926805E-2</v>
      </c>
      <c r="BU8" s="92">
        <f t="shared" si="0"/>
        <v>7.4040685807593182E-2</v>
      </c>
      <c r="BY8" s="68" t="s">
        <v>4</v>
      </c>
      <c r="BZ8" s="80" t="s">
        <v>0</v>
      </c>
      <c r="CA8" s="80"/>
      <c r="CB8" s="69" t="s">
        <v>2</v>
      </c>
      <c r="CE8" s="68">
        <v>2.2472721062186398</v>
      </c>
      <c r="CF8" s="80">
        <v>4.4347707458918199E-3</v>
      </c>
      <c r="CG8" s="80"/>
      <c r="CH8" s="69">
        <f t="shared" ref="CH8:CH39" si="3">CF8/$CI$6</f>
        <v>1.8122441077939543E-3</v>
      </c>
      <c r="CK8" s="68">
        <v>2.3802259887005599</v>
      </c>
      <c r="CL8" s="80">
        <v>3.1481237724317801E-3</v>
      </c>
      <c r="CM8" s="80"/>
      <c r="CN8" s="69">
        <f t="shared" ref="CN8:CN39" si="4">CL8/$CO$6</f>
        <v>1.2844933456978987E-3</v>
      </c>
    </row>
    <row r="9" spans="1:93" x14ac:dyDescent="0.25">
      <c r="A9" s="73"/>
      <c r="B9" s="81">
        <v>3.1238738738738698</v>
      </c>
      <c r="C9" s="82">
        <v>8.7070426876245601E-4</v>
      </c>
      <c r="D9" s="82"/>
      <c r="E9" s="83">
        <f t="shared" ref="E9:E53" si="5">C9/LARGE($C$8:$C$240,1)</f>
        <v>1.9716294732432704E-3</v>
      </c>
      <c r="F9" s="73"/>
      <c r="G9" s="73"/>
      <c r="H9" s="81">
        <v>6.1309771399999997</v>
      </c>
      <c r="I9" s="83">
        <v>0.50822443100000003</v>
      </c>
      <c r="L9" s="81">
        <v>2.2109965348659202</v>
      </c>
      <c r="M9" s="82">
        <v>8.0507058945582504E-3</v>
      </c>
      <c r="N9" s="82"/>
      <c r="O9" s="83">
        <f t="shared" ref="O9:O72" si="6">M9/LARGE($M$8:$M$240,1)</f>
        <v>3.2866707242849326E-3</v>
      </c>
      <c r="P9" s="73"/>
      <c r="R9" s="81">
        <v>466.24083236552798</v>
      </c>
      <c r="S9" s="89">
        <f t="shared" si="1"/>
        <v>2.6592209818036281</v>
      </c>
      <c r="T9" s="82">
        <v>258.873315621171</v>
      </c>
      <c r="U9" s="72">
        <f t="shared" si="2"/>
        <v>2.0860896587797283E-2</v>
      </c>
      <c r="V9" s="73"/>
      <c r="W9" s="71">
        <v>4.5728053774928696</v>
      </c>
      <c r="X9" s="72">
        <v>0.15421887913926099</v>
      </c>
      <c r="AB9" s="68" t="s">
        <v>4</v>
      </c>
      <c r="AC9" s="80" t="s">
        <v>0</v>
      </c>
      <c r="AD9" s="80"/>
      <c r="AE9" s="69" t="s">
        <v>2</v>
      </c>
      <c r="AI9" s="71">
        <v>4.1591657763532703</v>
      </c>
      <c r="AJ9" s="72">
        <v>0.280980961713445</v>
      </c>
      <c r="AN9" s="68" t="s">
        <v>4</v>
      </c>
      <c r="AO9" s="80" t="s">
        <v>0</v>
      </c>
      <c r="AP9" s="80"/>
      <c r="AQ9" s="69" t="s">
        <v>2</v>
      </c>
      <c r="AU9" s="71">
        <v>4.5224492521367496</v>
      </c>
      <c r="AV9" s="72">
        <v>0.160860689204638</v>
      </c>
      <c r="AZ9" s="68" t="s">
        <v>4</v>
      </c>
      <c r="BA9" s="80" t="s">
        <v>0</v>
      </c>
      <c r="BB9" s="80"/>
      <c r="BC9" s="69" t="s">
        <v>2</v>
      </c>
      <c r="BD9" s="34" t="s">
        <v>4</v>
      </c>
      <c r="BE9" s="34" t="s">
        <v>0</v>
      </c>
      <c r="BG9" s="71">
        <v>4.5817975427350399</v>
      </c>
      <c r="BH9" s="72">
        <v>0.15343785725951301</v>
      </c>
      <c r="BI9" s="73"/>
      <c r="BJ9" s="73"/>
      <c r="BL9" s="81">
        <v>2.1214135931910598</v>
      </c>
      <c r="BM9" s="82">
        <v>1.3513362319321699E-3</v>
      </c>
      <c r="BN9" s="82"/>
      <c r="BO9" s="83">
        <f>BM9/LARGE($BM$9:$BM$240,1)</f>
        <v>5.5080150601537908E-4</v>
      </c>
      <c r="BP9" s="34" t="s">
        <v>4</v>
      </c>
      <c r="BQ9" s="34" t="s">
        <v>0</v>
      </c>
      <c r="BR9" s="73"/>
      <c r="BS9" s="71">
        <v>4.4990696225071201</v>
      </c>
      <c r="BT9" s="72">
        <v>7.3023844520659603E-2</v>
      </c>
      <c r="BU9" s="92">
        <f t="shared" si="0"/>
        <v>7.3009933324262255E-2</v>
      </c>
      <c r="BV9" s="73"/>
      <c r="BY9" s="71">
        <v>2.2146306757434502</v>
      </c>
      <c r="BZ9" s="89">
        <v>5.5325070878686697E-3</v>
      </c>
      <c r="CA9" s="89"/>
      <c r="CB9" s="72">
        <f t="shared" ref="CB9:CB40" si="7">BZ9/$CC$6</f>
        <v>2.2466759613825812E-3</v>
      </c>
      <c r="CE9" s="71">
        <v>2.3196920721871801</v>
      </c>
      <c r="CF9" s="89">
        <v>4.3724156293265502E-3</v>
      </c>
      <c r="CG9" s="89"/>
      <c r="CH9" s="72">
        <f t="shared" si="3"/>
        <v>1.7867630403248195E-3</v>
      </c>
      <c r="CK9" s="71">
        <v>2.4521002210759</v>
      </c>
      <c r="CL9" s="89">
        <v>4.8987877239303696E-3</v>
      </c>
      <c r="CM9" s="89"/>
      <c r="CN9" s="72">
        <f t="shared" si="4"/>
        <v>1.998796962329877E-3</v>
      </c>
    </row>
    <row r="10" spans="1:93" s="73" customFormat="1" x14ac:dyDescent="0.25">
      <c r="B10" s="81">
        <v>3.2418489918489901</v>
      </c>
      <c r="C10" s="82">
        <v>8.7070426876245601E-4</v>
      </c>
      <c r="D10" s="82"/>
      <c r="E10" s="83">
        <f t="shared" si="5"/>
        <v>1.9716294732432704E-3</v>
      </c>
      <c r="H10" s="81">
        <v>6.113702881</v>
      </c>
      <c r="I10" s="83">
        <v>0.47708176600000002</v>
      </c>
      <c r="J10" s="34"/>
      <c r="K10" s="34"/>
      <c r="L10" s="81">
        <v>2.2826939096560799</v>
      </c>
      <c r="M10" s="82">
        <v>9.8397516489043806E-3</v>
      </c>
      <c r="N10" s="82"/>
      <c r="O10" s="83">
        <f t="shared" si="6"/>
        <v>4.0170419963481904E-3</v>
      </c>
      <c r="R10" s="81">
        <v>457.58030131886602</v>
      </c>
      <c r="S10" s="89">
        <f t="shared" si="1"/>
        <v>2.7095515266423504</v>
      </c>
      <c r="T10" s="82">
        <v>444.05555467171098</v>
      </c>
      <c r="U10" s="72">
        <f t="shared" si="2"/>
        <v>3.5783514353404267E-2</v>
      </c>
      <c r="W10" s="71">
        <v>4.5233484686609602</v>
      </c>
      <c r="X10" s="72">
        <v>0.143709448725372</v>
      </c>
      <c r="Y10" s="34"/>
      <c r="AB10" s="71">
        <v>2.5709195402298799</v>
      </c>
      <c r="AC10" s="89">
        <v>-1.4262126396897799E-3</v>
      </c>
      <c r="AD10" s="89"/>
      <c r="AE10" s="83">
        <f>AC10/LARGE($AC$10:$AC$240,1)</f>
        <v>-7.306386130860467E-4</v>
      </c>
      <c r="AF10" s="34" t="s">
        <v>4</v>
      </c>
      <c r="AG10" s="34" t="s">
        <v>0</v>
      </c>
      <c r="AI10" s="71">
        <v>4.0997175728078501</v>
      </c>
      <c r="AJ10" s="72">
        <v>0.33717585787649401</v>
      </c>
      <c r="AK10" s="34"/>
      <c r="AN10" s="81">
        <v>2.10563421173085</v>
      </c>
      <c r="AO10" s="82">
        <v>7.9905588267128406E-3</v>
      </c>
      <c r="AP10" s="82"/>
      <c r="AQ10" s="83">
        <f>AO10/LARGE($AO$10:$AO$240,1)</f>
        <v>3.2470569793664832E-3</v>
      </c>
      <c r="AR10" s="34" t="s">
        <v>4</v>
      </c>
      <c r="AS10" s="34" t="s">
        <v>0</v>
      </c>
      <c r="AU10" s="71">
        <v>4.4688334668803398</v>
      </c>
      <c r="AV10" s="72">
        <v>0.13926231014208701</v>
      </c>
      <c r="AZ10" s="81">
        <v>2.5991588643026602</v>
      </c>
      <c r="BA10" s="82">
        <v>4.4500346981259896E-3</v>
      </c>
      <c r="BB10" s="82"/>
      <c r="BC10" s="83">
        <f>BA10/LARGE($BA$10:$BA$240,1)</f>
        <v>2.2629235673202E-3</v>
      </c>
      <c r="BG10" s="71">
        <v>4.5323406339031296</v>
      </c>
      <c r="BH10" s="72">
        <v>0.18117975442816101</v>
      </c>
      <c r="BL10" s="81">
        <v>2.1886764524485001</v>
      </c>
      <c r="BM10" s="82">
        <v>3.3266570692926899E-3</v>
      </c>
      <c r="BN10" s="82"/>
      <c r="BO10" s="83">
        <f t="shared" ref="BO10:BO73" si="8">BM10/LARGE($BM$9:$BM$240,1)</f>
        <v>1.3559376863175041E-3</v>
      </c>
      <c r="BP10" s="73">
        <v>3.5871436977747</v>
      </c>
      <c r="BQ10" s="73">
        <v>0.49455162760999</v>
      </c>
      <c r="BS10" s="71">
        <v>4.4388221153846104</v>
      </c>
      <c r="BT10" s="72">
        <v>8.1271435570798398E-2</v>
      </c>
      <c r="BU10" s="92">
        <f t="shared" si="0"/>
        <v>8.1255953190910821E-2</v>
      </c>
      <c r="BY10" s="81">
        <v>2.2874357050382299</v>
      </c>
      <c r="BZ10" s="82">
        <v>7.31272509436831E-3</v>
      </c>
      <c r="CA10" s="82"/>
      <c r="CB10" s="72">
        <f t="shared" si="7"/>
        <v>2.9695983070209936E-3</v>
      </c>
      <c r="CE10" s="81">
        <v>2.3921120381557199</v>
      </c>
      <c r="CF10" s="82">
        <v>2.46723491906308E-3</v>
      </c>
      <c r="CG10" s="82"/>
      <c r="CH10" s="72">
        <f t="shared" si="3"/>
        <v>1.0082216648419802E-3</v>
      </c>
      <c r="CK10" s="81">
        <v>2.5239744534512401</v>
      </c>
      <c r="CL10" s="82">
        <v>4.8987877239303696E-3</v>
      </c>
      <c r="CM10" s="82"/>
      <c r="CN10" s="72">
        <f t="shared" si="4"/>
        <v>1.998796962329877E-3</v>
      </c>
    </row>
    <row r="11" spans="1:93" s="73" customFormat="1" x14ac:dyDescent="0.25">
      <c r="B11" s="81">
        <v>3.35982410982411</v>
      </c>
      <c r="C11" s="82">
        <v>8.7070426876245601E-4</v>
      </c>
      <c r="D11" s="82"/>
      <c r="E11" s="83">
        <f t="shared" si="5"/>
        <v>1.9716294732432704E-3</v>
      </c>
      <c r="H11" s="81">
        <v>6.0576158900000001</v>
      </c>
      <c r="I11" s="83">
        <v>0.444715474</v>
      </c>
      <c r="J11" s="34"/>
      <c r="K11" s="34"/>
      <c r="L11" s="81">
        <v>2.3543958662360902</v>
      </c>
      <c r="M11" s="82">
        <v>9.8397516489043806E-3</v>
      </c>
      <c r="N11" s="82"/>
      <c r="O11" s="83">
        <f t="shared" si="6"/>
        <v>4.0170419963481904E-3</v>
      </c>
      <c r="R11" s="81">
        <v>454.11012297755201</v>
      </c>
      <c r="S11" s="89">
        <f t="shared" si="1"/>
        <v>2.7302571364639872</v>
      </c>
      <c r="T11" s="82">
        <v>628.47415562307594</v>
      </c>
      <c r="U11" s="72">
        <f t="shared" si="2"/>
        <v>5.0644595550905856E-2</v>
      </c>
      <c r="W11" s="71">
        <v>4.4738915598290596</v>
      </c>
      <c r="X11" s="72">
        <v>0.135443113150119</v>
      </c>
      <c r="Y11" s="34"/>
      <c r="AB11" s="81">
        <v>2.6381839080459701</v>
      </c>
      <c r="AC11" s="82">
        <v>1.83600947617801E-3</v>
      </c>
      <c r="AD11" s="82"/>
      <c r="AE11" s="83">
        <f t="shared" ref="AE11:AE74" si="9">AC11/LARGE($AC$10:$AC$240,1)</f>
        <v>9.4057462397705678E-4</v>
      </c>
      <c r="AF11" s="73">
        <v>3.746581912825</v>
      </c>
      <c r="AG11" s="73">
        <v>7.7036171714030999E-10</v>
      </c>
      <c r="AI11" s="71">
        <v>4.0557558760683703</v>
      </c>
      <c r="AJ11" s="72">
        <v>0.37671192925969899</v>
      </c>
      <c r="AK11" s="34"/>
      <c r="AN11" s="81">
        <v>2.17409533773621</v>
      </c>
      <c r="AO11" s="82">
        <v>9.9548753301568205E-3</v>
      </c>
      <c r="AP11" s="82"/>
      <c r="AQ11" s="83">
        <f t="shared" ref="AQ11:AQ74" si="10">AO11/LARGE($AO$10:$AO$240,1)</f>
        <v>4.0452799510652506E-3</v>
      </c>
      <c r="AR11" s="73">
        <v>3.5755518701643001</v>
      </c>
      <c r="AS11" s="73">
        <v>0.49467707564064001</v>
      </c>
      <c r="AU11" s="71">
        <v>4.4244346509971502</v>
      </c>
      <c r="AV11" s="72">
        <v>0.13263143438302599</v>
      </c>
      <c r="AZ11" s="81">
        <v>2.66082682114875</v>
      </c>
      <c r="BA11" s="82">
        <v>9.3684941013179E-3</v>
      </c>
      <c r="BB11" s="82"/>
      <c r="BC11" s="83">
        <f t="shared" ref="BC11:BC74" si="11">BA11/LARGE($BA$10:$BA$240,1)</f>
        <v>4.7640496154109611E-3</v>
      </c>
      <c r="BD11" s="73">
        <v>3.7484334554986001</v>
      </c>
      <c r="BE11" s="73">
        <v>7.3113100711792996E-10</v>
      </c>
      <c r="BG11" s="71">
        <v>4.4828837250712201</v>
      </c>
      <c r="BH11" s="72">
        <v>0.212108220866182</v>
      </c>
      <c r="BL11" s="81">
        <v>2.2608609843345202</v>
      </c>
      <c r="BM11" s="82">
        <v>5.1977233302049602E-3</v>
      </c>
      <c r="BN11" s="82"/>
      <c r="BO11" s="83">
        <f t="shared" si="8"/>
        <v>2.118579943671537E-3</v>
      </c>
      <c r="BS11" s="71">
        <v>4.3893652065527</v>
      </c>
      <c r="BT11" s="72">
        <v>9.0756165278458006E-2</v>
      </c>
      <c r="BU11" s="92">
        <f t="shared" si="0"/>
        <v>9.0738876037556676E-2</v>
      </c>
      <c r="BY11" s="81">
        <v>2.3602407343330198</v>
      </c>
      <c r="BZ11" s="82">
        <v>7.31272509436831E-3</v>
      </c>
      <c r="CA11" s="82"/>
      <c r="CB11" s="72">
        <f t="shared" si="7"/>
        <v>2.9695983070209936E-3</v>
      </c>
      <c r="CE11" s="81">
        <v>2.46453200412425</v>
      </c>
      <c r="CF11" s="82">
        <v>4.2477053961960101E-3</v>
      </c>
      <c r="CG11" s="82"/>
      <c r="CH11" s="72">
        <f t="shared" si="3"/>
        <v>1.7358009053865494E-3</v>
      </c>
      <c r="CI11" s="76"/>
      <c r="CK11" s="81">
        <v>2.5958486858265699</v>
      </c>
      <c r="CL11" s="82">
        <v>4.8987877239303696E-3</v>
      </c>
      <c r="CM11" s="82"/>
      <c r="CN11" s="72">
        <f t="shared" si="4"/>
        <v>1.998796962329877E-3</v>
      </c>
    </row>
    <row r="12" spans="1:93" s="73" customFormat="1" x14ac:dyDescent="0.25">
      <c r="B12" s="81">
        <v>3.47779922779922</v>
      </c>
      <c r="C12" s="82">
        <v>1.1508987237142099E-3</v>
      </c>
      <c r="D12" s="82"/>
      <c r="E12" s="83">
        <f t="shared" si="5"/>
        <v>2.6061039618172173E-3</v>
      </c>
      <c r="H12" s="81">
        <v>5.980659803</v>
      </c>
      <c r="I12" s="83">
        <v>0.44634143199999998</v>
      </c>
      <c r="J12" s="34"/>
      <c r="K12" s="34"/>
      <c r="L12" s="81">
        <v>2.4261024046059401</v>
      </c>
      <c r="M12" s="82">
        <v>8.0507058945582504E-3</v>
      </c>
      <c r="N12" s="82"/>
      <c r="O12" s="83">
        <f t="shared" si="6"/>
        <v>3.2866707242849326E-3</v>
      </c>
      <c r="R12" s="81">
        <v>451.50301477957902</v>
      </c>
      <c r="S12" s="89">
        <f t="shared" si="1"/>
        <v>2.746022426019195</v>
      </c>
      <c r="T12" s="82">
        <v>849.54738533496402</v>
      </c>
      <c r="U12" s="72">
        <f t="shared" si="2"/>
        <v>6.8459432017476354E-2</v>
      </c>
      <c r="W12" s="71">
        <v>4.4244346509971502</v>
      </c>
      <c r="X12" s="72">
        <v>0.13594296715315801</v>
      </c>
      <c r="Y12" s="34"/>
      <c r="AB12" s="81">
        <v>2.7054482758620599</v>
      </c>
      <c r="AC12" s="82">
        <v>1.83600947617801E-3</v>
      </c>
      <c r="AD12" s="82"/>
      <c r="AE12" s="83">
        <f t="shared" si="9"/>
        <v>9.4057462397705678E-4</v>
      </c>
      <c r="AI12" s="71">
        <v>3.99980462567268</v>
      </c>
      <c r="AJ12" s="72">
        <v>0.438208848240695</v>
      </c>
      <c r="AK12" s="34"/>
      <c r="AN12" s="81">
        <v>2.2475658144249002</v>
      </c>
      <c r="AO12" s="82">
        <v>1.18153812801189E-2</v>
      </c>
      <c r="AP12" s="82"/>
      <c r="AQ12" s="83">
        <f t="shared" si="10"/>
        <v>4.801318290934711E-3</v>
      </c>
      <c r="AU12" s="71">
        <v>4.39071403133903</v>
      </c>
      <c r="AV12" s="72">
        <v>0.120962967499591</v>
      </c>
      <c r="AZ12" s="81">
        <v>2.7270224733226698</v>
      </c>
      <c r="BA12" s="82">
        <v>9.3684941013179E-3</v>
      </c>
      <c r="BB12" s="82"/>
      <c r="BC12" s="83">
        <f t="shared" si="11"/>
        <v>4.7640496154109611E-3</v>
      </c>
      <c r="BG12" s="71">
        <v>4.4334268162393098</v>
      </c>
      <c r="BH12" s="72">
        <v>0.24866004483838799</v>
      </c>
      <c r="BL12" s="81">
        <v>2.3330455162205501</v>
      </c>
      <c r="BM12" s="82">
        <v>5.2948069569502803E-3</v>
      </c>
      <c r="BN12" s="82"/>
      <c r="BO12" s="83">
        <f t="shared" si="8"/>
        <v>2.1581510041945714E-3</v>
      </c>
      <c r="BS12" s="71">
        <v>4.3210247507122501</v>
      </c>
      <c r="BT12" s="72">
        <v>0.104139756209819</v>
      </c>
      <c r="BU12" s="92">
        <f t="shared" si="0"/>
        <v>0.10411991736661763</v>
      </c>
      <c r="BY12" s="81">
        <v>2.4330457636278102</v>
      </c>
      <c r="BZ12" s="82">
        <v>5.5325070878686697E-3</v>
      </c>
      <c r="CA12" s="82"/>
      <c r="CB12" s="72">
        <f t="shared" si="7"/>
        <v>2.2466759613825812E-3</v>
      </c>
      <c r="CE12" s="81">
        <v>2.5369519700927898</v>
      </c>
      <c r="CF12" s="82">
        <v>4.1853502796307396E-3</v>
      </c>
      <c r="CG12" s="82"/>
      <c r="CH12" s="72">
        <f t="shared" si="3"/>
        <v>1.7103198379174141E-3</v>
      </c>
      <c r="CK12" s="81">
        <v>2.6350528125767601</v>
      </c>
      <c r="CL12" s="82">
        <v>4.8987877239303696E-3</v>
      </c>
      <c r="CM12" s="82"/>
      <c r="CN12" s="72">
        <f t="shared" si="4"/>
        <v>1.998796962329877E-3</v>
      </c>
    </row>
    <row r="13" spans="1:93" s="73" customFormat="1" x14ac:dyDescent="0.25">
      <c r="B13" s="81">
        <v>3.5957743457743399</v>
      </c>
      <c r="C13" s="82">
        <v>5.9142044578936997E-3</v>
      </c>
      <c r="D13" s="82"/>
      <c r="E13" s="83">
        <f t="shared" si="5"/>
        <v>1.3392170267573578E-2</v>
      </c>
      <c r="H13" s="81">
        <v>5.9483832349999997</v>
      </c>
      <c r="I13" s="83">
        <v>0.48667115500000002</v>
      </c>
      <c r="J13" s="34"/>
      <c r="K13" s="34"/>
      <c r="L13" s="81">
        <v>2.4977997793961002</v>
      </c>
      <c r="M13" s="82">
        <v>9.8397516489043806E-3</v>
      </c>
      <c r="N13" s="82"/>
      <c r="O13" s="83">
        <f t="shared" si="6"/>
        <v>4.0170419963481904E-3</v>
      </c>
      <c r="R13" s="81">
        <v>449.76096536582997</v>
      </c>
      <c r="S13" s="89">
        <f t="shared" si="1"/>
        <v>2.7566585352544584</v>
      </c>
      <c r="T13" s="82">
        <v>1070.49334203032</v>
      </c>
      <c r="U13" s="72">
        <f t="shared" si="2"/>
        <v>8.6264012389362391E-2</v>
      </c>
      <c r="W13" s="71">
        <v>4.3749777421652398</v>
      </c>
      <c r="X13" s="72">
        <v>0.14050413493088601</v>
      </c>
      <c r="Y13" s="34"/>
      <c r="AB13" s="81">
        <v>2.7727126436781599</v>
      </c>
      <c r="AC13" s="82">
        <v>-2.3271674364044799E-4</v>
      </c>
      <c r="AD13" s="82"/>
      <c r="AE13" s="83">
        <f t="shared" si="9"/>
        <v>-1.1921913611166857E-4</v>
      </c>
      <c r="AI13" s="71">
        <v>3.9658342236467199</v>
      </c>
      <c r="AJ13" s="72">
        <v>0.49545514861995699</v>
      </c>
      <c r="AK13" s="34"/>
      <c r="AN13" s="81">
        <v>2.3210362911135798</v>
      </c>
      <c r="AO13" s="82">
        <v>1.19108120643267E-2</v>
      </c>
      <c r="AP13" s="82"/>
      <c r="AQ13" s="83">
        <f t="shared" si="10"/>
        <v>4.8400977055699486E-3</v>
      </c>
      <c r="AU13" s="71">
        <v>4.3255208333333304</v>
      </c>
      <c r="AV13" s="72">
        <v>0.105639318218935</v>
      </c>
      <c r="AZ13" s="81">
        <v>2.7926163468404499</v>
      </c>
      <c r="BA13" s="82">
        <v>9.3684941013179E-3</v>
      </c>
      <c r="BB13" s="82"/>
      <c r="BC13" s="83">
        <f t="shared" si="11"/>
        <v>4.7640496154109611E-3</v>
      </c>
      <c r="BG13" s="71">
        <v>4.3839699074074003</v>
      </c>
      <c r="BH13" s="72">
        <v>0.29214734310275597</v>
      </c>
      <c r="BL13" s="81">
        <v>2.4052300481065698</v>
      </c>
      <c r="BM13" s="82">
        <v>3.6179079495286498E-3</v>
      </c>
      <c r="BN13" s="82"/>
      <c r="BO13" s="83">
        <f t="shared" si="8"/>
        <v>1.4746508678866075E-3</v>
      </c>
      <c r="BP13" s="73">
        <v>3.6366334212657998</v>
      </c>
      <c r="BQ13" s="73">
        <v>0.49622945626251003</v>
      </c>
      <c r="BS13" s="71">
        <v>4.2651448667073604</v>
      </c>
      <c r="BT13" s="72">
        <v>0.114752727810052</v>
      </c>
      <c r="BU13" s="92">
        <f t="shared" si="0"/>
        <v>0.11473086717337673</v>
      </c>
      <c r="BY13" s="81">
        <v>2.5058507929225899</v>
      </c>
      <c r="BZ13" s="82">
        <v>7.31272509436831E-3</v>
      </c>
      <c r="CA13" s="82"/>
      <c r="CB13" s="72">
        <f t="shared" si="7"/>
        <v>2.9695983070209936E-3</v>
      </c>
      <c r="CE13" s="81">
        <v>2.6093719360613301</v>
      </c>
      <c r="CF13" s="82">
        <v>2.2801695693672702E-3</v>
      </c>
      <c r="CG13" s="82"/>
      <c r="CH13" s="72">
        <f t="shared" si="3"/>
        <v>9.3177846243457508E-4</v>
      </c>
      <c r="CK13" s="81">
        <v>2.79186931957749</v>
      </c>
      <c r="CL13" s="82">
        <v>5.1905650491801403E-3</v>
      </c>
      <c r="CM13" s="82"/>
      <c r="CN13" s="72">
        <f t="shared" si="4"/>
        <v>2.1178475651018758E-3</v>
      </c>
    </row>
    <row r="14" spans="1:93" s="73" customFormat="1" x14ac:dyDescent="0.25">
      <c r="B14" s="81">
        <v>3.7137494637494601</v>
      </c>
      <c r="C14" s="82">
        <v>1.9503635523052801E-2</v>
      </c>
      <c r="D14" s="82"/>
      <c r="E14" s="83">
        <f t="shared" si="5"/>
        <v>4.4164182963407829E-2</v>
      </c>
      <c r="H14" s="81">
        <v>5.9116632789999999</v>
      </c>
      <c r="I14" s="83">
        <v>0.52362924</v>
      </c>
      <c r="J14" s="34"/>
      <c r="K14" s="34"/>
      <c r="L14" s="81">
        <v>2.5695063177659501</v>
      </c>
      <c r="M14" s="82">
        <v>8.0507058945582504E-3</v>
      </c>
      <c r="N14" s="82"/>
      <c r="O14" s="83">
        <f t="shared" si="6"/>
        <v>3.2866707242849326E-3</v>
      </c>
      <c r="R14" s="81">
        <v>446.28879838363201</v>
      </c>
      <c r="S14" s="89">
        <f t="shared" si="1"/>
        <v>2.7781055865404669</v>
      </c>
      <c r="T14" s="82">
        <v>1291.6938447587299</v>
      </c>
      <c r="U14" s="72">
        <f t="shared" si="2"/>
        <v>0.10408910495061653</v>
      </c>
      <c r="W14" s="71">
        <v>4.3255208333333304</v>
      </c>
      <c r="X14" s="72">
        <v>0.14893917123216399</v>
      </c>
      <c r="Y14" s="34"/>
      <c r="AB14" s="81">
        <v>2.8399770114942502</v>
      </c>
      <c r="AC14" s="82">
        <v>1.83600947617801E-3</v>
      </c>
      <c r="AD14" s="82"/>
      <c r="AE14" s="83">
        <f t="shared" si="9"/>
        <v>9.4057462397705678E-4</v>
      </c>
      <c r="AF14" s="73">
        <v>3.7466839983938001</v>
      </c>
      <c r="AG14" s="73">
        <v>7.6955535022075005E-10</v>
      </c>
      <c r="AI14" s="71">
        <v>3.9208733974358898</v>
      </c>
      <c r="AJ14" s="72">
        <v>0.57035358484402998</v>
      </c>
      <c r="AK14" s="34"/>
      <c r="AN14" s="81">
        <v>2.3945067678022598</v>
      </c>
      <c r="AO14" s="82">
        <v>1.0241167682779301E-2</v>
      </c>
      <c r="AP14" s="82"/>
      <c r="AQ14" s="83">
        <f t="shared" si="10"/>
        <v>4.1616181949705889E-3</v>
      </c>
      <c r="AR14" s="73">
        <v>3.6251166390737</v>
      </c>
      <c r="AS14" s="73">
        <v>0.49634714270127001</v>
      </c>
      <c r="AU14" s="71">
        <v>4.2722101393976297</v>
      </c>
      <c r="AV14" s="72">
        <v>0.108959776953407</v>
      </c>
      <c r="AZ14" s="81">
        <v>2.8594137776704902</v>
      </c>
      <c r="BA14" s="82">
        <v>9.3684941013179E-3</v>
      </c>
      <c r="BB14" s="82"/>
      <c r="BC14" s="83">
        <f t="shared" si="11"/>
        <v>4.7640496154109611E-3</v>
      </c>
      <c r="BD14" s="73">
        <v>3.7484921026541</v>
      </c>
      <c r="BE14" s="73">
        <v>7.3158327530998002E-10</v>
      </c>
      <c r="BG14" s="71">
        <v>4.33900908119658</v>
      </c>
      <c r="BH14" s="72">
        <v>0.33603035911953</v>
      </c>
      <c r="BL14" s="81">
        <v>2.47741457999259</v>
      </c>
      <c r="BM14" s="82">
        <v>5.4889742104413603E-3</v>
      </c>
      <c r="BN14" s="82"/>
      <c r="BO14" s="83">
        <f t="shared" si="8"/>
        <v>2.2372931252408195E-3</v>
      </c>
      <c r="BS14" s="71">
        <v>4.1978320868945804</v>
      </c>
      <c r="BT14" s="72">
        <v>0.136942675159235</v>
      </c>
      <c r="BU14" s="92">
        <f t="shared" si="0"/>
        <v>0.13691658729078843</v>
      </c>
      <c r="BY14" s="81">
        <v>2.5786558222173799</v>
      </c>
      <c r="BZ14" s="82">
        <v>7.31272509436831E-3</v>
      </c>
      <c r="CA14" s="82"/>
      <c r="CB14" s="72">
        <f t="shared" si="7"/>
        <v>2.9695983070209936E-3</v>
      </c>
      <c r="CE14" s="81">
        <v>2.6817919020298602</v>
      </c>
      <c r="CF14" s="82">
        <v>4.3677776454495998E-3</v>
      </c>
      <c r="CG14" s="82"/>
      <c r="CH14" s="72">
        <f t="shared" si="3"/>
        <v>1.7848677543146388E-3</v>
      </c>
      <c r="CK14" s="81">
        <v>2.86374355195283</v>
      </c>
      <c r="CL14" s="82">
        <v>9.5672249279270503E-3</v>
      </c>
      <c r="CM14" s="82"/>
      <c r="CN14" s="72">
        <f t="shared" si="4"/>
        <v>3.9036066066819993E-3</v>
      </c>
    </row>
    <row r="15" spans="1:93" s="73" customFormat="1" x14ac:dyDescent="0.25">
      <c r="B15" s="81">
        <v>3.8209995709995699</v>
      </c>
      <c r="C15" s="82">
        <v>4.7102789335798999E-2</v>
      </c>
      <c r="D15" s="82"/>
      <c r="E15" s="83">
        <f t="shared" si="5"/>
        <v>0.10665992008793808</v>
      </c>
      <c r="H15" s="81">
        <v>5.8553212690000001</v>
      </c>
      <c r="I15" s="83">
        <v>0.55951184099999995</v>
      </c>
      <c r="J15" s="34"/>
      <c r="K15" s="34"/>
      <c r="L15" s="81">
        <v>2.6412006380295399</v>
      </c>
      <c r="M15" s="82">
        <v>1.10324488184683E-2</v>
      </c>
      <c r="N15" s="82"/>
      <c r="O15" s="83">
        <f t="shared" si="6"/>
        <v>4.5039561777236274E-3</v>
      </c>
      <c r="R15" s="81">
        <v>439.33452121481997</v>
      </c>
      <c r="S15" s="89">
        <f t="shared" si="1"/>
        <v>2.822080542570796</v>
      </c>
      <c r="T15" s="82">
        <v>1918.00435910081</v>
      </c>
      <c r="U15" s="72">
        <f t="shared" si="2"/>
        <v>0.15455934689189044</v>
      </c>
      <c r="W15" s="71">
        <v>4.27606392450142</v>
      </c>
      <c r="X15" s="72">
        <v>0.15999844104939601</v>
      </c>
      <c r="Y15" s="34"/>
      <c r="AB15" s="81">
        <v>2.90724137931034</v>
      </c>
      <c r="AC15" s="82">
        <v>1.83600947617801E-3</v>
      </c>
      <c r="AD15" s="82"/>
      <c r="AE15" s="83">
        <f t="shared" si="9"/>
        <v>9.4057462397705678E-4</v>
      </c>
      <c r="AI15" s="71">
        <v>3.8826566951566899</v>
      </c>
      <c r="AJ15" s="72">
        <v>0.63901478033643599</v>
      </c>
      <c r="AK15" s="34"/>
      <c r="AN15" s="81">
        <v>2.4679772444909398</v>
      </c>
      <c r="AO15" s="82">
        <v>1.21016736327415E-2</v>
      </c>
      <c r="AP15" s="82"/>
      <c r="AQ15" s="83">
        <f t="shared" si="10"/>
        <v>4.9176565348400987E-3</v>
      </c>
      <c r="AU15" s="71">
        <v>4.2423433048432999</v>
      </c>
      <c r="AV15" s="72">
        <v>0.106014208721214</v>
      </c>
      <c r="AZ15" s="81">
        <v>2.92560942984441</v>
      </c>
      <c r="BA15" s="82">
        <v>9.3684941013179E-3</v>
      </c>
      <c r="BB15" s="82"/>
      <c r="BC15" s="83">
        <f t="shared" si="11"/>
        <v>4.7640496154109611E-3</v>
      </c>
      <c r="BG15" s="71">
        <v>4.2985443376068302</v>
      </c>
      <c r="BH15" s="72">
        <v>0.38116301014390103</v>
      </c>
      <c r="BL15" s="81">
        <v>2.5495991118786199</v>
      </c>
      <c r="BM15" s="82">
        <v>5.5860578371866804E-3</v>
      </c>
      <c r="BN15" s="82"/>
      <c r="BO15" s="83">
        <f t="shared" si="8"/>
        <v>2.2768641857638539E-3</v>
      </c>
      <c r="BS15" s="71">
        <v>4.1411814458689404</v>
      </c>
      <c r="BT15" s="72">
        <v>0.15189143393761201</v>
      </c>
      <c r="BU15" s="92">
        <f t="shared" si="0"/>
        <v>0.1518624982990894</v>
      </c>
      <c r="BY15" s="81">
        <v>2.6514608515121698</v>
      </c>
      <c r="BZ15" s="82">
        <v>7.31272509436831E-3</v>
      </c>
      <c r="CA15" s="82"/>
      <c r="CB15" s="72">
        <f t="shared" si="7"/>
        <v>2.9695983070209936E-3</v>
      </c>
      <c r="CE15" s="81">
        <v>2.7542118679984</v>
      </c>
      <c r="CF15" s="82">
        <v>9.5267617110299501E-3</v>
      </c>
      <c r="CG15" s="82"/>
      <c r="CH15" s="72">
        <f t="shared" si="3"/>
        <v>3.8930575595512934E-3</v>
      </c>
      <c r="CK15" s="81">
        <v>2.9356177843281701</v>
      </c>
      <c r="CL15" s="82">
        <v>1.9779431311669201E-2</v>
      </c>
      <c r="CM15" s="82"/>
      <c r="CN15" s="72">
        <f t="shared" si="4"/>
        <v>8.0703777037020273E-3</v>
      </c>
    </row>
    <row r="16" spans="1:93" s="73" customFormat="1" x14ac:dyDescent="0.25">
      <c r="B16" s="81">
        <v>3.90143715143715</v>
      </c>
      <c r="C16" s="82">
        <v>8.2290542970154507E-2</v>
      </c>
      <c r="D16" s="82"/>
      <c r="E16" s="83">
        <f t="shared" si="5"/>
        <v>0.18633934127801116</v>
      </c>
      <c r="H16" s="81">
        <v>5.8146686540000001</v>
      </c>
      <c r="I16" s="83">
        <v>0.58678795100000003</v>
      </c>
      <c r="J16" s="34"/>
      <c r="K16" s="34"/>
      <c r="L16" s="81">
        <v>2.7128842674501601</v>
      </c>
      <c r="M16" s="82">
        <v>1.8188631835853199E-2</v>
      </c>
      <c r="N16" s="82"/>
      <c r="O16" s="83">
        <f t="shared" si="6"/>
        <v>7.425441265976814E-3</v>
      </c>
      <c r="R16" s="81">
        <v>434.108372973575</v>
      </c>
      <c r="S16" s="89">
        <f t="shared" si="1"/>
        <v>2.8560550341549651</v>
      </c>
      <c r="T16" s="82">
        <v>2580.8422291868801</v>
      </c>
      <c r="U16" s="72">
        <f t="shared" si="2"/>
        <v>0.20797308800754868</v>
      </c>
      <c r="W16" s="71">
        <v>4.2266070156695097</v>
      </c>
      <c r="X16" s="72">
        <v>0.17311960862916201</v>
      </c>
      <c r="Y16" s="34"/>
      <c r="AB16" s="81">
        <v>2.9745057471264298</v>
      </c>
      <c r="AC16" s="82">
        <v>-2.3271674364044799E-4</v>
      </c>
      <c r="AD16" s="82"/>
      <c r="AE16" s="83">
        <f t="shared" si="9"/>
        <v>-1.1921913611166857E-4</v>
      </c>
      <c r="AI16" s="71">
        <v>3.8444399928774899</v>
      </c>
      <c r="AJ16" s="72">
        <v>0.70973787359137597</v>
      </c>
      <c r="AK16" s="34"/>
      <c r="AN16" s="81">
        <v>2.5414477211796198</v>
      </c>
      <c r="AO16" s="82">
        <v>1.21971044169488E-2</v>
      </c>
      <c r="AP16" s="82"/>
      <c r="AQ16" s="83">
        <f t="shared" si="10"/>
        <v>4.9564359494751326E-3</v>
      </c>
      <c r="AU16" s="71">
        <v>4.1793981481481399</v>
      </c>
      <c r="AV16" s="72">
        <v>0.10962252980565</v>
      </c>
      <c r="AZ16" s="81">
        <v>2.9912033033621901</v>
      </c>
      <c r="BA16" s="82">
        <v>9.3684941013179E-3</v>
      </c>
      <c r="BB16" s="82"/>
      <c r="BC16" s="83">
        <f t="shared" si="11"/>
        <v>4.7640496154109611E-3</v>
      </c>
      <c r="BG16" s="71">
        <v>4.2603276353276298</v>
      </c>
      <c r="BH16" s="72">
        <v>0.426123836354727</v>
      </c>
      <c r="BL16" s="81">
        <v>2.62178364376464</v>
      </c>
      <c r="BM16" s="82">
        <v>3.9091588297650503E-3</v>
      </c>
      <c r="BN16" s="82"/>
      <c r="BO16" s="83">
        <f t="shared" si="8"/>
        <v>1.5933640494558902E-3</v>
      </c>
      <c r="BP16" s="73">
        <v>3.6481123635868999</v>
      </c>
      <c r="BQ16" s="73">
        <v>0.49668149009514001</v>
      </c>
      <c r="BS16" s="71">
        <v>4.0775939916564896</v>
      </c>
      <c r="BT16" s="72">
        <v>0.18230442593499899</v>
      </c>
      <c r="BU16" s="92">
        <f t="shared" si="0"/>
        <v>0.18226969655735617</v>
      </c>
      <c r="BY16" s="81">
        <v>2.72426588080695</v>
      </c>
      <c r="BZ16" s="82">
        <v>7.6094280954510599E-3</v>
      </c>
      <c r="CA16" s="82"/>
      <c r="CB16" s="72">
        <f t="shared" si="7"/>
        <v>3.0900853646271828E-3</v>
      </c>
      <c r="CE16" s="81">
        <v>2.8266318339669398</v>
      </c>
      <c r="CF16" s="82">
        <v>1.9599947359804699E-2</v>
      </c>
      <c r="CG16" s="82"/>
      <c r="CH16" s="72">
        <f t="shared" si="3"/>
        <v>8.0094081861574982E-3</v>
      </c>
      <c r="CK16" s="81">
        <v>3.0074920167035102</v>
      </c>
      <c r="CL16" s="82">
        <v>4.04956214044025E-2</v>
      </c>
      <c r="CM16" s="82"/>
      <c r="CN16" s="72">
        <f t="shared" si="4"/>
        <v>1.6522970500513764E-2</v>
      </c>
    </row>
    <row r="17" spans="2:92" s="73" customFormat="1" x14ac:dyDescent="0.25">
      <c r="B17" s="81">
        <v>3.9604247104247099</v>
      </c>
      <c r="C17" s="82">
        <v>0.118608414239482</v>
      </c>
      <c r="D17" s="82"/>
      <c r="E17" s="83">
        <f t="shared" si="5"/>
        <v>0.26857780957199895</v>
      </c>
      <c r="H17" s="81">
        <v>5.7602359620000003</v>
      </c>
      <c r="I17" s="83">
        <v>0.61630305500000004</v>
      </c>
      <c r="J17" s="34"/>
      <c r="K17" s="34"/>
      <c r="L17" s="81">
        <v>2.7845488060797501</v>
      </c>
      <c r="M17" s="82">
        <v>3.2799172163014298E-2</v>
      </c>
      <c r="N17" s="82"/>
      <c r="O17" s="83">
        <f t="shared" si="6"/>
        <v>1.3390139987827177E-2</v>
      </c>
      <c r="R17" s="81">
        <v>427.12426619151398</v>
      </c>
      <c r="S17" s="89">
        <f t="shared" si="1"/>
        <v>2.9027557133550492</v>
      </c>
      <c r="T17" s="82">
        <v>3758.8812701847</v>
      </c>
      <c r="U17" s="72">
        <f t="shared" si="2"/>
        <v>0.30290350040511616</v>
      </c>
      <c r="W17" s="71">
        <v>4.1771501068376002</v>
      </c>
      <c r="X17" s="72">
        <v>0.18699055721348601</v>
      </c>
      <c r="Y17" s="34"/>
      <c r="AB17" s="81">
        <v>3.04177011494252</v>
      </c>
      <c r="AC17" s="82">
        <v>2.3134078345980998E-3</v>
      </c>
      <c r="AD17" s="82"/>
      <c r="AE17" s="83">
        <f t="shared" si="9"/>
        <v>1.1851424147669909E-3</v>
      </c>
      <c r="AF17" s="73">
        <v>3.7476214570587998</v>
      </c>
      <c r="AG17" s="73">
        <v>7.8972163062495001E-10</v>
      </c>
      <c r="AI17" s="71">
        <v>3.8039752492877499</v>
      </c>
      <c r="AJ17" s="72">
        <v>0.77937110660040498</v>
      </c>
      <c r="AK17" s="34"/>
      <c r="AN17" s="81">
        <v>2.6169219381416302</v>
      </c>
      <c r="AO17" s="82">
        <v>1.22951378589077E-2</v>
      </c>
      <c r="AP17" s="82"/>
      <c r="AQ17" s="83">
        <f t="shared" si="10"/>
        <v>4.9962729845095038E-3</v>
      </c>
      <c r="AR17" s="73">
        <v>3.6367520345680999</v>
      </c>
      <c r="AS17" s="73">
        <v>0.49680314642691997</v>
      </c>
      <c r="AU17" s="71">
        <v>4.1052127849002797</v>
      </c>
      <c r="AV17" s="72">
        <v>0.112387347259958</v>
      </c>
      <c r="AZ17" s="81">
        <v>3.05800073419223</v>
      </c>
      <c r="BA17" s="82">
        <v>9.3684941013179E-3</v>
      </c>
      <c r="BB17" s="82"/>
      <c r="BC17" s="83">
        <f t="shared" si="11"/>
        <v>4.7640496154109611E-3</v>
      </c>
      <c r="BD17" s="73">
        <v>3.7491670758764002</v>
      </c>
      <c r="BE17" s="73">
        <v>7.6156683735941002E-10</v>
      </c>
      <c r="BG17" s="71">
        <v>4.2266070156695097</v>
      </c>
      <c r="BH17" s="72">
        <v>0.46890821492732299</v>
      </c>
      <c r="BL17" s="81">
        <v>2.6939681756506699</v>
      </c>
      <c r="BM17" s="82">
        <v>9.3281903590107795E-3</v>
      </c>
      <c r="BN17" s="82"/>
      <c r="BO17" s="83">
        <f t="shared" si="8"/>
        <v>3.8021487004717392E-3</v>
      </c>
      <c r="BS17" s="71">
        <v>4.0287793803418799</v>
      </c>
      <c r="BT17" s="72">
        <v>0.201376980238445</v>
      </c>
      <c r="BU17" s="92">
        <f t="shared" si="0"/>
        <v>0.20133861749898105</v>
      </c>
      <c r="BY17" s="81">
        <v>2.7970709101017399</v>
      </c>
      <c r="BZ17" s="82">
        <v>1.05764581062839E-2</v>
      </c>
      <c r="CA17" s="82"/>
      <c r="CB17" s="72">
        <f t="shared" si="7"/>
        <v>4.2949559406912467E-3</v>
      </c>
      <c r="CE17" s="81">
        <v>2.8990517999354699</v>
      </c>
      <c r="CF17" s="82">
        <v>4.5644288153963597E-2</v>
      </c>
      <c r="CG17" s="82"/>
      <c r="CH17" s="72">
        <f t="shared" si="3"/>
        <v>1.8652281482215705E-2</v>
      </c>
      <c r="CK17" s="81">
        <v>3.0793662490788498</v>
      </c>
      <c r="CL17" s="82">
        <v>8.0469114963621094E-2</v>
      </c>
      <c r="CM17" s="82"/>
      <c r="CN17" s="72">
        <f t="shared" si="4"/>
        <v>3.2832903080277594E-2</v>
      </c>
    </row>
    <row r="18" spans="2:92" s="73" customFormat="1" x14ac:dyDescent="0.25">
      <c r="B18" s="81">
        <v>4.0086872586872504</v>
      </c>
      <c r="C18" s="82">
        <v>0.15459238711665799</v>
      </c>
      <c r="D18" s="82"/>
      <c r="E18" s="83">
        <f t="shared" si="5"/>
        <v>0.35006019576710129</v>
      </c>
      <c r="H18" s="81">
        <v>5.6894781720000003</v>
      </c>
      <c r="I18" s="83">
        <v>0.63600725199999997</v>
      </c>
      <c r="J18" s="34"/>
      <c r="K18" s="34"/>
      <c r="L18" s="81">
        <v>2.85617363586399</v>
      </c>
      <c r="M18" s="82">
        <v>6.2914775694509595E-2</v>
      </c>
      <c r="N18" s="82"/>
      <c r="O18" s="83">
        <f t="shared" si="6"/>
        <v>2.5684723067559548E-2</v>
      </c>
      <c r="R18" s="81">
        <v>420.99527498926102</v>
      </c>
      <c r="S18" s="89">
        <f t="shared" si="1"/>
        <v>2.9450150100416841</v>
      </c>
      <c r="T18" s="82">
        <v>5120.7025470512399</v>
      </c>
      <c r="U18" s="72">
        <f t="shared" si="2"/>
        <v>0.4126437135267641</v>
      </c>
      <c r="W18" s="71">
        <v>4.1276931980056899</v>
      </c>
      <c r="X18" s="72">
        <v>0.202173622555787</v>
      </c>
      <c r="Y18" s="34"/>
      <c r="AB18" s="81">
        <v>3.10903448275862</v>
      </c>
      <c r="AC18" s="82">
        <v>5.65519634353561E-3</v>
      </c>
      <c r="AD18" s="82"/>
      <c r="AE18" s="83">
        <f t="shared" si="9"/>
        <v>2.8971169502949325E-3</v>
      </c>
      <c r="AI18" s="71">
        <v>3.7657585470085402</v>
      </c>
      <c r="AJ18" s="72">
        <v>0.84520455658990601</v>
      </c>
      <c r="AK18" s="34"/>
      <c r="AN18" s="81">
        <v>2.6883886745569798</v>
      </c>
      <c r="AO18" s="82">
        <v>1.6506474705459E-2</v>
      </c>
      <c r="AP18" s="82"/>
      <c r="AQ18" s="83">
        <f t="shared" si="10"/>
        <v>6.7075989376259816E-3</v>
      </c>
      <c r="AU18" s="71">
        <v>4.0557558760683703</v>
      </c>
      <c r="AV18" s="72">
        <v>0.113230850890086</v>
      </c>
      <c r="AZ18" s="81">
        <v>3.1241922102477799</v>
      </c>
      <c r="BA18" s="82">
        <v>1.07993186549739E-2</v>
      </c>
      <c r="BB18" s="82"/>
      <c r="BC18" s="83">
        <f t="shared" si="11"/>
        <v>5.4916499203101791E-3</v>
      </c>
      <c r="BG18" s="71">
        <v>4.1951344373219301</v>
      </c>
      <c r="BH18" s="72">
        <v>0.51368085205664804</v>
      </c>
      <c r="BL18" s="81">
        <v>2.7661527075366901</v>
      </c>
      <c r="BM18" s="82">
        <v>1.69154228855719E-2</v>
      </c>
      <c r="BN18" s="82"/>
      <c r="BO18" s="83">
        <f t="shared" si="8"/>
        <v>6.8946870365033464E-3</v>
      </c>
      <c r="BS18" s="71">
        <v>3.9600535459910402</v>
      </c>
      <c r="BT18" s="72">
        <v>0.244455915634259</v>
      </c>
      <c r="BU18" s="92">
        <f t="shared" si="0"/>
        <v>0.24440934626674343</v>
      </c>
      <c r="BY18" s="81">
        <v>2.8698759393965299</v>
      </c>
      <c r="BZ18" s="82">
        <v>2.3334687152865002E-2</v>
      </c>
      <c r="CA18" s="82"/>
      <c r="CB18" s="72">
        <f t="shared" si="7"/>
        <v>9.4758994177666766E-3</v>
      </c>
      <c r="CE18" s="81">
        <v>2.9714717659040102</v>
      </c>
      <c r="CF18" s="82">
        <v>9.2881123275652497E-2</v>
      </c>
      <c r="CG18" s="82"/>
      <c r="CH18" s="72">
        <f t="shared" si="3"/>
        <v>3.7955348320431799E-2</v>
      </c>
      <c r="CK18" s="81">
        <v>3.1447064603291501</v>
      </c>
      <c r="CL18" s="82">
        <v>0.14076976218190701</v>
      </c>
      <c r="CM18" s="82"/>
      <c r="CN18" s="72">
        <f t="shared" si="4"/>
        <v>5.7436694319823983E-2</v>
      </c>
    </row>
    <row r="19" spans="2:92" s="73" customFormat="1" x14ac:dyDescent="0.25">
      <c r="B19" s="81">
        <v>4.0515873015872996</v>
      </c>
      <c r="C19" s="82">
        <v>0.19042225304361199</v>
      </c>
      <c r="D19" s="82"/>
      <c r="E19" s="83">
        <f t="shared" si="5"/>
        <v>0.43119362099349129</v>
      </c>
      <c r="H19" s="81">
        <v>5.6345912450000002</v>
      </c>
      <c r="I19" s="83">
        <v>0.61382709999999996</v>
      </c>
      <c r="J19" s="34"/>
      <c r="K19" s="34"/>
      <c r="L19" s="81">
        <v>2.9277343205903801</v>
      </c>
      <c r="M19" s="82">
        <v>0.11807701978685101</v>
      </c>
      <c r="N19" s="82"/>
      <c r="O19" s="83">
        <f t="shared" si="6"/>
        <v>4.8204503956177647E-2</v>
      </c>
      <c r="R19" s="81">
        <v>419.22737324402999</v>
      </c>
      <c r="S19" s="89">
        <f t="shared" si="1"/>
        <v>2.9574342782199423</v>
      </c>
      <c r="T19" s="82">
        <v>5819.8132268482404</v>
      </c>
      <c r="U19" s="72">
        <f t="shared" si="2"/>
        <v>0.46898044162743818</v>
      </c>
      <c r="W19" s="71">
        <v>4.0782362891737796</v>
      </c>
      <c r="X19" s="72">
        <v>0.22223026442771601</v>
      </c>
      <c r="Y19" s="34"/>
      <c r="AB19" s="81">
        <v>3.1762988505747098</v>
      </c>
      <c r="AC19" s="82">
        <v>1.1145277465361699E-2</v>
      </c>
      <c r="AD19" s="82"/>
      <c r="AE19" s="83">
        <f t="shared" si="9"/>
        <v>5.7096465443766424E-3</v>
      </c>
      <c r="AI19" s="71">
        <v>3.7207977207977199</v>
      </c>
      <c r="AJ19" s="72">
        <v>0.90949158325750601</v>
      </c>
      <c r="AK19" s="34"/>
      <c r="AN19" s="81">
        <v>2.7618591512456598</v>
      </c>
      <c r="AO19" s="82">
        <v>2.5035042392717699E-2</v>
      </c>
      <c r="AP19" s="82"/>
      <c r="AQ19" s="83">
        <f t="shared" si="10"/>
        <v>1.0173282106159148E-2</v>
      </c>
      <c r="AU19" s="71">
        <v>4.0152911324786302</v>
      </c>
      <c r="AV19" s="72">
        <v>0.118091038473203</v>
      </c>
      <c r="AZ19" s="81">
        <v>3.1903774221257901</v>
      </c>
      <c r="BA19" s="82">
        <v>1.4376380039113901E-2</v>
      </c>
      <c r="BB19" s="82"/>
      <c r="BC19" s="83">
        <f t="shared" si="11"/>
        <v>7.3106506825582236E-3</v>
      </c>
      <c r="BG19" s="71">
        <v>4.1659099002849</v>
      </c>
      <c r="BH19" s="72">
        <v>0.566161059393543</v>
      </c>
      <c r="BL19" s="81">
        <v>2.83833723942272</v>
      </c>
      <c r="BM19" s="82">
        <v>3.9088734848614401E-2</v>
      </c>
      <c r="BN19" s="82"/>
      <c r="BO19" s="83">
        <f t="shared" si="8"/>
        <v>1.5932477435366615E-2</v>
      </c>
      <c r="BP19" s="73">
        <v>3.6512313031204999</v>
      </c>
      <c r="BQ19" s="73">
        <v>0.49683367916310001</v>
      </c>
      <c r="BS19" s="71">
        <v>3.9208733974358898</v>
      </c>
      <c r="BT19" s="72">
        <v>0.27715172301159502</v>
      </c>
      <c r="BU19" s="92">
        <f t="shared" si="0"/>
        <v>0.27709892502381467</v>
      </c>
      <c r="BY19" s="81">
        <v>2.94268096869131</v>
      </c>
      <c r="BZ19" s="82">
        <v>4.67742242384434E-2</v>
      </c>
      <c r="CA19" s="82"/>
      <c r="CB19" s="72">
        <f t="shared" si="7"/>
        <v>1.8994376968672361E-2</v>
      </c>
      <c r="CE19" s="81">
        <v>3.0340162819677499</v>
      </c>
      <c r="CF19" s="82">
        <v>0.162125191892554</v>
      </c>
      <c r="CG19" s="82"/>
      <c r="CH19" s="72">
        <f t="shared" si="3"/>
        <v>6.625154727657985E-2</v>
      </c>
      <c r="CK19" s="81">
        <v>3.1937116187668799</v>
      </c>
      <c r="CL19" s="82">
        <v>0.208170324314604</v>
      </c>
      <c r="CM19" s="82"/>
      <c r="CN19" s="72">
        <f t="shared" si="4"/>
        <v>8.4937383560155677E-2</v>
      </c>
    </row>
    <row r="20" spans="2:92" s="73" customFormat="1" x14ac:dyDescent="0.25">
      <c r="B20" s="81">
        <v>4.09448734448734</v>
      </c>
      <c r="C20" s="82">
        <v>0.22971952535059301</v>
      </c>
      <c r="D20" s="82"/>
      <c r="E20" s="83">
        <f t="shared" si="5"/>
        <v>0.52017866801598178</v>
      </c>
      <c r="H20" s="81">
        <v>5.6078233600000003</v>
      </c>
      <c r="I20" s="83">
        <v>0.58035742999999995</v>
      </c>
      <c r="J20" s="34"/>
      <c r="K20" s="34"/>
      <c r="L20" s="81">
        <v>2.9862123589498801</v>
      </c>
      <c r="M20" s="82">
        <v>0.19117231775013999</v>
      </c>
      <c r="N20" s="82"/>
      <c r="O20" s="83">
        <f t="shared" si="6"/>
        <v>7.8045387357621065E-2</v>
      </c>
      <c r="R20" s="81">
        <v>416.58446951015799</v>
      </c>
      <c r="S20" s="89">
        <f t="shared" si="1"/>
        <v>2.9761968934124368</v>
      </c>
      <c r="T20" s="82">
        <v>6702.9606885470102</v>
      </c>
      <c r="U20" s="72">
        <f t="shared" si="2"/>
        <v>0.54014748264156043</v>
      </c>
      <c r="W20" s="71">
        <v>4.0287793803418799</v>
      </c>
      <c r="X20" s="72">
        <v>0.245660920820156</v>
      </c>
      <c r="Y20" s="34"/>
      <c r="AB20" s="81">
        <v>3.2435632183908001</v>
      </c>
      <c r="AC20" s="82">
        <v>2.8570317547680298E-2</v>
      </c>
      <c r="AD20" s="82"/>
      <c r="AE20" s="83">
        <f t="shared" si="9"/>
        <v>1.4636370908201718E-2</v>
      </c>
      <c r="AF20" s="73">
        <v>3.7548096542493998</v>
      </c>
      <c r="AG20" s="73">
        <v>8.0959302053640998E-10</v>
      </c>
      <c r="AI20" s="71">
        <v>3.6758368945868898</v>
      </c>
      <c r="AJ20" s="72">
        <v>0.96960572159616698</v>
      </c>
      <c r="AK20" s="34"/>
      <c r="AN20" s="81">
        <v>2.8353296279343398</v>
      </c>
      <c r="AO20" s="82">
        <v>4.8762868451756702E-2</v>
      </c>
      <c r="AP20" s="82"/>
      <c r="AQ20" s="83">
        <f t="shared" si="10"/>
        <v>1.9815361575323331E-2</v>
      </c>
      <c r="AR20" s="73">
        <v>3.6399517953717999</v>
      </c>
      <c r="AS20" s="73">
        <v>0.49695893842972999</v>
      </c>
      <c r="AU20" s="71">
        <v>3.9456018518518499</v>
      </c>
      <c r="AV20" s="72">
        <v>0.11652988731014099</v>
      </c>
      <c r="AZ20" s="81">
        <v>3.2565396653528</v>
      </c>
      <c r="BA20" s="82">
        <v>2.5822976468361E-2</v>
      </c>
      <c r="BB20" s="82"/>
      <c r="BC20" s="83">
        <f t="shared" si="11"/>
        <v>1.3131453121751508E-2</v>
      </c>
      <c r="BD20" s="73">
        <v>3.7553449514194002</v>
      </c>
      <c r="BE20" s="73">
        <v>7.6283365711719999E-10</v>
      </c>
      <c r="BG20" s="71">
        <v>4.1389334045583999</v>
      </c>
      <c r="BH20" s="72">
        <v>0.60946091240677203</v>
      </c>
      <c r="BL20" s="81">
        <v>2.9105217713087401</v>
      </c>
      <c r="BM20" s="82">
        <v>7.7917772654666706E-2</v>
      </c>
      <c r="BN20" s="82"/>
      <c r="BO20" s="83">
        <f t="shared" si="8"/>
        <v>3.1759102960031163E-2</v>
      </c>
      <c r="BS20" s="71">
        <v>3.88490473646723</v>
      </c>
      <c r="BT20" s="72">
        <v>0.32045157602482399</v>
      </c>
      <c r="BU20" s="92">
        <f t="shared" si="0"/>
        <v>0.32039052932371997</v>
      </c>
      <c r="BY20" s="81">
        <v>3.0154859979861</v>
      </c>
      <c r="BZ20" s="82">
        <v>9.0092862396601497E-2</v>
      </c>
      <c r="CA20" s="82"/>
      <c r="CB20" s="72">
        <f t="shared" si="7"/>
        <v>3.6585487379207138E-2</v>
      </c>
      <c r="CE20" s="81">
        <v>3.0801017148568199</v>
      </c>
      <c r="CF20" s="82">
        <v>0.23683512450821501</v>
      </c>
      <c r="CG20" s="82"/>
      <c r="CH20" s="72">
        <f t="shared" si="3"/>
        <v>9.6781340795633095E-2</v>
      </c>
      <c r="CK20" s="81">
        <v>3.2296487349545502</v>
      </c>
      <c r="CL20" s="82">
        <v>0.27450103625472</v>
      </c>
      <c r="CM20" s="82"/>
      <c r="CN20" s="72">
        <f t="shared" si="4"/>
        <v>0.11200155392365732</v>
      </c>
    </row>
    <row r="21" spans="2:92" s="73" customFormat="1" x14ac:dyDescent="0.25">
      <c r="B21" s="81">
        <v>4.1373873873873803</v>
      </c>
      <c r="C21" s="82">
        <v>0.27055786715980801</v>
      </c>
      <c r="D21" s="82"/>
      <c r="E21" s="83">
        <f t="shared" si="5"/>
        <v>0.6126533247256275</v>
      </c>
      <c r="H21" s="81">
        <v>5.5879348860000002</v>
      </c>
      <c r="I21" s="83">
        <v>0.55355673599999999</v>
      </c>
      <c r="J21" s="34"/>
      <c r="K21" s="34"/>
      <c r="L21" s="81">
        <v>3.0251485181604698</v>
      </c>
      <c r="M21" s="82">
        <v>0.259113460087812</v>
      </c>
      <c r="N21" s="82"/>
      <c r="O21" s="83">
        <f t="shared" si="6"/>
        <v>0.10578210590383431</v>
      </c>
      <c r="R21" s="81">
        <v>413.08247291471099</v>
      </c>
      <c r="S21" s="89">
        <f t="shared" si="1"/>
        <v>3.0014282505178791</v>
      </c>
      <c r="T21" s="82">
        <v>7475.8897179311698</v>
      </c>
      <c r="U21" s="72">
        <f t="shared" si="2"/>
        <v>0.60243274565910898</v>
      </c>
      <c r="W21" s="71">
        <v>3.97932247150997</v>
      </c>
      <c r="X21" s="72">
        <v>0.27396515374222302</v>
      </c>
      <c r="Y21" s="34"/>
      <c r="AB21" s="81">
        <v>3.3108275862068899</v>
      </c>
      <c r="AC21" s="82">
        <v>5.6975519873651202E-2</v>
      </c>
      <c r="AD21" s="82"/>
      <c r="AE21" s="83">
        <f t="shared" si="9"/>
        <v>2.9188154460190279E-2</v>
      </c>
      <c r="AI21" s="71">
        <v>3.6151397792022699</v>
      </c>
      <c r="AJ21" s="72">
        <v>0.99927413940152698</v>
      </c>
      <c r="AK21" s="34"/>
      <c r="AN21" s="81">
        <v>2.9088001046230301</v>
      </c>
      <c r="AO21" s="82">
        <v>9.1808461602669297E-2</v>
      </c>
      <c r="AP21" s="82"/>
      <c r="AQ21" s="83">
        <f t="shared" si="10"/>
        <v>3.7307441503998368E-2</v>
      </c>
      <c r="AU21" s="71">
        <v>3.8759125712250699</v>
      </c>
      <c r="AV21" s="72">
        <v>0.128351434482007</v>
      </c>
      <c r="AZ21" s="81">
        <v>3.3226817240077202</v>
      </c>
      <c r="BA21" s="82">
        <v>4.4185224906945597E-2</v>
      </c>
      <c r="BB21" s="82"/>
      <c r="BC21" s="83">
        <f t="shared" si="11"/>
        <v>2.2468990367957759E-2</v>
      </c>
      <c r="BG21" s="71">
        <v>4.10970886752136</v>
      </c>
      <c r="BH21" s="72">
        <v>0.65447901355544602</v>
      </c>
      <c r="BL21" s="81">
        <v>2.9761440730233102</v>
      </c>
      <c r="BM21" s="82">
        <v>0.139504095148277</v>
      </c>
      <c r="BN21" s="82"/>
      <c r="BO21" s="83">
        <f t="shared" si="8"/>
        <v>5.6861544808221073E-2</v>
      </c>
      <c r="BS21" s="71">
        <v>3.8421919515669498</v>
      </c>
      <c r="BT21" s="72">
        <v>0.38323636289400598</v>
      </c>
      <c r="BU21" s="92">
        <f t="shared" si="0"/>
        <v>0.38316335555858261</v>
      </c>
      <c r="BY21" s="81">
        <v>3.07836306874069</v>
      </c>
      <c r="BZ21" s="82">
        <v>0.151732910871651</v>
      </c>
      <c r="CA21" s="82"/>
      <c r="CB21" s="72">
        <f t="shared" si="7"/>
        <v>6.1616673596936948E-2</v>
      </c>
      <c r="CE21" s="81">
        <v>3.1163116978410801</v>
      </c>
      <c r="CF21" s="82">
        <v>0.31248265133113901</v>
      </c>
      <c r="CG21" s="82"/>
      <c r="CH21" s="72">
        <f t="shared" si="3"/>
        <v>0.12769427691099489</v>
      </c>
      <c r="CK21" s="81">
        <v>3.2623188405797099</v>
      </c>
      <c r="CL21" s="82">
        <v>0.348320699542912</v>
      </c>
      <c r="CM21" s="82"/>
      <c r="CN21" s="72">
        <f t="shared" si="4"/>
        <v>0.14212135642497301</v>
      </c>
    </row>
    <row r="22" spans="2:92" s="73" customFormat="1" x14ac:dyDescent="0.25">
      <c r="B22" s="81">
        <v>4.1802874302874304</v>
      </c>
      <c r="C22" s="82">
        <v>0.31101094159346498</v>
      </c>
      <c r="D22" s="82"/>
      <c r="E22" s="83">
        <f t="shared" si="5"/>
        <v>0.70425557901348546</v>
      </c>
      <c r="H22" s="81">
        <v>5.5582975670000003</v>
      </c>
      <c r="I22" s="83">
        <v>0.51885743500000003</v>
      </c>
      <c r="J22" s="34"/>
      <c r="K22" s="34"/>
      <c r="L22" s="81">
        <v>3.0575538377591598</v>
      </c>
      <c r="M22" s="82">
        <v>0.33192762228970402</v>
      </c>
      <c r="N22" s="82"/>
      <c r="O22" s="83">
        <f t="shared" si="6"/>
        <v>0.13550821667681076</v>
      </c>
      <c r="R22" s="81">
        <v>409.58047631926399</v>
      </c>
      <c r="S22" s="89">
        <f t="shared" si="1"/>
        <v>3.027091074120337</v>
      </c>
      <c r="T22" s="82">
        <v>8248.8187473153303</v>
      </c>
      <c r="U22" s="72">
        <f t="shared" si="2"/>
        <v>0.66471800867665753</v>
      </c>
      <c r="W22" s="71">
        <v>3.9298655626780601</v>
      </c>
      <c r="X22" s="72">
        <v>0.30995464196101102</v>
      </c>
      <c r="Y22" s="34"/>
      <c r="AB22" s="81">
        <v>3.3750344827586201</v>
      </c>
      <c r="AC22" s="82">
        <v>0.10161226638589101</v>
      </c>
      <c r="AD22" s="82"/>
      <c r="AE22" s="83">
        <f t="shared" si="9"/>
        <v>5.2055242899029353E-2</v>
      </c>
      <c r="AI22" s="71">
        <v>3.5476985398860399</v>
      </c>
      <c r="AJ22" s="72">
        <v>0.97201126898579104</v>
      </c>
      <c r="AK22" s="34"/>
      <c r="AN22" s="81">
        <v>2.9722518799450701</v>
      </c>
      <c r="AO22" s="82">
        <v>0.15594839865531199</v>
      </c>
      <c r="AP22" s="82"/>
      <c r="AQ22" s="83">
        <f t="shared" si="10"/>
        <v>6.3371454644939956E-2</v>
      </c>
      <c r="AU22" s="71">
        <v>3.8152154558404501</v>
      </c>
      <c r="AV22" s="72">
        <v>0.15266464559856199</v>
      </c>
      <c r="AZ22" s="81">
        <v>3.3887764533211899</v>
      </c>
      <c r="BA22" s="82">
        <v>7.8763484953630503E-2</v>
      </c>
      <c r="BB22" s="82"/>
      <c r="BC22" s="83">
        <f t="shared" si="11"/>
        <v>4.0052664403021292E-2</v>
      </c>
      <c r="BG22" s="71">
        <v>4.0827323717948696</v>
      </c>
      <c r="BH22" s="72">
        <v>0.69406745059611197</v>
      </c>
      <c r="BL22" s="81">
        <v>3.02536079930923</v>
      </c>
      <c r="BM22" s="82">
        <v>0.21112092144154099</v>
      </c>
      <c r="BN22" s="82"/>
      <c r="BO22" s="83">
        <f t="shared" si="8"/>
        <v>8.6052396682273116E-2</v>
      </c>
      <c r="BP22" s="73">
        <v>3.6521628362877001</v>
      </c>
      <c r="BQ22" s="73">
        <v>0.49688336857947002</v>
      </c>
      <c r="BS22" s="71">
        <v>3.7972311253561202</v>
      </c>
      <c r="BT22" s="72">
        <v>0.43158786542544397</v>
      </c>
      <c r="BU22" s="92">
        <f t="shared" si="0"/>
        <v>0.43150564702680916</v>
      </c>
      <c r="BY22" s="81">
        <v>3.1246935419282802</v>
      </c>
      <c r="BZ22" s="82">
        <v>0.217823504362951</v>
      </c>
      <c r="CA22" s="82"/>
      <c r="CB22" s="72">
        <f t="shared" si="7"/>
        <v>8.8455165678763367E-2</v>
      </c>
      <c r="CE22" s="81">
        <v>3.1459380475554899</v>
      </c>
      <c r="CF22" s="82">
        <v>0.38543303593026601</v>
      </c>
      <c r="CG22" s="82"/>
      <c r="CH22" s="72">
        <f t="shared" si="3"/>
        <v>0.15750504103528218</v>
      </c>
      <c r="CK22" s="81">
        <v>3.2917219356423399</v>
      </c>
      <c r="CL22" s="82">
        <v>0.42294275047554097</v>
      </c>
      <c r="CM22" s="82"/>
      <c r="CN22" s="72">
        <f t="shared" si="4"/>
        <v>0.17256854808391173</v>
      </c>
    </row>
    <row r="23" spans="2:92" s="73" customFormat="1" x14ac:dyDescent="0.25">
      <c r="B23" s="81">
        <v>4.2231874731874699</v>
      </c>
      <c r="C23" s="82">
        <v>0.35069348127600503</v>
      </c>
      <c r="D23" s="82"/>
      <c r="E23" s="83">
        <f t="shared" si="5"/>
        <v>0.79411302845776599</v>
      </c>
      <c r="H23" s="81">
        <v>5.5124424210000003</v>
      </c>
      <c r="I23" s="83">
        <v>0.49564269799999999</v>
      </c>
      <c r="J23" s="34"/>
      <c r="K23" s="34"/>
      <c r="L23" s="81">
        <v>3.0866949375444599</v>
      </c>
      <c r="M23" s="82">
        <v>0.40670973482137601</v>
      </c>
      <c r="N23" s="82"/>
      <c r="O23" s="83">
        <f t="shared" si="6"/>
        <v>0.16603773584905648</v>
      </c>
      <c r="R23" s="81">
        <v>404.30858933770298</v>
      </c>
      <c r="S23" s="89">
        <f t="shared" si="1"/>
        <v>3.0665621178886528</v>
      </c>
      <c r="T23" s="82">
        <v>9757.6403582735402</v>
      </c>
      <c r="U23" s="72">
        <f t="shared" si="2"/>
        <v>0.78630401115863302</v>
      </c>
      <c r="W23" s="71">
        <v>3.8804086538461502</v>
      </c>
      <c r="X23" s="72">
        <v>0.34906821769878998</v>
      </c>
      <c r="Y23" s="34"/>
      <c r="AB23" s="81">
        <v>3.42701149425287</v>
      </c>
      <c r="AC23" s="82">
        <v>0.15675177678336399</v>
      </c>
      <c r="AD23" s="82"/>
      <c r="AE23" s="83">
        <f t="shared" si="9"/>
        <v>8.0302822735242474E-2</v>
      </c>
      <c r="AF23" s="73">
        <v>4.0390199537245</v>
      </c>
      <c r="AG23" s="73">
        <v>0.49035325054656997</v>
      </c>
      <c r="AI23" s="71">
        <v>3.5117298789173699</v>
      </c>
      <c r="AJ23" s="72">
        <v>0.91977652566824497</v>
      </c>
      <c r="AK23" s="34"/>
      <c r="AN23" s="81">
        <v>3.0190058196560501</v>
      </c>
      <c r="AO23" s="82">
        <v>0.22531284252491299</v>
      </c>
      <c r="AP23" s="82"/>
      <c r="AQ23" s="83">
        <f t="shared" si="10"/>
        <v>9.1558507199225189E-2</v>
      </c>
      <c r="AR23" s="73">
        <v>3.6409199756646999</v>
      </c>
      <c r="AS23" s="73">
        <v>0.49701078169321999</v>
      </c>
      <c r="AU23" s="71">
        <v>3.7590144230769198</v>
      </c>
      <c r="AV23" s="72">
        <v>0.185839107813629</v>
      </c>
      <c r="AZ23" s="81">
        <v>3.45181050548632</v>
      </c>
      <c r="BA23" s="82">
        <v>0.13108396946564799</v>
      </c>
      <c r="BB23" s="82"/>
      <c r="BC23" s="83">
        <f t="shared" si="11"/>
        <v>6.6658582218834195E-2</v>
      </c>
      <c r="BD23" s="73">
        <v>4.0928470649155999</v>
      </c>
      <c r="BE23" s="73">
        <v>0.48972905174650999</v>
      </c>
      <c r="BG23" s="71">
        <v>4.0535078347578297</v>
      </c>
      <c r="BH23" s="72">
        <v>0.75048097337906206</v>
      </c>
      <c r="BL23" s="81">
        <v>3.06145306525225</v>
      </c>
      <c r="BM23" s="82">
        <v>0.27881733437113898</v>
      </c>
      <c r="BN23" s="82"/>
      <c r="BO23" s="83">
        <f t="shared" si="8"/>
        <v>0.11364529718502021</v>
      </c>
      <c r="BS23" s="71">
        <v>3.7590144230769198</v>
      </c>
      <c r="BT23" s="72">
        <v>0.47813766205485903</v>
      </c>
      <c r="BU23" s="92">
        <f t="shared" si="0"/>
        <v>0.47804657582178717</v>
      </c>
      <c r="BY23" s="81">
        <v>3.1610960565756701</v>
      </c>
      <c r="BZ23" s="82">
        <v>0.287341017516762</v>
      </c>
      <c r="CA23" s="82"/>
      <c r="CB23" s="72">
        <f t="shared" si="7"/>
        <v>0.11668528327594338</v>
      </c>
      <c r="CE23" s="81">
        <v>3.1722725806349499</v>
      </c>
      <c r="CF23" s="82">
        <v>0.46396080227380998</v>
      </c>
      <c r="CG23" s="82"/>
      <c r="CH23" s="72">
        <f t="shared" si="3"/>
        <v>0.18959497082165033</v>
      </c>
      <c r="CK23" s="81">
        <v>3.3178580201424701</v>
      </c>
      <c r="CL23" s="82">
        <v>0.50237912727479195</v>
      </c>
      <c r="CM23" s="82"/>
      <c r="CN23" s="72">
        <f t="shared" si="4"/>
        <v>0.20498007468858875</v>
      </c>
    </row>
    <row r="24" spans="2:92" s="73" customFormat="1" x14ac:dyDescent="0.25">
      <c r="B24" s="81">
        <v>4.2714500214500202</v>
      </c>
      <c r="C24" s="82">
        <v>0.38737093542918699</v>
      </c>
      <c r="D24" s="82"/>
      <c r="E24" s="83">
        <f t="shared" si="5"/>
        <v>0.87716573901208972</v>
      </c>
      <c r="H24" s="81">
        <v>5.4781307000000004</v>
      </c>
      <c r="I24" s="83">
        <v>0.45498770900000002</v>
      </c>
      <c r="J24" s="34"/>
      <c r="K24" s="34"/>
      <c r="L24" s="81">
        <v>3.1125667775475598</v>
      </c>
      <c r="M24" s="82">
        <v>0.48542774801261102</v>
      </c>
      <c r="N24" s="82"/>
      <c r="O24" s="83">
        <f t="shared" si="6"/>
        <v>0.19817407181984198</v>
      </c>
      <c r="R24" s="81">
        <v>394.711408435019</v>
      </c>
      <c r="S24" s="89">
        <f t="shared" si="1"/>
        <v>3.141123812245</v>
      </c>
      <c r="T24" s="82">
        <v>11267.0983343143</v>
      </c>
      <c r="U24" s="72">
        <f t="shared" si="2"/>
        <v>0.90794129411402191</v>
      </c>
      <c r="W24" s="71">
        <v>3.8376958689458598</v>
      </c>
      <c r="X24" s="72">
        <v>0.39096847950351099</v>
      </c>
      <c r="Y24" s="34"/>
      <c r="AB24" s="81">
        <v>3.4667586206896499</v>
      </c>
      <c r="AC24" s="82">
        <v>0.212328902342721</v>
      </c>
      <c r="AD24" s="82"/>
      <c r="AE24" s="83">
        <f t="shared" si="9"/>
        <v>0.10877458971301249</v>
      </c>
      <c r="AI24" s="71">
        <v>3.4914975071224998</v>
      </c>
      <c r="AJ24" s="72">
        <v>0.88798893516250199</v>
      </c>
      <c r="AK24" s="34"/>
      <c r="AN24" s="81">
        <v>3.0557410580003901</v>
      </c>
      <c r="AO24" s="82">
        <v>0.296983385754096</v>
      </c>
      <c r="AP24" s="82"/>
      <c r="AQ24" s="83">
        <f t="shared" si="10"/>
        <v>0.12068267018383608</v>
      </c>
      <c r="AU24" s="71">
        <v>3.7073094729344702</v>
      </c>
      <c r="AV24" s="72">
        <v>0.22405785562632599</v>
      </c>
      <c r="AZ24" s="81">
        <v>3.5027820982811799</v>
      </c>
      <c r="BA24" s="82">
        <v>0.19261623872310801</v>
      </c>
      <c r="BB24" s="82"/>
      <c r="BC24" s="83">
        <f t="shared" si="11"/>
        <v>9.7948860092855458E-2</v>
      </c>
      <c r="BG24" s="71">
        <v>4.0175391737891699</v>
      </c>
      <c r="BH24" s="72">
        <v>0.80774674723719297</v>
      </c>
      <c r="BL24" s="81">
        <v>3.0909831010238</v>
      </c>
      <c r="BM24" s="82">
        <v>0.34780584211487697</v>
      </c>
      <c r="BN24" s="82"/>
      <c r="BO24" s="83">
        <f t="shared" si="8"/>
        <v>0.14176485252963847</v>
      </c>
      <c r="BS24" s="71">
        <v>3.7365340099715101</v>
      </c>
      <c r="BT24" s="72">
        <v>0.52178443754876802</v>
      </c>
      <c r="BU24" s="92">
        <f t="shared" si="0"/>
        <v>0.52168503651290821</v>
      </c>
      <c r="BY24" s="81">
        <v>3.1941892517096702</v>
      </c>
      <c r="BZ24" s="82">
        <v>0.36371236999559697</v>
      </c>
      <c r="CA24" s="82"/>
      <c r="CB24" s="72">
        <f t="shared" si="7"/>
        <v>0.14769865190383144</v>
      </c>
      <c r="CE24" s="81">
        <v>3.1986071137144201</v>
      </c>
      <c r="CF24" s="82">
        <v>0.54924559579424903</v>
      </c>
      <c r="CG24" s="82"/>
      <c r="CH24" s="72">
        <f t="shared" si="3"/>
        <v>0.22444612173740275</v>
      </c>
      <c r="CK24" s="81">
        <v>3.3407270940800702</v>
      </c>
      <c r="CL24" s="82">
        <v>0.57726864075556605</v>
      </c>
      <c r="CM24" s="82"/>
      <c r="CN24" s="72">
        <f t="shared" si="4"/>
        <v>0.23553639606673493</v>
      </c>
    </row>
    <row r="25" spans="2:92" s="73" customFormat="1" x14ac:dyDescent="0.25">
      <c r="B25" s="81">
        <v>4.3358000858000798</v>
      </c>
      <c r="C25" s="82">
        <v>0.42510512295533098</v>
      </c>
      <c r="D25" s="82"/>
      <c r="E25" s="83">
        <f t="shared" si="5"/>
        <v>0.96261132478046629</v>
      </c>
      <c r="H25" s="81">
        <v>5.4647289270000003</v>
      </c>
      <c r="I25" s="83">
        <v>0.42161044199999997</v>
      </c>
      <c r="J25" s="34"/>
      <c r="K25" s="34"/>
      <c r="L25" s="81">
        <v>3.1351850376714698</v>
      </c>
      <c r="M25" s="82">
        <v>0.561959149726311</v>
      </c>
      <c r="N25" s="82"/>
      <c r="O25" s="83">
        <f t="shared" si="6"/>
        <v>0.22941773179143871</v>
      </c>
      <c r="R25" s="81">
        <v>389.48128291200601</v>
      </c>
      <c r="S25" s="89">
        <f t="shared" si="1"/>
        <v>3.1833042007312886</v>
      </c>
      <c r="T25" s="82">
        <v>12003.500007954501</v>
      </c>
      <c r="U25" s="72">
        <f t="shared" si="2"/>
        <v>0.96728305795718861</v>
      </c>
      <c r="W25" s="71">
        <v>3.7972311253561202</v>
      </c>
      <c r="X25" s="72">
        <v>0.43426833251674002</v>
      </c>
      <c r="Y25" s="34"/>
      <c r="AB25" s="81">
        <v>3.5003908045976999</v>
      </c>
      <c r="AC25" s="82">
        <v>0.27228217952092598</v>
      </c>
      <c r="AD25" s="82"/>
      <c r="AE25" s="83">
        <f t="shared" si="9"/>
        <v>0.13948822810635544</v>
      </c>
      <c r="AI25" s="71">
        <v>3.46676905270655</v>
      </c>
      <c r="AJ25" s="72">
        <v>0.82542015663034696</v>
      </c>
      <c r="AK25" s="34"/>
      <c r="AN25" s="81">
        <v>3.0857971621003002</v>
      </c>
      <c r="AO25" s="82">
        <v>0.36966997765089599</v>
      </c>
      <c r="AP25" s="82"/>
      <c r="AQ25" s="83">
        <f t="shared" si="10"/>
        <v>0.15021971642093396</v>
      </c>
      <c r="AU25" s="71">
        <v>3.6511084401709399</v>
      </c>
      <c r="AV25" s="72">
        <v>0.27862450712769099</v>
      </c>
      <c r="AZ25" s="81">
        <v>3.5387223496162998</v>
      </c>
      <c r="BA25" s="82">
        <v>0.249651630811935</v>
      </c>
      <c r="BB25" s="82"/>
      <c r="BC25" s="83">
        <f t="shared" si="11"/>
        <v>0.12695239415147921</v>
      </c>
      <c r="BG25" s="71">
        <v>3.9905626780626702</v>
      </c>
      <c r="BH25" s="72">
        <v>0.85276484838586697</v>
      </c>
      <c r="BL25" s="81">
        <v>3.1172320217096301</v>
      </c>
      <c r="BM25" s="82">
        <v>0.418578702789275</v>
      </c>
      <c r="BN25" s="82"/>
      <c r="BO25" s="83">
        <f t="shared" si="8"/>
        <v>0.17061170597982533</v>
      </c>
      <c r="BP25" s="73">
        <v>3.7485872906614</v>
      </c>
      <c r="BQ25" s="73">
        <v>4.6406647544908999E-9</v>
      </c>
      <c r="BS25" s="71">
        <v>3.7084334935897401</v>
      </c>
      <c r="BT25" s="72">
        <v>0.577157847460395</v>
      </c>
      <c r="BU25" s="92">
        <f t="shared" si="0"/>
        <v>0.57704789767315778</v>
      </c>
      <c r="BY25" s="81">
        <v>3.2239731273302601</v>
      </c>
      <c r="BZ25" s="82">
        <v>0.44138921567919798</v>
      </c>
      <c r="CA25" s="82"/>
      <c r="CB25" s="72">
        <f t="shared" si="7"/>
        <v>0.17924216358518752</v>
      </c>
      <c r="CE25" s="81">
        <v>3.22164983015896</v>
      </c>
      <c r="CF25" s="82">
        <v>0.63537785203527797</v>
      </c>
      <c r="CG25" s="82"/>
      <c r="CH25" s="72">
        <f t="shared" si="3"/>
        <v>0.25964358352466677</v>
      </c>
      <c r="CK25" s="81">
        <v>3.3603291574551699</v>
      </c>
      <c r="CL25" s="82">
        <v>0.65215815423634105</v>
      </c>
      <c r="CM25" s="82"/>
      <c r="CN25" s="72">
        <f t="shared" si="4"/>
        <v>0.2660927174448815</v>
      </c>
    </row>
    <row r="26" spans="2:92" s="73" customFormat="1" x14ac:dyDescent="0.25">
      <c r="B26" s="81">
        <v>4.4323251823251804</v>
      </c>
      <c r="C26" s="82">
        <v>0.44161658190784397</v>
      </c>
      <c r="D26" s="82"/>
      <c r="E26" s="83">
        <f t="shared" si="5"/>
        <v>1</v>
      </c>
      <c r="H26" s="81">
        <v>5.4523223129999998</v>
      </c>
      <c r="I26" s="83">
        <v>0.38685429100000002</v>
      </c>
      <c r="J26" s="34"/>
      <c r="K26" s="34"/>
      <c r="L26" s="81">
        <v>3.1545525178989</v>
      </c>
      <c r="M26" s="82">
        <v>0.63521063422370905</v>
      </c>
      <c r="N26" s="82"/>
      <c r="O26" s="83">
        <f t="shared" si="6"/>
        <v>0.25932237776425249</v>
      </c>
      <c r="R26" s="81">
        <v>386.87218607314998</v>
      </c>
      <c r="S26" s="89">
        <f t="shared" si="1"/>
        <v>3.20477265782444</v>
      </c>
      <c r="T26" s="82">
        <v>12261.3551394434</v>
      </c>
      <c r="U26" s="72">
        <f t="shared" si="2"/>
        <v>0.98806190578750885</v>
      </c>
      <c r="W26" s="71">
        <v>3.7590144230769198</v>
      </c>
      <c r="X26" s="72">
        <v>0.47695943476198199</v>
      </c>
      <c r="Y26" s="34"/>
      <c r="AB26" s="81">
        <v>3.5309655172413699</v>
      </c>
      <c r="AC26" s="82">
        <v>0.33634903922084702</v>
      </c>
      <c r="AD26" s="82"/>
      <c r="AE26" s="83">
        <f t="shared" si="9"/>
        <v>0.1723092256303364</v>
      </c>
      <c r="AF26" s="73">
        <v>4.0688183554978004</v>
      </c>
      <c r="AG26" s="73">
        <v>0.49141753106968</v>
      </c>
      <c r="AI26" s="71">
        <v>3.4375445156695101</v>
      </c>
      <c r="AJ26" s="72">
        <v>0.76066674832598302</v>
      </c>
      <c r="AK26" s="34"/>
      <c r="AN26" s="81">
        <v>3.1125136990779998</v>
      </c>
      <c r="AO26" s="82">
        <v>0.44332302312594102</v>
      </c>
      <c r="AP26" s="82"/>
      <c r="AQ26" s="83">
        <f t="shared" si="10"/>
        <v>0.18014949236624489</v>
      </c>
      <c r="AR26" s="73">
        <v>3.7490419916422999</v>
      </c>
      <c r="AS26" s="73">
        <v>4.2717525353494003E-9</v>
      </c>
      <c r="AU26" s="71">
        <v>3.6038995726495702</v>
      </c>
      <c r="AV26" s="72">
        <v>0.331104714464586</v>
      </c>
      <c r="AZ26" s="81">
        <v>3.5686397831618502</v>
      </c>
      <c r="BA26" s="82">
        <v>0.30841082581540502</v>
      </c>
      <c r="BB26" s="82"/>
      <c r="BC26" s="83">
        <f t="shared" si="11"/>
        <v>0.15683251333933887</v>
      </c>
      <c r="BD26" s="73">
        <v>4.1182261356902004</v>
      </c>
      <c r="BE26" s="73">
        <v>0.49061643068410998</v>
      </c>
      <c r="BG26" s="71">
        <v>3.9613381410256401</v>
      </c>
      <c r="BH26" s="72">
        <v>0.89847024878871995</v>
      </c>
      <c r="BL26" s="81">
        <v>3.1434809423954602</v>
      </c>
      <c r="BM26" s="82">
        <v>0.49910846795158997</v>
      </c>
      <c r="BN26" s="82"/>
      <c r="BO26" s="83">
        <f t="shared" si="8"/>
        <v>0.20343545101258215</v>
      </c>
      <c r="BS26" s="71">
        <v>3.6735888532763501</v>
      </c>
      <c r="BT26" s="72">
        <v>0.63660923294681204</v>
      </c>
      <c r="BU26" s="92">
        <f t="shared" si="0"/>
        <v>0.63648795754524945</v>
      </c>
      <c r="BY26" s="81">
        <v>3.2504476834374598</v>
      </c>
      <c r="BZ26" s="82">
        <v>0.52543034073603501</v>
      </c>
      <c r="CA26" s="82"/>
      <c r="CB26" s="72">
        <f t="shared" si="7"/>
        <v>0.21337012265220084</v>
      </c>
      <c r="CE26" s="81">
        <v>3.2414007299685599</v>
      </c>
      <c r="CF26" s="82">
        <v>0.71194048743252303</v>
      </c>
      <c r="CG26" s="82"/>
      <c r="CH26" s="72">
        <f t="shared" si="3"/>
        <v>0.2909304736089775</v>
      </c>
      <c r="CK26" s="81">
        <v>3.3799312208302599</v>
      </c>
      <c r="CL26" s="82">
        <v>0.72704766771711604</v>
      </c>
      <c r="CM26" s="82"/>
      <c r="CN26" s="72">
        <f t="shared" si="4"/>
        <v>0.29664903882302801</v>
      </c>
    </row>
    <row r="27" spans="2:92" s="73" customFormat="1" x14ac:dyDescent="0.25">
      <c r="B27" s="81">
        <v>4.5234877734877701</v>
      </c>
      <c r="C27" s="82">
        <v>0.41490471053577799</v>
      </c>
      <c r="D27" s="82"/>
      <c r="E27" s="83">
        <f t="shared" si="5"/>
        <v>0.9395134320892865</v>
      </c>
      <c r="H27" s="81">
        <v>5.4431939610000004</v>
      </c>
      <c r="I27" s="83">
        <v>0.34895110299999998</v>
      </c>
      <c r="J27" s="34"/>
      <c r="K27" s="34"/>
      <c r="L27" s="81">
        <v>3.17391999812632</v>
      </c>
      <c r="M27" s="82">
        <v>0.70846211872110798</v>
      </c>
      <c r="N27" s="82"/>
      <c r="O27" s="83">
        <f t="shared" si="6"/>
        <v>0.28922702373706666</v>
      </c>
      <c r="R27" s="81">
        <v>379.94376123581998</v>
      </c>
      <c r="S27" s="89">
        <f t="shared" si="1"/>
        <v>3.2632129554312361</v>
      </c>
      <c r="T27" s="82">
        <v>12409.5009306839</v>
      </c>
      <c r="U27" s="72">
        <f t="shared" si="2"/>
        <v>1</v>
      </c>
      <c r="W27" s="71">
        <v>3.7201846186221101</v>
      </c>
      <c r="X27" s="72">
        <v>0.52060561519160198</v>
      </c>
      <c r="Y27" s="34"/>
      <c r="AB27" s="81">
        <v>3.55848275862069</v>
      </c>
      <c r="AC27" s="82">
        <v>0.40225388260068401</v>
      </c>
      <c r="AD27" s="82"/>
      <c r="AE27" s="83">
        <f t="shared" si="9"/>
        <v>0.20607180914885792</v>
      </c>
      <c r="AI27" s="71">
        <v>3.4173121438746401</v>
      </c>
      <c r="AJ27" s="72">
        <v>0.69502966955196199</v>
      </c>
      <c r="AK27" s="34"/>
      <c r="AN27" s="81">
        <v>3.1392302360557101</v>
      </c>
      <c r="AO27" s="82">
        <v>0.52830196758124903</v>
      </c>
      <c r="AP27" s="82"/>
      <c r="AQ27" s="83">
        <f t="shared" si="10"/>
        <v>0.21468167974847799</v>
      </c>
      <c r="AU27" s="71">
        <v>3.5521946225071201</v>
      </c>
      <c r="AV27" s="72">
        <v>0.398929929639665</v>
      </c>
      <c r="AZ27" s="81">
        <v>3.5955475578050602</v>
      </c>
      <c r="BA27" s="82">
        <v>0.367432338653712</v>
      </c>
      <c r="BB27" s="82"/>
      <c r="BC27" s="83">
        <f t="shared" si="11"/>
        <v>0.18684602591643007</v>
      </c>
      <c r="BG27" s="71">
        <v>3.92761752136752</v>
      </c>
      <c r="BH27" s="72">
        <v>0.94443338641188901</v>
      </c>
      <c r="BL27" s="81">
        <v>3.1664487479955499</v>
      </c>
      <c r="BM27" s="82">
        <v>0.57665254385047104</v>
      </c>
      <c r="BN27" s="82"/>
      <c r="BO27" s="83">
        <f t="shared" si="8"/>
        <v>0.23504223604387289</v>
      </c>
      <c r="BS27" s="71">
        <v>3.63312410968661</v>
      </c>
      <c r="BT27" s="72">
        <v>0.71049390277097202</v>
      </c>
      <c r="BU27" s="92">
        <f t="shared" si="0"/>
        <v>0.71035855218397614</v>
      </c>
      <c r="BY27" s="81">
        <v>3.2736129200312498</v>
      </c>
      <c r="BZ27" s="82">
        <v>0.60457586627499904</v>
      </c>
      <c r="CA27" s="82"/>
      <c r="CB27" s="72">
        <f t="shared" si="7"/>
        <v>0.24551004526870895</v>
      </c>
      <c r="CE27" s="81">
        <v>3.2611516297781602</v>
      </c>
      <c r="CF27" s="82">
        <v>0.79413397881051195</v>
      </c>
      <c r="CG27" s="82"/>
      <c r="CH27" s="72">
        <f t="shared" si="3"/>
        <v>0.32451838130110766</v>
      </c>
      <c r="CK27" s="81">
        <v>3.3995332842053498</v>
      </c>
      <c r="CL27" s="82">
        <v>0.805146731775639</v>
      </c>
      <c r="CM27" s="82"/>
      <c r="CN27" s="72">
        <f t="shared" si="4"/>
        <v>0.32851491683166678</v>
      </c>
    </row>
    <row r="28" spans="2:92" s="73" customFormat="1" x14ac:dyDescent="0.25">
      <c r="B28" s="81">
        <v>4.5771128271128196</v>
      </c>
      <c r="C28" s="82">
        <v>0.38074433656957901</v>
      </c>
      <c r="D28" s="82"/>
      <c r="E28" s="83">
        <f t="shared" si="5"/>
        <v>0.86216041735731808</v>
      </c>
      <c r="H28" s="81">
        <v>5.427696225</v>
      </c>
      <c r="I28" s="83">
        <v>0.315731347</v>
      </c>
      <c r="J28" s="34"/>
      <c r="K28" s="34"/>
      <c r="L28" s="81">
        <v>3.1932566785442198</v>
      </c>
      <c r="M28" s="82">
        <v>0.79373996634494404</v>
      </c>
      <c r="N28" s="82"/>
      <c r="O28" s="83">
        <f t="shared" si="6"/>
        <v>0.32404138770541691</v>
      </c>
      <c r="R28" s="81">
        <v>373.89431566889903</v>
      </c>
      <c r="S28" s="89">
        <f t="shared" si="1"/>
        <v>3.3160103056980796</v>
      </c>
      <c r="T28" s="82">
        <v>12300.0461364684</v>
      </c>
      <c r="U28" s="72">
        <f t="shared" si="2"/>
        <v>0.9911797585715264</v>
      </c>
      <c r="W28" s="71">
        <v>3.68033297720797</v>
      </c>
      <c r="X28" s="72">
        <v>0.56710609586803795</v>
      </c>
      <c r="Y28" s="34"/>
      <c r="AB28" s="81">
        <v>3.58294252873563</v>
      </c>
      <c r="AC28" s="82">
        <v>0.46658331139773601</v>
      </c>
      <c r="AD28" s="82"/>
      <c r="AE28" s="83">
        <f t="shared" si="9"/>
        <v>0.23902731895777332</v>
      </c>
      <c r="AI28" s="71">
        <v>3.3984285968660899</v>
      </c>
      <c r="AJ28" s="72">
        <v>0.62025151069736995</v>
      </c>
      <c r="AK28" s="34"/>
      <c r="AN28" s="81">
        <v>3.1626072059112</v>
      </c>
      <c r="AO28" s="82">
        <v>0.61057993165928903</v>
      </c>
      <c r="AP28" s="82"/>
      <c r="AQ28" s="83">
        <f t="shared" si="10"/>
        <v>0.24811629218315917</v>
      </c>
      <c r="AU28" s="71">
        <v>3.5207220441595402</v>
      </c>
      <c r="AV28" s="72">
        <v>0.45447493058958</v>
      </c>
      <c r="AZ28" s="81">
        <v>3.6194445251133902</v>
      </c>
      <c r="BA28" s="82">
        <v>0.427109646079111</v>
      </c>
      <c r="BB28" s="82"/>
      <c r="BC28" s="83">
        <f t="shared" si="11"/>
        <v>0.21719302196659993</v>
      </c>
      <c r="BG28" s="71">
        <v>3.88490473646723</v>
      </c>
      <c r="BH28" s="72">
        <v>0.98457010081213903</v>
      </c>
      <c r="BL28" s="81">
        <v>3.1861354385099299</v>
      </c>
      <c r="BM28" s="82">
        <v>0.65365015660790005</v>
      </c>
      <c r="BN28" s="82"/>
      <c r="BO28" s="83">
        <f t="shared" si="8"/>
        <v>0.26642628396934109</v>
      </c>
      <c r="BP28" s="73">
        <v>3.7488382436030001</v>
      </c>
      <c r="BQ28" s="73">
        <v>4.6297307704596004E-9</v>
      </c>
      <c r="BS28" s="71">
        <v>3.5949074074073999</v>
      </c>
      <c r="BT28" s="72">
        <v>0.76788339049485499</v>
      </c>
      <c r="BU28" s="92">
        <f t="shared" si="0"/>
        <v>0.76773710708940635</v>
      </c>
      <c r="BY28" s="81">
        <v>3.2934688371116501</v>
      </c>
      <c r="BZ28" s="82">
        <v>0.67637799253715103</v>
      </c>
      <c r="CA28" s="82"/>
      <c r="CB28" s="72">
        <f t="shared" si="7"/>
        <v>0.27466791320945816</v>
      </c>
      <c r="CE28" s="81">
        <v>3.2809025295877601</v>
      </c>
      <c r="CF28" s="82">
        <v>0.88646301095384095</v>
      </c>
      <c r="CG28" s="82"/>
      <c r="CH28" s="72">
        <f t="shared" si="3"/>
        <v>0.36224812068731321</v>
      </c>
      <c r="CK28" s="81">
        <v>3.4191353475804398</v>
      </c>
      <c r="CL28" s="82">
        <v>0.89287444756740297</v>
      </c>
      <c r="CM28" s="82"/>
      <c r="CN28" s="72">
        <f t="shared" si="4"/>
        <v>0.36430946473178089</v>
      </c>
    </row>
    <row r="29" spans="2:92" s="73" customFormat="1" x14ac:dyDescent="0.25">
      <c r="B29" s="81">
        <v>4.6200128700128698</v>
      </c>
      <c r="C29" s="82">
        <v>0.34607027276930102</v>
      </c>
      <c r="D29" s="82"/>
      <c r="E29" s="83">
        <f t="shared" si="5"/>
        <v>0.7836441993962957</v>
      </c>
      <c r="H29" s="81">
        <v>5.4122832279999997</v>
      </c>
      <c r="I29" s="83">
        <v>0.28279095999999998</v>
      </c>
      <c r="J29" s="34"/>
      <c r="K29" s="34"/>
      <c r="L29" s="81">
        <v>3.21258775899675</v>
      </c>
      <c r="M29" s="82">
        <v>0.88120442544631605</v>
      </c>
      <c r="N29" s="82"/>
      <c r="O29" s="83">
        <f t="shared" si="6"/>
        <v>0.35974842767295623</v>
      </c>
      <c r="R29" s="81">
        <v>370.46391014525</v>
      </c>
      <c r="S29" s="89">
        <f t="shared" si="1"/>
        <v>3.3467157529970724</v>
      </c>
      <c r="T29" s="82">
        <v>11748.826701878799</v>
      </c>
      <c r="U29" s="72">
        <f t="shared" si="2"/>
        <v>0.94676061249397159</v>
      </c>
      <c r="W29" s="71">
        <v>3.6511084401709399</v>
      </c>
      <c r="X29" s="72">
        <v>0.60458108770210595</v>
      </c>
      <c r="Y29" s="34"/>
      <c r="AB29" s="81">
        <v>3.6043448275861998</v>
      </c>
      <c r="AC29" s="82">
        <v>0.52872466438536403</v>
      </c>
      <c r="AD29" s="82"/>
      <c r="AE29" s="83">
        <f t="shared" si="9"/>
        <v>0.27086189305890224</v>
      </c>
      <c r="AF29" s="73">
        <v>4.0720009253029996</v>
      </c>
      <c r="AG29" s="73">
        <v>0.49157235587539999</v>
      </c>
      <c r="AI29" s="71">
        <v>3.37235131766381</v>
      </c>
      <c r="AJ29" s="72">
        <v>0.554820621699602</v>
      </c>
      <c r="AK29" s="34"/>
      <c r="AN29" s="81">
        <v>3.1826446086444702</v>
      </c>
      <c r="AO29" s="82">
        <v>0.68934792257575905</v>
      </c>
      <c r="AP29" s="82"/>
      <c r="AQ29" s="83">
        <f t="shared" si="10"/>
        <v>0.28012458599622359</v>
      </c>
      <c r="AR29" s="73">
        <v>3.7493040239118001</v>
      </c>
      <c r="AS29" s="73">
        <v>4.2669387913476004E-9</v>
      </c>
      <c r="AU29" s="71">
        <v>3.5004896723646701</v>
      </c>
      <c r="AV29" s="72">
        <v>0.48540339702759999</v>
      </c>
      <c r="AZ29" s="81">
        <v>3.6403402553580899</v>
      </c>
      <c r="BA29" s="82">
        <v>0.48416377515614101</v>
      </c>
      <c r="BB29" s="82"/>
      <c r="BC29" s="83">
        <f t="shared" si="11"/>
        <v>0.24620608412445472</v>
      </c>
      <c r="BD29" s="73">
        <v>4.1204959728453998</v>
      </c>
      <c r="BE29" s="73">
        <v>0.49072693299536002</v>
      </c>
      <c r="BG29" s="71">
        <v>3.8354478276353201</v>
      </c>
      <c r="BH29" s="72">
        <v>1.0012527281635499</v>
      </c>
      <c r="BL29" s="81">
        <v>3.2058221290243001</v>
      </c>
      <c r="BM29" s="82">
        <v>0.73173186986398597</v>
      </c>
      <c r="BN29" s="82"/>
      <c r="BO29" s="83">
        <f t="shared" si="8"/>
        <v>0.29825220873731689</v>
      </c>
      <c r="BS29" s="71">
        <v>3.5602875712250701</v>
      </c>
      <c r="BT29" s="72">
        <v>0.82644128695084096</v>
      </c>
      <c r="BU29" s="92">
        <f t="shared" si="0"/>
        <v>0.82628384814261169</v>
      </c>
      <c r="BY29" s="81">
        <v>3.3133247541920499</v>
      </c>
      <c r="BZ29" s="82">
        <v>0.75579549582710803</v>
      </c>
      <c r="CA29" s="82"/>
      <c r="CB29" s="72">
        <f t="shared" si="7"/>
        <v>0.30691828229543883</v>
      </c>
      <c r="CE29" s="81">
        <v>3.30065342939736</v>
      </c>
      <c r="CF29" s="82">
        <v>0.97879204309717005</v>
      </c>
      <c r="CG29" s="82"/>
      <c r="CH29" s="72">
        <f t="shared" si="3"/>
        <v>0.39997786007351877</v>
      </c>
      <c r="CK29" s="81">
        <v>3.4387374109555302</v>
      </c>
      <c r="CL29" s="82">
        <v>0.98381171393691602</v>
      </c>
      <c r="CM29" s="82"/>
      <c r="CN29" s="72">
        <f t="shared" si="4"/>
        <v>0.40141356926238764</v>
      </c>
    </row>
    <row r="30" spans="2:92" s="73" customFormat="1" x14ac:dyDescent="0.25">
      <c r="B30" s="81">
        <v>4.6629129129129101</v>
      </c>
      <c r="C30" s="82">
        <v>0.30754353521343802</v>
      </c>
      <c r="D30" s="82"/>
      <c r="E30" s="83">
        <f t="shared" si="5"/>
        <v>0.69640395721738513</v>
      </c>
      <c r="H30" s="81">
        <v>5.3969284220000002</v>
      </c>
      <c r="I30" s="83">
        <v>0.25235823099999999</v>
      </c>
      <c r="J30" s="34"/>
      <c r="K30" s="34"/>
      <c r="L30" s="81">
        <v>3.23190763951854</v>
      </c>
      <c r="M30" s="82">
        <v>0.97304210750275599</v>
      </c>
      <c r="N30" s="82"/>
      <c r="O30" s="83">
        <f t="shared" si="6"/>
        <v>0.39724081963887231</v>
      </c>
      <c r="R30" s="81">
        <v>364.44230555069402</v>
      </c>
      <c r="S30" s="89">
        <f t="shared" si="1"/>
        <v>3.4020128429561218</v>
      </c>
      <c r="T30" s="82">
        <v>11124.425282784699</v>
      </c>
      <c r="U30" s="72">
        <f t="shared" si="2"/>
        <v>0.89644421197296453</v>
      </c>
      <c r="W30" s="71">
        <v>3.6173878205128198</v>
      </c>
      <c r="X30" s="72">
        <v>0.65066450269475695</v>
      </c>
      <c r="Y30" s="34"/>
      <c r="AB30" s="81">
        <v>3.6226896551724099</v>
      </c>
      <c r="AC30" s="82">
        <v>0.58736509607791498</v>
      </c>
      <c r="AD30" s="82"/>
      <c r="AE30" s="83">
        <f t="shared" si="9"/>
        <v>0.30090297002757349</v>
      </c>
      <c r="AI30" s="71">
        <v>3.3498709045583999</v>
      </c>
      <c r="AJ30" s="72">
        <v>0.48127960150253102</v>
      </c>
      <c r="AK30" s="34"/>
      <c r="AN30" s="81">
        <v>3.2026820113777501</v>
      </c>
      <c r="AO30" s="82">
        <v>0.76811591349222996</v>
      </c>
      <c r="AP30" s="82"/>
      <c r="AQ30" s="83">
        <f t="shared" si="10"/>
        <v>0.31213287980928833</v>
      </c>
      <c r="AU30" s="71">
        <v>3.46676905270655</v>
      </c>
      <c r="AV30" s="72">
        <v>0.549322227666176</v>
      </c>
      <c r="AZ30" s="81">
        <v>3.6582251782678998</v>
      </c>
      <c r="BA30" s="82">
        <v>0.54187369882026304</v>
      </c>
      <c r="BB30" s="82"/>
      <c r="BC30" s="83">
        <f t="shared" si="11"/>
        <v>0.27555262975538813</v>
      </c>
      <c r="BG30" s="71">
        <v>3.7859909188034102</v>
      </c>
      <c r="BH30" s="72">
        <v>0.98419521030985901</v>
      </c>
      <c r="BL30" s="81">
        <v>3.2255088195386699</v>
      </c>
      <c r="BM30" s="82">
        <v>0.81523408561335897</v>
      </c>
      <c r="BN30" s="82"/>
      <c r="BO30" s="83">
        <f t="shared" si="8"/>
        <v>0.33228751771783149</v>
      </c>
      <c r="BS30" s="71">
        <v>3.5126290954415902</v>
      </c>
      <c r="BT30" s="72">
        <v>0.89283439490445804</v>
      </c>
      <c r="BU30" s="92">
        <f t="shared" si="0"/>
        <v>0.89266430806913255</v>
      </c>
      <c r="BY30" s="81">
        <v>3.3331806712724399</v>
      </c>
      <c r="BZ30" s="82">
        <v>0.84065255413692397</v>
      </c>
      <c r="CA30" s="82"/>
      <c r="CB30" s="72">
        <f t="shared" si="7"/>
        <v>0.34137758077086972</v>
      </c>
      <c r="CE30" s="81">
        <v>3.3204043292069598</v>
      </c>
      <c r="CF30" s="82">
        <v>1.0767519312212399</v>
      </c>
      <c r="CG30" s="82"/>
      <c r="CH30" s="72">
        <f t="shared" si="3"/>
        <v>0.44000861706754241</v>
      </c>
      <c r="CK30" s="81">
        <v>3.4583394743306299</v>
      </c>
      <c r="CL30" s="82">
        <v>1.0768886806915901</v>
      </c>
      <c r="CM30" s="82"/>
      <c r="CN30" s="72">
        <f t="shared" si="4"/>
        <v>0.43939071154665404</v>
      </c>
    </row>
    <row r="31" spans="2:92" s="73" customFormat="1" x14ac:dyDescent="0.25">
      <c r="B31" s="81">
        <v>4.7058129558129496</v>
      </c>
      <c r="C31" s="82">
        <v>0.26709046077978099</v>
      </c>
      <c r="D31" s="82"/>
      <c r="E31" s="83">
        <f t="shared" si="5"/>
        <v>0.60480170292952706</v>
      </c>
      <c r="H31" s="81">
        <v>5.3816522820000001</v>
      </c>
      <c r="I31" s="83">
        <v>0.22263722499999999</v>
      </c>
      <c r="J31" s="34"/>
      <c r="K31" s="34"/>
      <c r="L31" s="81">
        <v>3.24799494003129</v>
      </c>
      <c r="M31" s="82">
        <v>1.0544933850409</v>
      </c>
      <c r="N31" s="82"/>
      <c r="O31" s="83">
        <f t="shared" si="6"/>
        <v>0.43049300060863976</v>
      </c>
      <c r="R31" s="81">
        <v>359.29769158566199</v>
      </c>
      <c r="S31" s="89">
        <f t="shared" si="1"/>
        <v>3.4507246582306643</v>
      </c>
      <c r="T31" s="82">
        <v>10279.205180011701</v>
      </c>
      <c r="U31" s="72">
        <f t="shared" si="2"/>
        <v>0.82833348717474997</v>
      </c>
      <c r="W31" s="71">
        <v>3.5791711182336101</v>
      </c>
      <c r="X31" s="72">
        <v>0.69807342339189404</v>
      </c>
      <c r="Y31" s="34"/>
      <c r="AB31" s="81">
        <v>3.6410344827586201</v>
      </c>
      <c r="AC31" s="82">
        <v>0.64688075809423495</v>
      </c>
      <c r="AD31" s="82"/>
      <c r="AE31" s="83">
        <f t="shared" si="9"/>
        <v>0.33139242127935908</v>
      </c>
      <c r="AI31" s="71">
        <v>3.3296385327635298</v>
      </c>
      <c r="AJ31" s="72">
        <v>0.41426792422015302</v>
      </c>
      <c r="AK31" s="34"/>
      <c r="AN31" s="81">
        <v>3.22271941411103</v>
      </c>
      <c r="AO31" s="82">
        <v>0.85982778895756895</v>
      </c>
      <c r="AP31" s="82"/>
      <c r="AQ31" s="83">
        <f t="shared" si="10"/>
        <v>0.34940107240740542</v>
      </c>
      <c r="AU31" s="71">
        <v>3.4308003917378902</v>
      </c>
      <c r="AV31" s="72">
        <v>0.61571533561979397</v>
      </c>
      <c r="AZ31" s="81">
        <v>3.6790979398616099</v>
      </c>
      <c r="BA31" s="82">
        <v>0.60679736294240005</v>
      </c>
      <c r="BB31" s="82"/>
      <c r="BC31" s="83">
        <f t="shared" si="11"/>
        <v>0.30856749359018809</v>
      </c>
      <c r="BG31" s="71">
        <v>3.7429569851444802</v>
      </c>
      <c r="BH31" s="72">
        <v>0.93283521149763104</v>
      </c>
      <c r="BL31" s="81">
        <v>3.2451955100530401</v>
      </c>
      <c r="BM31" s="82">
        <v>0.90740910535199204</v>
      </c>
      <c r="BN31" s="82"/>
      <c r="BO31" s="83">
        <f t="shared" si="8"/>
        <v>0.36985784143840855</v>
      </c>
      <c r="BP31" s="73">
        <v>3.7497482618629001</v>
      </c>
      <c r="BQ31" s="73">
        <v>4.6110325356554999E-9</v>
      </c>
      <c r="BS31" s="71">
        <v>3.4645210113960099</v>
      </c>
      <c r="BT31" s="72">
        <v>0.946237546954107</v>
      </c>
      <c r="BU31" s="92">
        <f t="shared" si="0"/>
        <v>0.94605728670568223</v>
      </c>
      <c r="BY31" s="81">
        <v>3.3530365883528401</v>
      </c>
      <c r="BZ31" s="82">
        <v>0.92986125646262896</v>
      </c>
      <c r="CA31" s="82"/>
      <c r="CB31" s="72">
        <f t="shared" si="7"/>
        <v>0.37760402275786159</v>
      </c>
      <c r="CE31" s="81">
        <v>3.3368634123816299</v>
      </c>
      <c r="CF31" s="82">
        <v>1.1640160273053799</v>
      </c>
      <c r="CG31" s="82"/>
      <c r="CH31" s="72">
        <f t="shared" si="3"/>
        <v>0.47566859883705009</v>
      </c>
      <c r="CK31" s="81">
        <v>3.4779415377057199</v>
      </c>
      <c r="CL31" s="82">
        <v>1.17638474860176</v>
      </c>
      <c r="CM31" s="82"/>
      <c r="CN31" s="72">
        <f t="shared" si="4"/>
        <v>0.47998696709190486</v>
      </c>
    </row>
    <row r="32" spans="2:92" s="73" customFormat="1" x14ac:dyDescent="0.25">
      <c r="B32" s="81">
        <v>4.7487129987129899</v>
      </c>
      <c r="C32" s="82">
        <v>0.22663738634612399</v>
      </c>
      <c r="D32" s="82"/>
      <c r="E32" s="83">
        <f t="shared" si="5"/>
        <v>0.513199448641669</v>
      </c>
      <c r="H32" s="81">
        <v>5.3664567290000003</v>
      </c>
      <c r="I32" s="83">
        <v>0.19340843799999999</v>
      </c>
      <c r="J32" s="34"/>
      <c r="K32" s="34"/>
      <c r="L32" s="81">
        <v>3.2640766405786699</v>
      </c>
      <c r="M32" s="82">
        <v>1.1381312740565901</v>
      </c>
      <c r="N32" s="82"/>
      <c r="O32" s="83">
        <f t="shared" si="6"/>
        <v>0.46463785757760057</v>
      </c>
      <c r="R32" s="81">
        <v>350.70079704726601</v>
      </c>
      <c r="S32" s="89">
        <f t="shared" si="1"/>
        <v>3.5353139041565962</v>
      </c>
      <c r="T32" s="82">
        <v>9287.3665621967302</v>
      </c>
      <c r="U32" s="72">
        <f t="shared" si="2"/>
        <v>0.74840774130026955</v>
      </c>
      <c r="W32" s="71">
        <v>3.54545049857549</v>
      </c>
      <c r="X32" s="72">
        <v>0.74185193124285398</v>
      </c>
      <c r="Y32" s="34"/>
      <c r="AB32" s="81">
        <v>3.65937931034482</v>
      </c>
      <c r="AC32" s="82">
        <v>0.71339826270071105</v>
      </c>
      <c r="AD32" s="82"/>
      <c r="AE32" s="83">
        <f t="shared" si="9"/>
        <v>0.365468866796061</v>
      </c>
      <c r="AF32" s="73">
        <v>4.0724113128177004</v>
      </c>
      <c r="AG32" s="73">
        <v>0.49158350061947997</v>
      </c>
      <c r="AI32" s="71">
        <v>3.3116542022791999</v>
      </c>
      <c r="AJ32" s="72">
        <v>0.36272048015678499</v>
      </c>
      <c r="AK32" s="34"/>
      <c r="AN32" s="81">
        <v>3.2427568168443002</v>
      </c>
      <c r="AO32" s="82">
        <v>0.952618321468648</v>
      </c>
      <c r="AP32" s="82"/>
      <c r="AQ32" s="83">
        <f t="shared" si="10"/>
        <v>0.38710758990427729</v>
      </c>
      <c r="AR32" s="73">
        <v>3.7502416378446002</v>
      </c>
      <c r="AS32" s="73">
        <v>4.2638803502351998E-9</v>
      </c>
      <c r="AU32" s="71">
        <v>3.3970797720797701</v>
      </c>
      <c r="AV32" s="72">
        <v>0.683689231858021</v>
      </c>
      <c r="AZ32" s="81">
        <v>3.6999541129851399</v>
      </c>
      <c r="BA32" s="82">
        <v>0.67740458015267102</v>
      </c>
      <c r="BB32" s="82"/>
      <c r="BC32" s="83">
        <f t="shared" si="11"/>
        <v>0.34447254752500461</v>
      </c>
      <c r="BD32" s="73">
        <v>4.1207446242632004</v>
      </c>
      <c r="BE32" s="73">
        <v>0.49072994692854</v>
      </c>
      <c r="BG32" s="71">
        <v>3.72229641500474</v>
      </c>
      <c r="BH32" s="72">
        <v>0.89059085376760505</v>
      </c>
      <c r="BL32" s="81">
        <v>3.2648822005674099</v>
      </c>
      <c r="BM32" s="82">
        <v>0.999584125090625</v>
      </c>
      <c r="BN32" s="82"/>
      <c r="BO32" s="83">
        <f t="shared" si="8"/>
        <v>0.4074281651589855</v>
      </c>
      <c r="BS32" s="71">
        <v>3.4120667141500398</v>
      </c>
      <c r="BT32" s="72">
        <v>1.0001905384070899</v>
      </c>
      <c r="BU32" s="92">
        <f t="shared" si="0"/>
        <v>1</v>
      </c>
      <c r="BY32" s="81">
        <v>3.3728925054332399</v>
      </c>
      <c r="BZ32" s="82">
        <v>1.02342160280422</v>
      </c>
      <c r="CA32" s="82"/>
      <c r="CB32" s="72">
        <f t="shared" si="7"/>
        <v>0.41559760825641323</v>
      </c>
      <c r="CE32" s="81">
        <v>3.3533224955562999</v>
      </c>
      <c r="CF32" s="82">
        <v>1.25015395219337</v>
      </c>
      <c r="CG32" s="82"/>
      <c r="CH32" s="72">
        <f t="shared" si="3"/>
        <v>0.51086837708499344</v>
      </c>
      <c r="CK32" s="81">
        <v>3.4942765905183002</v>
      </c>
      <c r="CL32" s="82">
        <v>1.2566235130454499</v>
      </c>
      <c r="CM32" s="82"/>
      <c r="CN32" s="72">
        <f t="shared" si="4"/>
        <v>0.51272588285420573</v>
      </c>
    </row>
    <row r="33" spans="2:92" s="73" customFormat="1" x14ac:dyDescent="0.25">
      <c r="B33" s="81">
        <v>4.79161304161304</v>
      </c>
      <c r="C33" s="82">
        <v>0.187340114039143</v>
      </c>
      <c r="D33" s="82"/>
      <c r="E33" s="83">
        <f t="shared" si="5"/>
        <v>0.42421440161917856</v>
      </c>
      <c r="H33" s="81">
        <v>5.3396638049999998</v>
      </c>
      <c r="I33" s="83">
        <v>0.16451497800000001</v>
      </c>
      <c r="J33" s="34"/>
      <c r="K33" s="34"/>
      <c r="L33" s="81">
        <v>3.2833713212563</v>
      </c>
      <c r="M33" s="82">
        <v>1.23980870776193</v>
      </c>
      <c r="N33" s="82"/>
      <c r="O33" s="83">
        <f t="shared" si="6"/>
        <v>0.50614729153986304</v>
      </c>
      <c r="R33" s="81">
        <v>344.69709022065899</v>
      </c>
      <c r="S33" s="89">
        <f t="shared" si="1"/>
        <v>3.5968896726291311</v>
      </c>
      <c r="T33" s="82">
        <v>8331.9280271091502</v>
      </c>
      <c r="U33" s="72">
        <f t="shared" si="2"/>
        <v>0.67141523850548346</v>
      </c>
      <c r="W33" s="71">
        <v>3.5094818376068302</v>
      </c>
      <c r="X33" s="72">
        <v>0.78824463089988495</v>
      </c>
      <c r="Y33" s="34"/>
      <c r="AB33" s="81">
        <v>3.6777241379310301</v>
      </c>
      <c r="AC33" s="82">
        <v>0.77991576730718604</v>
      </c>
      <c r="AD33" s="82"/>
      <c r="AE33" s="83">
        <f t="shared" si="9"/>
        <v>0.39954531231276236</v>
      </c>
      <c r="AI33" s="71">
        <v>3.2869257478632399</v>
      </c>
      <c r="AJ33" s="72">
        <v>0.29529642332189998</v>
      </c>
      <c r="AK33" s="34"/>
      <c r="AN33" s="81">
        <v>3.25945465245537</v>
      </c>
      <c r="AO33" s="82">
        <v>1.0340786172365399</v>
      </c>
      <c r="AP33" s="82"/>
      <c r="AQ33" s="83">
        <f t="shared" si="10"/>
        <v>0.42020993326355949</v>
      </c>
      <c r="AU33" s="71">
        <v>3.3611111111111098</v>
      </c>
      <c r="AV33" s="72">
        <v>0.75551200391964701</v>
      </c>
      <c r="AZ33" s="81">
        <v>3.71782117138862</v>
      </c>
      <c r="BA33" s="82">
        <v>0.74123525329632101</v>
      </c>
      <c r="BB33" s="82"/>
      <c r="BC33" s="83">
        <f t="shared" si="11"/>
        <v>0.37693160557134003</v>
      </c>
      <c r="BG33" s="71">
        <v>3.7005653490028401</v>
      </c>
      <c r="BH33" s="72">
        <v>0.832214600685938</v>
      </c>
      <c r="BL33" s="81">
        <v>3.2812877759960499</v>
      </c>
      <c r="BM33" s="82">
        <v>1.0830819279478701</v>
      </c>
      <c r="BN33" s="82"/>
      <c r="BO33" s="83">
        <f t="shared" si="8"/>
        <v>0.44146167545492959</v>
      </c>
      <c r="BS33" s="71">
        <v>3.3513695987654302</v>
      </c>
      <c r="BT33" s="72">
        <v>0.97831151214909096</v>
      </c>
      <c r="BU33" s="92">
        <f t="shared" si="0"/>
        <v>0.97812514174264864</v>
      </c>
      <c r="BY33" s="81">
        <v>3.39274842251363</v>
      </c>
      <c r="BZ33" s="82">
        <v>1.12024568215773</v>
      </c>
      <c r="CA33" s="82"/>
      <c r="CB33" s="72">
        <f t="shared" si="7"/>
        <v>0.45491655138863651</v>
      </c>
      <c r="CE33" s="81">
        <v>3.3697815787309602</v>
      </c>
      <c r="CF33" s="82">
        <v>1.33798113387558</v>
      </c>
      <c r="CG33" s="82"/>
      <c r="CH33" s="72">
        <f t="shared" si="3"/>
        <v>0.54675846061528122</v>
      </c>
      <c r="CK33" s="81">
        <v>3.5073446327683602</v>
      </c>
      <c r="CL33" s="82">
        <v>1.3256288504670199</v>
      </c>
      <c r="CM33" s="82"/>
      <c r="CN33" s="72">
        <f t="shared" si="4"/>
        <v>0.54088135040978313</v>
      </c>
    </row>
    <row r="34" spans="2:92" s="73" customFormat="1" x14ac:dyDescent="0.25">
      <c r="B34" s="81">
        <v>4.8398755898755796</v>
      </c>
      <c r="C34" s="82">
        <v>0.148813376483279</v>
      </c>
      <c r="D34" s="82"/>
      <c r="E34" s="83">
        <f t="shared" si="5"/>
        <v>0.33697415944026576</v>
      </c>
      <c r="H34" s="81">
        <v>5.3179598009999998</v>
      </c>
      <c r="I34" s="83">
        <v>0.139162282</v>
      </c>
      <c r="J34" s="34"/>
      <c r="K34" s="34"/>
      <c r="L34" s="81">
        <v>3.2994404218816</v>
      </c>
      <c r="M34" s="82">
        <v>1.3283664726020701</v>
      </c>
      <c r="N34" s="82"/>
      <c r="O34" s="83">
        <f t="shared" si="6"/>
        <v>0.54230066950699707</v>
      </c>
      <c r="R34" s="81">
        <v>340.427478244268</v>
      </c>
      <c r="S34" s="89">
        <f t="shared" si="1"/>
        <v>3.6420015516796083</v>
      </c>
      <c r="T34" s="82">
        <v>7302.6711424344103</v>
      </c>
      <c r="U34" s="72">
        <f t="shared" si="2"/>
        <v>0.58847420079382295</v>
      </c>
      <c r="W34" s="71">
        <v>3.4735131766381699</v>
      </c>
      <c r="X34" s="72">
        <v>0.82996124098831103</v>
      </c>
      <c r="Y34" s="34"/>
      <c r="AB34" s="81">
        <v>3.6960689655172398</v>
      </c>
      <c r="AC34" s="82">
        <v>0.84993419320873898</v>
      </c>
      <c r="AD34" s="82"/>
      <c r="AE34" s="83">
        <f t="shared" si="9"/>
        <v>0.43541525496192179</v>
      </c>
      <c r="AI34" s="71">
        <v>3.26219729344729</v>
      </c>
      <c r="AJ34" s="72">
        <v>0.230759023354564</v>
      </c>
      <c r="AK34" s="34"/>
      <c r="AN34" s="81">
        <v>3.27281292094422</v>
      </c>
      <c r="AO34" s="82">
        <v>1.10043337660118</v>
      </c>
      <c r="AP34" s="82"/>
      <c r="AQ34" s="83">
        <f t="shared" si="10"/>
        <v>0.44717396533962056</v>
      </c>
      <c r="AU34" s="71">
        <v>3.3296385327635298</v>
      </c>
      <c r="AV34" s="72">
        <v>0.82218003157493502</v>
      </c>
      <c r="AZ34" s="81">
        <v>3.7356780215027801</v>
      </c>
      <c r="BA34" s="82">
        <v>0.80856349757113</v>
      </c>
      <c r="BB34" s="82"/>
      <c r="BC34" s="83">
        <f t="shared" si="11"/>
        <v>0.41116924214076234</v>
      </c>
      <c r="BG34" s="71">
        <v>3.68033297720797</v>
      </c>
      <c r="BH34" s="72">
        <v>0.77973930262942903</v>
      </c>
      <c r="BL34" s="81">
        <v>3.2944122363389599</v>
      </c>
      <c r="BM34" s="82">
        <v>1.15139791093179</v>
      </c>
      <c r="BN34" s="82"/>
      <c r="BO34" s="83">
        <f t="shared" si="8"/>
        <v>0.46930711127119717</v>
      </c>
      <c r="BP34" s="73">
        <v>3.7531373310063998</v>
      </c>
      <c r="BQ34" s="73">
        <v>4.4674167992158999E-9</v>
      </c>
      <c r="BS34" s="71">
        <v>3.3228944088319001</v>
      </c>
      <c r="BT34" s="72">
        <v>0.95724808100604197</v>
      </c>
      <c r="BU34" s="92">
        <f t="shared" si="0"/>
        <v>0.95706572322765782</v>
      </c>
      <c r="BY34" s="81">
        <v>3.4092950200806298</v>
      </c>
      <c r="BZ34" s="82">
        <v>1.20183900745563</v>
      </c>
      <c r="CA34" s="82"/>
      <c r="CB34" s="72">
        <f t="shared" si="7"/>
        <v>0.48805049223039698</v>
      </c>
      <c r="CE34" s="81">
        <v>3.3829488452706999</v>
      </c>
      <c r="CF34" s="82">
        <v>1.40891858193904</v>
      </c>
      <c r="CG34" s="82"/>
      <c r="CH34" s="72">
        <f t="shared" si="3"/>
        <v>0.57574664955245092</v>
      </c>
      <c r="CK34" s="81">
        <v>3.5204126750184201</v>
      </c>
      <c r="CL34" s="82">
        <v>1.3946341878885899</v>
      </c>
      <c r="CM34" s="82"/>
      <c r="CN34" s="72">
        <f t="shared" si="4"/>
        <v>0.56903681796536054</v>
      </c>
    </row>
    <row r="35" spans="2:92" s="73" customFormat="1" x14ac:dyDescent="0.25">
      <c r="B35" s="81">
        <v>4.8935006435006398</v>
      </c>
      <c r="C35" s="82">
        <v>0.111211280628756</v>
      </c>
      <c r="D35" s="82"/>
      <c r="E35" s="83">
        <f t="shared" si="5"/>
        <v>0.25182768307364745</v>
      </c>
      <c r="H35" s="81">
        <v>5.2760831259999996</v>
      </c>
      <c r="I35" s="83">
        <v>0.10569640800000001</v>
      </c>
      <c r="J35" s="34"/>
      <c r="K35" s="34"/>
      <c r="L35" s="81">
        <v>3.31229654237664</v>
      </c>
      <c r="M35" s="82">
        <v>1.39888469275255</v>
      </c>
      <c r="N35" s="82"/>
      <c r="O35" s="83">
        <f t="shared" si="6"/>
        <v>0.57108947048082515</v>
      </c>
      <c r="R35" s="81">
        <v>332.69365384921298</v>
      </c>
      <c r="S35" s="89">
        <f t="shared" si="1"/>
        <v>3.7266638231756972</v>
      </c>
      <c r="T35" s="82">
        <v>6347.4871533798896</v>
      </c>
      <c r="U35" s="72">
        <f t="shared" si="2"/>
        <v>0.51150221018840547</v>
      </c>
      <c r="W35" s="71">
        <v>3.4375445156695101</v>
      </c>
      <c r="X35" s="72">
        <v>0.87613302302792695</v>
      </c>
      <c r="Y35" s="34"/>
      <c r="AB35" s="81">
        <v>3.7144137931034402</v>
      </c>
      <c r="AC35" s="82">
        <v>0.92345354040536998</v>
      </c>
      <c r="AD35" s="82"/>
      <c r="AE35" s="83">
        <f t="shared" si="9"/>
        <v>0.47307869474353947</v>
      </c>
      <c r="AF35" s="73">
        <v>4.4855807885656001</v>
      </c>
      <c r="AG35" s="73">
        <v>5.2889846923513998E-4</v>
      </c>
      <c r="AI35" s="71">
        <v>3.2284766737891699</v>
      </c>
      <c r="AJ35" s="72">
        <v>0.164159725624693</v>
      </c>
      <c r="AK35" s="34"/>
      <c r="AN35" s="81">
        <v>3.2861711894330701</v>
      </c>
      <c r="AO35" s="82">
        <v>1.17164209267163</v>
      </c>
      <c r="AP35" s="82"/>
      <c r="AQ35" s="83">
        <f t="shared" si="10"/>
        <v>0.47611045946006991</v>
      </c>
      <c r="AR35" s="73">
        <v>3.7536895388171998</v>
      </c>
      <c r="AS35" s="73">
        <v>4.1734028863850999E-9</v>
      </c>
      <c r="AU35" s="71">
        <v>3.3094061609686598</v>
      </c>
      <c r="AV35" s="72">
        <v>0.85791959279220398</v>
      </c>
      <c r="AZ35" s="81">
        <v>3.75352721539993</v>
      </c>
      <c r="BA35" s="82">
        <v>0.87851492019430899</v>
      </c>
      <c r="BB35" s="82"/>
      <c r="BC35" s="83">
        <f t="shared" si="11"/>
        <v>0.44674081260250026</v>
      </c>
      <c r="BD35" s="73">
        <v>4.4770576482626998</v>
      </c>
      <c r="BE35" s="73">
        <v>5.2291306230524003E-4</v>
      </c>
      <c r="BG35" s="71">
        <v>3.6623486467236401</v>
      </c>
      <c r="BH35" s="72">
        <v>0.73180017965049804</v>
      </c>
      <c r="BL35" s="81">
        <v>3.30753669668188</v>
      </c>
      <c r="BM35" s="82">
        <v>1.2213400446636899</v>
      </c>
      <c r="BN35" s="82"/>
      <c r="BO35" s="83">
        <f t="shared" si="8"/>
        <v>0.49781536235122392</v>
      </c>
      <c r="BS35" s="71">
        <v>3.2837142602767599</v>
      </c>
      <c r="BT35" s="72">
        <v>0.89071358577727999</v>
      </c>
      <c r="BU35" s="92">
        <f t="shared" si="0"/>
        <v>0.89054390296056618</v>
      </c>
      <c r="BY35" s="81">
        <v>3.4225322981342301</v>
      </c>
      <c r="BZ35" s="82">
        <v>1.2703774007058599</v>
      </c>
      <c r="CA35" s="82"/>
      <c r="CB35" s="72">
        <f t="shared" si="7"/>
        <v>0.51588300253747332</v>
      </c>
      <c r="CE35" s="81">
        <v>3.3994079284453602</v>
      </c>
      <c r="CF35" s="82">
        <v>1.49899810601355</v>
      </c>
      <c r="CG35" s="82"/>
      <c r="CH35" s="72">
        <f t="shared" si="3"/>
        <v>0.61255714012586748</v>
      </c>
      <c r="CK35" s="81">
        <v>3.5334807172684801</v>
      </c>
      <c r="CL35" s="82">
        <v>1.46363952531016</v>
      </c>
      <c r="CM35" s="82"/>
      <c r="CN35" s="72">
        <f t="shared" si="4"/>
        <v>0.59719228552093795</v>
      </c>
    </row>
    <row r="36" spans="2:92" s="73" customFormat="1" x14ac:dyDescent="0.25">
      <c r="B36" s="81">
        <v>4.9578507078507004</v>
      </c>
      <c r="C36" s="82">
        <v>7.5062193162054494E-2</v>
      </c>
      <c r="D36" s="82"/>
      <c r="E36" s="83">
        <f t="shared" si="5"/>
        <v>0.16997141012634889</v>
      </c>
      <c r="H36" s="81">
        <v>5.217166572</v>
      </c>
      <c r="I36" s="83">
        <v>7.8551809E-2</v>
      </c>
      <c r="J36" s="34"/>
      <c r="K36" s="34"/>
      <c r="L36" s="81">
        <v>3.3251484628976602</v>
      </c>
      <c r="M36" s="82">
        <v>1.4710428715111801</v>
      </c>
      <c r="N36" s="82"/>
      <c r="O36" s="83">
        <f t="shared" si="6"/>
        <v>0.60054777845404439</v>
      </c>
      <c r="R36" s="81">
        <v>327.54903988418101</v>
      </c>
      <c r="S36" s="89">
        <f t="shared" si="1"/>
        <v>3.7851962699643318</v>
      </c>
      <c r="T36" s="82">
        <v>5502.2670506069298</v>
      </c>
      <c r="U36" s="72">
        <f t="shared" si="2"/>
        <v>0.44339148539019402</v>
      </c>
      <c r="W36" s="71">
        <v>3.3948317307692299</v>
      </c>
      <c r="X36" s="72">
        <v>0.92046382492242296</v>
      </c>
      <c r="Y36" s="34"/>
      <c r="AB36" s="81">
        <v>3.7327586206896499</v>
      </c>
      <c r="AC36" s="82">
        <v>0.99872334824953901</v>
      </c>
      <c r="AD36" s="82"/>
      <c r="AE36" s="83">
        <f t="shared" si="9"/>
        <v>0.51163888309138572</v>
      </c>
      <c r="AI36" s="71">
        <v>3.19025997150997</v>
      </c>
      <c r="AJ36" s="72">
        <v>0.11082530350046201</v>
      </c>
      <c r="AK36" s="34"/>
      <c r="AN36" s="81">
        <v>3.2995294579219201</v>
      </c>
      <c r="AO36" s="82">
        <v>1.24285080874209</v>
      </c>
      <c r="AP36" s="82"/>
      <c r="AQ36" s="83">
        <f t="shared" si="10"/>
        <v>0.50504695358052332</v>
      </c>
      <c r="AU36" s="71">
        <v>3.2824296652421601</v>
      </c>
      <c r="AV36" s="72">
        <v>0.907208767877557</v>
      </c>
      <c r="AZ36" s="81">
        <v>3.77137130515242</v>
      </c>
      <c r="BA36" s="82">
        <v>0.95021512838306599</v>
      </c>
      <c r="BB36" s="82"/>
      <c r="BC36" s="83">
        <f t="shared" si="11"/>
        <v>0.48320167232578082</v>
      </c>
      <c r="BG36" s="71">
        <v>3.6466123575498499</v>
      </c>
      <c r="BH36" s="72">
        <v>0.69090587402689296</v>
      </c>
      <c r="BL36" s="81">
        <v>3.3206611570247899</v>
      </c>
      <c r="BM36" s="82">
        <v>1.2896560276476099</v>
      </c>
      <c r="BN36" s="82"/>
      <c r="BO36" s="83">
        <f t="shared" si="8"/>
        <v>0.52566079816749145</v>
      </c>
      <c r="BS36" s="71">
        <v>3.2509570868945801</v>
      </c>
      <c r="BT36" s="72">
        <v>0.80087375469541</v>
      </c>
      <c r="BU36" s="92">
        <f t="shared" si="0"/>
        <v>0.80072118655600044</v>
      </c>
      <c r="BY36" s="81">
        <v>3.4357695761878202</v>
      </c>
      <c r="BZ36" s="82">
        <v>1.3405476604620601</v>
      </c>
      <c r="CA36" s="82"/>
      <c r="CB36" s="72">
        <f t="shared" si="7"/>
        <v>0.5443781916613899</v>
      </c>
      <c r="CE36" s="81">
        <v>3.4191588282549699</v>
      </c>
      <c r="CF36" s="82">
        <v>1.6082197060991199</v>
      </c>
      <c r="CG36" s="82"/>
      <c r="CH36" s="72">
        <f t="shared" si="3"/>
        <v>0.65718993233553502</v>
      </c>
      <c r="CK36" s="81">
        <v>3.5465487595185401</v>
      </c>
      <c r="CL36" s="82">
        <v>1.53264486273173</v>
      </c>
      <c r="CM36" s="82"/>
      <c r="CN36" s="72">
        <f t="shared" si="4"/>
        <v>0.62534775307651524</v>
      </c>
    </row>
    <row r="37" spans="2:92" s="73" customFormat="1" x14ac:dyDescent="0.25">
      <c r="B37" s="81">
        <v>5.0543758043758</v>
      </c>
      <c r="C37" s="82">
        <v>3.8837052914722801E-2</v>
      </c>
      <c r="D37" s="82"/>
      <c r="E37" s="83">
        <f t="shared" si="5"/>
        <v>8.7942922675007862E-2</v>
      </c>
      <c r="H37" s="81">
        <v>5.1458302930000004</v>
      </c>
      <c r="I37" s="83">
        <v>6.6183189000000003E-2</v>
      </c>
      <c r="J37" s="34"/>
      <c r="K37" s="34"/>
      <c r="L37" s="81">
        <v>3.3380045833927001</v>
      </c>
      <c r="M37" s="82">
        <v>1.54156109166167</v>
      </c>
      <c r="N37" s="82"/>
      <c r="O37" s="83">
        <f t="shared" si="6"/>
        <v>0.62933657942787646</v>
      </c>
      <c r="R37" s="81">
        <v>318.10896161127602</v>
      </c>
      <c r="S37" s="89">
        <f t="shared" si="1"/>
        <v>3.8975242876529248</v>
      </c>
      <c r="T37" s="82">
        <v>4105.9547862608697</v>
      </c>
      <c r="U37" s="72">
        <f t="shared" si="2"/>
        <v>0.33087187060910966</v>
      </c>
      <c r="W37" s="71">
        <v>3.3453748219373201</v>
      </c>
      <c r="X37" s="72">
        <v>0.96608799904978204</v>
      </c>
      <c r="Y37" s="34"/>
      <c r="AB37" s="81">
        <v>3.7511034482758601</v>
      </c>
      <c r="AC37" s="82">
        <v>1.07486838641747</v>
      </c>
      <c r="AD37" s="82"/>
      <c r="AE37" s="83">
        <f t="shared" si="9"/>
        <v>0.5506474457223427</v>
      </c>
      <c r="AI37" s="71">
        <v>3.1295628561253501</v>
      </c>
      <c r="AJ37" s="72">
        <v>6.7587932237613599E-2</v>
      </c>
      <c r="AK37" s="34"/>
      <c r="AN37" s="81">
        <v>3.3128877264107701</v>
      </c>
      <c r="AO37" s="82">
        <v>1.3124415392439399</v>
      </c>
      <c r="AP37" s="82"/>
      <c r="AQ37" s="83">
        <f t="shared" si="10"/>
        <v>0.53332596035284463</v>
      </c>
      <c r="AU37" s="71">
        <v>3.2284766737891699</v>
      </c>
      <c r="AV37" s="72">
        <v>0.97463550250174402</v>
      </c>
      <c r="AZ37" s="81">
        <v>3.7892077386879</v>
      </c>
      <c r="BA37" s="82">
        <v>1.02453851492019</v>
      </c>
      <c r="BB37" s="82"/>
      <c r="BC37" s="83">
        <f t="shared" si="11"/>
        <v>0.5209964659413755</v>
      </c>
      <c r="BG37" s="71">
        <v>3.62862802706552</v>
      </c>
      <c r="BH37" s="72">
        <v>0.623463271021657</v>
      </c>
      <c r="BL37" s="81">
        <v>3.3337856173676998</v>
      </c>
      <c r="BM37" s="82">
        <v>1.3612243121275001</v>
      </c>
      <c r="BN37" s="82"/>
      <c r="BO37" s="83">
        <f t="shared" si="8"/>
        <v>0.55483186451128153</v>
      </c>
      <c r="BP37" s="73">
        <v>3.7653549797230998</v>
      </c>
      <c r="BQ37" s="73">
        <v>3.5430010283656E-9</v>
      </c>
      <c r="BS37" s="71">
        <v>3.22173254985755</v>
      </c>
      <c r="BT37" s="72">
        <v>0.71874149382111097</v>
      </c>
      <c r="BU37" s="92">
        <f t="shared" si="0"/>
        <v>0.71860457205062489</v>
      </c>
      <c r="BY37" s="81">
        <v>3.4490068542414201</v>
      </c>
      <c r="BZ37" s="82">
        <v>1.41071792021825</v>
      </c>
      <c r="CA37" s="82"/>
      <c r="CB37" s="72">
        <f t="shared" si="7"/>
        <v>0.57287338078530226</v>
      </c>
      <c r="CE37" s="81">
        <v>3.4356179114296301</v>
      </c>
      <c r="CF37" s="82">
        <v>1.69435763098711</v>
      </c>
      <c r="CG37" s="82"/>
      <c r="CH37" s="72">
        <f t="shared" si="3"/>
        <v>0.69238971058347831</v>
      </c>
      <c r="CK37" s="81">
        <v>3.5596168017686001</v>
      </c>
      <c r="CL37" s="82">
        <v>1.6016502001533</v>
      </c>
      <c r="CM37" s="82"/>
      <c r="CN37" s="72">
        <f t="shared" si="4"/>
        <v>0.65350322063209265</v>
      </c>
    </row>
    <row r="38" spans="2:92" s="73" customFormat="1" x14ac:dyDescent="0.25">
      <c r="B38" s="81">
        <v>5.1723509223509199</v>
      </c>
      <c r="C38" s="82">
        <v>1.67016909735355E-2</v>
      </c>
      <c r="D38" s="82"/>
      <c r="E38" s="83">
        <f t="shared" si="5"/>
        <v>3.7819438077668896E-2</v>
      </c>
      <c r="H38" s="81">
        <v>5.081804698</v>
      </c>
      <c r="I38" s="83">
        <v>6.9707303999999998E-2</v>
      </c>
      <c r="J38" s="34"/>
      <c r="K38" s="34"/>
      <c r="L38" s="81">
        <v>3.3508607038877498</v>
      </c>
      <c r="M38" s="82">
        <v>1.6120793118121499</v>
      </c>
      <c r="N38" s="82"/>
      <c r="O38" s="83">
        <f t="shared" si="6"/>
        <v>0.65812538040170465</v>
      </c>
      <c r="R38" s="81">
        <v>314.68253336939398</v>
      </c>
      <c r="S38" s="89">
        <f t="shared" si="1"/>
        <v>3.939962573469566</v>
      </c>
      <c r="T38" s="82">
        <v>3481.17154811715</v>
      </c>
      <c r="U38" s="72">
        <f t="shared" si="2"/>
        <v>0.28052470180404743</v>
      </c>
      <c r="W38" s="71">
        <v>3.2959179131054102</v>
      </c>
      <c r="X38" s="72">
        <v>0.99000601309518499</v>
      </c>
      <c r="Y38" s="34"/>
      <c r="AB38" s="81">
        <v>3.76944827586206</v>
      </c>
      <c r="AC38" s="82">
        <v>1.15188865490918</v>
      </c>
      <c r="AD38" s="82"/>
      <c r="AE38" s="83">
        <f t="shared" si="9"/>
        <v>0.59010438263641907</v>
      </c>
      <c r="AF38" s="73">
        <v>4.4856958004578003</v>
      </c>
      <c r="AG38" s="73">
        <v>5.289881704364E-4</v>
      </c>
      <c r="AI38" s="71">
        <v>3.0271520853117999</v>
      </c>
      <c r="AJ38" s="72">
        <v>3.7513383054784202E-2</v>
      </c>
      <c r="AK38" s="34"/>
      <c r="AN38" s="81">
        <v>3.3262459948996201</v>
      </c>
      <c r="AO38" s="82">
        <v>1.3852682408830099</v>
      </c>
      <c r="AP38" s="82"/>
      <c r="AQ38" s="83">
        <f t="shared" si="10"/>
        <v>0.56291994182143024</v>
      </c>
      <c r="AR38" s="73">
        <v>3.7659673023654001</v>
      </c>
      <c r="AS38" s="73">
        <v>3.4255171485117998E-9</v>
      </c>
      <c r="AU38" s="71">
        <v>3.1835158475783398</v>
      </c>
      <c r="AV38" s="72">
        <v>1.0029397354238101</v>
      </c>
      <c r="AZ38" s="81">
        <v>3.8070390680787298</v>
      </c>
      <c r="BA38" s="82">
        <v>1.1006106870229</v>
      </c>
      <c r="BB38" s="82"/>
      <c r="BC38" s="83">
        <f t="shared" si="11"/>
        <v>0.55968054881851692</v>
      </c>
      <c r="BD38" s="73">
        <v>4.4771239756701</v>
      </c>
      <c r="BE38" s="73">
        <v>5.2296620169848E-4</v>
      </c>
      <c r="BG38" s="71">
        <v>3.6061476139601099</v>
      </c>
      <c r="BH38" s="72">
        <v>0.55963171647885002</v>
      </c>
      <c r="BL38" s="81">
        <v>3.34691007771062</v>
      </c>
      <c r="BM38" s="82">
        <v>1.4327925966074</v>
      </c>
      <c r="BN38" s="82"/>
      <c r="BO38" s="83">
        <f t="shared" si="8"/>
        <v>0.5840029308550756</v>
      </c>
      <c r="BS38" s="71">
        <v>3.2037482193732099</v>
      </c>
      <c r="BT38" s="72">
        <v>0.65963375796178303</v>
      </c>
      <c r="BU38" s="92">
        <f t="shared" si="0"/>
        <v>0.65950809633964358</v>
      </c>
      <c r="BY38" s="81">
        <v>3.4655534518084199</v>
      </c>
      <c r="BZ38" s="82">
        <v>1.4988387115399799</v>
      </c>
      <c r="CA38" s="82"/>
      <c r="CB38" s="72">
        <f t="shared" si="7"/>
        <v>0.60865803689440279</v>
      </c>
      <c r="CE38" s="81">
        <v>3.4520769946043002</v>
      </c>
      <c r="CF38" s="82">
        <v>1.78387406946354</v>
      </c>
      <c r="CG38" s="82"/>
      <c r="CH38" s="72">
        <f t="shared" si="3"/>
        <v>0.72897009939611068</v>
      </c>
      <c r="CK38" s="81">
        <v>3.57268484401866</v>
      </c>
      <c r="CL38" s="82">
        <v>1.6674459869971301</v>
      </c>
      <c r="CM38" s="82"/>
      <c r="CN38" s="72">
        <f t="shared" si="4"/>
        <v>0.68034913155718124</v>
      </c>
    </row>
    <row r="39" spans="2:92" s="73" customFormat="1" x14ac:dyDescent="0.25">
      <c r="B39" s="81">
        <v>5.2903260403260397</v>
      </c>
      <c r="C39" s="82">
        <v>1.0957704647025E-2</v>
      </c>
      <c r="D39" s="82"/>
      <c r="E39" s="83">
        <f t="shared" si="5"/>
        <v>2.4812711061904014E-2</v>
      </c>
      <c r="H39" s="81">
        <v>5.0252981700000001</v>
      </c>
      <c r="I39" s="83">
        <v>8.9052335999999996E-2</v>
      </c>
      <c r="J39" s="34"/>
      <c r="K39" s="34"/>
      <c r="L39" s="81">
        <v>3.3637168243827902</v>
      </c>
      <c r="M39" s="82">
        <v>1.6825975319626301</v>
      </c>
      <c r="N39" s="82"/>
      <c r="O39" s="83">
        <f t="shared" si="6"/>
        <v>0.68691418137553284</v>
      </c>
      <c r="R39" s="81">
        <v>309.525987559062</v>
      </c>
      <c r="S39" s="89">
        <f t="shared" si="1"/>
        <v>4.0056003496747472</v>
      </c>
      <c r="T39" s="82">
        <v>2856.6428560064801</v>
      </c>
      <c r="U39" s="72">
        <f t="shared" si="2"/>
        <v>0.23019804518835293</v>
      </c>
      <c r="W39" s="71">
        <v>3.2464610042734998</v>
      </c>
      <c r="X39" s="72">
        <v>0.99825360414532305</v>
      </c>
      <c r="Y39" s="34"/>
      <c r="AB39" s="81">
        <v>3.7877931034482701</v>
      </c>
      <c r="AC39" s="82">
        <v>1.2289089234008901</v>
      </c>
      <c r="AD39" s="82"/>
      <c r="AE39" s="83">
        <f t="shared" si="9"/>
        <v>0.62956131955049544</v>
      </c>
      <c r="AI39" s="71">
        <v>2.98119212962962</v>
      </c>
      <c r="AJ39" s="72">
        <v>3.2535670274523601E-2</v>
      </c>
      <c r="AK39" s="34"/>
      <c r="AN39" s="81">
        <v>3.3396042633884702</v>
      </c>
      <c r="AO39" s="82">
        <v>1.4580949425220799</v>
      </c>
      <c r="AP39" s="82"/>
      <c r="AQ39" s="83">
        <f t="shared" si="10"/>
        <v>0.59251392329001584</v>
      </c>
      <c r="AU39" s="71">
        <v>3.1318108974358898</v>
      </c>
      <c r="AV39" s="72">
        <v>0.964536889596602</v>
      </c>
      <c r="AZ39" s="81">
        <v>3.8248729495418798</v>
      </c>
      <c r="BA39" s="82">
        <v>1.1758084663428101</v>
      </c>
      <c r="BB39" s="82"/>
      <c r="BC39" s="83">
        <f t="shared" si="11"/>
        <v>0.59791998706488136</v>
      </c>
      <c r="BG39" s="71">
        <v>3.5926593660968602</v>
      </c>
      <c r="BH39" s="72">
        <v>0.51220806794055096</v>
      </c>
      <c r="BL39" s="81">
        <v>3.3600345380535299</v>
      </c>
      <c r="BM39" s="82">
        <v>1.5059870318352699</v>
      </c>
      <c r="BN39" s="82"/>
      <c r="BO39" s="83">
        <f t="shared" si="8"/>
        <v>0.61383681246262467</v>
      </c>
      <c r="BS39" s="71">
        <v>3.18576388888888</v>
      </c>
      <c r="BT39" s="72">
        <v>0.59726135064510799</v>
      </c>
      <c r="BU39" s="92">
        <f t="shared" si="0"/>
        <v>0.59714757109811334</v>
      </c>
      <c r="BY39" s="81">
        <v>3.4821000493754202</v>
      </c>
      <c r="BZ39" s="82">
        <v>1.58532763635576</v>
      </c>
      <c r="CA39" s="82"/>
      <c r="CB39" s="72">
        <f t="shared" si="7"/>
        <v>0.6437800141866713</v>
      </c>
      <c r="CE39" s="81">
        <v>3.4718278944139001</v>
      </c>
      <c r="CF39" s="82">
        <v>1.8840862999799199</v>
      </c>
      <c r="CG39" s="82"/>
      <c r="CH39" s="72">
        <f t="shared" si="3"/>
        <v>0.76992126343326717</v>
      </c>
      <c r="CK39" s="81">
        <v>3.5857528862687298</v>
      </c>
      <c r="CL39" s="82">
        <v>1.73805609970757</v>
      </c>
      <c r="CM39" s="82"/>
      <c r="CN39" s="72">
        <f t="shared" si="4"/>
        <v>0.70915937742800306</v>
      </c>
    </row>
    <row r="40" spans="2:92" s="73" customFormat="1" x14ac:dyDescent="0.25">
      <c r="B40" s="81">
        <v>5.4083011583011498</v>
      </c>
      <c r="C40" s="82">
        <v>2.0204121660432301E-2</v>
      </c>
      <c r="D40" s="82"/>
      <c r="E40" s="83">
        <f t="shared" si="5"/>
        <v>4.5750369184842959E-2</v>
      </c>
      <c r="H40" s="81">
        <v>4.9781317979999997</v>
      </c>
      <c r="I40" s="83">
        <v>0.116139019</v>
      </c>
      <c r="J40" s="34"/>
      <c r="K40" s="34"/>
      <c r="L40" s="81">
        <v>3.3797859250080902</v>
      </c>
      <c r="M40" s="82">
        <v>1.77115529680277</v>
      </c>
      <c r="N40" s="82"/>
      <c r="O40" s="83">
        <f t="shared" si="6"/>
        <v>0.72306755934266675</v>
      </c>
      <c r="R40" s="81">
        <v>301.772276755174</v>
      </c>
      <c r="S40" s="89">
        <f t="shared" si="1"/>
        <v>4.1085198989497389</v>
      </c>
      <c r="T40" s="82">
        <v>2269.2778847224599</v>
      </c>
      <c r="U40" s="72">
        <f t="shared" si="2"/>
        <v>0.18286616822046506</v>
      </c>
      <c r="W40" s="71">
        <v>3.1970040954415899</v>
      </c>
      <c r="X40" s="72">
        <v>0.97594761925972096</v>
      </c>
      <c r="Y40" s="34"/>
      <c r="AB40" s="81">
        <v>3.8061379310344798</v>
      </c>
      <c r="AC40" s="82">
        <v>1.3059291918925999</v>
      </c>
      <c r="AD40" s="82"/>
      <c r="AE40" s="83">
        <f t="shared" si="9"/>
        <v>0.66901825646457169</v>
      </c>
      <c r="AI40" s="71">
        <v>2.9317352207977199</v>
      </c>
      <c r="AJ40" s="72">
        <v>3.1348517017306399E-2</v>
      </c>
      <c r="AK40" s="34"/>
      <c r="AN40" s="81">
        <v>3.3529625318773202</v>
      </c>
      <c r="AO40" s="82">
        <v>1.53415761529836</v>
      </c>
      <c r="AP40" s="82"/>
      <c r="AQ40" s="83">
        <f t="shared" si="10"/>
        <v>0.62342287945486163</v>
      </c>
      <c r="AU40" s="71">
        <v>3.1048344017093998</v>
      </c>
      <c r="AV40" s="72">
        <v>0.918401927159888</v>
      </c>
      <c r="AZ40" s="81">
        <v>3.84270172686037</v>
      </c>
      <c r="BA40" s="82">
        <v>1.25275503122831</v>
      </c>
      <c r="BB40" s="82"/>
      <c r="BC40" s="83">
        <f t="shared" si="11"/>
        <v>0.63704871457279455</v>
      </c>
      <c r="BG40" s="71">
        <v>3.5791711182336101</v>
      </c>
      <c r="BH40" s="72">
        <v>0.45928602536882701</v>
      </c>
      <c r="BL40" s="81">
        <v>3.3731589983964398</v>
      </c>
      <c r="BM40" s="82">
        <v>1.5791814670631501</v>
      </c>
      <c r="BN40" s="82"/>
      <c r="BO40" s="83">
        <f t="shared" si="8"/>
        <v>0.64367069407017796</v>
      </c>
      <c r="BP40" s="73">
        <v>4.5587673635946997</v>
      </c>
      <c r="BQ40" s="73">
        <v>5.8159993432449996E-4</v>
      </c>
      <c r="BS40" s="71">
        <v>3.1640328228869898</v>
      </c>
      <c r="BT40" s="72">
        <v>0.52251755675322498</v>
      </c>
      <c r="BU40" s="92">
        <f t="shared" si="0"/>
        <v>0.52241801605661042</v>
      </c>
      <c r="BY40" s="81">
        <v>3.4953373274290098</v>
      </c>
      <c r="BZ40" s="82">
        <v>1.65549789611195</v>
      </c>
      <c r="CA40" s="82"/>
      <c r="CB40" s="72">
        <f t="shared" si="7"/>
        <v>0.67227520331058377</v>
      </c>
      <c r="CE40" s="81">
        <v>3.4915787942234999</v>
      </c>
      <c r="CF40" s="82">
        <v>1.98092001690784</v>
      </c>
      <c r="CG40" s="82"/>
      <c r="CH40" s="72">
        <f t="shared" ref="CH40:CH71" si="12">CF40/$CI$6</f>
        <v>0.80949181690572658</v>
      </c>
      <c r="CK40" s="81">
        <v>3.6020879390812999</v>
      </c>
      <c r="CL40" s="82">
        <v>1.82150441472901</v>
      </c>
      <c r="CM40" s="82"/>
      <c r="CN40" s="72">
        <f t="shared" ref="CN40:CN71" si="13">CL40/$CO$6</f>
        <v>0.74320784982079691</v>
      </c>
    </row>
    <row r="41" spans="2:92" s="73" customFormat="1" x14ac:dyDescent="0.25">
      <c r="B41" s="81">
        <v>5.5370012870012797</v>
      </c>
      <c r="C41" s="82">
        <v>4.8503761610557597E-2</v>
      </c>
      <c r="D41" s="82"/>
      <c r="E41" s="83">
        <f t="shared" si="5"/>
        <v>0.10983229253080742</v>
      </c>
      <c r="H41" s="81">
        <v>4.9367188139999998</v>
      </c>
      <c r="I41" s="83">
        <v>0.14190566099999999</v>
      </c>
      <c r="J41" s="34"/>
      <c r="K41" s="34"/>
      <c r="L41" s="81">
        <v>3.3990890056337801</v>
      </c>
      <c r="M41" s="82">
        <v>1.86955281329181</v>
      </c>
      <c r="N41" s="82"/>
      <c r="O41" s="83">
        <f t="shared" si="6"/>
        <v>0.76323797930614712</v>
      </c>
      <c r="R41" s="81">
        <v>294.01260002863597</v>
      </c>
      <c r="S41" s="89">
        <f t="shared" si="1"/>
        <v>4.2169533002301378</v>
      </c>
      <c r="T41" s="82">
        <v>1792.2586187695799</v>
      </c>
      <c r="U41" s="72">
        <f t="shared" si="2"/>
        <v>0.14442632534383529</v>
      </c>
      <c r="W41" s="71">
        <v>3.1520432692307598</v>
      </c>
      <c r="X41" s="72">
        <v>0.93260611174623897</v>
      </c>
      <c r="Y41" s="34"/>
      <c r="AB41" s="81">
        <v>3.8214252873563201</v>
      </c>
      <c r="AC41" s="82">
        <v>1.36982100552777</v>
      </c>
      <c r="AD41" s="82"/>
      <c r="AE41" s="83">
        <f t="shared" si="9"/>
        <v>0.70174957913193126</v>
      </c>
      <c r="AF41" s="73">
        <v>4.4867799296933004</v>
      </c>
      <c r="AG41" s="73">
        <v>5.2979504205685995E-4</v>
      </c>
      <c r="AI41" s="71">
        <v>2.88227831196581</v>
      </c>
      <c r="AJ41" s="72">
        <v>3.1410998767686403E-2</v>
      </c>
      <c r="AK41" s="34"/>
      <c r="AN41" s="81">
        <v>3.36632080036618</v>
      </c>
      <c r="AO41" s="82">
        <v>1.60374834580021</v>
      </c>
      <c r="AP41" s="82"/>
      <c r="AQ41" s="83">
        <f t="shared" si="10"/>
        <v>0.65170188622718295</v>
      </c>
      <c r="AR41" s="73">
        <v>4.5608082104797001</v>
      </c>
      <c r="AS41" s="73">
        <v>5.8303052900785001E-4</v>
      </c>
      <c r="AU41" s="71">
        <v>3.0868500712250699</v>
      </c>
      <c r="AV41" s="72">
        <v>0.88077229299363002</v>
      </c>
      <c r="AZ41" s="81">
        <v>3.8605330562511901</v>
      </c>
      <c r="BA41" s="82">
        <v>1.32882720333101</v>
      </c>
      <c r="BB41" s="82"/>
      <c r="BC41" s="83">
        <f t="shared" si="11"/>
        <v>0.67573279744993087</v>
      </c>
      <c r="BD41" s="73">
        <v>4.4779020547649004</v>
      </c>
      <c r="BE41" s="73">
        <v>5.2353276147820997E-4</v>
      </c>
      <c r="BG41" s="71">
        <v>3.56298522079772</v>
      </c>
      <c r="BH41" s="72">
        <v>0.399032790752535</v>
      </c>
      <c r="BL41" s="81">
        <v>3.38628345873936</v>
      </c>
      <c r="BM41" s="82">
        <v>1.64912360079506</v>
      </c>
      <c r="BN41" s="82"/>
      <c r="BO41" s="83">
        <f t="shared" si="8"/>
        <v>0.67217894515020871</v>
      </c>
      <c r="BS41" s="71">
        <v>3.1452991452991399</v>
      </c>
      <c r="BT41" s="72">
        <v>0.46375347052098598</v>
      </c>
      <c r="BU41" s="92">
        <f t="shared" si="0"/>
        <v>0.4636651245067393</v>
      </c>
      <c r="BY41" s="81">
        <v>3.5085746054826101</v>
      </c>
      <c r="BZ41" s="82">
        <v>1.7240362893621901</v>
      </c>
      <c r="CA41" s="82"/>
      <c r="CB41" s="72">
        <f t="shared" ref="CB41:CB72" si="14">BZ41/$CC$6</f>
        <v>0.70010771361766422</v>
      </c>
      <c r="CE41" s="81">
        <v>3.5113296940330998</v>
      </c>
      <c r="CF41" s="82">
        <v>2.0755013914434701</v>
      </c>
      <c r="CG41" s="82"/>
      <c r="CH41" s="72">
        <f t="shared" si="12"/>
        <v>0.84814196333506131</v>
      </c>
      <c r="CK41" s="81">
        <v>3.6216900024563898</v>
      </c>
      <c r="CL41" s="82">
        <v>1.9145813814836801</v>
      </c>
      <c r="CM41" s="82"/>
      <c r="CN41" s="72">
        <f t="shared" si="13"/>
        <v>0.78118499210506176</v>
      </c>
    </row>
    <row r="42" spans="2:92" s="73" customFormat="1" x14ac:dyDescent="0.25">
      <c r="B42" s="81">
        <v>5.6281638781638703</v>
      </c>
      <c r="C42" s="82">
        <v>8.3574767555350093E-2</v>
      </c>
      <c r="D42" s="82"/>
      <c r="E42" s="83">
        <f t="shared" si="5"/>
        <v>0.18924734935064186</v>
      </c>
      <c r="H42" s="81">
        <v>4.9000308009999998</v>
      </c>
      <c r="I42" s="83">
        <v>0.16906431999999999</v>
      </c>
      <c r="J42" s="34"/>
      <c r="K42" s="34"/>
      <c r="L42" s="81">
        <v>3.41838928627678</v>
      </c>
      <c r="M42" s="82">
        <v>1.9690436355196199</v>
      </c>
      <c r="N42" s="82"/>
      <c r="O42" s="83">
        <f t="shared" si="6"/>
        <v>0.80385473726922274</v>
      </c>
      <c r="R42" s="81">
        <v>288.83616780947199</v>
      </c>
      <c r="S42" s="89">
        <f t="shared" si="1"/>
        <v>4.292528229421209</v>
      </c>
      <c r="T42" s="82">
        <v>1535.5489444294101</v>
      </c>
      <c r="U42" s="72">
        <f t="shared" si="2"/>
        <v>0.1237397823656704</v>
      </c>
      <c r="W42" s="71">
        <v>3.1180015008140001</v>
      </c>
      <c r="X42" s="72">
        <v>0.89159725624693698</v>
      </c>
      <c r="Y42" s="34"/>
      <c r="AB42" s="81">
        <v>3.83671264367816</v>
      </c>
      <c r="AC42" s="82">
        <v>1.43371281916293</v>
      </c>
      <c r="AD42" s="82"/>
      <c r="AE42" s="83">
        <f t="shared" si="9"/>
        <v>0.7344809017992856</v>
      </c>
      <c r="AI42" s="77">
        <v>2.8373174857549799</v>
      </c>
      <c r="AJ42" s="78">
        <v>2.9953091258823498E-2</v>
      </c>
      <c r="AK42" s="34"/>
      <c r="AN42" s="81">
        <v>3.37967906885503</v>
      </c>
      <c r="AO42" s="82">
        <v>1.67657504743928</v>
      </c>
      <c r="AP42" s="82"/>
      <c r="AQ42" s="83">
        <f t="shared" si="10"/>
        <v>0.68129586769576844</v>
      </c>
      <c r="AU42" s="71">
        <v>3.06436965811965</v>
      </c>
      <c r="AV42" s="72">
        <v>0.82046178343949006</v>
      </c>
      <c r="AZ42" s="81">
        <v>3.8783694897866798</v>
      </c>
      <c r="BA42" s="82">
        <v>1.40315058986814</v>
      </c>
      <c r="BB42" s="82"/>
      <c r="BC42" s="83">
        <f t="shared" si="11"/>
        <v>0.71352759106552865</v>
      </c>
      <c r="BG42" s="71">
        <v>3.5521946225071201</v>
      </c>
      <c r="BH42" s="72">
        <v>0.36168953127551801</v>
      </c>
      <c r="BL42" s="81">
        <v>3.3994079190822699</v>
      </c>
      <c r="BM42" s="82">
        <v>1.72069188527495</v>
      </c>
      <c r="BN42" s="82"/>
      <c r="BO42" s="83">
        <f t="shared" si="8"/>
        <v>0.70135001149399867</v>
      </c>
      <c r="BS42" s="71">
        <v>3.1250667735042699</v>
      </c>
      <c r="BT42" s="72">
        <v>0.40416462518373297</v>
      </c>
      <c r="BU42" s="92">
        <f t="shared" si="0"/>
        <v>0.40408763097020317</v>
      </c>
      <c r="BY42" s="81">
        <v>3.52512120304961</v>
      </c>
      <c r="BZ42" s="82">
        <v>1.8110691696799499</v>
      </c>
      <c r="CA42" s="82"/>
      <c r="CB42" s="72">
        <f t="shared" si="14"/>
        <v>0.73545058384887529</v>
      </c>
      <c r="CE42" s="81">
        <v>3.5310805938427001</v>
      </c>
      <c r="CF42" s="82">
        <v>2.1554425404291599</v>
      </c>
      <c r="CG42" s="82"/>
      <c r="CH42" s="72">
        <f t="shared" si="12"/>
        <v>0.88080946398406301</v>
      </c>
      <c r="CK42" s="81">
        <v>3.64129206583149</v>
      </c>
      <c r="CL42" s="82">
        <v>2.0076583482383601</v>
      </c>
      <c r="CM42" s="82"/>
      <c r="CN42" s="72">
        <f t="shared" si="13"/>
        <v>0.81916213438933061</v>
      </c>
    </row>
    <row r="43" spans="2:92" s="73" customFormat="1" x14ac:dyDescent="0.25">
      <c r="B43" s="81">
        <v>5.6925139425139397</v>
      </c>
      <c r="C43" s="82">
        <v>0.116964606770431</v>
      </c>
      <c r="D43" s="82"/>
      <c r="E43" s="83">
        <f t="shared" si="5"/>
        <v>0.2648555592390302</v>
      </c>
      <c r="H43" s="81">
        <v>4.8817757620000002</v>
      </c>
      <c r="I43" s="83">
        <v>0.19473137700000001</v>
      </c>
      <c r="J43" s="34"/>
      <c r="K43" s="34"/>
      <c r="L43" s="81">
        <v>3.43770916679857</v>
      </c>
      <c r="M43" s="82">
        <v>2.0608813175760599</v>
      </c>
      <c r="N43" s="82"/>
      <c r="O43" s="83">
        <f t="shared" si="6"/>
        <v>0.84134712923513888</v>
      </c>
      <c r="R43" s="81">
        <v>280.19950045341</v>
      </c>
      <c r="S43" s="89">
        <f t="shared" si="1"/>
        <v>4.4248380243138703</v>
      </c>
      <c r="T43" s="82">
        <v>1279.3483621553601</v>
      </c>
      <c r="U43" s="72">
        <f t="shared" si="2"/>
        <v>0.10309426376624269</v>
      </c>
      <c r="W43" s="71">
        <v>3.0913461538461502</v>
      </c>
      <c r="X43" s="72">
        <v>0.83592601665849997</v>
      </c>
      <c r="Y43" s="34"/>
      <c r="AB43" s="81">
        <v>3.8550574712643599</v>
      </c>
      <c r="AC43" s="82">
        <v>1.50548170571202</v>
      </c>
      <c r="AD43" s="82"/>
      <c r="AE43" s="83">
        <f t="shared" si="9"/>
        <v>0.77124759301467316</v>
      </c>
      <c r="AN43" s="81">
        <v>3.39303733734388</v>
      </c>
      <c r="AO43" s="82">
        <v>1.74778376350974</v>
      </c>
      <c r="AP43" s="82"/>
      <c r="AQ43" s="83">
        <f t="shared" si="10"/>
        <v>0.71023236181622196</v>
      </c>
      <c r="AU43" s="71">
        <v>3.0497573896011398</v>
      </c>
      <c r="AV43" s="72">
        <v>0.75568382873319095</v>
      </c>
      <c r="AZ43" s="81">
        <v>3.8962084753944999</v>
      </c>
      <c r="BA43" s="82">
        <v>1.4765995836224799</v>
      </c>
      <c r="BB43" s="82"/>
      <c r="BC43" s="83">
        <f t="shared" si="11"/>
        <v>0.75087774005035435</v>
      </c>
      <c r="BG43" s="71">
        <v>3.5387063746438701</v>
      </c>
      <c r="BH43" s="72">
        <v>0.317015079753933</v>
      </c>
      <c r="BL43" s="81">
        <v>3.4125323794251798</v>
      </c>
      <c r="BM43" s="82">
        <v>1.7906340190068499</v>
      </c>
      <c r="BN43" s="82"/>
      <c r="BO43" s="83">
        <f t="shared" si="8"/>
        <v>0.72985826257402542</v>
      </c>
      <c r="BP43" s="73">
        <v>4.5590446710709998</v>
      </c>
      <c r="BQ43" s="73">
        <v>5.8179314369395001E-4</v>
      </c>
      <c r="BS43" s="71">
        <v>3.0995889719848</v>
      </c>
      <c r="BT43" s="72">
        <v>0.32113887527900198</v>
      </c>
      <c r="BU43" s="92">
        <f t="shared" si="0"/>
        <v>0.32107769764594041</v>
      </c>
      <c r="BY43" s="81">
        <v>3.54497712013</v>
      </c>
      <c r="BZ43" s="82">
        <v>1.90680533802949</v>
      </c>
      <c r="CA43" s="82"/>
      <c r="CB43" s="72">
        <f t="shared" si="14"/>
        <v>0.77432774110320934</v>
      </c>
      <c r="CE43" s="81">
        <v>3.5508314936523</v>
      </c>
      <c r="CF43" s="82">
        <v>2.2308790046302498</v>
      </c>
      <c r="CG43" s="82"/>
      <c r="CH43" s="72">
        <f t="shared" si="12"/>
        <v>0.91163615054680736</v>
      </c>
      <c r="CK43" s="81">
        <v>3.66089412920658</v>
      </c>
      <c r="CL43" s="82">
        <v>2.0943162138375402</v>
      </c>
      <c r="CM43" s="82"/>
      <c r="CN43" s="72">
        <f t="shared" si="13"/>
        <v>0.8545201634126135</v>
      </c>
    </row>
    <row r="44" spans="2:92" s="73" customFormat="1" x14ac:dyDescent="0.25">
      <c r="B44" s="81">
        <v>5.7515015015015001</v>
      </c>
      <c r="C44" s="82">
        <v>0.153128371089536</v>
      </c>
      <c r="D44" s="82"/>
      <c r="E44" s="83">
        <f t="shared" si="5"/>
        <v>0.34674506656430454</v>
      </c>
      <c r="H44" s="81">
        <v>4.8408253029999999</v>
      </c>
      <c r="I44" s="83">
        <v>0.224593821</v>
      </c>
      <c r="J44" s="34"/>
      <c r="K44" s="34"/>
      <c r="L44" s="81">
        <v>3.4570514471818399</v>
      </c>
      <c r="M44" s="82">
        <v>2.1439725537223602</v>
      </c>
      <c r="N44" s="82"/>
      <c r="O44" s="83">
        <f t="shared" si="6"/>
        <v>0.87526881720429994</v>
      </c>
      <c r="R44" s="81">
        <v>275.87420653228702</v>
      </c>
      <c r="S44" s="89">
        <f t="shared" si="1"/>
        <v>4.4942128500690233</v>
      </c>
      <c r="T44" s="82">
        <v>1279.98472723801</v>
      </c>
      <c r="U44" s="72">
        <f t="shared" si="2"/>
        <v>0.10314554423966418</v>
      </c>
      <c r="W44" s="71">
        <v>3.0666176994301999</v>
      </c>
      <c r="X44" s="72">
        <v>0.78355381349011899</v>
      </c>
      <c r="Y44" s="34"/>
      <c r="AB44" s="81">
        <v>3.8734022988505701</v>
      </c>
      <c r="AC44" s="82">
        <v>1.5755001316135799</v>
      </c>
      <c r="AD44" s="82"/>
      <c r="AE44" s="83">
        <f t="shared" si="9"/>
        <v>0.80711753566383626</v>
      </c>
      <c r="AF44" s="73">
        <v>4.4936094676994998</v>
      </c>
      <c r="AG44" s="73">
        <v>5.3717208226688995E-4</v>
      </c>
      <c r="AN44" s="81">
        <v>3.40639560583273</v>
      </c>
      <c r="AO44" s="82">
        <v>1.82061046514881</v>
      </c>
      <c r="AP44" s="82"/>
      <c r="AQ44" s="83">
        <f t="shared" si="10"/>
        <v>0.73982634328480745</v>
      </c>
      <c r="AR44" s="73">
        <v>4.5610977150574001</v>
      </c>
      <c r="AS44" s="73">
        <v>5.8323192021167002E-4</v>
      </c>
      <c r="AU44" s="71">
        <v>3.0351451210826199</v>
      </c>
      <c r="AV44" s="72">
        <v>0.70654193205944704</v>
      </c>
      <c r="AZ44" s="81">
        <v>3.9140525651469802</v>
      </c>
      <c r="BA44" s="82">
        <v>1.54829979181124</v>
      </c>
      <c r="BB44" s="82"/>
      <c r="BC44" s="83">
        <f t="shared" si="11"/>
        <v>0.78733859977363652</v>
      </c>
      <c r="BD44" s="73">
        <v>4.4837688600104997</v>
      </c>
      <c r="BE44" s="73">
        <v>5.2980970525234004E-4</v>
      </c>
      <c r="BG44" s="71">
        <v>3.5229700854700798</v>
      </c>
      <c r="BH44" s="72">
        <v>0.26838865752082203</v>
      </c>
      <c r="BL44" s="81">
        <v>3.4289379548538301</v>
      </c>
      <c r="BM44" s="82">
        <v>1.87684207311075</v>
      </c>
      <c r="BN44" s="82"/>
      <c r="BO44" s="83">
        <f t="shared" si="8"/>
        <v>0.76499646497624363</v>
      </c>
      <c r="BS44" s="71">
        <v>3.0801059472934398</v>
      </c>
      <c r="BT44" s="72">
        <v>0.26890413196145602</v>
      </c>
      <c r="BU44" s="92">
        <f t="shared" si="0"/>
        <v>0.26885290515716587</v>
      </c>
      <c r="BY44" s="81">
        <v>3.5648330372103998</v>
      </c>
      <c r="BZ44" s="82">
        <v>2.00254150637902</v>
      </c>
      <c r="CA44" s="82"/>
      <c r="CB44" s="72">
        <f t="shared" si="14"/>
        <v>0.81320489835753917</v>
      </c>
      <c r="CE44" s="81">
        <v>3.5738742100968399</v>
      </c>
      <c r="CF44" s="82">
        <v>2.3091280624982402</v>
      </c>
      <c r="CG44" s="82"/>
      <c r="CH44" s="72">
        <f t="shared" si="12"/>
        <v>0.94361218768312538</v>
      </c>
      <c r="CK44" s="81">
        <v>3.6804961925816699</v>
      </c>
      <c r="CL44" s="82">
        <v>2.1713454277034798</v>
      </c>
      <c r="CM44" s="82"/>
      <c r="CN44" s="72">
        <f t="shared" si="13"/>
        <v>0.88594952254442128</v>
      </c>
    </row>
    <row r="45" spans="2:92" s="73" customFormat="1" x14ac:dyDescent="0.25">
      <c r="B45" s="81">
        <v>5.8051265551265496</v>
      </c>
      <c r="C45" s="82">
        <v>0.18795654184003599</v>
      </c>
      <c r="D45" s="82"/>
      <c r="E45" s="83">
        <f t="shared" si="5"/>
        <v>0.42561024549403931</v>
      </c>
      <c r="H45" s="81">
        <v>4.8089001720000004</v>
      </c>
      <c r="I45" s="83">
        <v>0.260999498</v>
      </c>
      <c r="J45" s="34"/>
      <c r="K45" s="34"/>
      <c r="L45" s="81">
        <v>3.47640212751315</v>
      </c>
      <c r="M45" s="82">
        <v>2.2237838726523602</v>
      </c>
      <c r="N45" s="82"/>
      <c r="O45" s="83">
        <f t="shared" si="6"/>
        <v>0.90785149117467889</v>
      </c>
      <c r="R45" s="81">
        <v>272.40601683185599</v>
      </c>
      <c r="S45" s="89">
        <f t="shared" si="1"/>
        <v>4.5514317870786831</v>
      </c>
      <c r="T45" s="82">
        <v>1427.62142641233</v>
      </c>
      <c r="U45" s="72">
        <f t="shared" si="2"/>
        <v>0.11504261407341322</v>
      </c>
      <c r="W45" s="71">
        <v>3.0459357193732099</v>
      </c>
      <c r="X45" s="72">
        <v>0.73984158092438301</v>
      </c>
      <c r="Y45" s="34"/>
      <c r="AB45" s="81">
        <v>3.8917471264367798</v>
      </c>
      <c r="AC45" s="82">
        <v>1.64201763622005</v>
      </c>
      <c r="AD45" s="82"/>
      <c r="AE45" s="83">
        <f t="shared" si="9"/>
        <v>0.84119398118053512</v>
      </c>
      <c r="AN45" s="81">
        <v>3.4230934414437901</v>
      </c>
      <c r="AO45" s="82">
        <v>1.90638538909966</v>
      </c>
      <c r="AP45" s="82"/>
      <c r="AQ45" s="83">
        <f t="shared" si="10"/>
        <v>0.774681986239108</v>
      </c>
      <c r="AU45" s="71">
        <v>3.01716079059829</v>
      </c>
      <c r="AV45" s="72">
        <v>0.66203930535140698</v>
      </c>
      <c r="AZ45" s="81">
        <v>3.9319170714781402</v>
      </c>
      <c r="BA45" s="82">
        <v>1.6130048577376801</v>
      </c>
      <c r="BB45" s="82"/>
      <c r="BC45" s="83">
        <f t="shared" si="11"/>
        <v>0.82024230245074381</v>
      </c>
      <c r="BG45" s="71">
        <v>3.5004896723646701</v>
      </c>
      <c r="BH45" s="72">
        <v>0.21838763677935599</v>
      </c>
      <c r="BL45" s="81">
        <v>3.4486246453681999</v>
      </c>
      <c r="BM45" s="82">
        <v>1.9733534948440099</v>
      </c>
      <c r="BN45" s="82"/>
      <c r="BO45" s="83">
        <f t="shared" si="8"/>
        <v>0.80433429606685058</v>
      </c>
      <c r="BS45" s="71">
        <v>3.0591242283950599</v>
      </c>
      <c r="BT45" s="72">
        <v>0.213920191627198</v>
      </c>
      <c r="BU45" s="92">
        <f t="shared" si="0"/>
        <v>0.21387943937950935</v>
      </c>
      <c r="BY45" s="81">
        <v>3.5846889542908</v>
      </c>
      <c r="BZ45" s="82">
        <v>2.0917502087047302</v>
      </c>
      <c r="CA45" s="82"/>
      <c r="CB45" s="72">
        <f t="shared" si="14"/>
        <v>0.84943134034453316</v>
      </c>
      <c r="CE45" s="81">
        <v>3.60350055981124</v>
      </c>
      <c r="CF45" s="82">
        <v>2.3824162984562101</v>
      </c>
      <c r="CG45" s="82"/>
      <c r="CH45" s="72">
        <f t="shared" si="12"/>
        <v>0.97356101286388108</v>
      </c>
      <c r="CK45" s="81">
        <v>3.7033652665192802</v>
      </c>
      <c r="CL45" s="82">
        <v>2.25639851801379</v>
      </c>
      <c r="CM45" s="82"/>
      <c r="CN45" s="72">
        <f t="shared" si="13"/>
        <v>0.92065277325245964</v>
      </c>
    </row>
    <row r="46" spans="2:92" s="73" customFormat="1" x14ac:dyDescent="0.25">
      <c r="B46" s="81">
        <v>5.8587516087516001</v>
      </c>
      <c r="C46" s="82">
        <v>0.223401140391431</v>
      </c>
      <c r="D46" s="82"/>
      <c r="E46" s="83">
        <f t="shared" si="5"/>
        <v>0.50587126829863938</v>
      </c>
      <c r="H46" s="81">
        <v>4.7814472649999997</v>
      </c>
      <c r="I46" s="83">
        <v>0.29222519400000002</v>
      </c>
      <c r="J46" s="34"/>
      <c r="K46" s="34"/>
      <c r="L46" s="81">
        <v>3.49901898764573</v>
      </c>
      <c r="M46" s="82">
        <v>2.30086192723545</v>
      </c>
      <c r="N46" s="82"/>
      <c r="O46" s="83">
        <f t="shared" si="6"/>
        <v>0.9393183201460753</v>
      </c>
      <c r="R46" s="81">
        <v>264.59662408323601</v>
      </c>
      <c r="S46" s="89">
        <f t="shared" si="1"/>
        <v>4.68576425831486</v>
      </c>
      <c r="T46" s="82">
        <v>1870.14970488568</v>
      </c>
      <c r="U46" s="72">
        <f t="shared" si="2"/>
        <v>0.15070305529060579</v>
      </c>
      <c r="W46" s="71">
        <v>3.0297498219373198</v>
      </c>
      <c r="X46" s="72">
        <v>0.69262412216233804</v>
      </c>
      <c r="Y46" s="34"/>
      <c r="AB46" s="81">
        <v>3.9100919540229802</v>
      </c>
      <c r="AC46" s="82">
        <v>1.7006580679126</v>
      </c>
      <c r="AD46" s="82"/>
      <c r="AE46" s="83">
        <f t="shared" si="9"/>
        <v>0.87123505814920588</v>
      </c>
      <c r="AN46" s="81">
        <v>3.44313084417707</v>
      </c>
      <c r="AO46" s="82">
        <v>2.00025457865648</v>
      </c>
      <c r="AP46" s="82"/>
      <c r="AQ46" s="83">
        <f t="shared" si="10"/>
        <v>0.81282682863473499</v>
      </c>
      <c r="AU46" s="71">
        <v>3.0029231956315199</v>
      </c>
      <c r="AV46" s="72">
        <v>0.61049186128803901</v>
      </c>
      <c r="AZ46" s="81">
        <v>3.9497892340262899</v>
      </c>
      <c r="BA46" s="82">
        <v>1.6750867453157501</v>
      </c>
      <c r="BB46" s="82"/>
      <c r="BC46" s="83">
        <f t="shared" si="11"/>
        <v>0.85181207123553548</v>
      </c>
      <c r="BG46" s="71">
        <v>3.4690170940170901</v>
      </c>
      <c r="BH46" s="72">
        <v>0.170448513800424</v>
      </c>
      <c r="BL46" s="81">
        <v>3.46503022079684</v>
      </c>
      <c r="BM46" s="82">
        <v>2.0508887449586402</v>
      </c>
      <c r="BN46" s="82"/>
      <c r="BO46" s="83">
        <f t="shared" si="8"/>
        <v>0.83593748372900234</v>
      </c>
      <c r="BP46" s="73">
        <v>4.5601130672299002</v>
      </c>
      <c r="BQ46" s="73">
        <v>5.8256363456285997E-4</v>
      </c>
      <c r="BS46" s="71">
        <v>3.0340211004273501</v>
      </c>
      <c r="BT46" s="72">
        <v>0.15756165278458201</v>
      </c>
      <c r="BU46" s="92">
        <f t="shared" si="0"/>
        <v>0.15753163695740988</v>
      </c>
      <c r="BY46" s="81">
        <v>3.6045448713711901</v>
      </c>
      <c r="BZ46" s="82">
        <v>2.1700798009907101</v>
      </c>
      <c r="CA46" s="82"/>
      <c r="CB46" s="72">
        <f t="shared" si="14"/>
        <v>0.8812399235526216</v>
      </c>
      <c r="CE46" s="81">
        <v>3.6561696259701799</v>
      </c>
      <c r="CF46" s="82">
        <v>2.4471155551391299</v>
      </c>
      <c r="CG46" s="82"/>
      <c r="CH46" s="72">
        <f t="shared" si="12"/>
        <v>1</v>
      </c>
      <c r="CK46" s="81">
        <v>3.7295013510194002</v>
      </c>
      <c r="CL46" s="82">
        <v>2.3294157936575499</v>
      </c>
      <c r="CM46" s="82"/>
      <c r="CN46" s="72">
        <f t="shared" si="13"/>
        <v>0.95044518659615429</v>
      </c>
    </row>
    <row r="47" spans="2:92" s="73" customFormat="1" x14ac:dyDescent="0.25">
      <c r="B47" s="81">
        <v>5.9177391677391604</v>
      </c>
      <c r="C47" s="82">
        <v>0.25848615605897102</v>
      </c>
      <c r="D47" s="82"/>
      <c r="E47" s="83">
        <f t="shared" si="5"/>
        <v>0.58531804884290239</v>
      </c>
      <c r="H47" s="81">
        <v>4.7543440270000001</v>
      </c>
      <c r="I47" s="83">
        <v>0.32279087099999998</v>
      </c>
      <c r="J47" s="34"/>
      <c r="K47" s="34"/>
      <c r="L47" s="81">
        <v>3.5281474875089498</v>
      </c>
      <c r="M47" s="82">
        <v>2.3805639155915701</v>
      </c>
      <c r="N47" s="82"/>
      <c r="O47" s="83">
        <f t="shared" si="6"/>
        <v>0.97185636031649336</v>
      </c>
      <c r="R47" s="81">
        <v>257.64234691442402</v>
      </c>
      <c r="S47" s="89">
        <f t="shared" si="1"/>
        <v>4.812242315164954</v>
      </c>
      <c r="T47" s="82">
        <v>2496.4602192277598</v>
      </c>
      <c r="U47" s="72">
        <f t="shared" si="2"/>
        <v>0.20117329723187968</v>
      </c>
      <c r="W47" s="71">
        <v>3.0104166666666599</v>
      </c>
      <c r="X47" s="72">
        <v>0.64107667809897095</v>
      </c>
      <c r="Y47" s="34"/>
      <c r="AB47" s="81">
        <v>3.9314942528735601</v>
      </c>
      <c r="AC47" s="82">
        <v>1.7682696104237901</v>
      </c>
      <c r="AD47" s="82"/>
      <c r="AE47" s="83">
        <f t="shared" si="9"/>
        <v>0.90587197151980203</v>
      </c>
      <c r="AF47" s="73">
        <v>4.6494740526673999</v>
      </c>
      <c r="AG47" s="73">
        <v>1.1879228401563999E-2</v>
      </c>
      <c r="AN47" s="81">
        <v>3.46316824691035</v>
      </c>
      <c r="AO47" s="82">
        <v>2.0962810823047802</v>
      </c>
      <c r="AP47" s="82"/>
      <c r="AQ47" s="83">
        <f t="shared" si="10"/>
        <v>0.85184832082787165</v>
      </c>
      <c r="AR47" s="73">
        <v>4.5621996629834998</v>
      </c>
      <c r="AS47" s="73">
        <v>5.8402287290355002E-4</v>
      </c>
      <c r="AU47" s="71">
        <v>2.9901842948717898</v>
      </c>
      <c r="AV47" s="72">
        <v>0.54244923512439402</v>
      </c>
      <c r="AZ47" s="81">
        <v>3.9706447691317401</v>
      </c>
      <c r="BA47" s="82">
        <v>1.7459125607217201</v>
      </c>
      <c r="BB47" s="82"/>
      <c r="BC47" s="83">
        <f t="shared" si="11"/>
        <v>0.88782828632804578</v>
      </c>
      <c r="BD47" s="73">
        <v>4.6561129738818003</v>
      </c>
      <c r="BE47" s="73">
        <v>1.2294817698865999E-2</v>
      </c>
      <c r="BG47" s="71">
        <v>3.4263043091168002</v>
      </c>
      <c r="BH47" s="72">
        <v>0.128882529360236</v>
      </c>
      <c r="BL47" s="81">
        <v>3.4814357962254801</v>
      </c>
      <c r="BM47" s="82">
        <v>2.1284239950732702</v>
      </c>
      <c r="BN47" s="82"/>
      <c r="BO47" s="83">
        <f t="shared" si="8"/>
        <v>0.86754067139115398</v>
      </c>
      <c r="BS47" s="71">
        <v>2.9946803774928701</v>
      </c>
      <c r="BT47" s="72">
        <v>9.5189245467907704E-2</v>
      </c>
      <c r="BU47" s="92">
        <f t="shared" si="0"/>
        <v>9.5171111715880385E-2</v>
      </c>
      <c r="BY47" s="81">
        <v>3.6277101079649898</v>
      </c>
      <c r="BZ47" s="82">
        <v>2.2584725700634398</v>
      </c>
      <c r="CA47" s="82"/>
      <c r="CB47" s="72">
        <f t="shared" si="14"/>
        <v>0.91713502613119746</v>
      </c>
      <c r="CE47" s="81">
        <v>3.7187141420339098</v>
      </c>
      <c r="CF47" s="82">
        <v>2.4116257025141801</v>
      </c>
      <c r="CG47" s="82"/>
      <c r="CH47" s="72">
        <f t="shared" si="12"/>
        <v>0.98549727145070098</v>
      </c>
      <c r="CK47" s="81">
        <v>3.76543846720707</v>
      </c>
      <c r="CL47" s="82">
        <v>2.4088521704567998</v>
      </c>
      <c r="CM47" s="82"/>
      <c r="CN47" s="72">
        <f t="shared" si="13"/>
        <v>0.9828567132008309</v>
      </c>
    </row>
    <row r="48" spans="2:92" s="73" customFormat="1" x14ac:dyDescent="0.25">
      <c r="B48" s="81">
        <v>6.00353925353925</v>
      </c>
      <c r="C48" s="82">
        <v>0.29675604869779598</v>
      </c>
      <c r="D48" s="82"/>
      <c r="E48" s="83">
        <f t="shared" si="5"/>
        <v>0.67197668940728927</v>
      </c>
      <c r="H48" s="81">
        <v>4.745834222</v>
      </c>
      <c r="I48" s="83">
        <v>0.34381551100000002</v>
      </c>
      <c r="J48" s="34"/>
      <c r="K48" s="34"/>
      <c r="L48" s="81">
        <v>3.5801178133862401</v>
      </c>
      <c r="M48" s="82">
        <v>2.4495018119923802</v>
      </c>
      <c r="N48" s="82"/>
      <c r="O48" s="83">
        <f t="shared" si="6"/>
        <v>1</v>
      </c>
      <c r="R48" s="81">
        <v>249.80909047520501</v>
      </c>
      <c r="S48" s="89">
        <f t="shared" si="1"/>
        <v>4.9631396585348089</v>
      </c>
      <c r="T48" s="82">
        <v>3380.3713190257199</v>
      </c>
      <c r="U48" s="72">
        <f t="shared" si="2"/>
        <v>0.2724018748141086</v>
      </c>
      <c r="W48" s="71">
        <v>2.9991764601139601</v>
      </c>
      <c r="X48" s="72">
        <v>0.59729571560781702</v>
      </c>
      <c r="Y48" s="34"/>
      <c r="AB48" s="81">
        <v>3.9559540229885002</v>
      </c>
      <c r="AC48" s="82">
        <v>1.83062977099236</v>
      </c>
      <c r="AD48" s="82"/>
      <c r="AE48" s="83">
        <f t="shared" si="9"/>
        <v>0.93781863919170938</v>
      </c>
      <c r="AN48" s="81">
        <v>3.4832056496436201</v>
      </c>
      <c r="AO48" s="82">
        <v>2.1782850443584598</v>
      </c>
      <c r="AP48" s="82"/>
      <c r="AQ48" s="83">
        <f t="shared" si="10"/>
        <v>0.88517158933719609</v>
      </c>
      <c r="AU48" s="71">
        <v>2.9721999643874599</v>
      </c>
      <c r="AV48" s="72">
        <v>0.47234471119821397</v>
      </c>
      <c r="AZ48" s="81">
        <v>3.9945225958975699</v>
      </c>
      <c r="BA48" s="82">
        <v>1.81214781401804</v>
      </c>
      <c r="BB48" s="82"/>
      <c r="BC48" s="83">
        <f t="shared" si="11"/>
        <v>0.92151011710900255</v>
      </c>
      <c r="BG48" s="71">
        <v>3.3768474002849</v>
      </c>
      <c r="BH48" s="72">
        <v>9.8703843926773699E-2</v>
      </c>
      <c r="BL48" s="81">
        <v>3.5011224867398498</v>
      </c>
      <c r="BM48" s="82">
        <v>2.2021693063347301</v>
      </c>
      <c r="BN48" s="82"/>
      <c r="BO48" s="83">
        <f t="shared" si="8"/>
        <v>0.89759908878910022</v>
      </c>
      <c r="BS48" s="71">
        <v>2.9349467083841998</v>
      </c>
      <c r="BT48" s="72">
        <v>4.3568162198735098E-2</v>
      </c>
      <c r="BU48" s="92">
        <f t="shared" si="0"/>
        <v>4.3559862371945694E-2</v>
      </c>
      <c r="BY48" s="81">
        <v>3.6541846640721798</v>
      </c>
      <c r="BZ48" s="82">
        <v>2.3351702958434601</v>
      </c>
      <c r="CA48" s="82"/>
      <c r="CB48" s="72">
        <f t="shared" si="14"/>
        <v>0.94828093052244999</v>
      </c>
      <c r="CE48" s="81">
        <v>3.7615077582880501</v>
      </c>
      <c r="CF48" s="82">
        <v>2.3187641954663598</v>
      </c>
      <c r="CG48" s="82"/>
      <c r="CH48" s="72">
        <f t="shared" si="12"/>
        <v>0.94754993919137886</v>
      </c>
      <c r="CK48" s="81">
        <v>3.8242446573323501</v>
      </c>
      <c r="CL48" s="82">
        <v>2.4508681052927699</v>
      </c>
      <c r="CM48" s="82"/>
      <c r="CN48" s="72">
        <f t="shared" si="13"/>
        <v>1</v>
      </c>
    </row>
    <row r="49" spans="2:92" s="73" customFormat="1" x14ac:dyDescent="0.25">
      <c r="B49" s="81">
        <v>6.1161518661518599</v>
      </c>
      <c r="C49" s="82">
        <v>0.31258703540256899</v>
      </c>
      <c r="D49" s="82"/>
      <c r="E49" s="83">
        <f t="shared" si="5"/>
        <v>0.70782449801171476</v>
      </c>
      <c r="H49" s="81">
        <v>4.7226193289999996</v>
      </c>
      <c r="I49" s="83">
        <v>0.37888575499999999</v>
      </c>
      <c r="J49" s="34"/>
      <c r="K49" s="34"/>
      <c r="L49" s="81">
        <v>3.6420932028446602</v>
      </c>
      <c r="M49" s="82">
        <v>2.4295986779752798</v>
      </c>
      <c r="N49" s="82"/>
      <c r="O49" s="83">
        <f t="shared" si="6"/>
        <v>0.99187461959829637</v>
      </c>
      <c r="R49" s="81">
        <v>244.57299902954301</v>
      </c>
      <c r="S49" s="89">
        <f t="shared" si="1"/>
        <v>5.0693960859114906</v>
      </c>
      <c r="T49" s="82">
        <v>4227.1186979970298</v>
      </c>
      <c r="U49" s="72">
        <f t="shared" si="2"/>
        <v>0.34063567274853085</v>
      </c>
      <c r="W49" s="71">
        <v>2.9796934354225999</v>
      </c>
      <c r="X49" s="72">
        <v>0.53891455324576298</v>
      </c>
      <c r="Y49" s="34"/>
      <c r="AB49" s="81">
        <v>3.9865287356321799</v>
      </c>
      <c r="AC49" s="82">
        <v>1.89583443011318</v>
      </c>
      <c r="AD49" s="82"/>
      <c r="AE49" s="83">
        <f t="shared" si="9"/>
        <v>0.97122252328373848</v>
      </c>
      <c r="AN49" s="81">
        <v>3.5032430523769</v>
      </c>
      <c r="AO49" s="82">
        <v>2.2559743782292001</v>
      </c>
      <c r="AP49" s="82"/>
      <c r="AQ49" s="83">
        <f t="shared" si="10"/>
        <v>0.91674155825150994</v>
      </c>
      <c r="AU49" s="71">
        <v>2.9587117165242098</v>
      </c>
      <c r="AV49" s="72">
        <v>0.40911317981381601</v>
      </c>
      <c r="AZ49" s="81">
        <v>4.0214146752959401</v>
      </c>
      <c r="BA49" s="82">
        <v>1.8765468424705001</v>
      </c>
      <c r="BB49" s="82"/>
      <c r="BC49" s="83">
        <f t="shared" si="11"/>
        <v>0.95425819416533786</v>
      </c>
      <c r="BG49" s="71">
        <v>3.3273904914529902</v>
      </c>
      <c r="BH49" s="72">
        <v>7.8459756803705497E-2</v>
      </c>
      <c r="BL49" s="81">
        <v>3.52080917725422</v>
      </c>
      <c r="BM49" s="82">
        <v>2.2802510195908199</v>
      </c>
      <c r="BN49" s="82"/>
      <c r="BO49" s="83">
        <f t="shared" si="8"/>
        <v>0.92942501355707763</v>
      </c>
      <c r="BP49" s="73">
        <v>4.5641251009000996</v>
      </c>
      <c r="BQ49" s="73">
        <v>5.8568707781936E-4</v>
      </c>
      <c r="BS49" s="71">
        <v>2.8867743945868898</v>
      </c>
      <c r="BT49" s="72">
        <v>3.1598444018825902E-2</v>
      </c>
      <c r="BU49" s="92">
        <f t="shared" si="0"/>
        <v>3.1592424448595356E-2</v>
      </c>
      <c r="BY49" s="81">
        <v>3.6905871787195799</v>
      </c>
      <c r="BZ49" s="82">
        <v>2.4173464306077799</v>
      </c>
      <c r="CA49" s="82"/>
      <c r="CB49" s="72">
        <f t="shared" si="14"/>
        <v>0.98165154237022556</v>
      </c>
      <c r="CE49" s="81">
        <v>3.7878422913675198</v>
      </c>
      <c r="CF49" s="82">
        <v>2.23517961812427</v>
      </c>
      <c r="CG49" s="82"/>
      <c r="CH49" s="72">
        <f t="shared" si="12"/>
        <v>0.91339357204861937</v>
      </c>
      <c r="CK49" s="81">
        <v>3.8797838368951099</v>
      </c>
      <c r="CL49" s="82">
        <v>2.4024330693013001</v>
      </c>
      <c r="CM49" s="82"/>
      <c r="CN49" s="72">
        <f t="shared" si="13"/>
        <v>0.98023759993984505</v>
      </c>
    </row>
    <row r="50" spans="2:92" s="73" customFormat="1" x14ac:dyDescent="0.25">
      <c r="B50" s="81">
        <v>6.2234019734019697</v>
      </c>
      <c r="C50" s="82">
        <v>0.28973562096539401</v>
      </c>
      <c r="D50" s="82"/>
      <c r="E50" s="83">
        <f t="shared" si="5"/>
        <v>0.65607957861024269</v>
      </c>
      <c r="H50" s="81">
        <v>4.7084436500000004</v>
      </c>
      <c r="I50" s="83">
        <v>0.40417112599999999</v>
      </c>
      <c r="J50" s="34"/>
      <c r="K50" s="34"/>
      <c r="L50" s="81">
        <v>3.6846788394861201</v>
      </c>
      <c r="M50" s="82">
        <v>2.34514080965551</v>
      </c>
      <c r="N50" s="82"/>
      <c r="O50" s="83">
        <f t="shared" si="6"/>
        <v>0.95739500912963815</v>
      </c>
      <c r="R50" s="81">
        <v>241.08492292027901</v>
      </c>
      <c r="S50" s="89">
        <f t="shared" si="1"/>
        <v>5.1427413584464778</v>
      </c>
      <c r="T50" s="82">
        <v>4742.5744149418497</v>
      </c>
      <c r="U50" s="72">
        <f t="shared" si="2"/>
        <v>0.38217285621980945</v>
      </c>
      <c r="W50" s="71">
        <v>2.9519675925925899</v>
      </c>
      <c r="X50" s="72">
        <v>0.48437244814633301</v>
      </c>
      <c r="Y50" s="34"/>
      <c r="AB50" s="81">
        <v>4.0385057471264298</v>
      </c>
      <c r="AC50" s="82">
        <v>1.95200830362057</v>
      </c>
      <c r="AD50" s="82"/>
      <c r="AE50" s="83">
        <f t="shared" si="9"/>
        <v>1</v>
      </c>
      <c r="AF50" s="73">
        <v>4.6506874187092997</v>
      </c>
      <c r="AG50" s="73">
        <v>1.2724003745655001E-2</v>
      </c>
      <c r="AN50" s="81">
        <v>3.52662002223239</v>
      </c>
      <c r="AO50" s="82">
        <v>2.3304320787256301</v>
      </c>
      <c r="AP50" s="82"/>
      <c r="AQ50" s="83">
        <f t="shared" si="10"/>
        <v>0.94699831517022104</v>
      </c>
      <c r="AR50" s="73">
        <v>4.5662853330577997</v>
      </c>
      <c r="AS50" s="73">
        <v>5.8720625076455002E-4</v>
      </c>
      <c r="AU50" s="71">
        <v>2.9474715099715101</v>
      </c>
      <c r="AV50" s="72">
        <v>0.373029968969459</v>
      </c>
      <c r="AZ50" s="81">
        <v>4.0603478785741496</v>
      </c>
      <c r="BA50" s="82">
        <v>1.9390440666204001</v>
      </c>
      <c r="BB50" s="82"/>
      <c r="BC50" s="83">
        <f t="shared" si="11"/>
        <v>0.98603916914974865</v>
      </c>
      <c r="BD50" s="73">
        <v>4.6570273239743001</v>
      </c>
      <c r="BE50" s="73">
        <v>1.2986756272572E-2</v>
      </c>
      <c r="BG50" s="71">
        <v>3.2779335826210798</v>
      </c>
      <c r="BH50" s="72">
        <v>6.4401362968241796E-2</v>
      </c>
      <c r="BL50" s="81">
        <v>3.5470580979400501</v>
      </c>
      <c r="BM50" s="82">
        <v>2.3550892571351798</v>
      </c>
      <c r="BN50" s="82"/>
      <c r="BO50" s="83">
        <f t="shared" si="8"/>
        <v>0.95992890516666718</v>
      </c>
      <c r="BS50" s="71">
        <v>2.8373174857549799</v>
      </c>
      <c r="BT50" s="72">
        <v>3.0098882009709602E-2</v>
      </c>
      <c r="BU50" s="92">
        <f t="shared" si="0"/>
        <v>3.0093148109204552E-2</v>
      </c>
      <c r="BY50" s="81">
        <v>3.7501549299607699</v>
      </c>
      <c r="BZ50" s="82">
        <v>2.46253005905846</v>
      </c>
      <c r="CA50" s="82"/>
      <c r="CB50" s="72">
        <f t="shared" si="14"/>
        <v>1</v>
      </c>
      <c r="CE50" s="81">
        <v>3.8075931911771201</v>
      </c>
      <c r="CF50" s="82">
        <v>2.1597091420414101</v>
      </c>
      <c r="CG50" s="82"/>
      <c r="CH50" s="72">
        <f t="shared" si="12"/>
        <v>0.88255298672179805</v>
      </c>
      <c r="CK50" s="81">
        <v>3.9124539425202598</v>
      </c>
      <c r="CL50" s="82">
        <v>2.3334277318797301</v>
      </c>
      <c r="CM50" s="82"/>
      <c r="CN50" s="72">
        <f t="shared" si="13"/>
        <v>0.95208213238426764</v>
      </c>
    </row>
    <row r="51" spans="2:92" s="73" customFormat="1" x14ac:dyDescent="0.25">
      <c r="B51" s="81">
        <v>6.3145645645645603</v>
      </c>
      <c r="C51" s="82">
        <v>0.25360610263522798</v>
      </c>
      <c r="D51" s="82"/>
      <c r="E51" s="83">
        <f t="shared" si="5"/>
        <v>0.57426761816690619</v>
      </c>
      <c r="H51" s="81">
        <v>4.6923668770000004</v>
      </c>
      <c r="I51" s="83">
        <v>0.430771036</v>
      </c>
      <c r="J51" s="34"/>
      <c r="K51" s="34"/>
      <c r="L51" s="81">
        <v>3.7109594769611198</v>
      </c>
      <c r="M51" s="82">
        <v>2.2642361849867498</v>
      </c>
      <c r="N51" s="82"/>
      <c r="O51" s="83">
        <f t="shared" si="6"/>
        <v>0.92436599715966794</v>
      </c>
      <c r="R51" s="81">
        <v>238.45792831347299</v>
      </c>
      <c r="S51" s="89">
        <f t="shared" si="1"/>
        <v>5.1993968611944394</v>
      </c>
      <c r="T51" s="82">
        <v>5331.46666242422</v>
      </c>
      <c r="U51" s="72">
        <f t="shared" si="2"/>
        <v>0.42962780632390812</v>
      </c>
      <c r="W51" s="71">
        <v>2.93398326210826</v>
      </c>
      <c r="X51" s="72">
        <v>0.43282500408296498</v>
      </c>
      <c r="Y51" s="34"/>
      <c r="AB51" s="81">
        <v>4.0996551724137902</v>
      </c>
      <c r="AC51" s="82">
        <v>1.94192989383171</v>
      </c>
      <c r="AD51" s="82"/>
      <c r="AE51" s="83">
        <f t="shared" si="9"/>
        <v>0.9948369021944391</v>
      </c>
      <c r="AN51" s="81">
        <v>3.5566761263323001</v>
      </c>
      <c r="AO51" s="82">
        <v>2.4029568720655701</v>
      </c>
      <c r="AP51" s="82"/>
      <c r="AQ51" s="83">
        <f t="shared" si="10"/>
        <v>0.97646961267250609</v>
      </c>
      <c r="AU51" s="71">
        <v>2.9317352207977199</v>
      </c>
      <c r="AV51" s="72">
        <v>0.306018291687081</v>
      </c>
      <c r="AZ51" s="81">
        <v>4.1174367216350802</v>
      </c>
      <c r="BA51" s="82">
        <v>1.96649801274367</v>
      </c>
      <c r="BB51" s="82"/>
      <c r="BC51" s="83">
        <f t="shared" si="11"/>
        <v>1</v>
      </c>
      <c r="BG51" s="71">
        <v>3.2284766737891699</v>
      </c>
      <c r="BH51" s="72">
        <v>5.25923121464522E-2</v>
      </c>
      <c r="BL51" s="81">
        <v>3.5929937091402402</v>
      </c>
      <c r="BM51" s="82">
        <v>2.4440472785148399</v>
      </c>
      <c r="BN51" s="82"/>
      <c r="BO51" s="83">
        <f t="shared" si="8"/>
        <v>0.99618798783627516</v>
      </c>
      <c r="BS51" s="77">
        <v>2.8103409900284899</v>
      </c>
      <c r="BT51" s="78">
        <v>2.97239915074307E-2</v>
      </c>
      <c r="BU51" s="93">
        <f t="shared" si="0"/>
        <v>2.9718329024357025E-2</v>
      </c>
      <c r="BY51" s="81">
        <v>3.80641336168856</v>
      </c>
      <c r="BZ51" s="82">
        <v>2.4143158213824298</v>
      </c>
      <c r="CA51" s="82"/>
      <c r="CB51" s="72">
        <f t="shared" si="14"/>
        <v>0.98042085313896032</v>
      </c>
      <c r="CE51" s="81">
        <v>3.82734409098672</v>
      </c>
      <c r="CF51" s="82">
        <v>2.0797339811739599</v>
      </c>
      <c r="CG51" s="82"/>
      <c r="CH51" s="72">
        <f t="shared" si="12"/>
        <v>0.84987158730872325</v>
      </c>
      <c r="CK51" s="81">
        <v>3.9353230164578701</v>
      </c>
      <c r="CL51" s="82">
        <v>2.26121284388041</v>
      </c>
      <c r="CM51" s="82"/>
      <c r="CN51" s="72">
        <f t="shared" si="13"/>
        <v>0.9226171081981972</v>
      </c>
    </row>
    <row r="52" spans="2:92" s="73" customFormat="1" x14ac:dyDescent="0.25">
      <c r="B52" s="81">
        <v>6.4164521664521601</v>
      </c>
      <c r="C52" s="82">
        <v>0.21970257358606801</v>
      </c>
      <c r="D52" s="82"/>
      <c r="E52" s="83">
        <f t="shared" si="5"/>
        <v>0.49749620504946368</v>
      </c>
      <c r="H52" s="81">
        <v>4.6708885970000003</v>
      </c>
      <c r="I52" s="83">
        <v>0.460696455</v>
      </c>
      <c r="J52" s="34"/>
      <c r="K52" s="34"/>
      <c r="L52" s="81">
        <v>3.73069375492019</v>
      </c>
      <c r="M52" s="82">
        <v>2.1942646177056502</v>
      </c>
      <c r="N52" s="82"/>
      <c r="O52" s="83">
        <f t="shared" si="6"/>
        <v>0.89580036518563555</v>
      </c>
      <c r="R52" s="81">
        <v>230.62666051513699</v>
      </c>
      <c r="S52" s="89">
        <f t="shared" si="1"/>
        <v>5.3759500364383257</v>
      </c>
      <c r="T52" s="82">
        <v>6178.5958604451298</v>
      </c>
      <c r="U52" s="72">
        <f t="shared" si="2"/>
        <v>0.49789237254238405</v>
      </c>
      <c r="W52" s="71">
        <v>2.91375089031339</v>
      </c>
      <c r="X52" s="72">
        <v>0.38601992487342701</v>
      </c>
      <c r="Y52" s="34"/>
      <c r="AB52" s="81">
        <v>4.1424597701149404</v>
      </c>
      <c r="AC52" s="82">
        <v>1.8818307449328699</v>
      </c>
      <c r="AD52" s="82"/>
      <c r="AE52" s="83">
        <f t="shared" si="9"/>
        <v>0.96404853475390695</v>
      </c>
      <c r="AN52" s="81">
        <v>3.61010920028771</v>
      </c>
      <c r="AO52" s="82">
        <v>2.46086190587017</v>
      </c>
      <c r="AP52" s="82"/>
      <c r="AQ52" s="83">
        <f t="shared" si="10"/>
        <v>1</v>
      </c>
      <c r="AU52" s="71">
        <v>2.9115028490028401</v>
      </c>
      <c r="AV52" s="72">
        <v>0.240553037726604</v>
      </c>
      <c r="AZ52" s="81">
        <v>4.1686970664997096</v>
      </c>
      <c r="BA52" s="82">
        <v>1.9290978487161601</v>
      </c>
      <c r="BB52" s="82"/>
      <c r="BC52" s="83">
        <f t="shared" si="11"/>
        <v>0.98098133647471686</v>
      </c>
      <c r="BG52" s="71">
        <v>3.17901976495726</v>
      </c>
      <c r="BH52" s="72">
        <v>4.3032604338336597E-2</v>
      </c>
      <c r="BL52" s="81">
        <v>3.6586160108548098</v>
      </c>
      <c r="BM52" s="82">
        <v>2.4533996678913201</v>
      </c>
      <c r="BN52" s="82"/>
      <c r="BO52" s="83">
        <f t="shared" si="8"/>
        <v>1</v>
      </c>
      <c r="BP52" s="73">
        <v>4.5758478421274997</v>
      </c>
      <c r="BQ52" s="73">
        <v>5.9878818484107002E-4</v>
      </c>
      <c r="BY52" s="81">
        <v>3.8395065568225499</v>
      </c>
      <c r="BZ52" s="82">
        <v>2.3433296283732501</v>
      </c>
      <c r="CA52" s="82"/>
      <c r="CB52" s="72">
        <f t="shared" si="14"/>
        <v>0.95159432460662596</v>
      </c>
      <c r="CE52" s="81">
        <v>3.8470949907963199</v>
      </c>
      <c r="CF52" s="82">
        <v>1.98624476595272</v>
      </c>
      <c r="CG52" s="82"/>
      <c r="CH52" s="72">
        <f t="shared" si="12"/>
        <v>0.81166774563688016</v>
      </c>
      <c r="CK52" s="81">
        <v>3.95492507983296</v>
      </c>
      <c r="CL52" s="82">
        <v>2.1948821319402998</v>
      </c>
      <c r="CM52" s="82"/>
      <c r="CN52" s="72">
        <f t="shared" si="13"/>
        <v>0.89555293783469792</v>
      </c>
    </row>
    <row r="53" spans="2:92" s="73" customFormat="1" x14ac:dyDescent="0.25">
      <c r="B53" s="84">
        <v>6.5344272844272799</v>
      </c>
      <c r="C53" s="85">
        <v>0.22194412922568199</v>
      </c>
      <c r="D53" s="85"/>
      <c r="E53" s="86">
        <f t="shared" si="5"/>
        <v>0.5025720009580551</v>
      </c>
      <c r="H53" s="81">
        <v>4.6472307549999998</v>
      </c>
      <c r="I53" s="83">
        <v>0.49656544000000002</v>
      </c>
      <c r="J53" s="34"/>
      <c r="K53" s="34"/>
      <c r="L53" s="81">
        <v>3.7504448327753699</v>
      </c>
      <c r="M53" s="82">
        <v>2.11773321599195</v>
      </c>
      <c r="N53" s="82"/>
      <c r="O53" s="83">
        <f t="shared" si="6"/>
        <v>0.86455670521403871</v>
      </c>
      <c r="R53" s="84">
        <v>228.01756367628099</v>
      </c>
      <c r="S53" s="91">
        <f t="shared" si="1"/>
        <v>5.4374644830439935</v>
      </c>
      <c r="T53" s="85">
        <v>6436.4509919340599</v>
      </c>
      <c r="U53" s="78">
        <f t="shared" si="2"/>
        <v>0.51867122037270685</v>
      </c>
      <c r="W53" s="71">
        <v>2.89127047720797</v>
      </c>
      <c r="X53" s="72">
        <v>0.33364772170504597</v>
      </c>
      <c r="Y53" s="34"/>
      <c r="AB53" s="81">
        <v>4.1699770114942503</v>
      </c>
      <c r="AC53" s="82">
        <v>1.8227526980784401</v>
      </c>
      <c r="AD53" s="82"/>
      <c r="AE53" s="83">
        <f t="shared" si="9"/>
        <v>0.93378327064368138</v>
      </c>
      <c r="AF53" s="73">
        <v>4.6508337025703002</v>
      </c>
      <c r="AG53" s="73">
        <v>1.2812073410635E-2</v>
      </c>
      <c r="AN53" s="81">
        <v>3.67022140848754</v>
      </c>
      <c r="AO53" s="82">
        <v>2.4244617655104301</v>
      </c>
      <c r="AP53" s="82"/>
      <c r="AQ53" s="83">
        <f t="shared" si="10"/>
        <v>0.98520837749045953</v>
      </c>
      <c r="AR53" s="73">
        <v>4.5780707966287997</v>
      </c>
      <c r="AS53" s="73">
        <v>6.0040435822468995E-4</v>
      </c>
      <c r="AU53" s="71">
        <v>2.88227831196581</v>
      </c>
      <c r="AV53" s="72">
        <v>0.16745876204474799</v>
      </c>
      <c r="AZ53" s="81">
        <v>4.2019620533244799</v>
      </c>
      <c r="BA53" s="82">
        <v>1.87182512144344</v>
      </c>
      <c r="BB53" s="82"/>
      <c r="BC53" s="83">
        <f t="shared" si="11"/>
        <v>0.95185711315917287</v>
      </c>
      <c r="BD53" s="73">
        <v>4.6571233032658998</v>
      </c>
      <c r="BE53" s="73">
        <v>1.3047266555984E-2</v>
      </c>
      <c r="BG53" s="71">
        <v>3.1295628561253501</v>
      </c>
      <c r="BH53" s="72">
        <v>3.7596692055290502E-2</v>
      </c>
      <c r="BL53" s="81">
        <v>3.7078327371407398</v>
      </c>
      <c r="BM53" s="82">
        <v>2.3740062224511398</v>
      </c>
      <c r="BN53" s="82"/>
      <c r="BO53" s="83">
        <f t="shared" si="8"/>
        <v>0.96763941624382033</v>
      </c>
      <c r="BY53" s="81">
        <v>3.8659811129297501</v>
      </c>
      <c r="BZ53" s="82">
        <v>2.2584725700634398</v>
      </c>
      <c r="CA53" s="82"/>
      <c r="CB53" s="72">
        <f t="shared" si="14"/>
        <v>0.91713502613119746</v>
      </c>
      <c r="CE53" s="81">
        <v>3.8668458906059202</v>
      </c>
      <c r="CF53" s="82">
        <v>1.8893770371430301</v>
      </c>
      <c r="CG53" s="82"/>
      <c r="CH53" s="72">
        <f t="shared" si="12"/>
        <v>0.77208329340034376</v>
      </c>
      <c r="CK53" s="81">
        <v>3.97452714320805</v>
      </c>
      <c r="CL53" s="82">
        <v>2.1199926184595199</v>
      </c>
      <c r="CM53" s="82"/>
      <c r="CN53" s="72">
        <f t="shared" si="13"/>
        <v>0.86499661645654935</v>
      </c>
    </row>
    <row r="54" spans="2:92" s="73" customFormat="1" x14ac:dyDescent="0.25">
      <c r="H54" s="81">
        <v>4.6283970080000003</v>
      </c>
      <c r="I54" s="83">
        <v>0.53455559500000005</v>
      </c>
      <c r="J54" s="34"/>
      <c r="K54" s="34"/>
      <c r="L54" s="81">
        <v>3.77023231040544</v>
      </c>
      <c r="M54" s="82">
        <v>2.0269888396742801</v>
      </c>
      <c r="N54" s="82"/>
      <c r="O54" s="83">
        <f t="shared" si="6"/>
        <v>0.82751065124771817</v>
      </c>
      <c r="S54" s="34"/>
      <c r="T54" s="34"/>
      <c r="U54" s="34"/>
      <c r="W54" s="71">
        <v>2.8687900641025599</v>
      </c>
      <c r="X54" s="72">
        <v>0.282100277641678</v>
      </c>
      <c r="Y54" s="34"/>
      <c r="AB54" s="81">
        <v>4.1913793103448196</v>
      </c>
      <c r="AC54" s="82">
        <v>1.763674651224</v>
      </c>
      <c r="AD54" s="82"/>
      <c r="AE54" s="83">
        <f t="shared" si="9"/>
        <v>0.9035180065334506</v>
      </c>
      <c r="AN54" s="81">
        <v>3.70695664683188</v>
      </c>
      <c r="AO54" s="82">
        <v>2.3428012096877899</v>
      </c>
      <c r="AP54" s="82"/>
      <c r="AQ54" s="83">
        <f t="shared" si="10"/>
        <v>0.9520246561171285</v>
      </c>
      <c r="AU54" s="71">
        <v>2.85080573361823</v>
      </c>
      <c r="AV54" s="72">
        <v>0.10642658827372101</v>
      </c>
      <c r="AZ54" s="81">
        <v>4.2292334982751498</v>
      </c>
      <c r="BA54" s="82">
        <v>1.8062456627342101</v>
      </c>
      <c r="BB54" s="82"/>
      <c r="BC54" s="83">
        <f t="shared" si="11"/>
        <v>0.91850876585129371</v>
      </c>
      <c r="BG54" s="71">
        <v>3.0801059472934398</v>
      </c>
      <c r="BH54" s="72">
        <v>3.60971300461745E-2</v>
      </c>
      <c r="BL54" s="81">
        <v>3.7340816578265699</v>
      </c>
      <c r="BM54" s="82">
        <v>2.3033039680507299</v>
      </c>
      <c r="BN54" s="82"/>
      <c r="BO54" s="83">
        <f t="shared" si="8"/>
        <v>0.9388213417467377</v>
      </c>
      <c r="BY54" s="81">
        <v>3.8891463495235401</v>
      </c>
      <c r="BZ54" s="82">
        <v>2.17878308902249</v>
      </c>
      <c r="CA54" s="82"/>
      <c r="CB54" s="72">
        <f t="shared" si="14"/>
        <v>0.88477421057574435</v>
      </c>
      <c r="CE54" s="81">
        <v>3.8865967904155201</v>
      </c>
      <c r="CF54" s="82">
        <v>1.7902569659410501</v>
      </c>
      <c r="CG54" s="82"/>
      <c r="CH54" s="72">
        <f t="shared" si="12"/>
        <v>0.7315784341206828</v>
      </c>
      <c r="CK54" s="81">
        <v>3.99412920658314</v>
      </c>
      <c r="CL54" s="82">
        <v>2.0365443034380899</v>
      </c>
      <c r="CM54" s="82"/>
      <c r="CN54" s="72">
        <f t="shared" si="13"/>
        <v>0.8309481440637595</v>
      </c>
    </row>
    <row r="55" spans="2:92" s="73" customFormat="1" x14ac:dyDescent="0.25">
      <c r="H55" s="81">
        <v>4.6075153269999998</v>
      </c>
      <c r="I55" s="83">
        <v>0.56255622699999996</v>
      </c>
      <c r="J55" s="34"/>
      <c r="K55" s="34"/>
      <c r="L55" s="81">
        <v>3.7900253880008901</v>
      </c>
      <c r="M55" s="82">
        <v>1.9340578518790701</v>
      </c>
      <c r="N55" s="82"/>
      <c r="O55" s="83">
        <f t="shared" si="6"/>
        <v>0.78957192128220666</v>
      </c>
      <c r="S55" s="34"/>
      <c r="T55" s="34"/>
      <c r="U55" s="34"/>
      <c r="W55" s="71">
        <v>2.84406160968661</v>
      </c>
      <c r="X55" s="72">
        <v>0.23385186999836599</v>
      </c>
      <c r="Y55" s="34"/>
      <c r="AB55" s="81">
        <v>4.2097241379310297</v>
      </c>
      <c r="AC55" s="82">
        <v>1.7102856014740699</v>
      </c>
      <c r="AD55" s="82"/>
      <c r="AE55" s="83">
        <f t="shared" si="9"/>
        <v>0.87616717526346855</v>
      </c>
      <c r="AN55" s="81">
        <v>3.73033361668737</v>
      </c>
      <c r="AO55" s="82">
        <v>2.2746065158852198</v>
      </c>
      <c r="AP55" s="82"/>
      <c r="AQ55" s="83">
        <f t="shared" si="10"/>
        <v>0.92431294517556861</v>
      </c>
      <c r="AU55" s="77">
        <v>2.8148370726495702</v>
      </c>
      <c r="AV55" s="78">
        <v>6.5601012575534606E-2</v>
      </c>
      <c r="AZ55" s="81">
        <v>4.2504641880135496</v>
      </c>
      <c r="BA55" s="82">
        <v>1.74853573907009</v>
      </c>
      <c r="BB55" s="82"/>
      <c r="BC55" s="83">
        <f t="shared" si="11"/>
        <v>0.88916222022036129</v>
      </c>
      <c r="BG55" s="71">
        <v>3.0306490384615299</v>
      </c>
      <c r="BH55" s="72">
        <v>3.4972458539337101E-2</v>
      </c>
      <c r="BL55" s="81">
        <v>3.75704946342666</v>
      </c>
      <c r="BM55" s="82">
        <v>2.2220273208963</v>
      </c>
      <c r="BN55" s="82"/>
      <c r="BO55" s="83">
        <f t="shared" si="8"/>
        <v>0.90569316935064104</v>
      </c>
      <c r="BP55" s="73">
        <v>4.5846666444324997</v>
      </c>
      <c r="BQ55" s="73">
        <v>7.7989985883655001E-3</v>
      </c>
      <c r="BY55" s="81">
        <v>3.9090022666039399</v>
      </c>
      <c r="BZ55" s="82">
        <v>2.09501394171664</v>
      </c>
      <c r="CA55" s="82"/>
      <c r="CB55" s="72">
        <f t="shared" si="14"/>
        <v>0.85075669797820108</v>
      </c>
      <c r="CE55" s="81">
        <v>3.9030558735901901</v>
      </c>
      <c r="CF55" s="82">
        <v>1.70240144102403</v>
      </c>
      <c r="CG55" s="82"/>
      <c r="CH55" s="72">
        <f t="shared" si="12"/>
        <v>0.69567676828699676</v>
      </c>
      <c r="CK55" s="81">
        <v>4.0137312699582397</v>
      </c>
      <c r="CL55" s="82">
        <v>1.9509562880314899</v>
      </c>
      <c r="CM55" s="82"/>
      <c r="CN55" s="72">
        <f t="shared" si="13"/>
        <v>0.79602663391730633</v>
      </c>
    </row>
    <row r="56" spans="2:92" s="73" customFormat="1" x14ac:dyDescent="0.25">
      <c r="H56" s="81">
        <v>4.5951534409999999</v>
      </c>
      <c r="I56" s="83">
        <v>0.58821139700000002</v>
      </c>
      <c r="J56" s="34"/>
      <c r="K56" s="34"/>
      <c r="L56" s="81">
        <v>3.8098296655270598</v>
      </c>
      <c r="M56" s="82">
        <v>1.8367536411287899</v>
      </c>
      <c r="N56" s="82"/>
      <c r="O56" s="83">
        <f t="shared" si="6"/>
        <v>0.74984783931831755</v>
      </c>
      <c r="S56" s="34"/>
      <c r="T56" s="34"/>
      <c r="U56" s="34"/>
      <c r="W56" s="77">
        <v>2.81933315527065</v>
      </c>
      <c r="X56" s="78">
        <v>0.191376776090151</v>
      </c>
      <c r="Y56" s="34"/>
      <c r="AB56" s="81">
        <v>4.2280689655172399</v>
      </c>
      <c r="AC56" s="82">
        <v>1.65076993945775</v>
      </c>
      <c r="AD56" s="82"/>
      <c r="AE56" s="83">
        <f t="shared" si="9"/>
        <v>0.84567772401168306</v>
      </c>
      <c r="AF56" s="73">
        <v>4.6508556630547</v>
      </c>
      <c r="AG56" s="73">
        <v>1.2821573392765E-2</v>
      </c>
      <c r="AN56" s="81">
        <v>3.7503710194206499</v>
      </c>
      <c r="AO56" s="82">
        <v>2.19804789221525</v>
      </c>
      <c r="AP56" s="82"/>
      <c r="AQ56" s="83">
        <f t="shared" si="10"/>
        <v>0.89320245356799577</v>
      </c>
      <c r="AR56" s="73">
        <v>4.5827622874885003</v>
      </c>
      <c r="AS56" s="73">
        <v>7.6756880251011E-3</v>
      </c>
      <c r="AZ56" s="81">
        <v>4.2686859844713299</v>
      </c>
      <c r="BA56" s="82">
        <v>1.6908258154059601</v>
      </c>
      <c r="BB56" s="82"/>
      <c r="BC56" s="83">
        <f t="shared" si="11"/>
        <v>0.85981567458942387</v>
      </c>
      <c r="BD56" s="73">
        <v>4.6571377418750002</v>
      </c>
      <c r="BE56" s="73">
        <v>1.3052804664110001E-2</v>
      </c>
      <c r="BG56" s="71">
        <v>2.98119212962962</v>
      </c>
      <c r="BH56" s="72">
        <v>3.2535670274523601E-2</v>
      </c>
      <c r="BL56" s="81">
        <v>3.7767361539410298</v>
      </c>
      <c r="BM56" s="82">
        <v>2.1429144618470501</v>
      </c>
      <c r="BN56" s="82"/>
      <c r="BO56" s="83">
        <f t="shared" si="8"/>
        <v>0.87344695195498667</v>
      </c>
      <c r="BY56" s="81">
        <v>3.9288581836843299</v>
      </c>
      <c r="BZ56" s="82">
        <v>2.0079810613988802</v>
      </c>
      <c r="CA56" s="82"/>
      <c r="CB56" s="72">
        <f t="shared" si="14"/>
        <v>0.81541382774699001</v>
      </c>
      <c r="CE56" s="81">
        <v>3.91951495676485</v>
      </c>
      <c r="CF56" s="82">
        <v>1.6145459161070099</v>
      </c>
      <c r="CG56" s="82"/>
      <c r="CH56" s="72">
        <f t="shared" si="12"/>
        <v>0.65977510245331072</v>
      </c>
      <c r="CK56" s="81">
        <v>4.0333333333333297</v>
      </c>
      <c r="CL56" s="82">
        <v>1.8535999205064799</v>
      </c>
      <c r="CM56" s="82"/>
      <c r="CN56" s="72">
        <f t="shared" si="13"/>
        <v>0.75630341612571483</v>
      </c>
    </row>
    <row r="57" spans="2:92" s="73" customFormat="1" x14ac:dyDescent="0.25">
      <c r="H57" s="81">
        <v>4.5776186440000002</v>
      </c>
      <c r="I57" s="83">
        <v>0.61075749400000001</v>
      </c>
      <c r="J57" s="34"/>
      <c r="K57" s="34"/>
      <c r="L57" s="81">
        <v>3.82965354293203</v>
      </c>
      <c r="M57" s="82">
        <v>1.73179629020715</v>
      </c>
      <c r="N57" s="82"/>
      <c r="O57" s="83">
        <f t="shared" si="6"/>
        <v>0.70699939135727297</v>
      </c>
      <c r="S57" s="34"/>
      <c r="T57" s="34"/>
      <c r="U57" s="34"/>
      <c r="AB57" s="81">
        <v>4.2464137931034402</v>
      </c>
      <c r="AC57" s="82">
        <v>1.5851276651750399</v>
      </c>
      <c r="AD57" s="82"/>
      <c r="AE57" s="83">
        <f t="shared" si="9"/>
        <v>0.81204965277809382</v>
      </c>
      <c r="AN57" s="81">
        <v>3.77040842215392</v>
      </c>
      <c r="AO57" s="82">
        <v>2.1193319544537998</v>
      </c>
      <c r="AP57" s="82"/>
      <c r="AQ57" s="83">
        <f t="shared" si="10"/>
        <v>0.86121531216291314</v>
      </c>
      <c r="AZ57" s="81">
        <v>4.2869230933631002</v>
      </c>
      <c r="BA57" s="82">
        <v>1.6278695350451</v>
      </c>
      <c r="BB57" s="82"/>
      <c r="BC57" s="83">
        <f t="shared" si="11"/>
        <v>0.82780126117386033</v>
      </c>
      <c r="BG57" s="71">
        <v>2.9317352207977199</v>
      </c>
      <c r="BH57" s="72">
        <v>3.1348517017306399E-2</v>
      </c>
      <c r="BL57" s="81">
        <v>3.7964228444554</v>
      </c>
      <c r="BM57" s="82">
        <v>2.05838110030452</v>
      </c>
      <c r="BN57" s="82"/>
      <c r="BO57" s="83">
        <f t="shared" si="8"/>
        <v>0.83899135034679617</v>
      </c>
      <c r="BY57" s="81">
        <v>3.9487141007647302</v>
      </c>
      <c r="BZ57" s="82">
        <v>1.91659653706523</v>
      </c>
      <c r="CA57" s="82"/>
      <c r="CB57" s="72">
        <f t="shared" si="14"/>
        <v>0.77830381400421733</v>
      </c>
      <c r="CE57" s="81">
        <v>3.93926585657446</v>
      </c>
      <c r="CF57" s="82">
        <v>1.50641647533584</v>
      </c>
      <c r="CG57" s="82"/>
      <c r="CH57" s="72">
        <f t="shared" si="12"/>
        <v>0.61558861500113882</v>
      </c>
      <c r="CK57" s="81">
        <v>4.0529353967084196</v>
      </c>
      <c r="CL57" s="82">
        <v>1.75410385259631</v>
      </c>
      <c r="CM57" s="82"/>
      <c r="CN57" s="72">
        <f t="shared" si="13"/>
        <v>0.71570716058046402</v>
      </c>
    </row>
    <row r="58" spans="2:92" s="73" customFormat="1" x14ac:dyDescent="0.25">
      <c r="H58" s="81">
        <v>4.5607451149999996</v>
      </c>
      <c r="I58" s="83">
        <v>0.64158165499999997</v>
      </c>
      <c r="J58" s="34"/>
      <c r="K58" s="34"/>
      <c r="L58" s="81">
        <v>3.8461720407781601</v>
      </c>
      <c r="M58" s="82">
        <v>1.64487848397516</v>
      </c>
      <c r="N58" s="82"/>
      <c r="O58" s="83">
        <f t="shared" si="6"/>
        <v>0.67151552038953011</v>
      </c>
      <c r="S58" s="34"/>
      <c r="T58" s="34"/>
      <c r="U58" s="34"/>
      <c r="AB58" s="81">
        <v>4.2647586206896504</v>
      </c>
      <c r="AC58" s="82">
        <v>1.51685969992103</v>
      </c>
      <c r="AD58" s="82"/>
      <c r="AE58" s="83">
        <f t="shared" si="9"/>
        <v>0.77707645869516551</v>
      </c>
      <c r="AN58" s="81">
        <v>3.7904458248871999</v>
      </c>
      <c r="AO58" s="82">
        <v>2.0276721321434898</v>
      </c>
      <c r="AP58" s="82"/>
      <c r="AQ58" s="83">
        <f t="shared" si="10"/>
        <v>0.82396827197278155</v>
      </c>
      <c r="AZ58" s="81">
        <v>4.3051602022548696</v>
      </c>
      <c r="BA58" s="82">
        <v>1.5649132546842399</v>
      </c>
      <c r="BB58" s="82"/>
      <c r="BC58" s="83">
        <f t="shared" si="11"/>
        <v>0.79578684775829667</v>
      </c>
      <c r="BG58" s="71">
        <v>2.88227831196581</v>
      </c>
      <c r="BH58" s="72">
        <v>3.1410998767686403E-2</v>
      </c>
      <c r="BL58" s="81">
        <v>3.8161095349697698</v>
      </c>
      <c r="BM58" s="82">
        <v>1.9619226332767501</v>
      </c>
      <c r="BN58" s="82"/>
      <c r="BO58" s="83">
        <f t="shared" si="8"/>
        <v>0.799675103471017</v>
      </c>
      <c r="BP58" s="73">
        <v>4.5902460080371004</v>
      </c>
      <c r="BQ58" s="73">
        <v>9.9238176868538999E-3</v>
      </c>
      <c r="BY58" s="81">
        <v>3.96857001784513</v>
      </c>
      <c r="BZ58" s="82">
        <v>1.8186845467077499</v>
      </c>
      <c r="CA58" s="82"/>
      <c r="CB58" s="72">
        <f t="shared" si="14"/>
        <v>0.7385430849941047</v>
      </c>
      <c r="CE58" s="81">
        <v>3.9590167563840599</v>
      </c>
      <c r="CF58" s="82">
        <v>1.3982870345646601</v>
      </c>
      <c r="CG58" s="82"/>
      <c r="CH58" s="72">
        <f t="shared" si="12"/>
        <v>0.5714021275489628</v>
      </c>
      <c r="CK58" s="81">
        <v>4.0692704495210004</v>
      </c>
      <c r="CL58" s="82">
        <v>1.67386508815262</v>
      </c>
      <c r="CM58" s="82"/>
      <c r="CN58" s="72">
        <f t="shared" si="13"/>
        <v>0.68296824481816309</v>
      </c>
    </row>
    <row r="59" spans="2:92" s="73" customFormat="1" x14ac:dyDescent="0.25">
      <c r="H59" s="81">
        <v>4.5480496329999998</v>
      </c>
      <c r="I59" s="83">
        <v>0.66597374499999995</v>
      </c>
      <c r="J59" s="34"/>
      <c r="K59" s="34"/>
      <c r="L59" s="81">
        <v>3.85938515906546</v>
      </c>
      <c r="M59" s="82">
        <v>1.57600022243283</v>
      </c>
      <c r="N59" s="82"/>
      <c r="O59" s="83">
        <f t="shared" si="6"/>
        <v>0.64339622641509298</v>
      </c>
      <c r="S59" s="34"/>
      <c r="T59" s="34"/>
      <c r="U59" s="34"/>
      <c r="AB59" s="81">
        <v>4.2831034482758596</v>
      </c>
      <c r="AC59" s="82">
        <v>1.44684127401947</v>
      </c>
      <c r="AD59" s="82"/>
      <c r="AE59" s="83">
        <f t="shared" si="9"/>
        <v>0.74120651604600241</v>
      </c>
      <c r="AF59" s="73">
        <v>5.4432906648244002</v>
      </c>
      <c r="AG59" s="73">
        <v>1.1690374795095999E-2</v>
      </c>
      <c r="AN59" s="81">
        <v>3.80714366049826</v>
      </c>
      <c r="AO59" s="82">
        <v>1.9473338710505099</v>
      </c>
      <c r="AP59" s="82"/>
      <c r="AQ59" s="83">
        <f t="shared" si="10"/>
        <v>0.79132188051890107</v>
      </c>
      <c r="AR59" s="73">
        <v>4.5885132929488996</v>
      </c>
      <c r="AS59" s="73">
        <v>9.8295052298825996E-3</v>
      </c>
      <c r="AZ59" s="81">
        <v>4.3234151756529702</v>
      </c>
      <c r="BA59" s="82">
        <v>1.4958362248438499</v>
      </c>
      <c r="BB59" s="82"/>
      <c r="BC59" s="83">
        <f t="shared" si="11"/>
        <v>0.76065992192733012</v>
      </c>
      <c r="BD59" s="73">
        <v>5.4694479042138999</v>
      </c>
      <c r="BE59" s="73">
        <v>8.9661469512264998E-3</v>
      </c>
      <c r="BG59" s="77">
        <v>2.8418135683760601</v>
      </c>
      <c r="BH59" s="78">
        <v>2.9429434684211601E-2</v>
      </c>
      <c r="BL59" s="81">
        <v>3.8357962254841498</v>
      </c>
      <c r="BM59" s="82">
        <v>1.86438006575033</v>
      </c>
      <c r="BN59" s="82"/>
      <c r="BO59" s="83">
        <f t="shared" si="8"/>
        <v>0.75991697975273287</v>
      </c>
      <c r="BY59" s="81">
        <v>3.9851166154121298</v>
      </c>
      <c r="BZ59" s="82">
        <v>1.7321956218919801</v>
      </c>
      <c r="CA59" s="82"/>
      <c r="CB59" s="72">
        <f t="shared" si="14"/>
        <v>0.7034211077018403</v>
      </c>
      <c r="CE59" s="81">
        <v>3.9754758395587202</v>
      </c>
      <c r="CF59" s="82">
        <v>1.3087422528534201</v>
      </c>
      <c r="CG59" s="82"/>
      <c r="CH59" s="72">
        <f t="shared" si="12"/>
        <v>0.53481015643293228</v>
      </c>
      <c r="CK59" s="81">
        <v>4.0823384917710603</v>
      </c>
      <c r="CL59" s="82">
        <v>1.60485975073105</v>
      </c>
      <c r="CM59" s="82"/>
      <c r="CN59" s="72">
        <f t="shared" si="13"/>
        <v>0.65481277726258569</v>
      </c>
    </row>
    <row r="60" spans="2:92" s="73" customFormat="1" x14ac:dyDescent="0.25">
      <c r="H60" s="81">
        <v>4.5292251390000002</v>
      </c>
      <c r="I60" s="83">
        <v>0.6919459</v>
      </c>
      <c r="J60" s="34"/>
      <c r="K60" s="34"/>
      <c r="L60" s="81">
        <v>3.8726066773008099</v>
      </c>
      <c r="M60" s="82">
        <v>1.5038420436741999</v>
      </c>
      <c r="N60" s="82"/>
      <c r="O60" s="83">
        <f t="shared" si="6"/>
        <v>0.61393791844187373</v>
      </c>
      <c r="S60" s="34"/>
      <c r="T60" s="34"/>
      <c r="U60" s="34"/>
      <c r="AB60" s="81">
        <v>4.3014482758620698</v>
      </c>
      <c r="AC60" s="82">
        <v>1.37332192682284</v>
      </c>
      <c r="AD60" s="82"/>
      <c r="AE60" s="83">
        <f t="shared" si="9"/>
        <v>0.70354307626438528</v>
      </c>
      <c r="AN60" s="81">
        <v>3.8205019289871101</v>
      </c>
      <c r="AO60" s="82">
        <v>1.88101381378923</v>
      </c>
      <c r="AP60" s="82"/>
      <c r="AQ60" s="83">
        <f t="shared" si="10"/>
        <v>0.76437195004816683</v>
      </c>
      <c r="AZ60" s="81">
        <v>4.3416778052680796</v>
      </c>
      <c r="BA60" s="82">
        <v>1.4241360166551</v>
      </c>
      <c r="BB60" s="82"/>
      <c r="BC60" s="83">
        <f t="shared" si="11"/>
        <v>0.72419906220405317</v>
      </c>
      <c r="BL60" s="81">
        <v>3.8522018009127899</v>
      </c>
      <c r="BM60" s="82">
        <v>1.77984229131567</v>
      </c>
      <c r="BN60" s="82"/>
      <c r="BO60" s="83">
        <f t="shared" si="8"/>
        <v>0.72545957945997108</v>
      </c>
      <c r="BY60" s="81">
        <v>4.0016632129791203</v>
      </c>
      <c r="BZ60" s="82">
        <v>1.64788251908415</v>
      </c>
      <c r="CA60" s="82"/>
      <c r="CB60" s="72">
        <f t="shared" si="14"/>
        <v>0.66918270216535436</v>
      </c>
      <c r="CE60" s="81">
        <v>3.9919349227333898</v>
      </c>
      <c r="CF60" s="82">
        <v>1.2225759847306299</v>
      </c>
      <c r="CG60" s="82"/>
      <c r="CH60" s="72">
        <f t="shared" si="12"/>
        <v>0.49959879588159489</v>
      </c>
      <c r="CK60" s="81">
        <v>4.0954065340211203</v>
      </c>
      <c r="CL60" s="82">
        <v>1.53745918859835</v>
      </c>
      <c r="CM60" s="82"/>
      <c r="CN60" s="72">
        <f t="shared" si="13"/>
        <v>0.6273120880222528</v>
      </c>
    </row>
    <row r="61" spans="2:92" s="73" customFormat="1" x14ac:dyDescent="0.25">
      <c r="H61" s="81">
        <v>4.5166987760000001</v>
      </c>
      <c r="I61" s="83">
        <v>0.71701645400000003</v>
      </c>
      <c r="J61" s="34"/>
      <c r="K61" s="34"/>
      <c r="L61" s="81">
        <v>3.88582819553615</v>
      </c>
      <c r="M61" s="82">
        <v>1.4316838649155701</v>
      </c>
      <c r="N61" s="82"/>
      <c r="O61" s="83">
        <f t="shared" si="6"/>
        <v>0.5844796104686546</v>
      </c>
      <c r="S61" s="34"/>
      <c r="T61" s="34"/>
      <c r="U61" s="34"/>
      <c r="AB61" s="81">
        <v>4.3197931034482702</v>
      </c>
      <c r="AC61" s="82">
        <v>1.29892734930244</v>
      </c>
      <c r="AD61" s="82"/>
      <c r="AE61" s="83">
        <f t="shared" si="9"/>
        <v>0.66543126219965332</v>
      </c>
      <c r="AN61" s="81">
        <v>3.8338601974759601</v>
      </c>
      <c r="AO61" s="82">
        <v>1.8130757709593299</v>
      </c>
      <c r="AP61" s="82"/>
      <c r="AQ61" s="83">
        <f t="shared" si="10"/>
        <v>0.73676453222929617</v>
      </c>
      <c r="AZ61" s="81">
        <v>4.3599404348831801</v>
      </c>
      <c r="BA61" s="82">
        <v>1.3524358084663399</v>
      </c>
      <c r="BB61" s="82"/>
      <c r="BC61" s="83">
        <f t="shared" si="11"/>
        <v>0.687738202480771</v>
      </c>
      <c r="BL61" s="81">
        <v>3.8653262612556998</v>
      </c>
      <c r="BM61" s="82">
        <v>1.70830930997278</v>
      </c>
      <c r="BN61" s="82"/>
      <c r="BO61" s="83">
        <f t="shared" si="8"/>
        <v>0.69630290259273564</v>
      </c>
      <c r="BP61" s="73">
        <v>4.5913297830799999</v>
      </c>
      <c r="BQ61" s="73">
        <v>1.0400782011875E-2</v>
      </c>
      <c r="BY61" s="81">
        <v>4.0215191300595201</v>
      </c>
      <c r="BZ61" s="82">
        <v>1.54453097370681</v>
      </c>
      <c r="CA61" s="82"/>
      <c r="CB61" s="72">
        <f t="shared" si="14"/>
        <v>0.62721304376579112</v>
      </c>
      <c r="CE61" s="81">
        <v>4.0116858225429901</v>
      </c>
      <c r="CF61" s="82">
        <v>1.1212035711363399</v>
      </c>
      <c r="CG61" s="82"/>
      <c r="CH61" s="72">
        <f t="shared" si="12"/>
        <v>0.45817352955880103</v>
      </c>
      <c r="CK61" s="81">
        <v>4.1117415868337002</v>
      </c>
      <c r="CL61" s="82">
        <v>1.45240609828805</v>
      </c>
      <c r="CM61" s="82"/>
      <c r="CN61" s="72">
        <f t="shared" si="13"/>
        <v>0.59260883731421854</v>
      </c>
    </row>
    <row r="62" spans="2:92" s="73" customFormat="1" x14ac:dyDescent="0.25">
      <c r="H62" s="81">
        <v>4.501193088</v>
      </c>
      <c r="I62" s="83">
        <v>0.74152011200000001</v>
      </c>
      <c r="J62" s="34"/>
      <c r="K62" s="34"/>
      <c r="L62" s="81">
        <v>3.8990455137974802</v>
      </c>
      <c r="M62" s="82">
        <v>1.3611656447650899</v>
      </c>
      <c r="N62" s="82"/>
      <c r="O62" s="83">
        <f t="shared" si="6"/>
        <v>0.55569080949482641</v>
      </c>
      <c r="S62" s="34"/>
      <c r="T62" s="34"/>
      <c r="U62" s="34"/>
      <c r="AB62" s="81">
        <v>4.3381379310344803</v>
      </c>
      <c r="AC62" s="82">
        <v>1.22365754145827</v>
      </c>
      <c r="AD62" s="82"/>
      <c r="AE62" s="83">
        <f t="shared" si="9"/>
        <v>0.62687107385180663</v>
      </c>
      <c r="AF62" s="73">
        <v>5.4578368767679004</v>
      </c>
      <c r="AG62" s="73">
        <v>8.1283702181932007E-3</v>
      </c>
      <c r="AN62" s="81">
        <v>3.8472184659648199</v>
      </c>
      <c r="AO62" s="82">
        <v>1.74351974256083</v>
      </c>
      <c r="AP62" s="82"/>
      <c r="AQ62" s="83">
        <f t="shared" si="10"/>
        <v>0.70849962706229741</v>
      </c>
      <c r="AR62" s="73">
        <v>4.5896378029258997</v>
      </c>
      <c r="AS62" s="73">
        <v>1.0319885376349E-2</v>
      </c>
      <c r="AZ62" s="81">
        <v>4.3782081686429501</v>
      </c>
      <c r="BA62" s="82">
        <v>1.278986814712</v>
      </c>
      <c r="BB62" s="82"/>
      <c r="BC62" s="83">
        <f t="shared" si="11"/>
        <v>0.6503880534959452</v>
      </c>
      <c r="BD62" s="73">
        <v>5.4810025353784004</v>
      </c>
      <c r="BE62" s="73">
        <v>6.1820363379320002E-3</v>
      </c>
      <c r="BL62" s="81">
        <v>3.8784507215986102</v>
      </c>
      <c r="BM62" s="82">
        <v>1.63677632862989</v>
      </c>
      <c r="BN62" s="82"/>
      <c r="BO62" s="83">
        <f t="shared" si="8"/>
        <v>0.6671462257255002</v>
      </c>
      <c r="BY62" s="81">
        <v>4.0413750471399101</v>
      </c>
      <c r="BZ62" s="82">
        <v>1.4400915173255</v>
      </c>
      <c r="CA62" s="82"/>
      <c r="CB62" s="72">
        <f t="shared" si="14"/>
        <v>0.58480159948833843</v>
      </c>
      <c r="CE62" s="81">
        <v>4.0314367223525904</v>
      </c>
      <c r="CF62" s="82">
        <v>1.0209573287382101</v>
      </c>
      <c r="CG62" s="82"/>
      <c r="CH62" s="72">
        <f t="shared" si="12"/>
        <v>0.41720846675757572</v>
      </c>
      <c r="CK62" s="81">
        <v>4.1280766396462703</v>
      </c>
      <c r="CL62" s="82">
        <v>1.3673530079777401</v>
      </c>
      <c r="CM62" s="82"/>
      <c r="CN62" s="72">
        <f t="shared" si="13"/>
        <v>0.55790558660618017</v>
      </c>
    </row>
    <row r="63" spans="2:92" s="73" customFormat="1" x14ac:dyDescent="0.25">
      <c r="H63" s="81">
        <v>4.4814187409999997</v>
      </c>
      <c r="I63" s="83">
        <v>0.77230073899999996</v>
      </c>
      <c r="J63" s="34"/>
      <c r="K63" s="34"/>
      <c r="L63" s="81">
        <v>3.9122628320588002</v>
      </c>
      <c r="M63" s="82">
        <v>1.29064742461461</v>
      </c>
      <c r="N63" s="82"/>
      <c r="O63" s="83">
        <f t="shared" si="6"/>
        <v>0.52690200852099833</v>
      </c>
      <c r="S63" s="34"/>
      <c r="T63" s="34"/>
      <c r="U63" s="34"/>
      <c r="AB63" s="81">
        <v>4.3564827586206896</v>
      </c>
      <c r="AC63" s="82">
        <v>1.1475125032903399</v>
      </c>
      <c r="AD63" s="82"/>
      <c r="AE63" s="83">
        <f t="shared" si="9"/>
        <v>0.58786251122085009</v>
      </c>
      <c r="AN63" s="81">
        <v>3.8605767344536699</v>
      </c>
      <c r="AO63" s="82">
        <v>1.6691097574564999</v>
      </c>
      <c r="AP63" s="82"/>
      <c r="AQ63" s="83">
        <f t="shared" si="10"/>
        <v>0.67826225985090227</v>
      </c>
      <c r="AZ63" s="81">
        <v>4.3964784544750497</v>
      </c>
      <c r="BA63" s="82">
        <v>1.20466342817487</v>
      </c>
      <c r="BB63" s="82"/>
      <c r="BC63" s="83">
        <f t="shared" si="11"/>
        <v>0.61259325988034752</v>
      </c>
      <c r="BL63" s="81">
        <v>3.8915751819415298</v>
      </c>
      <c r="BM63" s="82">
        <v>1.56686949803498</v>
      </c>
      <c r="BN63" s="82"/>
      <c r="BO63" s="83">
        <f t="shared" si="8"/>
        <v>0.63865236412202397</v>
      </c>
      <c r="BY63" s="81">
        <v>4.0579216447069104</v>
      </c>
      <c r="BZ63" s="82">
        <v>1.3421795269680099</v>
      </c>
      <c r="CA63" s="82"/>
      <c r="CB63" s="72">
        <f t="shared" si="14"/>
        <v>0.54504087047822181</v>
      </c>
      <c r="CE63" s="81">
        <v>4.0511876221621996</v>
      </c>
      <c r="CF63" s="82">
        <v>0.92521577112467601</v>
      </c>
      <c r="CG63" s="82"/>
      <c r="CH63" s="72">
        <f t="shared" si="12"/>
        <v>0.37808421804260617</v>
      </c>
      <c r="CK63" s="81">
        <v>4.1444116924588501</v>
      </c>
      <c r="CL63" s="82">
        <v>1.28550946824518</v>
      </c>
      <c r="CM63" s="82"/>
      <c r="CN63" s="72">
        <f t="shared" si="13"/>
        <v>0.52451189252863473</v>
      </c>
    </row>
    <row r="64" spans="2:92" s="73" customFormat="1" x14ac:dyDescent="0.25">
      <c r="H64" s="81">
        <v>4.4614841739999997</v>
      </c>
      <c r="I64" s="83">
        <v>0.80652742700000002</v>
      </c>
      <c r="J64" s="34"/>
      <c r="K64" s="34"/>
      <c r="L64" s="81">
        <v>3.9287729299568799</v>
      </c>
      <c r="M64" s="82">
        <v>1.2070095355989201</v>
      </c>
      <c r="N64" s="82"/>
      <c r="O64" s="83">
        <f t="shared" si="6"/>
        <v>0.49275715155203764</v>
      </c>
      <c r="S64" s="34"/>
      <c r="T64" s="34"/>
      <c r="U64" s="34"/>
      <c r="AB64" s="81">
        <v>4.3748275862068899</v>
      </c>
      <c r="AC64" s="82">
        <v>1.0739931560936999</v>
      </c>
      <c r="AD64" s="82"/>
      <c r="AE64" s="83">
        <f t="shared" si="9"/>
        <v>0.55019907143922786</v>
      </c>
      <c r="AN64" s="81">
        <v>3.8739350029425199</v>
      </c>
      <c r="AO64" s="82">
        <v>1.5979357434893899</v>
      </c>
      <c r="AP64" s="82"/>
      <c r="AQ64" s="83">
        <f t="shared" si="10"/>
        <v>0.64933986733577154</v>
      </c>
      <c r="AZ64" s="81">
        <v>4.4147461882348198</v>
      </c>
      <c r="BA64" s="82">
        <v>1.1312144344205399</v>
      </c>
      <c r="BB64" s="82"/>
      <c r="BC64" s="83">
        <f t="shared" si="11"/>
        <v>0.57524311089552671</v>
      </c>
      <c r="BL64" s="81">
        <v>3.9046996422844402</v>
      </c>
      <c r="BM64" s="82">
        <v>1.49533651669209</v>
      </c>
      <c r="BN64" s="82"/>
      <c r="BO64" s="83">
        <f t="shared" si="8"/>
        <v>0.60949568725478853</v>
      </c>
      <c r="BP64" s="73">
        <v>4.5916042114301998</v>
      </c>
      <c r="BQ64" s="73">
        <v>1.0513252483978001E-2</v>
      </c>
      <c r="BY64" s="81">
        <v>4.0711589227605103</v>
      </c>
      <c r="BZ64" s="82">
        <v>1.2769048667296901</v>
      </c>
      <c r="CA64" s="82"/>
      <c r="CB64" s="72">
        <f t="shared" si="14"/>
        <v>0.51853371780481339</v>
      </c>
      <c r="CE64" s="81">
        <v>4.0709385219718</v>
      </c>
      <c r="CF64" s="82">
        <v>0.83735741188418</v>
      </c>
      <c r="CG64" s="82"/>
      <c r="CH64" s="72">
        <f t="shared" si="12"/>
        <v>0.34218139397858238</v>
      </c>
      <c r="CK64" s="81">
        <v>4.1640137558339401</v>
      </c>
      <c r="CL64" s="82">
        <v>1.1828038497572599</v>
      </c>
      <c r="CM64" s="82"/>
      <c r="CN64" s="72">
        <f t="shared" si="13"/>
        <v>0.48260608035289088</v>
      </c>
    </row>
    <row r="65" spans="8:92" s="73" customFormat="1" x14ac:dyDescent="0.25">
      <c r="H65" s="81">
        <v>4.446654412</v>
      </c>
      <c r="I65" s="83">
        <v>0.83154178400000001</v>
      </c>
      <c r="J65" s="34"/>
      <c r="K65" s="34"/>
      <c r="L65" s="81">
        <v>3.9485968073618398</v>
      </c>
      <c r="M65" s="82">
        <v>1.10205218467727</v>
      </c>
      <c r="N65" s="82"/>
      <c r="O65" s="83">
        <f t="shared" si="6"/>
        <v>0.44990870359098889</v>
      </c>
      <c r="S65" s="34"/>
      <c r="T65" s="34"/>
      <c r="U65" s="34"/>
      <c r="AB65" s="81">
        <v>4.3931724137931001</v>
      </c>
      <c r="AC65" s="82">
        <v>1.00134903922084</v>
      </c>
      <c r="AD65" s="82"/>
      <c r="AE65" s="83">
        <f t="shared" si="9"/>
        <v>0.51298400594072546</v>
      </c>
      <c r="AF65" s="73">
        <v>5.4593308321971996</v>
      </c>
      <c r="AG65" s="73">
        <v>7.7664167385064001E-3</v>
      </c>
      <c r="AN65" s="81">
        <v>3.8872932714313699</v>
      </c>
      <c r="AO65" s="82">
        <v>1.5251437439536699</v>
      </c>
      <c r="AP65" s="82"/>
      <c r="AQ65" s="83">
        <f t="shared" si="10"/>
        <v>0.61975998747250849</v>
      </c>
      <c r="AR65" s="73">
        <v>4.5899241655731</v>
      </c>
      <c r="AS65" s="73">
        <v>1.0436994145495E-2</v>
      </c>
      <c r="AZ65" s="81">
        <v>4.4330139219945801</v>
      </c>
      <c r="BA65" s="82">
        <v>1.0577654406662</v>
      </c>
      <c r="BB65" s="82"/>
      <c r="BC65" s="83">
        <f t="shared" si="11"/>
        <v>0.53789296191070102</v>
      </c>
      <c r="BD65" s="73">
        <v>5.4819955750540998</v>
      </c>
      <c r="BE65" s="73">
        <v>5.9468001803752004E-3</v>
      </c>
      <c r="BL65" s="81">
        <v>3.9178241026273501</v>
      </c>
      <c r="BM65" s="82">
        <v>1.42217738460121</v>
      </c>
      <c r="BN65" s="82"/>
      <c r="BO65" s="83">
        <f t="shared" si="8"/>
        <v>0.57967619512378976</v>
      </c>
      <c r="BY65" s="81">
        <v>4.0877055203275097</v>
      </c>
      <c r="BZ65" s="82">
        <v>1.18443243139207</v>
      </c>
      <c r="CA65" s="82"/>
      <c r="CB65" s="72">
        <f t="shared" si="14"/>
        <v>0.48098191818415154</v>
      </c>
      <c r="CE65" s="81">
        <v>4.0906894217814003</v>
      </c>
      <c r="CF65" s="82">
        <v>0.75062522383983299</v>
      </c>
      <c r="CG65" s="82"/>
      <c r="CH65" s="72">
        <f t="shared" si="12"/>
        <v>0.3067387734361226</v>
      </c>
      <c r="CK65" s="81">
        <v>4.1836158192090398</v>
      </c>
      <c r="CL65" s="82">
        <v>1.0897268830025799</v>
      </c>
      <c r="CM65" s="82"/>
      <c r="CN65" s="72">
        <f t="shared" si="13"/>
        <v>0.44462893806862197</v>
      </c>
    </row>
    <row r="66" spans="8:92" s="73" customFormat="1" x14ac:dyDescent="0.25">
      <c r="H66" s="81">
        <v>4.429465327</v>
      </c>
      <c r="I66" s="83">
        <v>0.86223701799999997</v>
      </c>
      <c r="J66" s="34"/>
      <c r="K66" s="34"/>
      <c r="L66" s="81">
        <v>3.9683982849053399</v>
      </c>
      <c r="M66" s="82">
        <v>1.0058412796657701</v>
      </c>
      <c r="N66" s="82"/>
      <c r="O66" s="83">
        <f t="shared" si="6"/>
        <v>0.41063095962669938</v>
      </c>
      <c r="S66" s="34"/>
      <c r="T66" s="34"/>
      <c r="U66" s="34"/>
      <c r="AB66" s="81">
        <v>4.4115172413793102</v>
      </c>
      <c r="AC66" s="82">
        <v>0.92782969202421695</v>
      </c>
      <c r="AD66" s="82"/>
      <c r="AE66" s="83">
        <f t="shared" si="9"/>
        <v>0.47532056615911189</v>
      </c>
      <c r="AN66" s="81">
        <v>3.90065153992022</v>
      </c>
      <c r="AO66" s="82">
        <v>1.4523517444179499</v>
      </c>
      <c r="AP66" s="82"/>
      <c r="AQ66" s="83">
        <f t="shared" si="10"/>
        <v>0.59018010760924555</v>
      </c>
      <c r="AZ66" s="81">
        <v>4.4512535829586897</v>
      </c>
      <c r="BA66" s="82">
        <v>0.99393476752255305</v>
      </c>
      <c r="BB66" s="82"/>
      <c r="BC66" s="83">
        <f t="shared" si="11"/>
        <v>0.50543390386436715</v>
      </c>
      <c r="BL66" s="81">
        <v>3.9309485629702698</v>
      </c>
      <c r="BM66" s="82">
        <v>1.35064440325831</v>
      </c>
      <c r="BN66" s="82"/>
      <c r="BO66" s="83">
        <f t="shared" si="8"/>
        <v>0.55051951825655032</v>
      </c>
      <c r="BY66" s="81">
        <v>4.1075614374078997</v>
      </c>
      <c r="BZ66" s="82">
        <v>1.0963116400703401</v>
      </c>
      <c r="CA66" s="82"/>
      <c r="CB66" s="72">
        <f t="shared" si="14"/>
        <v>0.445197262075051</v>
      </c>
      <c r="CE66" s="81">
        <v>4.1104403215909997</v>
      </c>
      <c r="CF66" s="82">
        <v>0.67177623416852705</v>
      </c>
      <c r="CG66" s="82"/>
      <c r="CH66" s="72">
        <f t="shared" si="12"/>
        <v>0.27451757754460981</v>
      </c>
      <c r="CK66" s="81">
        <v>4.2032178825841298</v>
      </c>
      <c r="CL66" s="82">
        <v>0.99771976644048799</v>
      </c>
      <c r="CM66" s="82"/>
      <c r="CN66" s="72">
        <f t="shared" si="13"/>
        <v>0.40708831466118606</v>
      </c>
    </row>
    <row r="67" spans="8:92" s="73" customFormat="1" x14ac:dyDescent="0.25">
      <c r="H67" s="81">
        <v>4.4061177059999999</v>
      </c>
      <c r="I67" s="83">
        <v>0.89519436799999996</v>
      </c>
      <c r="J67" s="34"/>
      <c r="K67" s="34"/>
      <c r="L67" s="81">
        <v>3.98818576253541</v>
      </c>
      <c r="M67" s="82">
        <v>0.91509690334809701</v>
      </c>
      <c r="N67" s="82"/>
      <c r="O67" s="83">
        <f t="shared" si="6"/>
        <v>0.3735849056603775</v>
      </c>
      <c r="S67" s="34"/>
      <c r="T67" s="34"/>
      <c r="U67" s="34"/>
      <c r="AB67" s="81">
        <v>4.4298620689655097</v>
      </c>
      <c r="AC67" s="82">
        <v>0.85956172677020204</v>
      </c>
      <c r="AD67" s="82"/>
      <c r="AE67" s="83">
        <f t="shared" si="9"/>
        <v>0.44034737207618102</v>
      </c>
      <c r="AN67" s="81">
        <v>3.91400980840907</v>
      </c>
      <c r="AO67" s="82">
        <v>1.3811777304508399</v>
      </c>
      <c r="AP67" s="82"/>
      <c r="AQ67" s="83">
        <f t="shared" si="10"/>
        <v>0.56125771509411471</v>
      </c>
      <c r="AZ67" s="81">
        <v>4.4816589727343104</v>
      </c>
      <c r="BA67" s="82">
        <v>0.885510062456627</v>
      </c>
      <c r="BB67" s="82"/>
      <c r="BC67" s="83">
        <f t="shared" si="11"/>
        <v>0.45029796964867408</v>
      </c>
      <c r="BL67" s="81">
        <v>3.9440730233131802</v>
      </c>
      <c r="BM67" s="82">
        <v>1.27748527116743</v>
      </c>
      <c r="BN67" s="82"/>
      <c r="BO67" s="83">
        <f t="shared" si="8"/>
        <v>0.52070002612555166</v>
      </c>
      <c r="BP67" s="73">
        <v>4.5916954505963998</v>
      </c>
      <c r="BQ67" s="73">
        <v>1.0540300882404E-2</v>
      </c>
      <c r="BY67" s="81">
        <v>4.1274173544883004</v>
      </c>
      <c r="BZ67" s="82">
        <v>1.00819084874861</v>
      </c>
      <c r="CA67" s="82"/>
      <c r="CB67" s="72">
        <f t="shared" si="14"/>
        <v>0.40941260596595047</v>
      </c>
      <c r="CE67" s="81">
        <v>4.1301912214006</v>
      </c>
      <c r="CF67" s="82">
        <v>0.59743192928181799</v>
      </c>
      <c r="CG67" s="82"/>
      <c r="CH67" s="72">
        <f t="shared" si="12"/>
        <v>0.2441371957393533</v>
      </c>
      <c r="CK67" s="81">
        <v>4.2228199459592197</v>
      </c>
      <c r="CL67" s="82">
        <v>0.90892220045614103</v>
      </c>
      <c r="CM67" s="82"/>
      <c r="CN67" s="72">
        <f t="shared" si="13"/>
        <v>0.37085724788424107</v>
      </c>
    </row>
    <row r="68" spans="8:92" s="73" customFormat="1" x14ac:dyDescent="0.25">
      <c r="H68" s="81">
        <v>4.3768141419999997</v>
      </c>
      <c r="I68" s="83">
        <v>0.92954152300000004</v>
      </c>
      <c r="J68" s="34"/>
      <c r="K68" s="34"/>
      <c r="L68" s="81">
        <v>4.0079788401308498</v>
      </c>
      <c r="M68" s="82">
        <v>0.82216591555288998</v>
      </c>
      <c r="N68" s="82"/>
      <c r="O68" s="83">
        <f t="shared" si="6"/>
        <v>0.33564617569486721</v>
      </c>
      <c r="S68" s="34"/>
      <c r="T68" s="34"/>
      <c r="U68" s="34"/>
      <c r="AB68" s="81">
        <v>4.4482068965517199</v>
      </c>
      <c r="AC68" s="82">
        <v>0.790418531192419</v>
      </c>
      <c r="AD68" s="82"/>
      <c r="AE68" s="83">
        <f t="shared" si="9"/>
        <v>0.40492580371013626</v>
      </c>
      <c r="AF68" s="73">
        <v>5.4595274440706003</v>
      </c>
      <c r="AG68" s="73">
        <v>7.7265778934954002E-3</v>
      </c>
      <c r="AN68" s="81">
        <v>3.92736807689792</v>
      </c>
      <c r="AO68" s="82">
        <v>1.3067677453465201</v>
      </c>
      <c r="AP68" s="82"/>
      <c r="AQ68" s="83">
        <f t="shared" si="10"/>
        <v>0.53102034788272368</v>
      </c>
      <c r="AR68" s="73">
        <v>4.5900202033149</v>
      </c>
      <c r="AS68" s="73">
        <v>1.0465524797136E-2</v>
      </c>
      <c r="AZ68" s="81">
        <v>4.53642389292862</v>
      </c>
      <c r="BA68" s="82">
        <v>0.67827897293546102</v>
      </c>
      <c r="BB68" s="82"/>
      <c r="BC68" s="83">
        <f t="shared" si="11"/>
        <v>0.34491719215577649</v>
      </c>
      <c r="BD68" s="73">
        <v>5.4821112824925002</v>
      </c>
      <c r="BE68" s="73">
        <v>5.9258037537836001E-3</v>
      </c>
      <c r="BL68" s="81">
        <v>3.9571974836560999</v>
      </c>
      <c r="BM68" s="82">
        <v>1.2108307420685001</v>
      </c>
      <c r="BN68" s="82"/>
      <c r="BO68" s="83">
        <f t="shared" si="8"/>
        <v>0.49353179504960176</v>
      </c>
      <c r="BY68" s="81">
        <v>4.1472732715687002</v>
      </c>
      <c r="BZ68" s="82">
        <v>0.91680632441496401</v>
      </c>
      <c r="CA68" s="82"/>
      <c r="CB68" s="72">
        <f t="shared" si="14"/>
        <v>0.37230259222317952</v>
      </c>
      <c r="CE68" s="81">
        <v>4.1532339378451297</v>
      </c>
      <c r="CF68" s="82">
        <v>0.51970627648318102</v>
      </c>
      <c r="CG68" s="82"/>
      <c r="CH68" s="72">
        <f t="shared" si="12"/>
        <v>0.21237504513906508</v>
      </c>
      <c r="CK68" s="81">
        <v>4.2424220093343097</v>
      </c>
      <c r="CL68" s="82">
        <v>0.82761358581987099</v>
      </c>
      <c r="CM68" s="82"/>
      <c r="CN68" s="72">
        <f t="shared" si="13"/>
        <v>0.33768181324511054</v>
      </c>
    </row>
    <row r="69" spans="8:92" s="73" customFormat="1" x14ac:dyDescent="0.25">
      <c r="H69" s="81">
        <v>4.3438452080000003</v>
      </c>
      <c r="I69" s="83">
        <v>0.96251914000000005</v>
      </c>
      <c r="J69" s="34"/>
      <c r="K69" s="34"/>
      <c r="L69" s="81">
        <v>4.0277411179167704</v>
      </c>
      <c r="M69" s="82">
        <v>0.74126129088412196</v>
      </c>
      <c r="N69" s="82"/>
      <c r="O69" s="83">
        <f t="shared" si="6"/>
        <v>0.30261716372489372</v>
      </c>
      <c r="S69" s="34"/>
      <c r="T69" s="34"/>
      <c r="U69" s="34"/>
      <c r="AB69" s="81">
        <v>4.46655172413793</v>
      </c>
      <c r="AC69" s="82">
        <v>0.72565148723348205</v>
      </c>
      <c r="AD69" s="82"/>
      <c r="AE69" s="83">
        <f t="shared" si="9"/>
        <v>0.37174610675966352</v>
      </c>
      <c r="AN69" s="81">
        <v>3.94072634538677</v>
      </c>
      <c r="AO69" s="82">
        <v>1.2372117169480099</v>
      </c>
      <c r="AP69" s="82"/>
      <c r="AQ69" s="83">
        <f t="shared" si="10"/>
        <v>0.50275544271572092</v>
      </c>
      <c r="AZ69" s="81">
        <v>4.5546456893863896</v>
      </c>
      <c r="BA69" s="82">
        <v>0.62056904927133905</v>
      </c>
      <c r="BB69" s="82"/>
      <c r="BC69" s="83">
        <f t="shared" si="11"/>
        <v>0.31557064652484307</v>
      </c>
      <c r="BL69" s="81">
        <v>3.9703219439990098</v>
      </c>
      <c r="BM69" s="82">
        <v>1.1409239114735901</v>
      </c>
      <c r="BN69" s="82"/>
      <c r="BO69" s="83">
        <f t="shared" si="8"/>
        <v>0.46503793344612548</v>
      </c>
      <c r="BY69" s="81">
        <v>4.1671291886490902</v>
      </c>
      <c r="BZ69" s="82">
        <v>0.83303717710911995</v>
      </c>
      <c r="CA69" s="82"/>
      <c r="CB69" s="72">
        <f t="shared" si="14"/>
        <v>0.3382850796256387</v>
      </c>
      <c r="CE69" s="81">
        <v>4.1795684709246004</v>
      </c>
      <c r="CF69" s="82">
        <v>0.44197778936106502</v>
      </c>
      <c r="CG69" s="82"/>
      <c r="CH69" s="72">
        <f t="shared" si="12"/>
        <v>0.18061173630843785</v>
      </c>
      <c r="CK69" s="81">
        <v>4.2620240727093996</v>
      </c>
      <c r="CL69" s="82">
        <v>0.74630497118360095</v>
      </c>
      <c r="CM69" s="82"/>
      <c r="CN69" s="72">
        <f t="shared" si="13"/>
        <v>0.30450637860597995</v>
      </c>
    </row>
    <row r="70" spans="8:92" s="73" customFormat="1" x14ac:dyDescent="0.25">
      <c r="H70" s="81">
        <v>4.3034428460000003</v>
      </c>
      <c r="I70" s="83">
        <v>0.987902002</v>
      </c>
      <c r="J70" s="34"/>
      <c r="K70" s="34"/>
      <c r="L70" s="81">
        <v>4.0474977957373097</v>
      </c>
      <c r="M70" s="82">
        <v>0.66254327769288801</v>
      </c>
      <c r="N70" s="82"/>
      <c r="O70" s="83">
        <f t="shared" si="6"/>
        <v>0.27048082775410864</v>
      </c>
      <c r="S70" s="34"/>
      <c r="T70" s="34"/>
      <c r="U70" s="34"/>
      <c r="AB70" s="81">
        <v>4.4848965517241304</v>
      </c>
      <c r="AC70" s="82">
        <v>0.66613582521716197</v>
      </c>
      <c r="AD70" s="82"/>
      <c r="AE70" s="83">
        <f t="shared" si="9"/>
        <v>0.34125665550787787</v>
      </c>
      <c r="AN70" s="81">
        <v>3.9574241809978399</v>
      </c>
      <c r="AO70" s="82">
        <v>1.14986218505774</v>
      </c>
      <c r="AP70" s="82"/>
      <c r="AQ70" s="83">
        <f t="shared" si="10"/>
        <v>0.46725993941994254</v>
      </c>
      <c r="AZ70" s="81">
        <v>4.5728598296271699</v>
      </c>
      <c r="BA70" s="82">
        <v>0.56548230395558496</v>
      </c>
      <c r="BB70" s="82"/>
      <c r="BC70" s="83">
        <f t="shared" si="11"/>
        <v>0.28755803478622416</v>
      </c>
      <c r="BL70" s="81">
        <v>3.9867275194276499</v>
      </c>
      <c r="BM70" s="82">
        <v>1.05801228778692</v>
      </c>
      <c r="BN70" s="82"/>
      <c r="BO70" s="83">
        <f t="shared" si="8"/>
        <v>0.43124334841712691</v>
      </c>
      <c r="BP70" s="73">
        <v>5.2006307609554003</v>
      </c>
      <c r="BQ70" s="73">
        <v>3.5326376715836001E-2</v>
      </c>
      <c r="BY70" s="81">
        <v>4.18698510572949</v>
      </c>
      <c r="BZ70" s="82">
        <v>0.75035594080724799</v>
      </c>
      <c r="CA70" s="82"/>
      <c r="CB70" s="72">
        <f t="shared" si="14"/>
        <v>0.30470935290598811</v>
      </c>
      <c r="CE70" s="81">
        <v>4.2091948206390004</v>
      </c>
      <c r="CF70" s="82">
        <v>0.36357076519777898</v>
      </c>
      <c r="CG70" s="82"/>
      <c r="CH70" s="72">
        <f t="shared" si="12"/>
        <v>0.14857114713453254</v>
      </c>
      <c r="CK70" s="81">
        <v>4.2816261360845003</v>
      </c>
      <c r="CL70" s="82">
        <v>0.67355515808799105</v>
      </c>
      <c r="CM70" s="82"/>
      <c r="CN70" s="72">
        <f t="shared" si="13"/>
        <v>0.27482309498149476</v>
      </c>
    </row>
    <row r="71" spans="8:92" s="73" customFormat="1" x14ac:dyDescent="0.25">
      <c r="H71" s="81">
        <v>4.254126168</v>
      </c>
      <c r="I71" s="83">
        <v>1</v>
      </c>
      <c r="J71" s="34"/>
      <c r="K71" s="34"/>
      <c r="L71" s="81">
        <v>4.0705262533244797</v>
      </c>
      <c r="M71" s="82">
        <v>0.57890538867720098</v>
      </c>
      <c r="N71" s="82"/>
      <c r="O71" s="83">
        <f t="shared" si="6"/>
        <v>0.23633597078514912</v>
      </c>
      <c r="S71" s="34"/>
      <c r="T71" s="34"/>
      <c r="U71" s="34"/>
      <c r="AB71" s="81">
        <v>4.5032413793103396</v>
      </c>
      <c r="AC71" s="82">
        <v>0.60486970255330297</v>
      </c>
      <c r="AD71" s="82"/>
      <c r="AE71" s="83">
        <f t="shared" si="9"/>
        <v>0.30987045568986327</v>
      </c>
      <c r="AF71" s="73">
        <v>5.6996497557021</v>
      </c>
      <c r="AG71" s="73">
        <v>2.1781893520759999E-4</v>
      </c>
      <c r="AN71" s="81">
        <v>3.97746158373111</v>
      </c>
      <c r="AO71" s="82">
        <v>1.0463371352442901</v>
      </c>
      <c r="AP71" s="82"/>
      <c r="AQ71" s="83">
        <f t="shared" si="10"/>
        <v>0.42519132534350862</v>
      </c>
      <c r="AR71" s="73">
        <v>5.1940311975371003</v>
      </c>
      <c r="AS71" s="73">
        <v>3.5817980077383002E-2</v>
      </c>
      <c r="AZ71" s="81">
        <v>4.5940943474740701</v>
      </c>
      <c r="BA71" s="82">
        <v>0.50646079111727904</v>
      </c>
      <c r="BB71" s="82"/>
      <c r="BC71" s="83">
        <f t="shared" si="11"/>
        <v>0.25754452220913354</v>
      </c>
      <c r="BD71" s="73">
        <v>5.6838500449028997</v>
      </c>
      <c r="BE71" s="73">
        <v>3.1865904456376999E-4</v>
      </c>
      <c r="BL71" s="81">
        <v>4.0064142099420197</v>
      </c>
      <c r="BM71" s="82">
        <v>0.96155382075915996</v>
      </c>
      <c r="BN71" s="82"/>
      <c r="BO71" s="83">
        <f t="shared" si="8"/>
        <v>0.39192710154135169</v>
      </c>
      <c r="BY71" s="81">
        <v>4.20684102280988</v>
      </c>
      <c r="BZ71" s="82">
        <v>0.67420217052920695</v>
      </c>
      <c r="CA71" s="82"/>
      <c r="CB71" s="72">
        <f t="shared" si="14"/>
        <v>0.27378434145367786</v>
      </c>
      <c r="CE71" s="81">
        <v>4.2454048036232699</v>
      </c>
      <c r="CF71" s="82">
        <v>0.28482022102868698</v>
      </c>
      <c r="CG71" s="82"/>
      <c r="CH71" s="72">
        <f t="shared" si="12"/>
        <v>0.11639018044347874</v>
      </c>
      <c r="CK71" s="81">
        <v>4.3044952100221003</v>
      </c>
      <c r="CL71" s="82">
        <v>0.59625848167390605</v>
      </c>
      <c r="CM71" s="82"/>
      <c r="CN71" s="72">
        <f t="shared" si="13"/>
        <v>0.24328460613047947</v>
      </c>
    </row>
    <row r="72" spans="8:92" s="73" customFormat="1" x14ac:dyDescent="0.25">
      <c r="H72" s="81">
        <v>4.2075907240000001</v>
      </c>
      <c r="I72" s="83">
        <v>0.99210562499999999</v>
      </c>
      <c r="J72" s="34"/>
      <c r="K72" s="34"/>
      <c r="L72" s="81">
        <v>4.0968180907302196</v>
      </c>
      <c r="M72" s="82">
        <v>0.49362754105336398</v>
      </c>
      <c r="N72" s="82"/>
      <c r="O72" s="83">
        <f t="shared" si="6"/>
        <v>0.20152160681679854</v>
      </c>
      <c r="S72" s="34"/>
      <c r="T72" s="34"/>
      <c r="U72" s="34"/>
      <c r="AB72" s="81">
        <v>4.5246436781609196</v>
      </c>
      <c r="AC72" s="82">
        <v>0.54404119505132897</v>
      </c>
      <c r="AD72" s="82"/>
      <c r="AE72" s="83">
        <f t="shared" si="9"/>
        <v>0.27870844301340603</v>
      </c>
      <c r="AN72" s="81">
        <v>3.9974989864643899</v>
      </c>
      <c r="AO72" s="82">
        <v>0.95036268475101604</v>
      </c>
      <c r="AP72" s="82"/>
      <c r="AQ72" s="83">
        <f t="shared" si="10"/>
        <v>0.38619098555835635</v>
      </c>
      <c r="AZ72" s="81">
        <v>4.6183435007643601</v>
      </c>
      <c r="BA72" s="82">
        <v>0.44547189451769498</v>
      </c>
      <c r="BB72" s="82"/>
      <c r="BC72" s="83">
        <f t="shared" si="11"/>
        <v>0.22653055921280585</v>
      </c>
      <c r="BL72" s="81">
        <v>4.0261009004563899</v>
      </c>
      <c r="BM72" s="82">
        <v>0.87051585622468197</v>
      </c>
      <c r="BN72" s="82"/>
      <c r="BO72" s="83">
        <f t="shared" si="8"/>
        <v>0.35482023887811326</v>
      </c>
      <c r="BY72" s="81">
        <v>4.2300062594036802</v>
      </c>
      <c r="BZ72" s="82">
        <v>0.59560060049222996</v>
      </c>
      <c r="CA72" s="82"/>
      <c r="CB72" s="72">
        <f t="shared" si="14"/>
        <v>0.24186531177611525</v>
      </c>
      <c r="CE72" s="81">
        <v>4.29149023651234</v>
      </c>
      <c r="CF72" s="82">
        <v>0.209608613157024</v>
      </c>
      <c r="CG72" s="82"/>
      <c r="CH72" s="72">
        <f t="shared" ref="CH72:CH103" si="15">CF72/$CI$6</f>
        <v>8.5655380154333077E-2</v>
      </c>
      <c r="CK72" s="81">
        <v>4.3306312945222301</v>
      </c>
      <c r="CL72" s="82">
        <v>0.51281016665247103</v>
      </c>
      <c r="CM72" s="82"/>
      <c r="CN72" s="72">
        <f t="shared" ref="CN72:CN103" si="16">CL72/$CO$6</f>
        <v>0.2092361337376876</v>
      </c>
    </row>
    <row r="73" spans="8:92" s="73" customFormat="1" x14ac:dyDescent="0.25">
      <c r="H73" s="81">
        <v>4.1741373570000002</v>
      </c>
      <c r="I73" s="83">
        <v>0.96749104500000005</v>
      </c>
      <c r="J73" s="34"/>
      <c r="K73" s="34"/>
      <c r="L73" s="81">
        <v>4.1230868282788196</v>
      </c>
      <c r="M73" s="82">
        <v>0.41736946577435602</v>
      </c>
      <c r="N73" s="82"/>
      <c r="O73" s="83">
        <f t="shared" ref="O73:O128" si="17">M73/LARGE($M$8:$M$240,1)</f>
        <v>0.17038953134510046</v>
      </c>
      <c r="S73" s="34"/>
      <c r="T73" s="34"/>
      <c r="U73" s="34"/>
      <c r="AB73" s="81">
        <v>4.5491034482758597</v>
      </c>
      <c r="AC73" s="82">
        <v>0.47708607528296898</v>
      </c>
      <c r="AD73" s="82"/>
      <c r="AE73" s="83">
        <f t="shared" si="9"/>
        <v>0.24440781035514725</v>
      </c>
      <c r="AN73" s="81">
        <v>4.0175363891976703</v>
      </c>
      <c r="AO73" s="82">
        <v>0.85870286244069904</v>
      </c>
      <c r="AP73" s="82"/>
      <c r="AQ73" s="83">
        <f t="shared" si="10"/>
        <v>0.34894394536822193</v>
      </c>
      <c r="AZ73" s="81">
        <v>4.6456061410654801</v>
      </c>
      <c r="BA73" s="82">
        <v>0.38290909090908998</v>
      </c>
      <c r="BB73" s="82"/>
      <c r="BC73" s="83">
        <f t="shared" si="11"/>
        <v>0.19471623588108938</v>
      </c>
      <c r="BL73" s="81">
        <v>4.0457875909707601</v>
      </c>
      <c r="BM73" s="82">
        <v>0.78273019318617598</v>
      </c>
      <c r="BN73" s="82"/>
      <c r="BO73" s="83">
        <f t="shared" si="8"/>
        <v>0.31903900674239805</v>
      </c>
      <c r="BP73" s="73">
        <v>5.2338026141132001</v>
      </c>
      <c r="BQ73" s="73">
        <v>2.9288392499086002E-2</v>
      </c>
      <c r="BY73" s="81">
        <v>4.25648081551088</v>
      </c>
      <c r="BZ73" s="82">
        <v>0.50992760892943401</v>
      </c>
      <c r="CA73" s="82"/>
      <c r="CB73" s="72">
        <f t="shared" ref="CB73:CB104" si="18">BZ73/$CC$6</f>
        <v>0.20707467389226636</v>
      </c>
      <c r="CE73" s="81">
        <v>4.3540347525760801</v>
      </c>
      <c r="CF73" s="82">
        <v>0.14083272324590401</v>
      </c>
      <c r="CG73" s="82"/>
      <c r="CH73" s="72">
        <f t="shared" si="15"/>
        <v>5.7550499791538048E-2</v>
      </c>
      <c r="CK73" s="81">
        <v>4.35676737902235</v>
      </c>
      <c r="CL73" s="82">
        <v>0.44300244158646301</v>
      </c>
      <c r="CM73" s="82"/>
      <c r="CN73" s="72">
        <f t="shared" si="16"/>
        <v>0.18075327702448676</v>
      </c>
    </row>
    <row r="74" spans="8:92" s="73" customFormat="1" x14ac:dyDescent="0.25">
      <c r="H74" s="81">
        <v>4.1519639389999998</v>
      </c>
      <c r="I74" s="83">
        <v>0.93912854599999995</v>
      </c>
      <c r="J74" s="34"/>
      <c r="K74" s="34"/>
      <c r="L74" s="81">
        <v>4.1526080257135201</v>
      </c>
      <c r="M74" s="82">
        <v>0.34373532426838899</v>
      </c>
      <c r="N74" s="82"/>
      <c r="O74" s="83">
        <f t="shared" si="17"/>
        <v>0.14032866707242847</v>
      </c>
      <c r="S74" s="34"/>
      <c r="T74" s="34"/>
      <c r="U74" s="34"/>
      <c r="AB74" s="81">
        <v>4.5735632183907997</v>
      </c>
      <c r="AC74" s="82">
        <v>0.41735160568570601</v>
      </c>
      <c r="AD74" s="82"/>
      <c r="AE74" s="83">
        <f t="shared" si="9"/>
        <v>0.21380626553258275</v>
      </c>
      <c r="AF74" s="73">
        <v>5.6997125479489998</v>
      </c>
      <c r="AG74" s="73">
        <v>2.1775430508410001E-4</v>
      </c>
      <c r="AN74" s="81">
        <v>4.0375737919309396</v>
      </c>
      <c r="AO74" s="82">
        <v>0.77027901126759901</v>
      </c>
      <c r="AP74" s="82"/>
      <c r="AQ74" s="83">
        <f t="shared" si="10"/>
        <v>0.31301187987435058</v>
      </c>
      <c r="AR74" s="73">
        <v>5.2273502757900001</v>
      </c>
      <c r="AS74" s="73">
        <v>2.9816401289153999E-2</v>
      </c>
      <c r="AZ74" s="81">
        <v>4.6758742293495796</v>
      </c>
      <c r="BA74" s="82">
        <v>0.32152671755725099</v>
      </c>
      <c r="BB74" s="82"/>
      <c r="BC74" s="83">
        <f t="shared" si="11"/>
        <v>0.16350218280091469</v>
      </c>
      <c r="BD74" s="73">
        <v>5.6838890451930997</v>
      </c>
      <c r="BE74" s="73">
        <v>3.1860343970416E-4</v>
      </c>
      <c r="BL74" s="81">
        <v>4.0654742814851303</v>
      </c>
      <c r="BM74" s="82">
        <v>0.70036503264095795</v>
      </c>
      <c r="BN74" s="82"/>
      <c r="BO74" s="83">
        <f t="shared" ref="BO74:BO133" si="19">BM74/LARGE($BM$9:$BM$240,1)</f>
        <v>0.28546715881922197</v>
      </c>
      <c r="BY74" s="81">
        <v>4.2829553716180699</v>
      </c>
      <c r="BZ74" s="82">
        <v>0.43812548266728202</v>
      </c>
      <c r="CA74" s="82"/>
      <c r="CB74" s="72">
        <f t="shared" si="18"/>
        <v>0.17791680595151713</v>
      </c>
      <c r="CE74" s="81">
        <v>4.4264547185446101</v>
      </c>
      <c r="CF74" s="82">
        <v>9.6235416281631903E-2</v>
      </c>
      <c r="CG74" s="82"/>
      <c r="CH74" s="72">
        <f t="shared" si="15"/>
        <v>3.9326061280404258E-2</v>
      </c>
      <c r="CK74" s="81">
        <v>4.3861704740849898</v>
      </c>
      <c r="CL74" s="82">
        <v>0.37142946370269397</v>
      </c>
      <c r="CM74" s="82"/>
      <c r="CN74" s="72">
        <f t="shared" si="16"/>
        <v>0.15155016416451536</v>
      </c>
    </row>
    <row r="75" spans="8:92" s="73" customFormat="1" x14ac:dyDescent="0.25">
      <c r="H75" s="81">
        <v>4.1355187129999997</v>
      </c>
      <c r="I75" s="83">
        <v>0.91332806099999997</v>
      </c>
      <c r="J75" s="34"/>
      <c r="K75" s="34"/>
      <c r="L75" s="81">
        <v>4.1886491228277896</v>
      </c>
      <c r="M75" s="82">
        <v>0.26949986460609998</v>
      </c>
      <c r="N75" s="82"/>
      <c r="O75" s="83">
        <f t="shared" si="17"/>
        <v>0.11002231689997963</v>
      </c>
      <c r="S75" s="34"/>
      <c r="T75" s="34"/>
      <c r="U75" s="34"/>
      <c r="AB75" s="81">
        <v>4.6010804597701096</v>
      </c>
      <c r="AC75" s="82">
        <v>0.35630429060279001</v>
      </c>
      <c r="AD75" s="82"/>
      <c r="AE75" s="83">
        <f t="shared" ref="AE75:AE120" si="20">AC75/LARGE($AC$10:$AC$240,1)</f>
        <v>0.18253215928534708</v>
      </c>
      <c r="AN75" s="81">
        <v>4.0576111946642204</v>
      </c>
      <c r="AO75" s="82">
        <v>0.69048441646041203</v>
      </c>
      <c r="AP75" s="82"/>
      <c r="AQ75" s="83">
        <f t="shared" ref="AQ75:AQ134" si="21">AO75/LARGE($AO$10:$AO$240,1)</f>
        <v>0.2805864135705145</v>
      </c>
      <c r="AZ75" s="81">
        <v>4.7091353880658504</v>
      </c>
      <c r="BA75" s="82">
        <v>0.26556557945870801</v>
      </c>
      <c r="BB75" s="82"/>
      <c r="BC75" s="83">
        <f t="shared" ref="BC75:BC119" si="22">BA75/LARGE($BA$10:$BA$240,1)</f>
        <v>0.13504492643152449</v>
      </c>
      <c r="BL75" s="81">
        <v>4.0851609719994997</v>
      </c>
      <c r="BM75" s="82">
        <v>0.62667267608499899</v>
      </c>
      <c r="BN75" s="82"/>
      <c r="BO75" s="83">
        <f t="shared" si="19"/>
        <v>0.25543032563610796</v>
      </c>
      <c r="BY75" s="81">
        <v>4.3127392472386701</v>
      </c>
      <c r="BZ75" s="82">
        <v>0.36567060980274602</v>
      </c>
      <c r="CA75" s="82"/>
      <c r="CB75" s="72">
        <f t="shared" si="18"/>
        <v>0.14849386648403348</v>
      </c>
      <c r="CE75" s="81">
        <v>4.49887468451315</v>
      </c>
      <c r="CF75" s="82">
        <v>7.6209117233335399E-2</v>
      </c>
      <c r="CG75" s="82"/>
      <c r="CH75" s="72">
        <f t="shared" si="15"/>
        <v>3.1142426876119692E-2</v>
      </c>
      <c r="CK75" s="81">
        <v>4.4221075902726596</v>
      </c>
      <c r="CL75" s="82">
        <v>0.30017744087669901</v>
      </c>
      <c r="CM75" s="82"/>
      <c r="CN75" s="72">
        <f t="shared" si="16"/>
        <v>0.12247800696759287</v>
      </c>
    </row>
    <row r="76" spans="8:92" s="73" customFormat="1" x14ac:dyDescent="0.25">
      <c r="H76" s="81">
        <v>4.1192157099999998</v>
      </c>
      <c r="I76" s="83">
        <v>0.88568374900000002</v>
      </c>
      <c r="J76" s="34"/>
      <c r="K76" s="34"/>
      <c r="L76" s="81">
        <v>4.2377286193098502</v>
      </c>
      <c r="M76" s="82">
        <v>0.19460842150055099</v>
      </c>
      <c r="N76" s="82"/>
      <c r="O76" s="83">
        <f t="shared" si="17"/>
        <v>7.9448163927774373E-2</v>
      </c>
      <c r="S76" s="34"/>
      <c r="T76" s="34"/>
      <c r="U76" s="34"/>
      <c r="AB76" s="81">
        <v>4.6316551724137902</v>
      </c>
      <c r="AC76" s="82">
        <v>0.29801395103974698</v>
      </c>
      <c r="AD76" s="82"/>
      <c r="AE76" s="83">
        <f t="shared" si="20"/>
        <v>0.1526704320299217</v>
      </c>
      <c r="AN76" s="81">
        <v>4.0776485973975003</v>
      </c>
      <c r="AO76" s="82">
        <v>0.61392579279044301</v>
      </c>
      <c r="AP76" s="82"/>
      <c r="AQ76" s="83">
        <f t="shared" si="21"/>
        <v>0.24947592196294191</v>
      </c>
      <c r="AZ76" s="81">
        <v>4.7514334349133502</v>
      </c>
      <c r="BA76" s="82">
        <v>0.20610687022900701</v>
      </c>
      <c r="BB76" s="82"/>
      <c r="BC76" s="83">
        <f t="shared" si="22"/>
        <v>0.10480909153904786</v>
      </c>
      <c r="BL76" s="81">
        <v>4.1081287775995996</v>
      </c>
      <c r="BM76" s="82">
        <v>0.54431192843190601</v>
      </c>
      <c r="BN76" s="82"/>
      <c r="BO76" s="83">
        <f t="shared" si="19"/>
        <v>0.22186027639750122</v>
      </c>
      <c r="BP76" s="73">
        <v>5.2415653549868999</v>
      </c>
      <c r="BQ76" s="73">
        <v>2.7831357857156999E-2</v>
      </c>
      <c r="BY76" s="81">
        <v>4.3491417618860604</v>
      </c>
      <c r="BZ76" s="82">
        <v>0.29288936363701901</v>
      </c>
      <c r="CA76" s="82"/>
      <c r="CB76" s="72">
        <f t="shared" si="18"/>
        <v>0.11893839125318302</v>
      </c>
      <c r="CE76" s="81">
        <v>4.5712946504816898</v>
      </c>
      <c r="CF76" s="82">
        <v>6.7854046945128296E-2</v>
      </c>
      <c r="CG76" s="82"/>
      <c r="CH76" s="72">
        <f t="shared" si="15"/>
        <v>2.7728174422588917E-2</v>
      </c>
      <c r="CK76" s="81">
        <v>4.4678457381478696</v>
      </c>
      <c r="CL76" s="82">
        <v>0.229567328166254</v>
      </c>
      <c r="CM76" s="82"/>
      <c r="CN76" s="72">
        <f t="shared" si="16"/>
        <v>9.366776109676897E-2</v>
      </c>
    </row>
    <row r="77" spans="8:92" s="73" customFormat="1" x14ac:dyDescent="0.25">
      <c r="H77" s="81">
        <v>4.1055216940000001</v>
      </c>
      <c r="I77" s="83">
        <v>0.84833205</v>
      </c>
      <c r="J77" s="34"/>
      <c r="K77" s="34"/>
      <c r="L77" s="81">
        <v>4.3030799606179402</v>
      </c>
      <c r="M77" s="82">
        <v>0.12910946860531899</v>
      </c>
      <c r="N77" s="82"/>
      <c r="O77" s="83">
        <f t="shared" si="17"/>
        <v>5.2708460133901146E-2</v>
      </c>
      <c r="S77" s="34"/>
      <c r="T77" s="34"/>
      <c r="U77" s="34"/>
      <c r="AB77" s="81">
        <v>4.6683448275861998</v>
      </c>
      <c r="AC77" s="82">
        <v>0.23927349302448001</v>
      </c>
      <c r="AD77" s="82"/>
      <c r="AE77" s="83">
        <f t="shared" si="20"/>
        <v>0.1225781122860376</v>
      </c>
      <c r="AF77" s="73">
        <v>5.6999787659412</v>
      </c>
      <c r="AG77" s="73">
        <v>2.1778633353529E-4</v>
      </c>
      <c r="AN77" s="81">
        <v>4.1010255672529903</v>
      </c>
      <c r="AO77" s="82">
        <v>0.53036023608608696</v>
      </c>
      <c r="AP77" s="82"/>
      <c r="AQ77" s="83">
        <f t="shared" si="21"/>
        <v>0.21551808121413038</v>
      </c>
      <c r="AR77" s="73">
        <v>5.2352581007756003</v>
      </c>
      <c r="AS77" s="73">
        <v>2.8347784834362001E-2</v>
      </c>
      <c r="AZ77" s="81">
        <v>4.8087757161574398</v>
      </c>
      <c r="BA77" s="82">
        <v>0.14672765125228601</v>
      </c>
      <c r="BB77" s="82"/>
      <c r="BC77" s="83">
        <f t="shared" si="22"/>
        <v>7.4613678885731852E-2</v>
      </c>
      <c r="BD77" s="73">
        <v>5.6840819873047002</v>
      </c>
      <c r="BE77" s="73">
        <v>3.1862870048364E-4</v>
      </c>
      <c r="BL77" s="81">
        <v>4.1343776982854301</v>
      </c>
      <c r="BM77" s="82">
        <v>0.46303969416959501</v>
      </c>
      <c r="BN77" s="82"/>
      <c r="BO77" s="83">
        <f t="shared" si="19"/>
        <v>0.18873390268597143</v>
      </c>
      <c r="BY77" s="81">
        <v>4.3954722350736501</v>
      </c>
      <c r="BZ77" s="82">
        <v>0.222719103880825</v>
      </c>
      <c r="CA77" s="82"/>
      <c r="CB77" s="72">
        <f t="shared" si="18"/>
        <v>9.0443202129268985E-2</v>
      </c>
      <c r="CE77" s="81">
        <v>4.6437146164502199</v>
      </c>
      <c r="CF77" s="82">
        <v>6.6563141432764497E-2</v>
      </c>
      <c r="CG77" s="82"/>
      <c r="CH77" s="72">
        <f t="shared" si="15"/>
        <v>2.7200653149777421E-2</v>
      </c>
      <c r="CK77" s="81">
        <v>4.5299189388356602</v>
      </c>
      <c r="CL77" s="82">
        <v>0.16391742998505601</v>
      </c>
      <c r="CM77" s="82"/>
      <c r="CN77" s="72">
        <f t="shared" si="16"/>
        <v>6.6881375473069438E-2</v>
      </c>
    </row>
    <row r="78" spans="8:92" s="73" customFormat="1" x14ac:dyDescent="0.25">
      <c r="H78" s="81">
        <v>4.0978538359999996</v>
      </c>
      <c r="I78" s="83">
        <v>0.82243105699999997</v>
      </c>
      <c r="J78" s="34"/>
      <c r="K78" s="34"/>
      <c r="L78" s="81">
        <v>4.3748788984163802</v>
      </c>
      <c r="M78" s="82">
        <v>9.1241333471657901E-2</v>
      </c>
      <c r="N78" s="82"/>
      <c r="O78" s="83">
        <f t="shared" si="17"/>
        <v>3.7248934875228304E-2</v>
      </c>
      <c r="S78" s="34"/>
      <c r="T78" s="34"/>
      <c r="U78" s="34"/>
      <c r="AB78" s="81">
        <v>4.7142068965517199</v>
      </c>
      <c r="AC78" s="82">
        <v>0.18103941826796499</v>
      </c>
      <c r="AD78" s="82"/>
      <c r="AE78" s="83">
        <f t="shared" si="20"/>
        <v>9.274520909166957E-2</v>
      </c>
      <c r="AN78" s="81">
        <v>4.1277421042306903</v>
      </c>
      <c r="AO78" s="82">
        <v>0.451113645327607</v>
      </c>
      <c r="AP78" s="82"/>
      <c r="AQ78" s="83">
        <f t="shared" si="21"/>
        <v>0.18331530276100216</v>
      </c>
      <c r="AZ78" s="81">
        <v>4.8751070921781503</v>
      </c>
      <c r="BA78" s="82">
        <v>0.100225853258469</v>
      </c>
      <c r="BB78" s="82"/>
      <c r="BC78" s="83">
        <f t="shared" si="22"/>
        <v>5.0966668976508797E-2</v>
      </c>
      <c r="BL78" s="81">
        <v>4.1639077340569797</v>
      </c>
      <c r="BM78" s="82">
        <v>0.38112141250021297</v>
      </c>
      <c r="BN78" s="82"/>
      <c r="BO78" s="83">
        <f t="shared" si="19"/>
        <v>0.15534420155350562</v>
      </c>
      <c r="BY78" s="81">
        <v>4.4583493058282402</v>
      </c>
      <c r="BZ78" s="82">
        <v>0.15744444364250401</v>
      </c>
      <c r="CA78" s="82"/>
      <c r="CB78" s="72">
        <f t="shared" si="18"/>
        <v>6.3936049455860192E-2</v>
      </c>
      <c r="CE78" s="81">
        <v>4.7161345824187597</v>
      </c>
      <c r="CF78" s="82">
        <v>6.9265024706746503E-2</v>
      </c>
      <c r="CG78" s="82"/>
      <c r="CH78" s="72">
        <f t="shared" si="15"/>
        <v>2.8304762544328833E-2</v>
      </c>
      <c r="CK78" s="81">
        <v>4.6017931712109998</v>
      </c>
      <c r="CL78" s="82">
        <v>0.11664950329459201</v>
      </c>
      <c r="CM78" s="82"/>
      <c r="CN78" s="72">
        <f t="shared" si="16"/>
        <v>4.7595177824005165E-2</v>
      </c>
    </row>
    <row r="79" spans="8:92" s="73" customFormat="1" x14ac:dyDescent="0.25">
      <c r="H79" s="81">
        <v>4.0843709170000002</v>
      </c>
      <c r="I79" s="83">
        <v>0.792595881</v>
      </c>
      <c r="J79" s="34"/>
      <c r="K79" s="34"/>
      <c r="L79" s="81">
        <v>4.4466220911050103</v>
      </c>
      <c r="M79" s="82">
        <v>7.5139921682542299E-2</v>
      </c>
      <c r="N79" s="82"/>
      <c r="O79" s="83">
        <f t="shared" si="17"/>
        <v>3.067559342665881E-2</v>
      </c>
      <c r="S79" s="34"/>
      <c r="U79" s="34"/>
      <c r="AB79" s="81">
        <v>4.7722988505747104</v>
      </c>
      <c r="AC79" s="82">
        <v>0.12739177774055399</v>
      </c>
      <c r="AD79" s="82"/>
      <c r="AE79" s="83">
        <f t="shared" si="20"/>
        <v>6.5261903601674595E-2</v>
      </c>
      <c r="AN79" s="81">
        <v>4.1577982083306004</v>
      </c>
      <c r="AO79" s="82">
        <v>0.37154779521832398</v>
      </c>
      <c r="AP79" s="82"/>
      <c r="AQ79" s="83">
        <f t="shared" si="21"/>
        <v>0.15098278953891292</v>
      </c>
      <c r="AZ79" s="81">
        <v>4.9413834826404202</v>
      </c>
      <c r="BA79" s="82">
        <v>7.2563245221120898E-2</v>
      </c>
      <c r="BB79" s="82"/>
      <c r="BC79" s="83">
        <f t="shared" si="22"/>
        <v>3.6899729748457878E-2</v>
      </c>
      <c r="BL79" s="81">
        <v>4.1967188849142696</v>
      </c>
      <c r="BM79" s="82">
        <v>0.30701306731329098</v>
      </c>
      <c r="BN79" s="82"/>
      <c r="BO79" s="83">
        <f t="shared" si="19"/>
        <v>0.12513781237166571</v>
      </c>
      <c r="BP79" s="73">
        <v>5.2436011902680999</v>
      </c>
      <c r="BQ79" s="73">
        <v>2.7453166974419001E-2</v>
      </c>
      <c r="BY79" s="81">
        <v>4.5311543351230297</v>
      </c>
      <c r="BZ79" s="82">
        <v>0.11323569648109701</v>
      </c>
      <c r="CA79" s="82"/>
      <c r="CB79" s="72">
        <f t="shared" si="18"/>
        <v>4.5983477872506576E-2</v>
      </c>
      <c r="CE79" s="81">
        <v>4.7885545483873004</v>
      </c>
      <c r="CF79" s="82">
        <v>7.5652559168124897E-2</v>
      </c>
      <c r="CG79" s="82"/>
      <c r="CH79" s="72">
        <f t="shared" si="15"/>
        <v>3.0914992554907646E-2</v>
      </c>
      <c r="CK79" s="81">
        <v>4.6736674035863404</v>
      </c>
      <c r="CL79" s="82">
        <v>9.18484306483624E-2</v>
      </c>
      <c r="CM79" s="82"/>
      <c r="CN79" s="72">
        <f t="shared" si="16"/>
        <v>3.7475876588385644E-2</v>
      </c>
    </row>
    <row r="80" spans="8:92" s="73" customFormat="1" x14ac:dyDescent="0.25">
      <c r="H80" s="81">
        <v>4.0731311249999997</v>
      </c>
      <c r="I80" s="83">
        <v>0.76056924599999998</v>
      </c>
      <c r="J80" s="34"/>
      <c r="K80" s="34"/>
      <c r="L80" s="81">
        <v>4.5183355021596299</v>
      </c>
      <c r="M80" s="82">
        <v>7.0667307296676293E-2</v>
      </c>
      <c r="N80" s="82"/>
      <c r="O80" s="83">
        <f t="shared" si="17"/>
        <v>2.8849665246500386E-2</v>
      </c>
      <c r="S80" s="34"/>
      <c r="U80" s="34"/>
      <c r="AB80" s="81">
        <v>4.8395632183907997</v>
      </c>
      <c r="AC80" s="82">
        <v>8.6812917274880996E-2</v>
      </c>
      <c r="AD80" s="82"/>
      <c r="AE80" s="83">
        <f t="shared" si="20"/>
        <v>4.4473641384547936E-2</v>
      </c>
      <c r="AF80" s="73">
        <v>5.7028750122994003</v>
      </c>
      <c r="AG80" s="73">
        <v>2.0659792403365001E-4</v>
      </c>
      <c r="AN80" s="81">
        <v>4.1911938795527304</v>
      </c>
      <c r="AO80" s="82">
        <v>0.299105419373837</v>
      </c>
      <c r="AP80" s="82"/>
      <c r="AQ80" s="83">
        <f t="shared" si="21"/>
        <v>0.12154498334926771</v>
      </c>
      <c r="AR80" s="73">
        <v>5.2373581421801996</v>
      </c>
      <c r="AS80" s="73">
        <v>2.7961761976111998E-2</v>
      </c>
      <c r="AZ80" s="81">
        <v>5.0076146318204202</v>
      </c>
      <c r="BA80" s="82">
        <v>6.0401236515045899E-2</v>
      </c>
      <c r="BB80" s="82"/>
      <c r="BC80" s="83">
        <f t="shared" si="22"/>
        <v>3.0715127156815035E-2</v>
      </c>
      <c r="BD80" s="73">
        <v>5.6865892233380002</v>
      </c>
      <c r="BE80" s="73">
        <v>3.0704856507410001E-4</v>
      </c>
      <c r="BL80" s="81">
        <v>4.23609226594301</v>
      </c>
      <c r="BM80" s="82">
        <v>0.235980003606821</v>
      </c>
      <c r="BN80" s="82"/>
      <c r="BO80" s="83">
        <f t="shared" si="19"/>
        <v>9.6184900770629092E-2</v>
      </c>
      <c r="BY80" s="81">
        <v>4.6039593644178103</v>
      </c>
      <c r="BZ80" s="82">
        <v>9.0686268398767894E-2</v>
      </c>
      <c r="CA80" s="82"/>
      <c r="CB80" s="72">
        <f t="shared" si="18"/>
        <v>3.6826461494419885E-2</v>
      </c>
      <c r="CE80" s="81">
        <v>4.8609745143558296</v>
      </c>
      <c r="CF80" s="82">
        <v>8.7261432811648498E-2</v>
      </c>
      <c r="CG80" s="82"/>
      <c r="CH80" s="72">
        <f t="shared" si="15"/>
        <v>3.5658893438192084E-2</v>
      </c>
      <c r="CK80" s="81">
        <v>4.9219602063375003</v>
      </c>
      <c r="CL80" s="82">
        <v>8.3386888216119198E-2</v>
      </c>
      <c r="CM80" s="82"/>
      <c r="CN80" s="72">
        <f t="shared" si="16"/>
        <v>3.402340910799774E-2</v>
      </c>
    </row>
    <row r="81" spans="1:92" s="73" customFormat="1" x14ac:dyDescent="0.25">
      <c r="H81" s="81">
        <v>4.0644544319999998</v>
      </c>
      <c r="I81" s="83">
        <v>0.72621206400000005</v>
      </c>
      <c r="J81" s="34"/>
      <c r="K81" s="34"/>
      <c r="L81" s="81">
        <v>4.5900336405814297</v>
      </c>
      <c r="M81" s="82">
        <v>7.2158178758631397E-2</v>
      </c>
      <c r="N81" s="82"/>
      <c r="O81" s="83">
        <f t="shared" si="17"/>
        <v>2.9458307973219765E-2</v>
      </c>
      <c r="S81" s="34"/>
      <c r="U81" s="34"/>
      <c r="AB81" s="81">
        <v>4.8945977011494204</v>
      </c>
      <c r="AC81" s="82">
        <v>6.7103185048697098E-2</v>
      </c>
      <c r="AD81" s="82"/>
      <c r="AE81" s="83">
        <f t="shared" si="20"/>
        <v>3.4376485450515054E-2</v>
      </c>
      <c r="AN81" s="81">
        <v>4.2312686850192804</v>
      </c>
      <c r="AO81" s="82">
        <v>0.22935295228316799</v>
      </c>
      <c r="AP81" s="82"/>
      <c r="AQ81" s="83">
        <f t="shared" si="21"/>
        <v>9.3200253023571406E-2</v>
      </c>
      <c r="AZ81" s="81">
        <v>5.0738102839943302</v>
      </c>
      <c r="BA81" s="82">
        <v>6.0401236515045899E-2</v>
      </c>
      <c r="BB81" s="82"/>
      <c r="BC81" s="83">
        <f t="shared" si="22"/>
        <v>3.0715127156815035E-2</v>
      </c>
      <c r="BL81" s="81">
        <v>4.2951523374861198</v>
      </c>
      <c r="BM81" s="82">
        <v>0.16138321430300001</v>
      </c>
      <c r="BN81" s="82"/>
      <c r="BO81" s="83">
        <f t="shared" si="19"/>
        <v>6.5779422902468951E-2</v>
      </c>
      <c r="BY81" s="81">
        <v>4.6767643937125998</v>
      </c>
      <c r="BZ81" s="82">
        <v>8.08950693630201E-2</v>
      </c>
      <c r="CA81" s="82"/>
      <c r="CB81" s="72">
        <f t="shared" si="18"/>
        <v>3.2850388593408705E-2</v>
      </c>
      <c r="CE81" s="81">
        <v>4.9333944803243703</v>
      </c>
      <c r="CF81" s="82">
        <v>0.107777296824713</v>
      </c>
      <c r="CG81" s="82"/>
      <c r="CH81" s="72">
        <f t="shared" si="15"/>
        <v>4.4042585810209263E-2</v>
      </c>
      <c r="CK81" s="81">
        <v>4.9938344387128399</v>
      </c>
      <c r="CL81" s="82">
        <v>0.10147708238160399</v>
      </c>
      <c r="CM81" s="82"/>
      <c r="CN81" s="72">
        <f t="shared" si="16"/>
        <v>4.1404546479861262E-2</v>
      </c>
    </row>
    <row r="82" spans="1:92" s="73" customFormat="1" x14ac:dyDescent="0.25">
      <c r="H82" s="81">
        <v>4.0571736630000004</v>
      </c>
      <c r="I82" s="83">
        <v>0.70053363199999996</v>
      </c>
      <c r="J82" s="34"/>
      <c r="K82" s="34"/>
      <c r="L82" s="81">
        <v>4.6617241426868201</v>
      </c>
      <c r="M82" s="82">
        <v>7.6630793144496903E-2</v>
      </c>
      <c r="N82" s="82"/>
      <c r="O82" s="83">
        <f t="shared" si="17"/>
        <v>3.1284236153377984E-2</v>
      </c>
      <c r="S82" s="34"/>
      <c r="U82" s="34"/>
      <c r="AB82" s="81">
        <v>5.0963908045977</v>
      </c>
      <c r="AC82" s="82">
        <v>6.3897796070736701E-2</v>
      </c>
      <c r="AD82" s="82"/>
      <c r="AE82" s="83">
        <f t="shared" si="20"/>
        <v>3.2734387426641351E-2</v>
      </c>
      <c r="AN82" s="81">
        <v>4.2913808932191104</v>
      </c>
      <c r="AO82" s="82">
        <v>0.157735359806701</v>
      </c>
      <c r="AP82" s="82"/>
      <c r="AQ82" s="83">
        <f t="shared" si="21"/>
        <v>6.4097607196258011E-2</v>
      </c>
      <c r="AZ82" s="81">
        <v>5.1399662630437897</v>
      </c>
      <c r="BA82" s="82">
        <v>7.3994069774777405E-2</v>
      </c>
      <c r="BB82" s="82"/>
      <c r="BC82" s="83">
        <f t="shared" si="22"/>
        <v>3.7627330053357354E-2</v>
      </c>
      <c r="BL82" s="81">
        <v>4.3673368693721404</v>
      </c>
      <c r="BM82" s="82">
        <v>0.10766949136002101</v>
      </c>
      <c r="BN82" s="82"/>
      <c r="BO82" s="83">
        <f t="shared" si="19"/>
        <v>4.3885834325787687E-2</v>
      </c>
      <c r="BP82" s="73">
        <v>5.2441853886879999</v>
      </c>
      <c r="BQ82" s="73">
        <v>2.7349816409525999E-2</v>
      </c>
      <c r="BY82" s="81">
        <v>4.7495694230073902</v>
      </c>
      <c r="BZ82" s="82">
        <v>7.9114851356520494E-2</v>
      </c>
      <c r="CA82" s="82"/>
      <c r="CB82" s="72">
        <f t="shared" si="18"/>
        <v>3.2127466247770305E-2</v>
      </c>
      <c r="CE82" s="81">
        <v>5.0058144462929102</v>
      </c>
      <c r="CF82" s="82">
        <v>0.13781442640521899</v>
      </c>
      <c r="CG82" s="82"/>
      <c r="CH82" s="72">
        <f t="shared" si="15"/>
        <v>5.6317089773630896E-2</v>
      </c>
      <c r="CK82" s="81">
        <v>5.0657086710881796</v>
      </c>
      <c r="CL82" s="82">
        <v>0.135906806761077</v>
      </c>
      <c r="CM82" s="82"/>
      <c r="CN82" s="72">
        <f t="shared" si="16"/>
        <v>5.5452517606957137E-2</v>
      </c>
    </row>
    <row r="83" spans="1:92" s="73" customFormat="1" x14ac:dyDescent="0.25">
      <c r="H83" s="81">
        <v>4.0453677859999999</v>
      </c>
      <c r="I83" s="83">
        <v>0.67017270100000004</v>
      </c>
      <c r="J83" s="34"/>
      <c r="K83" s="34"/>
      <c r="L83" s="81">
        <v>4.7334077721074301</v>
      </c>
      <c r="M83" s="82">
        <v>8.3786976161881896E-2</v>
      </c>
      <c r="N83" s="82"/>
      <c r="O83" s="83">
        <f t="shared" si="17"/>
        <v>3.420572124163121E-2</v>
      </c>
      <c r="S83" s="34"/>
      <c r="U83" s="34"/>
      <c r="AB83" s="81">
        <v>5.1636551724137902</v>
      </c>
      <c r="AC83" s="82">
        <v>8.9199909066979693E-2</v>
      </c>
      <c r="AD83" s="82"/>
      <c r="AE83" s="83">
        <f t="shared" si="20"/>
        <v>4.5696480338496707E-2</v>
      </c>
      <c r="AF83" s="73">
        <v>5.8673720390366002</v>
      </c>
      <c r="AG83" s="73">
        <v>0.33496280863472999</v>
      </c>
      <c r="AN83" s="81">
        <v>4.3648513699078002</v>
      </c>
      <c r="AO83" s="82">
        <v>0.108114506755477</v>
      </c>
      <c r="AP83" s="82"/>
      <c r="AQ83" s="83">
        <f t="shared" si="21"/>
        <v>4.3933593550121337E-2</v>
      </c>
      <c r="AR83" s="73">
        <v>5.2379686721940004</v>
      </c>
      <c r="AS83" s="73">
        <v>2.7854899935102002E-2</v>
      </c>
      <c r="AZ83" s="81">
        <v>5.2060721286728997</v>
      </c>
      <c r="BA83" s="82">
        <v>0.104756797678379</v>
      </c>
      <c r="BB83" s="82"/>
      <c r="BC83" s="83">
        <f t="shared" si="22"/>
        <v>5.3270736608689313E-2</v>
      </c>
      <c r="BD83" s="73">
        <v>5.8854013017232996</v>
      </c>
      <c r="BE83" s="73">
        <v>0.34263054271797</v>
      </c>
      <c r="BL83" s="81">
        <v>4.4395214012581699</v>
      </c>
      <c r="BM83" s="82">
        <v>8.2339490563709802E-2</v>
      </c>
      <c r="BN83" s="82"/>
      <c r="BO83" s="83">
        <f t="shared" si="19"/>
        <v>3.3561384898401006E-2</v>
      </c>
      <c r="BY83" s="81">
        <v>4.8223744523021699</v>
      </c>
      <c r="BZ83" s="82">
        <v>8.2081881367353393E-2</v>
      </c>
      <c r="CA83" s="82"/>
      <c r="CB83" s="72">
        <f t="shared" si="18"/>
        <v>3.3332336823834394E-2</v>
      </c>
      <c r="CE83" s="81">
        <v>5.0782344122614402</v>
      </c>
      <c r="CF83" s="82">
        <v>0.185358399125857</v>
      </c>
      <c r="CG83" s="82"/>
      <c r="CH83" s="72">
        <f t="shared" si="15"/>
        <v>7.5745666663182359E-2</v>
      </c>
      <c r="CK83" s="81">
        <v>5.1375829034635201</v>
      </c>
      <c r="CL83" s="82">
        <v>0.19397049448578299</v>
      </c>
      <c r="CM83" s="82"/>
      <c r="CN83" s="72">
        <f t="shared" si="16"/>
        <v>7.914358755858554E-2</v>
      </c>
    </row>
    <row r="84" spans="1:92" s="73" customFormat="1" x14ac:dyDescent="0.25">
      <c r="H84" s="81">
        <v>4.0341377420000004</v>
      </c>
      <c r="I84" s="83">
        <v>0.64254913800000002</v>
      </c>
      <c r="J84" s="34"/>
      <c r="K84" s="34"/>
      <c r="L84" s="81">
        <v>4.8050791834217899</v>
      </c>
      <c r="M84" s="82">
        <v>9.5713947857523907E-2</v>
      </c>
      <c r="N84" s="82"/>
      <c r="O84" s="83">
        <f t="shared" si="17"/>
        <v>3.9074863055386731E-2</v>
      </c>
      <c r="S84" s="34"/>
      <c r="U84" s="34"/>
      <c r="AB84" s="81">
        <v>5.2309195402298796</v>
      </c>
      <c r="AC84" s="82">
        <v>0.13550754983368801</v>
      </c>
      <c r="AD84" s="82"/>
      <c r="AE84" s="83">
        <f t="shared" si="20"/>
        <v>6.9419556045099626E-2</v>
      </c>
      <c r="AN84" s="81">
        <v>4.4383218465964802</v>
      </c>
      <c r="AO84" s="82">
        <v>8.4969781190577104E-2</v>
      </c>
      <c r="AP84" s="82"/>
      <c r="AQ84" s="83">
        <f t="shared" si="21"/>
        <v>3.4528463782502038E-2</v>
      </c>
      <c r="AZ84" s="81">
        <v>5.2691154379004104</v>
      </c>
      <c r="BA84" s="82">
        <v>0.15390562109646</v>
      </c>
      <c r="BB84" s="82"/>
      <c r="BC84" s="83">
        <f t="shared" si="22"/>
        <v>7.8263807081976111E-2</v>
      </c>
      <c r="BL84" s="81">
        <v>4.5117059331441904</v>
      </c>
      <c r="BM84" s="82">
        <v>7.2679669702537794E-2</v>
      </c>
      <c r="BN84" s="82"/>
      <c r="BO84" s="83">
        <f t="shared" si="19"/>
        <v>2.9624064376353919E-2</v>
      </c>
      <c r="BY84" s="81">
        <v>4.8951794815969603</v>
      </c>
      <c r="BZ84" s="82">
        <v>9.3356595408517096E-2</v>
      </c>
      <c r="CA84" s="82"/>
      <c r="CB84" s="72">
        <f t="shared" si="18"/>
        <v>3.7910845012877392E-2</v>
      </c>
      <c r="CE84" s="81">
        <v>5.1473625615950498</v>
      </c>
      <c r="CF84" s="82">
        <v>0.247893520998721</v>
      </c>
      <c r="CG84" s="82"/>
      <c r="CH84" s="72">
        <f t="shared" si="15"/>
        <v>0.10130029228825163</v>
      </c>
      <c r="CK84" s="81">
        <v>5.1996561041513099</v>
      </c>
      <c r="CL84" s="82">
        <v>0.26286641541038502</v>
      </c>
      <c r="CM84" s="82"/>
      <c r="CN84" s="72">
        <f t="shared" si="16"/>
        <v>0.10725441113812371</v>
      </c>
    </row>
    <row r="85" spans="1:92" s="73" customFormat="1" x14ac:dyDescent="0.25">
      <c r="H85" s="81">
        <v>4.0229829559999999</v>
      </c>
      <c r="I85" s="83">
        <v>0.612896832</v>
      </c>
      <c r="J85" s="34"/>
      <c r="K85" s="34"/>
      <c r="L85" s="81">
        <v>4.8767337948400398</v>
      </c>
      <c r="M85" s="82">
        <v>0.114200753985767</v>
      </c>
      <c r="N85" s="82"/>
      <c r="O85" s="83">
        <f t="shared" si="17"/>
        <v>4.6622032866706957E-2</v>
      </c>
      <c r="S85" s="34"/>
      <c r="U85" s="34"/>
      <c r="AB85" s="81">
        <v>5.2890114942528701</v>
      </c>
      <c r="AC85" s="82">
        <v>0.195152507238747</v>
      </c>
      <c r="AD85" s="82"/>
      <c r="AE85" s="83">
        <f t="shared" si="20"/>
        <v>9.9975244406890901E-2</v>
      </c>
      <c r="AN85" s="81">
        <v>4.5117923232851602</v>
      </c>
      <c r="AO85" s="82">
        <v>7.7416552923179102E-2</v>
      </c>
      <c r="AP85" s="82"/>
      <c r="AQ85" s="83">
        <f t="shared" si="21"/>
        <v>3.1459121187787382E-2</v>
      </c>
      <c r="AZ85" s="81">
        <v>5.3200989525188804</v>
      </c>
      <c r="BA85" s="82">
        <v>0.21135322692574501</v>
      </c>
      <c r="BB85" s="82"/>
      <c r="BC85" s="83">
        <f t="shared" si="22"/>
        <v>0.10747695932367798</v>
      </c>
      <c r="BL85" s="81">
        <v>4.5838904650302199</v>
      </c>
      <c r="BM85" s="82">
        <v>6.7454805426783102E-2</v>
      </c>
      <c r="BN85" s="82"/>
      <c r="BO85" s="83">
        <f t="shared" si="19"/>
        <v>2.7494421846384301E-2</v>
      </c>
      <c r="BP85" s="73">
        <v>5.745489230505</v>
      </c>
      <c r="BQ85" s="73">
        <v>0.27287041467577</v>
      </c>
      <c r="BY85" s="81">
        <v>4.9679845108917497</v>
      </c>
      <c r="BZ85" s="82">
        <v>0.11442250848542999</v>
      </c>
      <c r="CA85" s="82"/>
      <c r="CB85" s="72">
        <f t="shared" si="18"/>
        <v>4.6465426102932139E-2</v>
      </c>
      <c r="CE85" s="81">
        <v>5.2066152610238499</v>
      </c>
      <c r="CF85" s="82">
        <v>0.32242319064103803</v>
      </c>
      <c r="CG85" s="82"/>
      <c r="CH85" s="72">
        <f t="shared" si="15"/>
        <v>0.13175642235771198</v>
      </c>
      <c r="CK85" s="81">
        <v>5.2486612625890396</v>
      </c>
      <c r="CL85" s="82">
        <v>0.33685801890809902</v>
      </c>
      <c r="CM85" s="82"/>
      <c r="CN85" s="72">
        <f t="shared" si="16"/>
        <v>0.13744436845892996</v>
      </c>
    </row>
    <row r="86" spans="1:92" s="73" customFormat="1" x14ac:dyDescent="0.25">
      <c r="H86" s="81">
        <v>4.0154002889999996</v>
      </c>
      <c r="I86" s="83">
        <v>0.57620642200000005</v>
      </c>
      <c r="J86" s="34"/>
      <c r="K86" s="34"/>
      <c r="L86" s="81">
        <v>4.9483647336774199</v>
      </c>
      <c r="M86" s="82">
        <v>0.141930963178134</v>
      </c>
      <c r="N86" s="82"/>
      <c r="O86" s="83">
        <f t="shared" si="17"/>
        <v>5.7942787583688267E-2</v>
      </c>
      <c r="R86" s="34"/>
      <c r="S86" s="34"/>
      <c r="T86" s="34"/>
      <c r="U86" s="34"/>
      <c r="AB86" s="81">
        <v>5.3318160919540203</v>
      </c>
      <c r="AC86" s="82">
        <v>0.25302711239799902</v>
      </c>
      <c r="AD86" s="82"/>
      <c r="AE86" s="83">
        <f t="shared" si="20"/>
        <v>0.12962399387783663</v>
      </c>
      <c r="AF86" s="73">
        <v>5.8736291695130998</v>
      </c>
      <c r="AG86" s="73">
        <v>0.34123631355168998</v>
      </c>
      <c r="AN86" s="81">
        <v>4.5852627999738402</v>
      </c>
      <c r="AO86" s="82">
        <v>7.7217804513093999E-2</v>
      </c>
      <c r="AP86" s="82"/>
      <c r="AQ86" s="83">
        <f t="shared" si="21"/>
        <v>3.1378357448216702E-2</v>
      </c>
      <c r="AR86" s="73">
        <v>5.7428888058845997</v>
      </c>
      <c r="AS86" s="73">
        <v>0.27148049906258997</v>
      </c>
      <c r="AZ86" s="81">
        <v>5.3590512325377899</v>
      </c>
      <c r="BA86" s="82">
        <v>0.26731436502428801</v>
      </c>
      <c r="BB86" s="82"/>
      <c r="BC86" s="83">
        <f t="shared" si="22"/>
        <v>0.13593421569306821</v>
      </c>
      <c r="BD86" s="73">
        <v>5.8912803472844999</v>
      </c>
      <c r="BE86" s="73">
        <v>0.34777517146199</v>
      </c>
      <c r="BL86" s="81">
        <v>4.6560749969162396</v>
      </c>
      <c r="BM86" s="82">
        <v>7.4056492045473807E-2</v>
      </c>
      <c r="BN86" s="82"/>
      <c r="BO86" s="83">
        <f t="shared" si="19"/>
        <v>3.0185253961954289E-2</v>
      </c>
      <c r="BY86" s="81">
        <v>5.0407895401865304</v>
      </c>
      <c r="BZ86" s="82">
        <v>0.150323571616506</v>
      </c>
      <c r="CA86" s="82"/>
      <c r="CB86" s="72">
        <f t="shared" si="18"/>
        <v>6.1044360073306762E-2</v>
      </c>
      <c r="CE86" s="81">
        <v>5.2559925105478502</v>
      </c>
      <c r="CF86" s="82">
        <v>0.39857822332826798</v>
      </c>
      <c r="CG86" s="82"/>
      <c r="CH86" s="72">
        <f t="shared" si="15"/>
        <v>0.16287674788843673</v>
      </c>
      <c r="CK86" s="81">
        <v>5.2911323999017403</v>
      </c>
      <c r="CL86" s="82">
        <v>0.41572126167560902</v>
      </c>
      <c r="CM86" s="82"/>
      <c r="CN86" s="72">
        <f t="shared" si="16"/>
        <v>0.1696220456653047</v>
      </c>
    </row>
    <row r="87" spans="1:92" s="73" customFormat="1" x14ac:dyDescent="0.25">
      <c r="B87" s="34"/>
      <c r="C87" s="34"/>
      <c r="D87" s="34"/>
      <c r="E87" s="34"/>
      <c r="F87" s="34"/>
      <c r="G87" s="34"/>
      <c r="H87" s="71">
        <v>4.0060247929999999</v>
      </c>
      <c r="I87" s="72">
        <v>0.55427961999999997</v>
      </c>
      <c r="J87" s="34"/>
      <c r="K87" s="34"/>
      <c r="L87" s="71">
        <v>5.0199674181440699</v>
      </c>
      <c r="M87" s="89">
        <v>0.18069362118896901</v>
      </c>
      <c r="N87" s="89"/>
      <c r="O87" s="83">
        <f t="shared" si="17"/>
        <v>7.376749847839309E-2</v>
      </c>
      <c r="R87" s="34"/>
      <c r="S87" s="34"/>
      <c r="T87" s="34"/>
      <c r="U87" s="34"/>
      <c r="AB87" s="81">
        <v>5.3654482758620698</v>
      </c>
      <c r="AC87" s="82">
        <v>0.30694130034219502</v>
      </c>
      <c r="AD87" s="82"/>
      <c r="AE87" s="83">
        <f t="shared" si="20"/>
        <v>0.15724384971768954</v>
      </c>
      <c r="AN87" s="81">
        <v>4.6587332766625202</v>
      </c>
      <c r="AO87" s="82">
        <v>8.0843385628811701E-2</v>
      </c>
      <c r="AP87" s="82"/>
      <c r="AQ87" s="83">
        <f t="shared" si="21"/>
        <v>3.2851654713320931E-2</v>
      </c>
      <c r="AZ87" s="81">
        <v>5.3919816426797</v>
      </c>
      <c r="BA87" s="82">
        <v>0.32467453157529402</v>
      </c>
      <c r="BB87" s="82"/>
      <c r="BC87" s="83">
        <f t="shared" si="22"/>
        <v>0.16510290347169287</v>
      </c>
      <c r="BG87" s="34"/>
      <c r="BH87" s="34"/>
      <c r="BI87" s="34"/>
      <c r="BJ87" s="34"/>
      <c r="BL87" s="81">
        <v>4.72825952880227</v>
      </c>
      <c r="BM87" s="82">
        <v>8.0066851119441507E-2</v>
      </c>
      <c r="BN87" s="82"/>
      <c r="BO87" s="83">
        <f t="shared" si="19"/>
        <v>3.2635062345246997E-2</v>
      </c>
      <c r="BY87" s="81">
        <v>5.1135945694813199</v>
      </c>
      <c r="BZ87" s="82">
        <v>0.20640043882124501</v>
      </c>
      <c r="CA87" s="82"/>
      <c r="CB87" s="72">
        <f t="shared" si="18"/>
        <v>8.3816413960916894E-2</v>
      </c>
      <c r="CE87" s="81">
        <v>5.29878612680199</v>
      </c>
      <c r="CF87" s="82">
        <v>0.480993196841069</v>
      </c>
      <c r="CG87" s="82"/>
      <c r="CH87" s="72">
        <f t="shared" si="15"/>
        <v>0.19655516300852507</v>
      </c>
      <c r="CK87" s="81">
        <v>5.3270695160894102</v>
      </c>
      <c r="CL87" s="82">
        <v>0.49146665531044997</v>
      </c>
      <c r="CM87" s="82"/>
      <c r="CN87" s="72">
        <f t="shared" si="16"/>
        <v>0.20052758214491576</v>
      </c>
    </row>
    <row r="88" spans="1:92" s="73" customFormat="1" x14ac:dyDescent="0.25">
      <c r="A88" s="34"/>
      <c r="B88" s="34"/>
      <c r="C88" s="34"/>
      <c r="D88" s="34"/>
      <c r="E88" s="34"/>
      <c r="F88" s="34"/>
      <c r="G88" s="34"/>
      <c r="H88" s="71">
        <v>3.9976007359999999</v>
      </c>
      <c r="I88" s="72">
        <v>0.52473155599999999</v>
      </c>
      <c r="J88" s="34"/>
      <c r="K88" s="34"/>
      <c r="L88" s="71">
        <v>5.09153421192359</v>
      </c>
      <c r="M88" s="89">
        <v>0.23347047094218301</v>
      </c>
      <c r="N88" s="89"/>
      <c r="O88" s="83">
        <f t="shared" si="17"/>
        <v>9.5313451004260488E-2</v>
      </c>
      <c r="P88" s="34"/>
      <c r="Q88" s="34"/>
      <c r="R88" s="34"/>
      <c r="S88" s="34"/>
      <c r="T88" s="34"/>
      <c r="U88" s="34"/>
      <c r="V88" s="34"/>
      <c r="AB88" s="81">
        <v>5.3960229885057398</v>
      </c>
      <c r="AC88" s="82">
        <v>0.366281916293761</v>
      </c>
      <c r="AD88" s="82"/>
      <c r="AE88" s="83">
        <f t="shared" si="20"/>
        <v>0.18764362611285215</v>
      </c>
      <c r="AN88" s="81">
        <v>4.7322037533512002</v>
      </c>
      <c r="AO88" s="82">
        <v>8.7999117076039399E-2</v>
      </c>
      <c r="AP88" s="82"/>
      <c r="AQ88" s="83">
        <f t="shared" si="21"/>
        <v>3.5759469828894191E-2</v>
      </c>
      <c r="AZ88" s="81">
        <v>5.4218990762252401</v>
      </c>
      <c r="BA88" s="82">
        <v>0.38343372657876401</v>
      </c>
      <c r="BB88" s="82"/>
      <c r="BC88" s="83">
        <f t="shared" si="22"/>
        <v>0.19498302265955253</v>
      </c>
      <c r="BG88" s="34"/>
      <c r="BH88" s="34"/>
      <c r="BI88" s="34"/>
      <c r="BJ88" s="34"/>
      <c r="BL88" s="71">
        <v>4.8004440606882897</v>
      </c>
      <c r="BM88" s="89">
        <v>8.9920839234103697E-2</v>
      </c>
      <c r="BN88" s="89"/>
      <c r="BO88" s="83">
        <f t="shared" si="19"/>
        <v>3.665152498833997E-2</v>
      </c>
      <c r="BP88" s="34">
        <v>5.7487913869567002</v>
      </c>
      <c r="BQ88" s="34">
        <v>0.28205068195098998</v>
      </c>
      <c r="BR88" s="34"/>
      <c r="BS88" s="34"/>
      <c r="BT88" s="34"/>
      <c r="BU88" s="34"/>
      <c r="BV88" s="34"/>
      <c r="BY88" s="81">
        <v>5.1764716402359099</v>
      </c>
      <c r="BZ88" s="82">
        <v>0.274530865444992</v>
      </c>
      <c r="CA88" s="82"/>
      <c r="CB88" s="72">
        <f t="shared" si="18"/>
        <v>0.1114832545637871</v>
      </c>
      <c r="CE88" s="81">
        <v>5.3349961097862497</v>
      </c>
      <c r="CF88" s="82">
        <v>0.55855521469744596</v>
      </c>
      <c r="CG88" s="82"/>
      <c r="CH88" s="72">
        <f t="shared" si="15"/>
        <v>0.22825044511054546</v>
      </c>
      <c r="CK88" s="81">
        <v>5.3597396217145601</v>
      </c>
      <c r="CL88" s="82">
        <v>0.56913777929193898</v>
      </c>
      <c r="CM88" s="82"/>
      <c r="CN88" s="72">
        <f t="shared" si="16"/>
        <v>0.23221885260282185</v>
      </c>
    </row>
    <row r="89" spans="1:92" x14ac:dyDescent="0.25">
      <c r="H89" s="71">
        <v>3.9898397019999998</v>
      </c>
      <c r="I89" s="72">
        <v>0.48619150100000003</v>
      </c>
      <c r="L89" s="71">
        <v>5.1565410705135504</v>
      </c>
      <c r="M89" s="89">
        <v>0.30248125439224199</v>
      </c>
      <c r="N89" s="89"/>
      <c r="O89" s="83">
        <f t="shared" si="17"/>
        <v>0.1234868465544058</v>
      </c>
      <c r="AB89" s="81">
        <v>5.4265977011494204</v>
      </c>
      <c r="AC89" s="82">
        <v>0.428773361410897</v>
      </c>
      <c r="AD89" s="82"/>
      <c r="AE89" s="83">
        <f t="shared" si="20"/>
        <v>0.219657549927227</v>
      </c>
      <c r="AF89" s="34">
        <v>5.8742900616081002</v>
      </c>
      <c r="AG89" s="34">
        <v>0.34189624488220999</v>
      </c>
      <c r="AN89" s="71">
        <v>4.8056742300398803</v>
      </c>
      <c r="AO89" s="89">
        <v>9.9273357243361698E-2</v>
      </c>
      <c r="AP89" s="89"/>
      <c r="AQ89" s="83">
        <f t="shared" si="21"/>
        <v>4.0340889103347821E-2</v>
      </c>
      <c r="AR89" s="34">
        <v>5.7460649849683998</v>
      </c>
      <c r="AS89" s="34">
        <v>0.28059529796811999</v>
      </c>
      <c r="AZ89" s="71">
        <v>5.4488095305444002</v>
      </c>
      <c r="BA89" s="89">
        <v>0.44153712699514103</v>
      </c>
      <c r="BB89" s="89"/>
      <c r="BC89" s="83">
        <f t="shared" si="22"/>
        <v>0.22452965837433303</v>
      </c>
      <c r="BD89" s="34">
        <v>5.8917938792872002</v>
      </c>
      <c r="BE89" s="34">
        <v>0.34822648380757998</v>
      </c>
      <c r="BL89" s="71">
        <v>4.8726285925743102</v>
      </c>
      <c r="BM89" s="89">
        <v>0.105688102795988</v>
      </c>
      <c r="BN89" s="89"/>
      <c r="BO89" s="83">
        <f t="shared" si="19"/>
        <v>4.3078224954202507E-2</v>
      </c>
      <c r="BY89" s="71">
        <v>5.2261114329369001</v>
      </c>
      <c r="BZ89" s="89">
        <v>0.343943472894848</v>
      </c>
      <c r="CA89" s="89"/>
      <c r="CB89" s="72">
        <f t="shared" si="18"/>
        <v>0.13967077137988465</v>
      </c>
      <c r="CE89" s="71">
        <v>5.3679142761355898</v>
      </c>
      <c r="CF89" s="89">
        <v>0.639611197585365</v>
      </c>
      <c r="CG89" s="89"/>
      <c r="CH89" s="72">
        <f t="shared" si="15"/>
        <v>0.26137351635975364</v>
      </c>
      <c r="CK89" s="71">
        <v>5.3891427167771999</v>
      </c>
      <c r="CL89" s="89">
        <v>0.64761129091786596</v>
      </c>
      <c r="CM89" s="89"/>
      <c r="CN89" s="72">
        <f t="shared" si="16"/>
        <v>0.26423751221835134</v>
      </c>
    </row>
    <row r="90" spans="1:92" x14ac:dyDescent="0.25">
      <c r="H90" s="71">
        <v>3.9809050770000001</v>
      </c>
      <c r="I90" s="72">
        <v>0.458252135</v>
      </c>
      <c r="L90" s="71">
        <v>5.2085134157722903</v>
      </c>
      <c r="M90" s="89">
        <v>0.37063064544206098</v>
      </c>
      <c r="N90" s="89"/>
      <c r="O90" s="83">
        <f t="shared" si="17"/>
        <v>0.15130858186244686</v>
      </c>
      <c r="AB90" s="71">
        <v>5.4541149425287303</v>
      </c>
      <c r="AC90" s="89">
        <v>0.493496643853645</v>
      </c>
      <c r="AD90" s="89"/>
      <c r="AE90" s="83">
        <f t="shared" si="20"/>
        <v>0.25281482816354378</v>
      </c>
      <c r="AN90" s="71">
        <v>4.8791447067285603</v>
      </c>
      <c r="AO90" s="89">
        <v>0.117313718879411</v>
      </c>
      <c r="AP90" s="89"/>
      <c r="AQ90" s="83">
        <f t="shared" si="21"/>
        <v>4.7671800924533568E-2</v>
      </c>
      <c r="AZ90" s="71">
        <v>5.47271224001548</v>
      </c>
      <c r="BA90" s="89">
        <v>0.499247050659263</v>
      </c>
      <c r="BB90" s="89"/>
      <c r="BC90" s="83">
        <f t="shared" si="22"/>
        <v>0.25387620400526645</v>
      </c>
      <c r="BL90" s="71">
        <v>4.9448131244603397</v>
      </c>
      <c r="BM90" s="89">
        <v>0.13121227084579101</v>
      </c>
      <c r="BN90" s="89"/>
      <c r="BO90" s="83">
        <f t="shared" si="19"/>
        <v>5.3481816502635726E-2</v>
      </c>
      <c r="BY90" s="71">
        <v>5.2691325866110903</v>
      </c>
      <c r="BZ90" s="89">
        <v>0.41854308459578599</v>
      </c>
      <c r="CA90" s="89"/>
      <c r="CB90" s="72">
        <f t="shared" si="18"/>
        <v>0.16996466014949457</v>
      </c>
      <c r="CE90" s="71">
        <v>5.3975406258499898</v>
      </c>
      <c r="CF90" s="89">
        <v>0.71627794713178405</v>
      </c>
      <c r="CG90" s="89"/>
      <c r="CH90" s="72">
        <f t="shared" si="15"/>
        <v>0.2927029521052022</v>
      </c>
      <c r="CK90" s="71">
        <v>5.4152788012773199</v>
      </c>
      <c r="CL90" s="89">
        <v>0.720628566561621</v>
      </c>
      <c r="CM90" s="89"/>
      <c r="CN90" s="72">
        <f t="shared" si="16"/>
        <v>0.29402992556204405</v>
      </c>
    </row>
    <row r="91" spans="1:92" x14ac:dyDescent="0.25">
      <c r="H91" s="71">
        <v>3.9709231159999998</v>
      </c>
      <c r="I91" s="72">
        <v>0.42335319399999999</v>
      </c>
      <c r="L91" s="71">
        <v>5.2377284351004603</v>
      </c>
      <c r="M91" s="89">
        <v>0.41654948647028101</v>
      </c>
      <c r="N91" s="89"/>
      <c r="O91" s="83">
        <f t="shared" si="17"/>
        <v>0.1700547778454049</v>
      </c>
      <c r="AB91" s="71">
        <v>5.4785747126436704</v>
      </c>
      <c r="AC91" s="89">
        <v>0.55323111345090803</v>
      </c>
      <c r="AD91" s="89"/>
      <c r="AE91" s="83">
        <f t="shared" si="20"/>
        <v>0.28341637298610833</v>
      </c>
      <c r="AN91" s="71">
        <v>4.9526151834172403</v>
      </c>
      <c r="AO91" s="89">
        <v>0.145061993927114</v>
      </c>
      <c r="AP91" s="89"/>
      <c r="AQ91" s="83">
        <f t="shared" si="21"/>
        <v>5.8947636834509626E-2</v>
      </c>
      <c r="AZ91" s="71">
        <v>5.4966092073238197</v>
      </c>
      <c r="BA91" s="89">
        <v>0.55892435808466301</v>
      </c>
      <c r="BB91" s="89"/>
      <c r="BC91" s="83">
        <f t="shared" si="22"/>
        <v>0.28422320005543678</v>
      </c>
      <c r="BL91" s="71">
        <v>5.0169976563463603</v>
      </c>
      <c r="BM91" s="89">
        <v>0.16826732601767699</v>
      </c>
      <c r="BN91" s="89"/>
      <c r="BO91" s="83">
        <f t="shared" si="19"/>
        <v>6.8585370830469533E-2</v>
      </c>
      <c r="BP91" s="34">
        <v>5.7497344508774999</v>
      </c>
      <c r="BQ91" s="34">
        <v>0.28426304814502001</v>
      </c>
      <c r="BY91" s="71">
        <v>5.3055351012584904</v>
      </c>
      <c r="BZ91" s="89">
        <v>0.491650704062704</v>
      </c>
      <c r="CA91" s="89"/>
      <c r="CB91" s="72">
        <f t="shared" si="18"/>
        <v>0.19965267114371182</v>
      </c>
      <c r="CE91" s="71">
        <v>5.4238751589294596</v>
      </c>
      <c r="CF91" s="89">
        <v>0.79142719988688204</v>
      </c>
      <c r="CG91" s="89"/>
      <c r="CH91" s="72">
        <f t="shared" si="15"/>
        <v>0.32341227132687883</v>
      </c>
      <c r="CK91" s="71">
        <v>5.4414148857774496</v>
      </c>
      <c r="CL91" s="89">
        <v>0.79765778042756097</v>
      </c>
      <c r="CM91" s="89"/>
      <c r="CN91" s="72">
        <f t="shared" si="16"/>
        <v>0.32545928469385188</v>
      </c>
    </row>
    <row r="92" spans="1:92" x14ac:dyDescent="0.25">
      <c r="H92" s="71">
        <v>3.9618085820000002</v>
      </c>
      <c r="I92" s="72">
        <v>0.39268616899999997</v>
      </c>
      <c r="L92" s="71">
        <v>5.3090705939055303</v>
      </c>
      <c r="M92" s="89">
        <v>0.55703927390185903</v>
      </c>
      <c r="N92" s="89"/>
      <c r="O92" s="83">
        <f t="shared" si="17"/>
        <v>0.2274092107932647</v>
      </c>
      <c r="AB92" s="71">
        <v>5.5030344827586202</v>
      </c>
      <c r="AC92" s="89">
        <v>0.618873387733614</v>
      </c>
      <c r="AD92" s="89"/>
      <c r="AE92" s="83">
        <f t="shared" si="20"/>
        <v>0.31704444421969535</v>
      </c>
      <c r="AF92" s="34">
        <v>5.8743923873136001</v>
      </c>
      <c r="AG92" s="34">
        <v>0.34197608481524</v>
      </c>
      <c r="AN92" s="71">
        <v>5.0260856601059301</v>
      </c>
      <c r="AO92" s="89">
        <v>0.184871615940808</v>
      </c>
      <c r="AP92" s="89"/>
      <c r="AQ92" s="83">
        <f t="shared" si="21"/>
        <v>7.5124742066920949E-2</v>
      </c>
      <c r="AR92" s="34">
        <v>5.7469893198467004</v>
      </c>
      <c r="AS92" s="34">
        <v>0.28283786200729</v>
      </c>
      <c r="AZ92" s="71">
        <v>5.5204870340896504</v>
      </c>
      <c r="BA92" s="89">
        <v>0.62515961138098497</v>
      </c>
      <c r="BB92" s="89"/>
      <c r="BC92" s="83">
        <f t="shared" si="22"/>
        <v>0.31790503083639454</v>
      </c>
      <c r="BD92" s="34">
        <v>5.8918654795916003</v>
      </c>
      <c r="BE92" s="34">
        <v>0.34827163819349</v>
      </c>
      <c r="BL92" s="71">
        <v>5.0891821882323898</v>
      </c>
      <c r="BM92" s="89">
        <v>0.22217521621414699</v>
      </c>
      <c r="BN92" s="89"/>
      <c r="BO92" s="83">
        <f t="shared" si="19"/>
        <v>9.0558101528197002E-2</v>
      </c>
      <c r="BY92" s="71">
        <v>5.3386282963924803</v>
      </c>
      <c r="BZ92" s="89">
        <v>0.56606381673438999</v>
      </c>
      <c r="CA92" s="89"/>
      <c r="CB92" s="72">
        <f t="shared" si="18"/>
        <v>0.2298708251913979</v>
      </c>
      <c r="CE92" s="71">
        <v>5.4403342421041296</v>
      </c>
      <c r="CF92" s="89">
        <v>0.84631387408173997</v>
      </c>
      <c r="CG92" s="89"/>
      <c r="CH92" s="72">
        <f t="shared" si="15"/>
        <v>0.34584140185142304</v>
      </c>
      <c r="CK92" s="71">
        <v>5.4675509702775704</v>
      </c>
      <c r="CL92" s="89">
        <v>0.87869893251568498</v>
      </c>
      <c r="CM92" s="89"/>
      <c r="CN92" s="72">
        <f t="shared" si="16"/>
        <v>0.35852558961377462</v>
      </c>
    </row>
    <row r="93" spans="1:92" x14ac:dyDescent="0.25">
      <c r="H93" s="71">
        <v>3.9516456889999998</v>
      </c>
      <c r="I93" s="72">
        <v>0.35720804099999998</v>
      </c>
      <c r="L93" s="71">
        <v>5.3447135334820901</v>
      </c>
      <c r="M93" s="89">
        <v>0.63827189029225695</v>
      </c>
      <c r="N93" s="89"/>
      <c r="O93" s="83">
        <f t="shared" si="17"/>
        <v>0.26057212416311637</v>
      </c>
      <c r="AB93" s="71">
        <v>5.5274942528735602</v>
      </c>
      <c r="AC93" s="89">
        <v>0.68451566201631997</v>
      </c>
      <c r="AD93" s="89"/>
      <c r="AE93" s="83">
        <f t="shared" si="20"/>
        <v>0.35067251545328243</v>
      </c>
      <c r="AN93" s="71">
        <v>5.0995561367946101</v>
      </c>
      <c r="AO93" s="89">
        <v>0.240861093640591</v>
      </c>
      <c r="AP93" s="89"/>
      <c r="AQ93" s="83">
        <f t="shared" si="21"/>
        <v>9.7876720780649254E-2</v>
      </c>
      <c r="AZ93" s="71">
        <v>5.5443648608554801</v>
      </c>
      <c r="BA93" s="89">
        <v>0.69139486467730604</v>
      </c>
      <c r="BB93" s="89"/>
      <c r="BC93" s="83">
        <f t="shared" si="22"/>
        <v>0.35158686161735181</v>
      </c>
      <c r="BL93" s="71">
        <v>5.1548044899469598</v>
      </c>
      <c r="BM93" s="89">
        <v>0.28806508917212498</v>
      </c>
      <c r="BN93" s="89"/>
      <c r="BO93" s="83">
        <f t="shared" si="19"/>
        <v>0.1174146605390694</v>
      </c>
      <c r="BY93" s="71">
        <v>5.3717214915264702</v>
      </c>
      <c r="BZ93" s="89">
        <v>0.64961538183944001</v>
      </c>
      <c r="CA93" s="89"/>
      <c r="CB93" s="72">
        <f t="shared" si="18"/>
        <v>0.2637999806133608</v>
      </c>
      <c r="CE93" s="71">
        <v>5.46</v>
      </c>
      <c r="CF93" s="89">
        <v>0.91</v>
      </c>
      <c r="CG93" s="89"/>
      <c r="CH93" s="72">
        <f t="shared" si="15"/>
        <v>0.37186637880214951</v>
      </c>
      <c r="CK93" s="71">
        <v>5.4936870547776904</v>
      </c>
      <c r="CL93" s="89">
        <v>0.96134485989268303</v>
      </c>
      <c r="CM93" s="89"/>
      <c r="CN93" s="72">
        <f t="shared" si="16"/>
        <v>0.39224667284894349</v>
      </c>
    </row>
    <row r="94" spans="1:92" x14ac:dyDescent="0.25">
      <c r="H94" s="71">
        <v>3.9403959400000002</v>
      </c>
      <c r="I94" s="72">
        <v>0.32579871599999999</v>
      </c>
      <c r="L94" s="71">
        <v>5.37709365323661</v>
      </c>
      <c r="M94" s="89">
        <v>0.72092580414305296</v>
      </c>
      <c r="N94" s="89"/>
      <c r="O94" s="83">
        <f t="shared" si="17"/>
        <v>0.29431527693244081</v>
      </c>
      <c r="AB94" s="71">
        <v>5.5488965517241304</v>
      </c>
      <c r="AC94" s="89">
        <v>0.74578178468017897</v>
      </c>
      <c r="AD94" s="89"/>
      <c r="AE94" s="83">
        <f t="shared" si="20"/>
        <v>0.38205871527129709</v>
      </c>
      <c r="AN94" s="71">
        <v>5.1663474792388602</v>
      </c>
      <c r="AO94" s="89">
        <v>0.31331593069491598</v>
      </c>
      <c r="AP94" s="89"/>
      <c r="AQ94" s="83">
        <f t="shared" si="21"/>
        <v>0.12731959072856885</v>
      </c>
      <c r="AZ94" s="71">
        <v>5.5652484687566002</v>
      </c>
      <c r="BA94" s="89">
        <v>0.75260235947258802</v>
      </c>
      <c r="BB94" s="89"/>
      <c r="BC94" s="83">
        <f t="shared" si="22"/>
        <v>0.38271198577137266</v>
      </c>
      <c r="BL94" s="71">
        <v>5.2073023313186102</v>
      </c>
      <c r="BM94" s="89">
        <v>0.35669214602788901</v>
      </c>
      <c r="BN94" s="89"/>
      <c r="BO94" s="83">
        <f t="shared" si="19"/>
        <v>0.14538688934219324</v>
      </c>
      <c r="BP94" s="34">
        <v>5.7499404222988</v>
      </c>
      <c r="BQ94" s="34">
        <v>0.28484036752872</v>
      </c>
      <c r="BY94" s="71">
        <v>5.4015053671470703</v>
      </c>
      <c r="BZ94" s="89">
        <v>0.72941365398078695</v>
      </c>
      <c r="CA94" s="89"/>
      <c r="CB94" s="72">
        <f t="shared" si="18"/>
        <v>0.2962049747566029</v>
      </c>
      <c r="CE94" s="71">
        <v>5.4831278583582597</v>
      </c>
      <c r="CF94" s="89">
        <v>0.96790351706057898</v>
      </c>
      <c r="CG94" s="89"/>
      <c r="CH94" s="72">
        <f t="shared" si="15"/>
        <v>0.3955283251859143</v>
      </c>
      <c r="CK94" s="71">
        <v>5.5198231392778103</v>
      </c>
      <c r="CL94" s="89">
        <v>1.04559556255855</v>
      </c>
      <c r="CM94" s="89"/>
      <c r="CN94" s="72">
        <f t="shared" si="16"/>
        <v>0.42662253439935632</v>
      </c>
    </row>
    <row r="95" spans="1:92" x14ac:dyDescent="0.25">
      <c r="H95" s="71">
        <v>3.931448912</v>
      </c>
      <c r="I95" s="72">
        <v>0.29057400500000002</v>
      </c>
      <c r="L95" s="71">
        <v>5.4062250930816598</v>
      </c>
      <c r="M95" s="89">
        <v>0.79947982147347196</v>
      </c>
      <c r="N95" s="89"/>
      <c r="O95" s="83">
        <f t="shared" si="17"/>
        <v>0.32638466220328682</v>
      </c>
      <c r="AB95" s="71">
        <v>5.5702988505747104</v>
      </c>
      <c r="AC95" s="89">
        <v>0.80661029218215297</v>
      </c>
      <c r="AD95" s="89"/>
      <c r="AE95" s="83">
        <f t="shared" si="20"/>
        <v>0.41322072794775433</v>
      </c>
      <c r="AF95" s="34">
        <v>6.1705468384945004</v>
      </c>
      <c r="AG95" s="34">
        <v>1.1429760826263E-2</v>
      </c>
      <c r="AN95" s="71">
        <v>5.21978055319427</v>
      </c>
      <c r="AO95" s="89">
        <v>0.38781267105761402</v>
      </c>
      <c r="AP95" s="89"/>
      <c r="AQ95" s="83">
        <f t="shared" si="21"/>
        <v>0.15759221195326767</v>
      </c>
      <c r="AR95" s="34">
        <v>5.7471919379263996</v>
      </c>
      <c r="AS95" s="34">
        <v>0.28344482157084999</v>
      </c>
      <c r="AZ95" s="71">
        <v>5.5861314386396304</v>
      </c>
      <c r="BA95" s="89">
        <v>0.81402845246356603</v>
      </c>
      <c r="BB95" s="89"/>
      <c r="BC95" s="83">
        <f t="shared" si="22"/>
        <v>0.41394827108308568</v>
      </c>
      <c r="BD95" s="34">
        <v>6.1963057041844003</v>
      </c>
      <c r="BE95" s="34">
        <v>9.4555168503412997E-3</v>
      </c>
      <c r="BL95" s="71">
        <v>5.2499568274330803</v>
      </c>
      <c r="BM95" s="89">
        <v>0.42659656003901297</v>
      </c>
      <c r="BN95" s="89"/>
      <c r="BO95" s="83">
        <f t="shared" si="19"/>
        <v>0.17387976595173738</v>
      </c>
      <c r="BY95" s="71">
        <v>5.4279799232542603</v>
      </c>
      <c r="BZ95" s="89">
        <v>0.80529544650783402</v>
      </c>
      <c r="CA95" s="89"/>
      <c r="CB95" s="72">
        <f t="shared" si="18"/>
        <v>0.3270195397394402</v>
      </c>
      <c r="CE95" s="71">
        <v>5.5094623914377303</v>
      </c>
      <c r="CF95" s="89">
        <v>1.0455866550070101</v>
      </c>
      <c r="CG95" s="89"/>
      <c r="CH95" s="72">
        <f t="shared" si="15"/>
        <v>0.42727310233110899</v>
      </c>
      <c r="CK95" s="71">
        <v>5.54595922377794</v>
      </c>
      <c r="CL95" s="89">
        <v>1.12824148993555</v>
      </c>
      <c r="CM95" s="89"/>
      <c r="CN95" s="72">
        <f t="shared" si="16"/>
        <v>0.46034361763452597</v>
      </c>
    </row>
    <row r="96" spans="1:92" x14ac:dyDescent="0.25">
      <c r="H96" s="71">
        <v>3.9227804869999998</v>
      </c>
      <c r="I96" s="72">
        <v>0.26151184599999999</v>
      </c>
      <c r="L96" s="71">
        <v>5.4321095330068303</v>
      </c>
      <c r="M96" s="89">
        <v>0.87327795884025405</v>
      </c>
      <c r="N96" s="89"/>
      <c r="O96" s="83">
        <f t="shared" si="17"/>
        <v>0.35651247717589796</v>
      </c>
      <c r="AB96" s="71">
        <v>5.5947586206896496</v>
      </c>
      <c r="AC96" s="89">
        <v>0.87816037115030299</v>
      </c>
      <c r="AD96" s="89"/>
      <c r="AE96" s="83">
        <f t="shared" si="20"/>
        <v>0.44987532559236448</v>
      </c>
      <c r="AN96" s="71">
        <v>5.2631949257830302</v>
      </c>
      <c r="AO96" s="89">
        <v>0.46229639813155698</v>
      </c>
      <c r="AP96" s="89"/>
      <c r="AQ96" s="83">
        <f t="shared" si="21"/>
        <v>0.18785954507597097</v>
      </c>
      <c r="AZ96" s="71">
        <v>5.60999203891721</v>
      </c>
      <c r="BA96" s="89">
        <v>0.88616585704371897</v>
      </c>
      <c r="BB96" s="89"/>
      <c r="BC96" s="83">
        <f t="shared" si="22"/>
        <v>0.45063145312175273</v>
      </c>
      <c r="BL96" s="71">
        <v>5.2860490933760902</v>
      </c>
      <c r="BM96" s="89">
        <v>0.495160253367537</v>
      </c>
      <c r="BN96" s="89"/>
      <c r="BO96" s="83">
        <f t="shared" si="19"/>
        <v>0.20182616792849073</v>
      </c>
      <c r="BY96" s="71">
        <v>5.45445447936146</v>
      </c>
      <c r="BZ96" s="89">
        <v>0.88280910554084002</v>
      </c>
      <c r="CA96" s="89"/>
      <c r="CB96" s="72">
        <f t="shared" si="18"/>
        <v>0.35849678353911307</v>
      </c>
      <c r="CE96" s="71">
        <v>5.5357969245172001</v>
      </c>
      <c r="CF96" s="89">
        <v>1.12580367814478</v>
      </c>
      <c r="CG96" s="89"/>
      <c r="CH96" s="72">
        <f t="shared" si="15"/>
        <v>0.46005333739982412</v>
      </c>
      <c r="CK96" s="71">
        <v>5.57209530827806</v>
      </c>
      <c r="CL96" s="89">
        <v>1.2084802543792399</v>
      </c>
      <c r="CM96" s="89"/>
      <c r="CN96" s="72">
        <f t="shared" si="16"/>
        <v>0.49308253339682684</v>
      </c>
    </row>
    <row r="97" spans="5:92" x14ac:dyDescent="0.25">
      <c r="H97" s="71">
        <v>3.9103244610000001</v>
      </c>
      <c r="I97" s="72">
        <v>0.22990049100000001</v>
      </c>
      <c r="L97" s="71">
        <v>5.4579855729839499</v>
      </c>
      <c r="M97" s="89">
        <v>0.95035601342333798</v>
      </c>
      <c r="N97" s="89"/>
      <c r="O97" s="83">
        <f t="shared" si="17"/>
        <v>0.38797930614729192</v>
      </c>
      <c r="AB97" s="71">
        <v>5.6192183908045896</v>
      </c>
      <c r="AC97" s="89">
        <v>0.94905402737562505</v>
      </c>
      <c r="AD97" s="89"/>
      <c r="AE97" s="83">
        <f t="shared" si="20"/>
        <v>0.48619364252463831</v>
      </c>
      <c r="AN97" s="71">
        <v>5.2999301641273702</v>
      </c>
      <c r="AO97" s="89">
        <v>0.53482986699733204</v>
      </c>
      <c r="AP97" s="89"/>
      <c r="AQ97" s="83">
        <f t="shared" si="21"/>
        <v>0.21733436797958566</v>
      </c>
      <c r="AZ97" s="71">
        <v>5.6308750088002499</v>
      </c>
      <c r="BA97" s="89">
        <v>0.94759195003469698</v>
      </c>
      <c r="BB97" s="89"/>
      <c r="BC97" s="83">
        <f t="shared" si="22"/>
        <v>0.48186773843346575</v>
      </c>
      <c r="BL97" s="71">
        <v>5.3188602442333703</v>
      </c>
      <c r="BM97" s="89">
        <v>0.56480363430259395</v>
      </c>
      <c r="BN97" s="89"/>
      <c r="BO97" s="83">
        <f t="shared" si="19"/>
        <v>0.23021264806318276</v>
      </c>
      <c r="BP97" s="34">
        <v>5.7499963681253998</v>
      </c>
      <c r="BQ97" s="34">
        <v>0.28500380953705001</v>
      </c>
      <c r="BY97" s="71">
        <v>5.48092903546865</v>
      </c>
      <c r="BZ97" s="89">
        <v>0.96358649758576098</v>
      </c>
      <c r="CA97" s="89"/>
      <c r="CB97" s="72">
        <f t="shared" si="18"/>
        <v>0.39129938497245592</v>
      </c>
      <c r="CE97" s="71">
        <v>5.5621314575966698</v>
      </c>
      <c r="CF97" s="89">
        <v>1.2001083025027599</v>
      </c>
      <c r="CG97" s="89"/>
      <c r="CH97" s="72">
        <f t="shared" si="15"/>
        <v>0.49041750398032519</v>
      </c>
      <c r="CK97" s="71">
        <v>5.5982313927781799</v>
      </c>
      <c r="CL97" s="89">
        <v>1.28550946824518</v>
      </c>
      <c r="CM97" s="89"/>
      <c r="CN97" s="72">
        <f t="shared" si="16"/>
        <v>0.52451189252863473</v>
      </c>
    </row>
    <row r="98" spans="5:92" x14ac:dyDescent="0.25">
      <c r="H98" s="71">
        <v>3.9022982239999999</v>
      </c>
      <c r="I98" s="72">
        <v>0.20026263</v>
      </c>
      <c r="L98" s="71">
        <v>5.4838700129091302</v>
      </c>
      <c r="M98" s="89">
        <v>1.02415415079012</v>
      </c>
      <c r="N98" s="89"/>
      <c r="O98" s="83">
        <f t="shared" si="17"/>
        <v>0.418107121119903</v>
      </c>
      <c r="AB98" s="71">
        <v>5.6436781609195403</v>
      </c>
      <c r="AC98" s="89">
        <v>1.0186348381152901</v>
      </c>
      <c r="AD98" s="89"/>
      <c r="AE98" s="83">
        <f t="shared" si="20"/>
        <v>0.52183939803223889</v>
      </c>
      <c r="AF98" s="34">
        <v>6.1851213303066999</v>
      </c>
      <c r="AG98" s="34">
        <v>1.0357639696717999E-2</v>
      </c>
      <c r="AN98" s="71">
        <v>5.3333258353495001</v>
      </c>
      <c r="AO98" s="89">
        <v>0.60930058078252003</v>
      </c>
      <c r="AP98" s="89"/>
      <c r="AQ98" s="83">
        <f t="shared" si="21"/>
        <v>0.24759641300029353</v>
      </c>
      <c r="AR98" s="34">
        <v>5.7472468501201996</v>
      </c>
      <c r="AS98" s="34">
        <v>0.28362325556298001</v>
      </c>
      <c r="AZ98" s="71">
        <v>5.6517547885928598</v>
      </c>
      <c r="BA98" s="89">
        <v>1.0101110340041599</v>
      </c>
      <c r="BB98" s="89"/>
      <c r="BC98" s="83">
        <f t="shared" si="22"/>
        <v>0.51365982953364231</v>
      </c>
      <c r="BD98" s="34">
        <v>6.2091669766797999</v>
      </c>
      <c r="BE98" s="34">
        <v>8.5713303372966995E-3</v>
      </c>
      <c r="BL98" s="71">
        <v>5.3516713950906603</v>
      </c>
      <c r="BM98" s="89">
        <v>0.64225253882798505</v>
      </c>
      <c r="BN98" s="89"/>
      <c r="BO98" s="83">
        <f t="shared" si="19"/>
        <v>0.26178064146393099</v>
      </c>
      <c r="BY98" s="71">
        <v>5.5074035915758497</v>
      </c>
      <c r="BZ98" s="89">
        <v>1.0443638896306799</v>
      </c>
      <c r="CA98" s="89"/>
      <c r="CB98" s="72">
        <f t="shared" si="18"/>
        <v>0.42410198640579799</v>
      </c>
      <c r="CE98" s="71">
        <v>5.5917578073110699</v>
      </c>
      <c r="CF98" s="89">
        <v>1.2826874508289601</v>
      </c>
      <c r="CG98" s="89"/>
      <c r="CH98" s="72">
        <f t="shared" si="15"/>
        <v>0.52416300821398409</v>
      </c>
      <c r="CK98" s="71">
        <v>5.6243674772783097</v>
      </c>
      <c r="CL98" s="89">
        <v>1.3609339068222399</v>
      </c>
      <c r="CM98" s="89"/>
      <c r="CN98" s="72">
        <f t="shared" si="16"/>
        <v>0.5552864733451941</v>
      </c>
    </row>
    <row r="99" spans="5:92" x14ac:dyDescent="0.25">
      <c r="H99" s="71">
        <v>3.8867513300000001</v>
      </c>
      <c r="I99" s="72">
        <v>0.16332735100000001</v>
      </c>
      <c r="L99" s="71">
        <v>5.50974395289923</v>
      </c>
      <c r="M99" s="89">
        <v>1.10205218467727</v>
      </c>
      <c r="N99" s="89"/>
      <c r="O99" s="83">
        <f t="shared" si="17"/>
        <v>0.44990870359098889</v>
      </c>
      <c r="AB99" s="71">
        <v>5.6681379310344804</v>
      </c>
      <c r="AC99" s="89">
        <v>1.0862463806264799</v>
      </c>
      <c r="AD99" s="89"/>
      <c r="AE99" s="83">
        <f t="shared" si="20"/>
        <v>0.55647631140283493</v>
      </c>
      <c r="AN99" s="71">
        <v>5.36338193944942</v>
      </c>
      <c r="AO99" s="89">
        <v>0.68328156113420602</v>
      </c>
      <c r="AP99" s="89"/>
      <c r="AQ99" s="83">
        <f t="shared" si="21"/>
        <v>0.2776594491158963</v>
      </c>
      <c r="AZ99" s="71">
        <v>5.67562878725019</v>
      </c>
      <c r="BA99" s="89">
        <v>1.07765787647467</v>
      </c>
      <c r="BB99" s="89"/>
      <c r="BC99" s="83">
        <f t="shared" si="22"/>
        <v>0.5480086272607595</v>
      </c>
      <c r="BL99" s="71">
        <v>5.3812014308622098</v>
      </c>
      <c r="BM99" s="89">
        <v>0.71839610986286195</v>
      </c>
      <c r="BN99" s="89"/>
      <c r="BO99" s="83">
        <f t="shared" si="19"/>
        <v>0.29281658396910049</v>
      </c>
      <c r="BY99" s="71">
        <v>5.5338781476830396</v>
      </c>
      <c r="BZ99" s="89">
        <v>1.1267731481815599</v>
      </c>
      <c r="CA99" s="89"/>
      <c r="CB99" s="72">
        <f t="shared" si="18"/>
        <v>0.45756726665597652</v>
      </c>
      <c r="CE99" s="71">
        <v>5.6246759736604002</v>
      </c>
      <c r="CF99" s="89">
        <v>1.3617163255638101</v>
      </c>
      <c r="CG99" s="89"/>
      <c r="CH99" s="72">
        <f t="shared" si="15"/>
        <v>0.55645771312437686</v>
      </c>
      <c r="CK99" s="71">
        <v>5.6537705723409397</v>
      </c>
      <c r="CL99" s="89">
        <v>1.4344326150526601</v>
      </c>
      <c r="CM99" s="89"/>
      <c r="CN99" s="72">
        <f t="shared" si="16"/>
        <v>0.58527532018346173</v>
      </c>
    </row>
    <row r="100" spans="5:92" x14ac:dyDescent="0.25">
      <c r="H100" s="71">
        <v>3.8756844610000001</v>
      </c>
      <c r="I100" s="72">
        <v>0.13550960100000001</v>
      </c>
      <c r="L100" s="71">
        <v>5.5356304928114204</v>
      </c>
      <c r="M100" s="89">
        <v>1.17503034273998</v>
      </c>
      <c r="N100" s="89"/>
      <c r="O100" s="83">
        <f t="shared" si="17"/>
        <v>0.47970176506390566</v>
      </c>
      <c r="AB100" s="71">
        <v>5.6925977011494204</v>
      </c>
      <c r="AC100" s="89">
        <v>1.1486065411950499</v>
      </c>
      <c r="AD100" s="89"/>
      <c r="AE100" s="83">
        <f t="shared" si="20"/>
        <v>0.58842297907474228</v>
      </c>
      <c r="AN100" s="71">
        <v>5.39009847642712</v>
      </c>
      <c r="AO100" s="89">
        <v>0.75450762825633899</v>
      </c>
      <c r="AP100" s="89"/>
      <c r="AQ100" s="83">
        <f t="shared" si="21"/>
        <v>0.3066029940390102</v>
      </c>
      <c r="AZ100" s="71">
        <v>5.6995066140160304</v>
      </c>
      <c r="BA100" s="89">
        <v>1.14389312977099</v>
      </c>
      <c r="BB100" s="89"/>
      <c r="BC100" s="83">
        <f t="shared" si="22"/>
        <v>0.58169045804171615</v>
      </c>
      <c r="BL100" s="71">
        <v>5.4074503515480403</v>
      </c>
      <c r="BM100" s="89">
        <v>0.78998204591125198</v>
      </c>
      <c r="BN100" s="89"/>
      <c r="BO100" s="83">
        <f t="shared" si="19"/>
        <v>0.32199484505116771</v>
      </c>
      <c r="BP100" s="34">
        <v>5.7518211099701002</v>
      </c>
      <c r="BQ100" s="79">
        <v>3.0975027200073999E-4</v>
      </c>
      <c r="BY100" s="71">
        <v>5.5603527037902403</v>
      </c>
      <c r="BZ100" s="89">
        <v>1.2051027404675401</v>
      </c>
      <c r="CA100" s="89"/>
      <c r="CB100" s="72">
        <f t="shared" si="18"/>
        <v>0.48937584986406502</v>
      </c>
      <c r="CE100" s="71">
        <v>5.6608859566446696</v>
      </c>
      <c r="CF100" s="89">
        <v>1.43511150999444</v>
      </c>
      <c r="CG100" s="89"/>
      <c r="CH100" s="72">
        <f t="shared" si="15"/>
        <v>0.58645024219661224</v>
      </c>
      <c r="CK100" s="71">
        <v>5.6897076885286104</v>
      </c>
      <c r="CL100" s="89">
        <v>1.51231770907267</v>
      </c>
      <c r="CM100" s="89"/>
      <c r="CN100" s="72">
        <f t="shared" si="16"/>
        <v>0.61705389441673575</v>
      </c>
    </row>
    <row r="101" spans="5:92" x14ac:dyDescent="0.25">
      <c r="H101" s="71">
        <v>3.8527628279999999</v>
      </c>
      <c r="I101" s="72">
        <v>0.10086500900000001</v>
      </c>
      <c r="L101" s="71">
        <v>5.5615233326846498</v>
      </c>
      <c r="M101" s="89">
        <v>1.2455485628904599</v>
      </c>
      <c r="N101" s="89"/>
      <c r="O101" s="83">
        <f t="shared" si="17"/>
        <v>0.50849056603773379</v>
      </c>
      <c r="AB101" s="71">
        <v>5.7201149425287303</v>
      </c>
      <c r="AC101" s="89">
        <v>1.2133298236377901</v>
      </c>
      <c r="AD101" s="89"/>
      <c r="AE101" s="83">
        <f t="shared" si="20"/>
        <v>0.62158025731105515</v>
      </c>
      <c r="AF101" s="34">
        <v>6.1865773290041002</v>
      </c>
      <c r="AG101" s="34">
        <v>1.0241389218187E-2</v>
      </c>
      <c r="AN101" s="71">
        <v>5.4168150134048201</v>
      </c>
      <c r="AO101" s="89">
        <v>0.82816067373138502</v>
      </c>
      <c r="AP101" s="89"/>
      <c r="AQ101" s="83">
        <f t="shared" si="21"/>
        <v>0.33653276998432152</v>
      </c>
      <c r="AR101" s="34">
        <v>5.7513279237720996</v>
      </c>
      <c r="AS101" s="79">
        <v>2.8372976732716999E-4</v>
      </c>
      <c r="AZ101" s="71">
        <v>5.72339975321586</v>
      </c>
      <c r="BA101" s="89">
        <v>1.20488202637057</v>
      </c>
      <c r="BB101" s="89"/>
      <c r="BC101" s="83">
        <f t="shared" si="22"/>
        <v>0.61270442103804179</v>
      </c>
      <c r="BD101" s="34">
        <v>6.2102438134596003</v>
      </c>
      <c r="BE101" s="34">
        <v>8.4918288055831001E-3</v>
      </c>
      <c r="BL101" s="71">
        <v>5.4336992722338699</v>
      </c>
      <c r="BM101" s="89">
        <v>0.86482028345561501</v>
      </c>
      <c r="BN101" s="89"/>
      <c r="BO101" s="83">
        <f t="shared" si="19"/>
        <v>0.35249873666075859</v>
      </c>
      <c r="BY101" s="71">
        <v>5.5868272598974302</v>
      </c>
      <c r="BZ101" s="89">
        <v>1.2801685997416099</v>
      </c>
      <c r="CA101" s="89"/>
      <c r="CB101" s="72">
        <f t="shared" si="18"/>
        <v>0.51985907543848542</v>
      </c>
      <c r="CE101" s="71">
        <v>5.7168468394385403</v>
      </c>
      <c r="CF101" s="89">
        <v>1.5101072798386499</v>
      </c>
      <c r="CG101" s="89"/>
      <c r="CH101" s="72">
        <f t="shared" si="15"/>
        <v>0.6170968414905087</v>
      </c>
      <c r="CK101" s="71">
        <v>5.7419798575288601</v>
      </c>
      <c r="CL101" s="89">
        <v>1.5881700877267599</v>
      </c>
      <c r="CM101" s="89"/>
      <c r="CN101" s="72">
        <f t="shared" si="16"/>
        <v>0.64800308278402607</v>
      </c>
    </row>
    <row r="102" spans="5:92" x14ac:dyDescent="0.25">
      <c r="H102" s="71">
        <v>3.8263263699999999</v>
      </c>
      <c r="I102" s="72">
        <v>7.2425945000000005E-2</v>
      </c>
      <c r="L102" s="71">
        <v>5.5906707324309899</v>
      </c>
      <c r="M102" s="89">
        <v>1.3178707375099099</v>
      </c>
      <c r="N102" s="89"/>
      <c r="O102" s="83">
        <f t="shared" si="17"/>
        <v>0.53801582471089415</v>
      </c>
      <c r="AB102" s="71">
        <v>5.75068965517241</v>
      </c>
      <c r="AC102" s="89">
        <v>1.27582126875493</v>
      </c>
      <c r="AD102" s="89"/>
      <c r="AE102" s="83">
        <f t="shared" si="20"/>
        <v>0.65359418112543199</v>
      </c>
      <c r="AN102" s="71">
        <v>5.4435315503825201</v>
      </c>
      <c r="AO102" s="89">
        <v>0.90585868312795303</v>
      </c>
      <c r="AP102" s="89"/>
      <c r="AQ102" s="83">
        <f t="shared" si="21"/>
        <v>0.36810626429996202</v>
      </c>
      <c r="AZ102" s="71">
        <v>5.7473082048496904</v>
      </c>
      <c r="BA102" s="89">
        <v>1.2606245662734199</v>
      </c>
      <c r="BB102" s="89"/>
      <c r="BC102" s="83">
        <f t="shared" si="22"/>
        <v>0.6410505162497413</v>
      </c>
      <c r="BL102" s="71">
        <v>5.4599481929196996</v>
      </c>
      <c r="BM102" s="89">
        <v>0.94291082249595104</v>
      </c>
      <c r="BN102" s="89"/>
      <c r="BO102" s="83">
        <f t="shared" si="19"/>
        <v>0.38432825879787302</v>
      </c>
      <c r="BY102" s="71">
        <v>5.61330181600463</v>
      </c>
      <c r="BZ102" s="89">
        <v>1.3503388594978001</v>
      </c>
      <c r="CA102" s="89"/>
      <c r="CB102" s="72">
        <f t="shared" si="18"/>
        <v>0.54835426456239789</v>
      </c>
      <c r="CE102" s="71">
        <v>5.7892668054070802</v>
      </c>
      <c r="CF102" s="89">
        <v>1.5257089422685199</v>
      </c>
      <c r="CG102" s="89"/>
      <c r="CH102" s="72">
        <f t="shared" si="15"/>
        <v>0.62347237304115632</v>
      </c>
      <c r="CK102" s="71">
        <v>5.8105870793416798</v>
      </c>
      <c r="CL102" s="89">
        <v>1.6175520643794199</v>
      </c>
      <c r="CM102" s="89"/>
      <c r="CN102" s="72">
        <f t="shared" si="16"/>
        <v>0.65999147848316964</v>
      </c>
    </row>
    <row r="103" spans="5:92" x14ac:dyDescent="0.25">
      <c r="H103" s="71">
        <v>3.7917907569999998</v>
      </c>
      <c r="I103" s="72">
        <v>4.7660095E-2</v>
      </c>
      <c r="L103" s="71">
        <v>5.6263254319348199</v>
      </c>
      <c r="M103" s="89">
        <v>1.3945114697974801</v>
      </c>
      <c r="N103" s="89"/>
      <c r="O103" s="83">
        <f t="shared" si="17"/>
        <v>0.56930411848244755</v>
      </c>
      <c r="AB103" s="71">
        <v>5.7873793103448197</v>
      </c>
      <c r="AC103" s="89">
        <v>1.3345617267701999</v>
      </c>
      <c r="AD103" s="89"/>
      <c r="AE103" s="83">
        <f t="shared" si="20"/>
        <v>0.68368650086931759</v>
      </c>
      <c r="AN103" s="71">
        <v>5.4702480873602299</v>
      </c>
      <c r="AO103" s="89">
        <v>0.98355669252452005</v>
      </c>
      <c r="AP103" s="89"/>
      <c r="AQ103" s="83">
        <f t="shared" si="21"/>
        <v>0.39967975861560212</v>
      </c>
      <c r="AZ103" s="71">
        <v>5.7772210446650298</v>
      </c>
      <c r="BA103" s="89">
        <v>1.3209576682859101</v>
      </c>
      <c r="BB103" s="89"/>
      <c r="BC103" s="83">
        <f t="shared" si="22"/>
        <v>0.67173099577298934</v>
      </c>
      <c r="BL103" s="71">
        <v>5.4861971136055203</v>
      </c>
      <c r="BM103" s="89">
        <v>1.0210013615362801</v>
      </c>
      <c r="BN103" s="89"/>
      <c r="BO103" s="83">
        <f t="shared" si="19"/>
        <v>0.41615778093498462</v>
      </c>
      <c r="BP103" s="34">
        <v>5.7519342738462997</v>
      </c>
      <c r="BQ103" s="79">
        <v>3.0037254577792999E-4</v>
      </c>
      <c r="BY103" s="71">
        <v>5.6430856916252203</v>
      </c>
      <c r="BZ103" s="89">
        <v>1.4224673590611501</v>
      </c>
      <c r="CA103" s="89"/>
      <c r="CB103" s="72">
        <f t="shared" si="18"/>
        <v>0.57764466826651673</v>
      </c>
      <c r="CE103" s="71">
        <v>5.8485195048358802</v>
      </c>
      <c r="CF103" s="89">
        <v>1.4705047870344801</v>
      </c>
      <c r="CG103" s="89"/>
      <c r="CH103" s="72">
        <f t="shared" si="15"/>
        <v>0.60091350567663526</v>
      </c>
      <c r="CK103" s="71">
        <v>5.8726602800294696</v>
      </c>
      <c r="CL103" s="89">
        <v>1.5711594696647</v>
      </c>
      <c r="CM103" s="89"/>
      <c r="CN103" s="72">
        <f t="shared" si="16"/>
        <v>0.64106243264241924</v>
      </c>
    </row>
    <row r="104" spans="5:92" x14ac:dyDescent="0.25">
      <c r="H104" s="71">
        <v>3.7588945050000002</v>
      </c>
      <c r="I104" s="72">
        <v>3.6360373000000001E-2</v>
      </c>
      <c r="L104" s="71">
        <v>5.67501853080645</v>
      </c>
      <c r="M104" s="89">
        <v>1.4704962186418</v>
      </c>
      <c r="N104" s="89"/>
      <c r="O104" s="83">
        <f t="shared" si="17"/>
        <v>0.6003246094542487</v>
      </c>
      <c r="AB104" s="71">
        <v>5.8424137931034403</v>
      </c>
      <c r="AC104" s="89">
        <v>1.38533645217641</v>
      </c>
      <c r="AD104" s="89"/>
      <c r="AE104" s="83">
        <f t="shared" si="20"/>
        <v>0.70969803233259743</v>
      </c>
      <c r="AF104" s="34">
        <v>6.1867637662207002</v>
      </c>
      <c r="AG104" s="34">
        <v>1.0227070140146999E-2</v>
      </c>
      <c r="AN104" s="71">
        <v>5.49696462433793</v>
      </c>
      <c r="AO104" s="89">
        <v>1.0612547019210801</v>
      </c>
      <c r="AP104" s="89"/>
      <c r="AQ104" s="83">
        <f t="shared" si="21"/>
        <v>0.43125325293123934</v>
      </c>
      <c r="AR104" s="34">
        <v>5.7514426575958</v>
      </c>
      <c r="AS104" s="79">
        <v>2.8377828342893998E-4</v>
      </c>
      <c r="AZ104" s="71">
        <v>5.8191704146300296</v>
      </c>
      <c r="BA104" s="89">
        <v>1.38096287300485</v>
      </c>
      <c r="BB104" s="89"/>
      <c r="BC104" s="83">
        <f t="shared" si="22"/>
        <v>0.70224473355969586</v>
      </c>
      <c r="BD104" s="34">
        <v>6.2103599969536001</v>
      </c>
      <c r="BE104" s="34">
        <v>8.4844086169164005E-3</v>
      </c>
      <c r="BL104" s="71">
        <v>5.5124460342913499</v>
      </c>
      <c r="BM104" s="89">
        <v>1.09909190057662</v>
      </c>
      <c r="BN104" s="89"/>
      <c r="BO104" s="83">
        <f t="shared" si="19"/>
        <v>0.44798730307210066</v>
      </c>
      <c r="BY104" s="71">
        <v>5.6794882062726204</v>
      </c>
      <c r="BZ104" s="89">
        <v>1.49285520101814</v>
      </c>
      <c r="CA104" s="89"/>
      <c r="CB104" s="72">
        <f t="shared" si="18"/>
        <v>0.60622821456600939</v>
      </c>
      <c r="CE104" s="71">
        <v>5.8913131210900103</v>
      </c>
      <c r="CF104" s="89">
        <v>1.39324477309331</v>
      </c>
      <c r="CG104" s="89"/>
      <c r="CH104" s="72">
        <f t="shared" ref="CH104:CH123" si="23">CF104/$CI$6</f>
        <v>0.56934163577497976</v>
      </c>
      <c r="CK104" s="71">
        <v>5.9183984279046902</v>
      </c>
      <c r="CL104" s="89">
        <v>1.49520010599135</v>
      </c>
      <c r="CM104" s="89"/>
      <c r="CN104" s="72">
        <f t="shared" ref="CN104:CN123" si="24">CL104/$CO$6</f>
        <v>0.61006959238744507</v>
      </c>
    </row>
    <row r="105" spans="5:92" x14ac:dyDescent="0.25">
      <c r="H105" s="71">
        <v>3.7229065289999999</v>
      </c>
      <c r="I105" s="72">
        <v>3.1136480000000001E-2</v>
      </c>
      <c r="L105" s="71">
        <v>5.7401010737768496</v>
      </c>
      <c r="M105" s="89">
        <v>1.5099546166682201</v>
      </c>
      <c r="N105" s="89"/>
      <c r="O105" s="83">
        <f t="shared" si="17"/>
        <v>0.61643335362142493</v>
      </c>
      <c r="AB105" s="71">
        <v>5.9005057471264299</v>
      </c>
      <c r="AC105" s="89">
        <v>1.38918547644116</v>
      </c>
      <c r="AD105" s="89"/>
      <c r="AE105" s="83">
        <f t="shared" si="20"/>
        <v>0.71166986014583511</v>
      </c>
      <c r="AN105" s="71">
        <v>5.52368116131563</v>
      </c>
      <c r="AO105" s="89">
        <v>1.1389527113176501</v>
      </c>
      <c r="AP105" s="89"/>
      <c r="AQ105" s="83">
        <f t="shared" si="21"/>
        <v>0.46282674724688061</v>
      </c>
      <c r="AZ105" s="71">
        <v>5.8762208026010301</v>
      </c>
      <c r="BA105" s="89">
        <v>1.4215923285597101</v>
      </c>
      <c r="BB105" s="89"/>
      <c r="BC105" s="83">
        <f t="shared" si="22"/>
        <v>0.72290555055089822</v>
      </c>
      <c r="BL105" s="71">
        <v>5.5386949549771796</v>
      </c>
      <c r="BM105" s="89">
        <v>1.1755562888689699</v>
      </c>
      <c r="BN105" s="89"/>
      <c r="BO105" s="83">
        <f t="shared" si="19"/>
        <v>0.47915400994545349</v>
      </c>
      <c r="BY105" s="71">
        <v>5.7357466380004096</v>
      </c>
      <c r="BZ105" s="89">
        <v>1.5653001837826399</v>
      </c>
      <c r="CA105" s="89"/>
      <c r="CB105" s="72">
        <f t="shared" ref="CB105:CB126" si="25">BZ105/$CC$6</f>
        <v>0.63564713779823956</v>
      </c>
      <c r="CE105" s="71">
        <v>5.9275231040742797</v>
      </c>
      <c r="CF105" s="89">
        <v>1.30807505310617</v>
      </c>
      <c r="CG105" s="89"/>
      <c r="CH105" s="72">
        <f t="shared" si="23"/>
        <v>0.53453750901101194</v>
      </c>
      <c r="CK105" s="71">
        <v>5.95433554409236</v>
      </c>
      <c r="CL105" s="89">
        <v>1.4164591318172699</v>
      </c>
      <c r="CM105" s="89"/>
      <c r="CN105" s="72">
        <f t="shared" si="24"/>
        <v>0.57794180305270482</v>
      </c>
    </row>
    <row r="106" spans="5:92" x14ac:dyDescent="0.25">
      <c r="H106" s="71">
        <v>3.693220529</v>
      </c>
      <c r="I106" s="72">
        <v>3.1589825000000002E-2</v>
      </c>
      <c r="L106" s="71">
        <v>5.8053679913646103</v>
      </c>
      <c r="M106" s="89">
        <v>1.4774204883206601</v>
      </c>
      <c r="N106" s="89"/>
      <c r="O106" s="83">
        <f t="shared" si="17"/>
        <v>0.60315141678501283</v>
      </c>
      <c r="AB106" s="71">
        <v>5.96267432950191</v>
      </c>
      <c r="AC106" s="89">
        <v>1.3391879441958401</v>
      </c>
      <c r="AD106" s="89"/>
      <c r="AE106" s="83">
        <f t="shared" si="20"/>
        <v>0.68605647922292368</v>
      </c>
      <c r="AN106" s="71">
        <v>5.5503976982933301</v>
      </c>
      <c r="AO106" s="89">
        <v>1.2150327351456101</v>
      </c>
      <c r="AP106" s="89"/>
      <c r="AQ106" s="83">
        <f t="shared" si="21"/>
        <v>0.49374275421438973</v>
      </c>
      <c r="AZ106" s="71">
        <v>5.9424735283925703</v>
      </c>
      <c r="BA106" s="89">
        <v>1.4020377263264101</v>
      </c>
      <c r="BB106" s="89"/>
      <c r="BC106" s="83">
        <f t="shared" si="22"/>
        <v>0.71296167971727498</v>
      </c>
      <c r="BL106" s="71">
        <v>5.5649438756630003</v>
      </c>
      <c r="BM106" s="89">
        <v>1.24876837566534</v>
      </c>
      <c r="BN106" s="89"/>
      <c r="BO106" s="83">
        <f t="shared" si="19"/>
        <v>0.50899508629127999</v>
      </c>
      <c r="BP106" s="34">
        <v>5.7523031145257004</v>
      </c>
      <c r="BQ106" s="79">
        <v>2.8110867468247001E-4</v>
      </c>
      <c r="BY106" s="71">
        <v>5.8085516672951902</v>
      </c>
      <c r="BZ106" s="89">
        <v>1.5795419278346301</v>
      </c>
      <c r="CA106" s="89"/>
      <c r="CB106" s="72">
        <f t="shared" si="25"/>
        <v>0.64143051656334404</v>
      </c>
      <c r="CE106" s="71">
        <v>5.9571494537886798</v>
      </c>
      <c r="CF106" s="89">
        <v>1.2301748059811499</v>
      </c>
      <c r="CG106" s="89"/>
      <c r="CH106" s="72">
        <f t="shared" si="23"/>
        <v>0.50270401142180998</v>
      </c>
      <c r="CK106" s="71">
        <v>5.98373863915499</v>
      </c>
      <c r="CL106" s="89">
        <v>1.3416766033557599</v>
      </c>
      <c r="CM106" s="89"/>
      <c r="CN106" s="72">
        <f t="shared" si="24"/>
        <v>0.5474291335622441</v>
      </c>
    </row>
    <row r="107" spans="5:92" x14ac:dyDescent="0.25">
      <c r="H107" s="71">
        <v>3.6547485590000002</v>
      </c>
      <c r="I107" s="72">
        <v>3.1361238E-2</v>
      </c>
      <c r="L107" s="71">
        <v>5.8544428212088597</v>
      </c>
      <c r="M107" s="90">
        <v>1.40435122144639</v>
      </c>
      <c r="N107" s="89"/>
      <c r="O107" s="83">
        <f t="shared" si="17"/>
        <v>0.57332116047879811</v>
      </c>
      <c r="AB107" s="71">
        <v>6.0014022988505697</v>
      </c>
      <c r="AC107" s="89">
        <v>1.27424585417215</v>
      </c>
      <c r="AD107" s="89"/>
      <c r="AE107" s="83">
        <f t="shared" si="20"/>
        <v>0.65278710741582835</v>
      </c>
      <c r="AF107" s="34">
        <v>6.4607060223942998</v>
      </c>
      <c r="AG107" s="34">
        <v>8.7582286249897993E-3</v>
      </c>
      <c r="AN107" s="71">
        <v>5.58045380239325</v>
      </c>
      <c r="AO107" s="89">
        <v>1.2937058736462601</v>
      </c>
      <c r="AP107" s="89"/>
      <c r="AQ107" s="83">
        <f t="shared" si="21"/>
        <v>0.52571250363957378</v>
      </c>
      <c r="AR107" s="34">
        <v>5.7518196961432997</v>
      </c>
      <c r="AS107" s="79">
        <v>2.8323165224608001E-4</v>
      </c>
      <c r="AZ107" s="71">
        <v>5.9938026632069104</v>
      </c>
      <c r="BA107" s="89">
        <v>1.34106870229007</v>
      </c>
      <c r="BB107" s="89"/>
      <c r="BC107" s="83">
        <f t="shared" si="22"/>
        <v>0.68195782228073687</v>
      </c>
      <c r="BD107" s="34">
        <v>6.4661717575536004</v>
      </c>
      <c r="BE107" s="34">
        <v>8.9248997580516996E-3</v>
      </c>
      <c r="BL107" s="71">
        <v>5.5944739114345596</v>
      </c>
      <c r="BM107" s="89">
        <v>1.3236110261018299</v>
      </c>
      <c r="BN107" s="89"/>
      <c r="BO107" s="83">
        <f t="shared" si="19"/>
        <v>0.53950077658544082</v>
      </c>
      <c r="BY107" s="71">
        <v>5.8681194185363799</v>
      </c>
      <c r="BZ107" s="89">
        <v>1.5249485756353101</v>
      </c>
      <c r="CA107" s="89"/>
      <c r="CB107" s="72">
        <f t="shared" si="25"/>
        <v>0.61926089796376693</v>
      </c>
      <c r="CE107" s="71">
        <v>5.9834839868681504</v>
      </c>
      <c r="CF107" s="89">
        <v>1.1532909472561499</v>
      </c>
      <c r="CG107" s="89"/>
      <c r="CH107" s="72">
        <f t="shared" si="23"/>
        <v>0.47128585523235739</v>
      </c>
      <c r="CK107" s="71">
        <v>6.0098747236551198</v>
      </c>
      <c r="CL107" s="89">
        <v>1.26625216477869</v>
      </c>
      <c r="CM107" s="89"/>
      <c r="CN107" s="72">
        <f t="shared" si="24"/>
        <v>0.51665455274568073</v>
      </c>
    </row>
    <row r="108" spans="5:92" x14ac:dyDescent="0.25">
      <c r="H108" s="71">
        <v>3.607346326</v>
      </c>
      <c r="I108" s="72">
        <v>3.1069254000000001E-2</v>
      </c>
      <c r="L108" s="71">
        <v>5.8904850383162097</v>
      </c>
      <c r="M108" s="89">
        <v>1.3296784394885901</v>
      </c>
      <c r="N108" s="89"/>
      <c r="O108" s="83">
        <f t="shared" si="17"/>
        <v>0.54283627510650989</v>
      </c>
      <c r="AB108" s="71">
        <v>6.0319770114942504</v>
      </c>
      <c r="AC108" s="89">
        <v>1.2101789944722201</v>
      </c>
      <c r="AD108" s="89"/>
      <c r="AE108" s="83">
        <f t="shared" si="20"/>
        <v>0.61996610989184286</v>
      </c>
      <c r="AN108" s="71">
        <v>5.6138494736153701</v>
      </c>
      <c r="AO108" s="89">
        <v>1.37270694702355</v>
      </c>
      <c r="AP108" s="89"/>
      <c r="AQ108" s="83">
        <f t="shared" si="21"/>
        <v>0.55781551323504908</v>
      </c>
      <c r="AZ108" s="71">
        <v>6.0270663739955097</v>
      </c>
      <c r="BA108" s="89">
        <v>1.28423317140874</v>
      </c>
      <c r="BB108" s="89"/>
      <c r="BC108" s="83">
        <f t="shared" si="22"/>
        <v>0.65305592128057643</v>
      </c>
      <c r="BL108" s="71">
        <v>5.6305661773775704</v>
      </c>
      <c r="BM108" s="89">
        <v>1.4049671053145101</v>
      </c>
      <c r="BN108" s="89"/>
      <c r="BO108" s="83">
        <f t="shared" si="19"/>
        <v>0.57266132530378533</v>
      </c>
      <c r="BY108" s="71">
        <v>5.9078312526971803</v>
      </c>
      <c r="BZ108" s="89">
        <v>1.4557574357826899</v>
      </c>
      <c r="CA108" s="89"/>
      <c r="CB108" s="72">
        <f t="shared" si="25"/>
        <v>0.59116331612995365</v>
      </c>
      <c r="CE108" s="71">
        <v>6.0098185199476202</v>
      </c>
      <c r="CF108" s="89">
        <v>1.07218394654558</v>
      </c>
      <c r="CG108" s="89"/>
      <c r="CH108" s="72">
        <f t="shared" si="23"/>
        <v>0.43814193583703542</v>
      </c>
      <c r="CK108" s="71">
        <v>6.0360108081552397</v>
      </c>
      <c r="CL108" s="89">
        <v>1.1892229509127501</v>
      </c>
      <c r="CM108" s="89"/>
      <c r="CN108" s="72">
        <f t="shared" si="24"/>
        <v>0.4852251936138729</v>
      </c>
    </row>
    <row r="109" spans="5:92" x14ac:dyDescent="0.25">
      <c r="E109" s="73"/>
      <c r="F109" s="73"/>
      <c r="G109" s="73"/>
      <c r="H109" s="81">
        <v>3.5774046940000002</v>
      </c>
      <c r="I109" s="83">
        <v>3.0947994E-2</v>
      </c>
      <c r="L109" s="71">
        <v>5.9200100157275299</v>
      </c>
      <c r="M109" s="89">
        <v>1.2545683352352901</v>
      </c>
      <c r="N109" s="89"/>
      <c r="O109" s="83">
        <f t="shared" si="17"/>
        <v>0.51217285453438677</v>
      </c>
      <c r="AB109" s="71">
        <v>6.0594942528735602</v>
      </c>
      <c r="AC109" s="89">
        <v>1.1505758094235301</v>
      </c>
      <c r="AD109" s="89"/>
      <c r="AE109" s="83">
        <f t="shared" si="20"/>
        <v>0.58943182121174942</v>
      </c>
      <c r="AN109" s="71">
        <v>5.6505847119597199</v>
      </c>
      <c r="AO109" s="89">
        <v>1.4427595046841299</v>
      </c>
      <c r="AP109" s="89"/>
      <c r="AQ109" s="83">
        <f t="shared" si="21"/>
        <v>0.58628218887153072</v>
      </c>
      <c r="AZ109" s="71">
        <v>6.0573375247664103</v>
      </c>
      <c r="BA109" s="89">
        <v>1.2218015267175499</v>
      </c>
      <c r="BB109" s="89"/>
      <c r="BC109" s="83">
        <f t="shared" si="22"/>
        <v>0.62130829464347381</v>
      </c>
      <c r="BL109" s="71">
        <v>5.6765017885777702</v>
      </c>
      <c r="BM109" s="89">
        <v>1.4814579709596101</v>
      </c>
      <c r="BN109" s="89"/>
      <c r="BO109" s="83">
        <f t="shared" si="19"/>
        <v>0.60383882428455404</v>
      </c>
      <c r="BP109" s="34">
        <v>5.7534329901448</v>
      </c>
      <c r="BQ109" s="79">
        <v>2.6263441583752E-4</v>
      </c>
      <c r="BY109" s="71">
        <v>5.9409244478311702</v>
      </c>
      <c r="BZ109" s="89">
        <v>1.3813443231110101</v>
      </c>
      <c r="CA109" s="89"/>
      <c r="CB109" s="72">
        <f t="shared" si="25"/>
        <v>0.56094516208227008</v>
      </c>
      <c r="CE109" s="71">
        <v>6.0361530530270899</v>
      </c>
      <c r="CF109" s="89">
        <v>0.99107694583502604</v>
      </c>
      <c r="CG109" s="89"/>
      <c r="CH109" s="72">
        <f t="shared" si="23"/>
        <v>0.40499801644171995</v>
      </c>
      <c r="CK109" s="71">
        <v>6.0621468926553597</v>
      </c>
      <c r="CL109" s="89">
        <v>1.11219373704681</v>
      </c>
      <c r="CM109" s="89"/>
      <c r="CN109" s="72">
        <f t="shared" si="24"/>
        <v>0.45379583448206501</v>
      </c>
    </row>
    <row r="110" spans="5:92" x14ac:dyDescent="0.25">
      <c r="E110" s="73"/>
      <c r="F110" s="73"/>
      <c r="G110" s="73"/>
      <c r="H110" s="81">
        <v>3.5433239350000001</v>
      </c>
      <c r="I110" s="83">
        <v>3.0025454E-2</v>
      </c>
      <c r="L110" s="71">
        <v>5.9462640533670301</v>
      </c>
      <c r="M110" s="89">
        <v>1.18405011508481</v>
      </c>
      <c r="N110" s="89"/>
      <c r="O110" s="83">
        <f t="shared" si="17"/>
        <v>0.48338405356055858</v>
      </c>
      <c r="AB110" s="71">
        <v>6.0839540229885003</v>
      </c>
      <c r="AC110" s="89">
        <v>1.0928106080547499</v>
      </c>
      <c r="AD110" s="89"/>
      <c r="AE110" s="83">
        <f t="shared" si="20"/>
        <v>0.55983911852619339</v>
      </c>
      <c r="AF110" s="34">
        <v>6.4607950260563003</v>
      </c>
      <c r="AG110" s="34">
        <v>8.7822232307346992E-3</v>
      </c>
      <c r="AN110" s="71">
        <v>5.70735735303733</v>
      </c>
      <c r="AO110" s="89">
        <v>1.5110337898638899</v>
      </c>
      <c r="AP110" s="89"/>
      <c r="AQ110" s="83">
        <f t="shared" si="21"/>
        <v>0.6140262426995402</v>
      </c>
      <c r="AR110" s="34">
        <v>5.7529816857383</v>
      </c>
      <c r="AS110" s="79">
        <v>2.8338872479385002E-4</v>
      </c>
      <c r="AZ110" s="71">
        <v>6.0845971025807302</v>
      </c>
      <c r="BA110" s="89">
        <v>1.16028799444829</v>
      </c>
      <c r="BB110" s="89"/>
      <c r="BC110" s="83">
        <f t="shared" si="22"/>
        <v>0.59002754486868214</v>
      </c>
      <c r="BD110" s="34">
        <v>6.4663387669989003</v>
      </c>
      <c r="BE110" s="34">
        <v>8.9515343135200993E-3</v>
      </c>
      <c r="BL110" s="71">
        <v>5.7388429752066097</v>
      </c>
      <c r="BM110" s="89">
        <v>1.52870018760158</v>
      </c>
      <c r="BN110" s="89"/>
      <c r="BO110" s="83">
        <f t="shared" si="19"/>
        <v>0.62309464194045772</v>
      </c>
      <c r="BY110" s="71">
        <v>5.9707083234517597</v>
      </c>
      <c r="BZ110" s="89">
        <v>1.30627846383694</v>
      </c>
      <c r="CA110" s="89"/>
      <c r="CB110" s="72">
        <f t="shared" si="25"/>
        <v>0.53046193650784967</v>
      </c>
      <c r="CE110" s="71">
        <v>6.0624875861065597</v>
      </c>
      <c r="CF110" s="89">
        <v>0.91081457352157402</v>
      </c>
      <c r="CG110" s="89"/>
      <c r="CH110" s="72">
        <f t="shared" si="23"/>
        <v>0.37219924968757351</v>
      </c>
      <c r="CK110" s="71">
        <v>6.0882829771554903</v>
      </c>
      <c r="CL110" s="89">
        <v>1.0327573602475599</v>
      </c>
      <c r="CM110" s="89"/>
      <c r="CN110" s="72">
        <f t="shared" si="24"/>
        <v>0.42138430787738834</v>
      </c>
    </row>
    <row r="111" spans="5:92" x14ac:dyDescent="0.25">
      <c r="E111" s="73"/>
      <c r="F111" s="73"/>
      <c r="G111" s="73"/>
      <c r="H111" s="81">
        <v>3.507534331</v>
      </c>
      <c r="I111" s="83">
        <v>2.2692047999999999E-2</v>
      </c>
      <c r="L111" s="71">
        <v>5.97253069092862</v>
      </c>
      <c r="M111" s="89">
        <v>1.1086120191098801</v>
      </c>
      <c r="N111" s="89"/>
      <c r="O111" s="83">
        <f t="shared" si="17"/>
        <v>0.45258673158855728</v>
      </c>
      <c r="AB111" s="71">
        <v>6.1084137931034403</v>
      </c>
      <c r="AC111" s="89">
        <v>1.0337325612003101</v>
      </c>
      <c r="AD111" s="89"/>
      <c r="AE111" s="83">
        <f t="shared" si="20"/>
        <v>0.52957385441596272</v>
      </c>
      <c r="AN111" s="71">
        <v>5.7808278297260101</v>
      </c>
      <c r="AO111" s="89">
        <v>1.5152477293681901</v>
      </c>
      <c r="AP111" s="89"/>
      <c r="AQ111" s="83">
        <f t="shared" si="21"/>
        <v>0.61573862627305487</v>
      </c>
      <c r="AZ111" s="71">
        <v>6.10579014925223</v>
      </c>
      <c r="BA111" s="89">
        <v>1.1154753643303199</v>
      </c>
      <c r="BB111" s="89"/>
      <c r="BC111" s="83">
        <f t="shared" si="22"/>
        <v>0.56723950754163333</v>
      </c>
      <c r="BL111" s="71">
        <v>5.8077463920068997</v>
      </c>
      <c r="BM111" s="89">
        <v>1.50342490666762</v>
      </c>
      <c r="BN111" s="89"/>
      <c r="BO111" s="83">
        <f t="shared" si="19"/>
        <v>0.61279249620173104</v>
      </c>
      <c r="BY111" s="71">
        <v>5.9971828795589603</v>
      </c>
      <c r="BZ111" s="89">
        <v>1.23202853781585</v>
      </c>
      <c r="CA111" s="89"/>
      <c r="CB111" s="72">
        <f t="shared" si="25"/>
        <v>0.50031005034184717</v>
      </c>
      <c r="CE111" s="71">
        <v>6.0888221191860197</v>
      </c>
      <c r="CF111" s="89">
        <v>0.83308608639945703</v>
      </c>
      <c r="CG111" s="89"/>
      <c r="CH111" s="72">
        <f t="shared" si="23"/>
        <v>0.34043594085694584</v>
      </c>
      <c r="CK111" s="71">
        <v>6.1144190616556102</v>
      </c>
      <c r="CL111" s="89">
        <v>0.95813530931493596</v>
      </c>
      <c r="CM111" s="89"/>
      <c r="CN111" s="72">
        <f t="shared" si="24"/>
        <v>0.39093711621845162</v>
      </c>
    </row>
    <row r="112" spans="5:92" x14ac:dyDescent="0.25">
      <c r="E112" s="73"/>
      <c r="F112" s="73"/>
      <c r="G112" s="73"/>
      <c r="H112" s="84">
        <v>3.481643778</v>
      </c>
      <c r="I112" s="86">
        <v>2.5621613000000001E-2</v>
      </c>
      <c r="L112" s="71">
        <v>5.9988057284382501</v>
      </c>
      <c r="M112" s="89">
        <v>1.0298940059186401</v>
      </c>
      <c r="N112" s="89"/>
      <c r="O112" s="83">
        <f t="shared" si="17"/>
        <v>0.42045039561776976</v>
      </c>
      <c r="AB112" s="71">
        <v>6.1328735632183902</v>
      </c>
      <c r="AC112" s="89">
        <v>0.97399809160305295</v>
      </c>
      <c r="AD112" s="89"/>
      <c r="AE112" s="83">
        <f t="shared" si="20"/>
        <v>0.49897230959340122</v>
      </c>
      <c r="AN112" s="71">
        <v>5.83760047080363</v>
      </c>
      <c r="AO112" s="89">
        <v>1.45756428952505</v>
      </c>
      <c r="AP112" s="89"/>
      <c r="AQ112" s="83">
        <f t="shared" si="21"/>
        <v>0.59229828624197012</v>
      </c>
      <c r="AZ112" s="71">
        <v>6.1391112816683204</v>
      </c>
      <c r="BA112" s="89">
        <v>1.0389659958362201</v>
      </c>
      <c r="BB112" s="89"/>
      <c r="BC112" s="83">
        <f t="shared" si="22"/>
        <v>0.52833310234910857</v>
      </c>
      <c r="BL112" s="71">
        <v>5.8602442333785598</v>
      </c>
      <c r="BM112" s="89">
        <v>1.42804211823506</v>
      </c>
      <c r="BN112" s="89"/>
      <c r="BO112" s="83">
        <f t="shared" si="19"/>
        <v>0.58206664691629806</v>
      </c>
      <c r="BP112" s="34">
        <v>5.7597428203146999</v>
      </c>
      <c r="BQ112" s="79">
        <v>2.9182330984904998E-4</v>
      </c>
      <c r="BY112" s="71">
        <v>6.0236574356661601</v>
      </c>
      <c r="BZ112" s="89">
        <v>1.1553308120358201</v>
      </c>
      <c r="CA112" s="89"/>
      <c r="CB112" s="72">
        <f t="shared" si="25"/>
        <v>0.46916414595059069</v>
      </c>
      <c r="CE112" s="71">
        <v>6.1151566522654903</v>
      </c>
      <c r="CF112" s="89">
        <v>0.75873611286578702</v>
      </c>
      <c r="CG112" s="89"/>
      <c r="CH112" s="72">
        <f t="shared" si="23"/>
        <v>0.31005324259101008</v>
      </c>
      <c r="CK112" s="71">
        <v>6.1405551461557302</v>
      </c>
      <c r="CL112" s="89">
        <v>0.88271087073787002</v>
      </c>
      <c r="CM112" s="89"/>
      <c r="CN112" s="72">
        <f t="shared" si="24"/>
        <v>0.36016253540188986</v>
      </c>
    </row>
    <row r="113" spans="5:92" x14ac:dyDescent="0.25">
      <c r="E113" s="73"/>
      <c r="F113" s="73"/>
      <c r="G113" s="73"/>
      <c r="H113" s="73"/>
      <c r="I113" s="73"/>
      <c r="L113" s="71">
        <v>6.02508076594789</v>
      </c>
      <c r="M113" s="89">
        <v>0.95117599272741304</v>
      </c>
      <c r="N113" s="89"/>
      <c r="O113" s="83">
        <f t="shared" si="17"/>
        <v>0.38831405964698751</v>
      </c>
      <c r="AB113" s="71">
        <v>6.1573333333333302</v>
      </c>
      <c r="AC113" s="89">
        <v>0.91557646749144495</v>
      </c>
      <c r="AD113" s="89"/>
      <c r="AE113" s="83">
        <f t="shared" si="20"/>
        <v>0.46904332619550887</v>
      </c>
      <c r="AF113" s="34">
        <v>6.4610438806325998</v>
      </c>
      <c r="AG113" s="34">
        <v>8.7670196278017993E-3</v>
      </c>
      <c r="AN113" s="71">
        <v>5.87433570914797</v>
      </c>
      <c r="AO113" s="89">
        <v>1.3905195366721701</v>
      </c>
      <c r="AP113" s="89"/>
      <c r="AQ113" s="83">
        <f t="shared" si="21"/>
        <v>0.56505386724675932</v>
      </c>
      <c r="AR113" s="34">
        <v>5.7594175980299003</v>
      </c>
      <c r="AS113" s="79">
        <v>3.2180728913988002E-4</v>
      </c>
      <c r="AZ113" s="71">
        <v>6.1542514507839696</v>
      </c>
      <c r="BA113" s="89">
        <v>1.0061762664816001</v>
      </c>
      <c r="BB113" s="89"/>
      <c r="BC113" s="83">
        <f t="shared" si="22"/>
        <v>0.51165892869516649</v>
      </c>
      <c r="BD113" s="34">
        <v>6.4663995718875</v>
      </c>
      <c r="BE113" s="34">
        <v>8.9312165028328002E-3</v>
      </c>
      <c r="BL113" s="71">
        <v>5.8963364993215697</v>
      </c>
      <c r="BM113" s="89">
        <v>1.3526372653418699</v>
      </c>
      <c r="BN113" s="89"/>
      <c r="BO113" s="83">
        <f t="shared" si="19"/>
        <v>0.55133180420801642</v>
      </c>
      <c r="BY113" s="71">
        <v>6.05013199177335</v>
      </c>
      <c r="BZ113" s="89">
        <v>1.0745534199908999</v>
      </c>
      <c r="CA113" s="89"/>
      <c r="CB113" s="72">
        <f t="shared" si="25"/>
        <v>0.43636154451724818</v>
      </c>
      <c r="CE113" s="71">
        <v>6.1447830019798904</v>
      </c>
      <c r="CF113" s="89">
        <v>0.68151156845845795</v>
      </c>
      <c r="CG113" s="89"/>
      <c r="CH113" s="72">
        <f t="shared" si="23"/>
        <v>0.27849586711474722</v>
      </c>
      <c r="CK113" s="71">
        <v>6.16995824121837</v>
      </c>
      <c r="CL113" s="89">
        <v>0.80921216250745198</v>
      </c>
      <c r="CM113" s="89"/>
      <c r="CN113" s="72">
        <f t="shared" si="24"/>
        <v>0.33017368856362306</v>
      </c>
    </row>
    <row r="114" spans="5:92" x14ac:dyDescent="0.25">
      <c r="E114" s="73"/>
      <c r="F114" s="73"/>
      <c r="G114" s="73"/>
      <c r="H114" s="73"/>
      <c r="I114" s="73"/>
      <c r="L114" s="71">
        <v>6.05135370347051</v>
      </c>
      <c r="M114" s="89">
        <v>0.87327795884025405</v>
      </c>
      <c r="N114" s="89"/>
      <c r="O114" s="83">
        <f t="shared" si="17"/>
        <v>0.35651247717589796</v>
      </c>
      <c r="AB114" s="71">
        <v>6.1817931034482703</v>
      </c>
      <c r="AC114" s="89">
        <v>0.85978053435114499</v>
      </c>
      <c r="AD114" s="89"/>
      <c r="AE114" s="83">
        <f t="shared" si="20"/>
        <v>0.44045946564695992</v>
      </c>
      <c r="AN114" s="71">
        <v>5.9077313803700999</v>
      </c>
      <c r="AO114" s="89">
        <v>1.31289960700814</v>
      </c>
      <c r="AP114" s="89"/>
      <c r="AQ114" s="83">
        <f t="shared" si="21"/>
        <v>0.53351210154309481</v>
      </c>
      <c r="AZ114" s="71">
        <v>6.1815228957346404</v>
      </c>
      <c r="BA114" s="89">
        <v>0.94059680777237997</v>
      </c>
      <c r="BB114" s="89"/>
      <c r="BC114" s="83">
        <f t="shared" si="22"/>
        <v>0.47831058138729243</v>
      </c>
      <c r="BL114" s="71">
        <v>5.9291476501788498</v>
      </c>
      <c r="BM114" s="89">
        <v>1.26942247596622</v>
      </c>
      <c r="BN114" s="89"/>
      <c r="BO114" s="83">
        <f t="shared" si="19"/>
        <v>0.51741364954910907</v>
      </c>
      <c r="BY114" s="71">
        <v>6.0766065478805498</v>
      </c>
      <c r="BZ114" s="89">
        <v>0.99785569421087905</v>
      </c>
      <c r="CA114" s="89"/>
      <c r="CB114" s="72">
        <f t="shared" si="25"/>
        <v>0.40521564012599537</v>
      </c>
      <c r="CE114" s="71">
        <v>6.1809929849641598</v>
      </c>
      <c r="CF114" s="89">
        <v>0.59735540254785102</v>
      </c>
      <c r="CG114" s="89"/>
      <c r="CH114" s="72">
        <f t="shared" si="23"/>
        <v>0.24410592352018642</v>
      </c>
      <c r="CK114" s="71">
        <v>6.2058953574060398</v>
      </c>
      <c r="CL114" s="89">
        <v>0.72972229319857296</v>
      </c>
      <c r="CM114" s="89"/>
      <c r="CN114" s="72">
        <f t="shared" si="24"/>
        <v>0.29774033601510497</v>
      </c>
    </row>
    <row r="115" spans="5:92" x14ac:dyDescent="0.25">
      <c r="E115" s="73"/>
      <c r="F115" s="73"/>
      <c r="G115" s="73"/>
      <c r="H115" s="73"/>
      <c r="I115" s="73"/>
      <c r="L115" s="71">
        <v>6.0776182410450801</v>
      </c>
      <c r="M115" s="89">
        <v>0.79865984216939701</v>
      </c>
      <c r="N115" s="89"/>
      <c r="O115" s="83">
        <f t="shared" si="17"/>
        <v>0.3260499087035913</v>
      </c>
      <c r="AB115" s="71">
        <v>6.2093103448275802</v>
      </c>
      <c r="AC115" s="89">
        <v>0.80372203211371396</v>
      </c>
      <c r="AD115" s="89"/>
      <c r="AE115" s="83">
        <f t="shared" si="20"/>
        <v>0.41174109281347654</v>
      </c>
      <c r="AN115" s="71">
        <v>5.93778748447001</v>
      </c>
      <c r="AO115" s="89">
        <v>1.2349517424674601</v>
      </c>
      <c r="AP115" s="89"/>
      <c r="AQ115" s="83">
        <f t="shared" si="21"/>
        <v>0.50183707566913494</v>
      </c>
      <c r="AZ115" s="71">
        <v>6.2209003510042304</v>
      </c>
      <c r="BA115" s="89">
        <v>0.85088410825815297</v>
      </c>
      <c r="BB115" s="89"/>
      <c r="BC115" s="83">
        <f t="shared" si="22"/>
        <v>0.4326900422701136</v>
      </c>
      <c r="BL115" s="71">
        <v>5.95867768595041</v>
      </c>
      <c r="BM115" s="89">
        <v>1.1875041942968401</v>
      </c>
      <c r="BN115" s="89"/>
      <c r="BO115" s="83">
        <f t="shared" si="19"/>
        <v>0.48402394841664409</v>
      </c>
      <c r="BP115" s="34">
        <v>5.9721880025263001</v>
      </c>
      <c r="BQ115" s="34">
        <v>2.8869554478824999E-2</v>
      </c>
      <c r="BY115" s="71">
        <v>6.1030811039877397</v>
      </c>
      <c r="BZ115" s="89">
        <v>0.92115796843085196</v>
      </c>
      <c r="CA115" s="89"/>
      <c r="CB115" s="72">
        <f t="shared" si="25"/>
        <v>0.37406973573474006</v>
      </c>
      <c r="CE115" s="71">
        <v>6.2270784178532299</v>
      </c>
      <c r="CF115" s="89">
        <v>0.51792065269063003</v>
      </c>
      <c r="CG115" s="89"/>
      <c r="CH115" s="72">
        <f t="shared" si="23"/>
        <v>0.21164536002517617</v>
      </c>
      <c r="CK115" s="71">
        <v>6.2516335052812497</v>
      </c>
      <c r="CL115" s="89">
        <v>0.65683874882889004</v>
      </c>
      <c r="CM115" s="89"/>
      <c r="CN115" s="72">
        <f t="shared" si="24"/>
        <v>0.26800248753101585</v>
      </c>
    </row>
    <row r="116" spans="5:92" x14ac:dyDescent="0.25">
      <c r="E116" s="73"/>
      <c r="F116" s="73"/>
      <c r="G116" s="73"/>
      <c r="H116" s="73"/>
      <c r="I116" s="73"/>
      <c r="L116" s="71">
        <v>6.1071583383628996</v>
      </c>
      <c r="M116" s="89">
        <v>0.71764588692675102</v>
      </c>
      <c r="N116" s="89"/>
      <c r="O116" s="83">
        <f t="shared" si="17"/>
        <v>0.29297626293365792</v>
      </c>
      <c r="AB116" s="71">
        <v>6.2429425287356297</v>
      </c>
      <c r="AC116" s="89">
        <v>0.74578178468017897</v>
      </c>
      <c r="AD116" s="89"/>
      <c r="AE116" s="83">
        <f t="shared" si="20"/>
        <v>0.38205871527129709</v>
      </c>
      <c r="AF116" s="34">
        <v>6.4611121582006001</v>
      </c>
      <c r="AG116" s="34">
        <v>8.7687570884867998E-3</v>
      </c>
      <c r="AN116" s="71">
        <v>5.9645040214477199</v>
      </c>
      <c r="AO116" s="89">
        <v>1.1589411228462001</v>
      </c>
      <c r="AP116" s="89"/>
      <c r="AQ116" s="83">
        <f t="shared" si="21"/>
        <v>0.47094927191227098</v>
      </c>
      <c r="AR116" s="34">
        <v>5.9674517520260002</v>
      </c>
      <c r="AS116" s="34">
        <v>2.9304817462158999E-2</v>
      </c>
      <c r="AZ116" s="71">
        <v>6.2571871008458304</v>
      </c>
      <c r="BA116" s="89">
        <v>0.78920194309507197</v>
      </c>
      <c r="BB116" s="89"/>
      <c r="BC116" s="83">
        <f t="shared" si="22"/>
        <v>0.40132353960224582</v>
      </c>
      <c r="BD116" s="34">
        <v>6.4664385628490004</v>
      </c>
      <c r="BE116" s="34">
        <v>8.9321790805887997E-3</v>
      </c>
      <c r="BL116" s="71">
        <v>5.9849266066362397</v>
      </c>
      <c r="BM116" s="89">
        <v>1.1086711861565099</v>
      </c>
      <c r="BN116" s="89"/>
      <c r="BO116" s="83">
        <f t="shared" si="19"/>
        <v>0.45189179760075743</v>
      </c>
      <c r="BY116" s="71">
        <v>6.1328649796083399</v>
      </c>
      <c r="BZ116" s="89">
        <v>0.83891189653056897</v>
      </c>
      <c r="CA116" s="89"/>
      <c r="CB116" s="72">
        <f t="shared" si="25"/>
        <v>0.34067072336624554</v>
      </c>
      <c r="CE116" s="71">
        <v>6.28962293391697</v>
      </c>
      <c r="CF116" s="89">
        <v>0.458282106348263</v>
      </c>
      <c r="CG116" s="89"/>
      <c r="CH116" s="72">
        <f t="shared" si="23"/>
        <v>0.18727440368961551</v>
      </c>
      <c r="CK116" s="71">
        <v>6.3137067059690404</v>
      </c>
      <c r="CL116" s="89">
        <v>0.61383806552020503</v>
      </c>
      <c r="CM116" s="89"/>
      <c r="CN116" s="72">
        <f t="shared" si="24"/>
        <v>0.25045740494749252</v>
      </c>
    </row>
    <row r="117" spans="5:92" x14ac:dyDescent="0.25">
      <c r="E117" s="73"/>
      <c r="F117" s="73"/>
      <c r="G117" s="73"/>
      <c r="H117" s="73"/>
      <c r="I117" s="73"/>
      <c r="L117" s="71">
        <v>6.1399550955408504</v>
      </c>
      <c r="M117" s="89">
        <v>0.63761590684899705</v>
      </c>
      <c r="N117" s="89"/>
      <c r="O117" s="83">
        <f t="shared" si="17"/>
        <v>0.26030432136335996</v>
      </c>
      <c r="AB117" s="71">
        <v>6.2949195402298797</v>
      </c>
      <c r="AC117" s="89">
        <v>0.68284476776185099</v>
      </c>
      <c r="AD117" s="89"/>
      <c r="AE117" s="83">
        <f t="shared" si="20"/>
        <v>0.34981652818551834</v>
      </c>
      <c r="AN117" s="71">
        <v>5.9912205584254199</v>
      </c>
      <c r="AO117" s="89">
        <v>1.0805035248720301</v>
      </c>
      <c r="AP117" s="89"/>
      <c r="AQ117" s="83">
        <f t="shared" si="21"/>
        <v>0.43907523713321084</v>
      </c>
      <c r="AZ117" s="71">
        <v>6.3115171081420298</v>
      </c>
      <c r="BA117" s="89">
        <v>0.730981010661787</v>
      </c>
      <c r="BB117" s="89"/>
      <c r="BC117" s="83">
        <f t="shared" si="22"/>
        <v>0.37171713671956264</v>
      </c>
      <c r="BL117" s="71">
        <v>6.0111755273220604</v>
      </c>
      <c r="BM117" s="89">
        <v>1.0282120272681901</v>
      </c>
      <c r="BN117" s="89"/>
      <c r="BO117" s="83">
        <f t="shared" si="19"/>
        <v>0.41909683152110766</v>
      </c>
      <c r="BY117" s="71">
        <v>6.1659581747423298</v>
      </c>
      <c r="BZ117" s="89">
        <v>0.75666582463028498</v>
      </c>
      <c r="CA117" s="89"/>
      <c r="CB117" s="72">
        <f t="shared" si="25"/>
        <v>0.30727171099775064</v>
      </c>
      <c r="CE117" s="71">
        <v>6.3620428998855001</v>
      </c>
      <c r="CF117" s="89">
        <v>0.47695514476762901</v>
      </c>
      <c r="CG117" s="89"/>
      <c r="CH117" s="72">
        <f t="shared" si="23"/>
        <v>0.19490503575361887</v>
      </c>
      <c r="CK117" s="71">
        <v>6.3757799066568399</v>
      </c>
      <c r="CL117" s="89">
        <v>0.64600651562899203</v>
      </c>
      <c r="CM117" s="89"/>
      <c r="CN117" s="72">
        <f t="shared" si="24"/>
        <v>0.26358273390310533</v>
      </c>
    </row>
    <row r="118" spans="5:92" x14ac:dyDescent="0.25">
      <c r="E118" s="73"/>
      <c r="F118" s="73"/>
      <c r="G118" s="73"/>
      <c r="H118" s="73"/>
      <c r="I118" s="73"/>
      <c r="L118" s="71">
        <v>6.1759970326499296</v>
      </c>
      <c r="M118" s="89">
        <v>0.56305245546507798</v>
      </c>
      <c r="N118" s="89"/>
      <c r="O118" s="83">
        <f t="shared" si="17"/>
        <v>0.22986406979103288</v>
      </c>
      <c r="AB118" s="71">
        <v>6.3621839080459699</v>
      </c>
      <c r="AC118" s="89">
        <v>0.66685192275479199</v>
      </c>
      <c r="AD118" s="89"/>
      <c r="AE118" s="83">
        <f t="shared" si="20"/>
        <v>0.34162350719406276</v>
      </c>
      <c r="AN118" s="71">
        <v>6.0179370954031199</v>
      </c>
      <c r="AO118" s="89">
        <v>0.99721197019202801</v>
      </c>
      <c r="AP118" s="89"/>
      <c r="AQ118" s="83">
        <f t="shared" si="21"/>
        <v>0.40522874030975342</v>
      </c>
      <c r="AZ118" s="71">
        <v>6.37771832847376</v>
      </c>
      <c r="BA118" s="89">
        <v>0.72907324459024603</v>
      </c>
      <c r="BB118" s="89"/>
      <c r="BC118" s="83">
        <f t="shared" si="22"/>
        <v>0.3707470029796972</v>
      </c>
      <c r="BL118" s="71">
        <v>6.03742444800789</v>
      </c>
      <c r="BM118" s="89">
        <v>0.94937901912786604</v>
      </c>
      <c r="BN118" s="89"/>
      <c r="BO118" s="83">
        <f t="shared" si="19"/>
        <v>0.3869646807052235</v>
      </c>
      <c r="BP118" s="34">
        <v>5.9889764978331002</v>
      </c>
      <c r="BQ118" s="34">
        <v>2.7277816565045999E-2</v>
      </c>
      <c r="BY118" s="71">
        <v>6.2023606893897201</v>
      </c>
      <c r="BZ118" s="89">
        <v>0.67964172554906699</v>
      </c>
      <c r="CA118" s="89"/>
      <c r="CB118" s="72">
        <f t="shared" si="25"/>
        <v>0.27599327084312858</v>
      </c>
      <c r="CE118" s="71">
        <v>6.4180037826793699</v>
      </c>
      <c r="CF118" s="89">
        <v>0.56111385298050898</v>
      </c>
      <c r="CG118" s="89"/>
      <c r="CH118" s="72">
        <f t="shared" si="23"/>
        <v>0.22929601824569623</v>
      </c>
      <c r="CK118" s="71">
        <v>6.4182510439695397</v>
      </c>
      <c r="CL118" s="89">
        <v>0.71934474633052203</v>
      </c>
      <c r="CM118" s="89"/>
      <c r="CN118" s="72">
        <f t="shared" si="24"/>
        <v>0.29350610290984724</v>
      </c>
    </row>
    <row r="119" spans="5:92" x14ac:dyDescent="0.25">
      <c r="E119" s="73"/>
      <c r="F119" s="73"/>
      <c r="G119" s="73"/>
      <c r="H119" s="73"/>
      <c r="I119" s="73"/>
      <c r="L119" s="71">
        <v>6.2283477489020704</v>
      </c>
      <c r="M119" s="89">
        <v>0.48345979768282998</v>
      </c>
      <c r="N119" s="89"/>
      <c r="O119" s="83">
        <f t="shared" si="17"/>
        <v>0.19737066342057227</v>
      </c>
      <c r="AB119" s="71">
        <v>6.4172183908045897</v>
      </c>
      <c r="AC119" s="89">
        <v>0.719399842063701</v>
      </c>
      <c r="AD119" s="89"/>
      <c r="AE119" s="83">
        <f t="shared" si="20"/>
        <v>0.36854343330884592</v>
      </c>
      <c r="AF119" s="34">
        <v>6.5837285982726996</v>
      </c>
      <c r="AG119" s="79">
        <v>7.5111996044459998E-5</v>
      </c>
      <c r="AN119" s="71">
        <v>6.04465363238082</v>
      </c>
      <c r="AO119" s="89">
        <v>0.91634739386493902</v>
      </c>
      <c r="AP119" s="89"/>
      <c r="AQ119" s="83">
        <f t="shared" si="21"/>
        <v>0.37236847450849347</v>
      </c>
      <c r="AR119" s="34">
        <v>5.9840642056366002</v>
      </c>
      <c r="AS119" s="34">
        <v>2.7728039298065998E-2</v>
      </c>
      <c r="AZ119" s="77">
        <v>6.4287076896579398</v>
      </c>
      <c r="BA119" s="91">
        <v>0.78451769604441302</v>
      </c>
      <c r="BB119" s="91"/>
      <c r="BC119" s="86">
        <f t="shared" si="22"/>
        <v>0.39894151479454038</v>
      </c>
      <c r="BD119" s="34">
        <v>6.5678425745368001</v>
      </c>
      <c r="BE119" s="79">
        <v>1.2866127752071999E-4</v>
      </c>
      <c r="BL119" s="71">
        <v>6.0636733686937196</v>
      </c>
      <c r="BM119" s="89">
        <v>0.87217216173552004</v>
      </c>
      <c r="BN119" s="89"/>
      <c r="BO119" s="83">
        <f t="shared" si="19"/>
        <v>0.35549534515309766</v>
      </c>
      <c r="BY119" s="71">
        <v>6.2586191211175102</v>
      </c>
      <c r="BZ119" s="89">
        <v>0.59864180625333296</v>
      </c>
      <c r="CA119" s="89"/>
      <c r="CB119" s="72">
        <f t="shared" si="25"/>
        <v>0.24310030411658065</v>
      </c>
      <c r="CE119" s="71">
        <v>6.45092194902871</v>
      </c>
      <c r="CF119" s="89">
        <v>0.64526680665783798</v>
      </c>
      <c r="CG119" s="89"/>
      <c r="CH119" s="72">
        <f t="shared" si="23"/>
        <v>0.26368464917920542</v>
      </c>
      <c r="CK119" s="71">
        <v>6.4476541390321698</v>
      </c>
      <c r="CL119" s="89">
        <v>0.792041066916503</v>
      </c>
      <c r="CM119" s="89"/>
      <c r="CN119" s="72">
        <f t="shared" si="24"/>
        <v>0.32316756059049095</v>
      </c>
    </row>
    <row r="120" spans="5:92" x14ac:dyDescent="0.25">
      <c r="E120" s="73"/>
      <c r="F120" s="73"/>
      <c r="G120" s="73"/>
      <c r="H120" s="73"/>
      <c r="I120" s="73"/>
      <c r="L120" s="71">
        <v>6.2968985031516</v>
      </c>
      <c r="M120" s="89">
        <v>0.44129795273873701</v>
      </c>
      <c r="N120" s="89"/>
      <c r="O120" s="83">
        <f t="shared" si="17"/>
        <v>0.18015824710894715</v>
      </c>
      <c r="AB120" s="77">
        <v>6.4508505747126401</v>
      </c>
      <c r="AC120" s="91">
        <v>0.78232265069755202</v>
      </c>
      <c r="AD120" s="91"/>
      <c r="AE120" s="86">
        <f t="shared" si="20"/>
        <v>0.40077834159132725</v>
      </c>
      <c r="AN120" s="71">
        <v>6.0713701693585298</v>
      </c>
      <c r="AO120" s="89">
        <v>0.83790979589076298</v>
      </c>
      <c r="AP120" s="89"/>
      <c r="AQ120" s="83">
        <f t="shared" si="21"/>
        <v>0.34049443972943089</v>
      </c>
      <c r="BC120" s="73"/>
      <c r="BL120" s="71">
        <v>6.0899222893795404</v>
      </c>
      <c r="BM120" s="89">
        <v>0.79415222896918203</v>
      </c>
      <c r="BN120" s="89"/>
      <c r="BO120" s="83">
        <f t="shared" si="19"/>
        <v>0.32369460196909144</v>
      </c>
      <c r="BY120" s="71">
        <v>6.3314241504122997</v>
      </c>
      <c r="BZ120" s="89">
        <v>0.57312534816017202</v>
      </c>
      <c r="CA120" s="89"/>
      <c r="CB120" s="72">
        <f t="shared" si="25"/>
        <v>0.23273841716243032</v>
      </c>
      <c r="CE120" s="71">
        <v>6.47725648210817</v>
      </c>
      <c r="CF120" s="89">
        <v>0.725483829795605</v>
      </c>
      <c r="CG120" s="89"/>
      <c r="CH120" s="72">
        <f t="shared" si="23"/>
        <v>0.29646488424791934</v>
      </c>
      <c r="CK120" s="71">
        <v>6.4705232129697796</v>
      </c>
      <c r="CL120" s="89">
        <v>0.86826789313800601</v>
      </c>
      <c r="CM120" s="89"/>
      <c r="CN120" s="72">
        <f t="shared" si="24"/>
        <v>0.35426953056467581</v>
      </c>
    </row>
    <row r="121" spans="5:92" x14ac:dyDescent="0.25">
      <c r="E121" s="73"/>
      <c r="F121" s="73"/>
      <c r="G121" s="73"/>
      <c r="H121" s="73"/>
      <c r="I121" s="73"/>
      <c r="L121" s="71">
        <v>6.3619905490935302</v>
      </c>
      <c r="M121" s="89">
        <v>0.47704573734872902</v>
      </c>
      <c r="N121" s="89"/>
      <c r="O121" s="83">
        <f t="shared" si="17"/>
        <v>0.19475214715628592</v>
      </c>
      <c r="AE121" s="73"/>
      <c r="AN121" s="71">
        <v>6.0980867063362298</v>
      </c>
      <c r="AO121" s="89">
        <v>0.76189917626949999</v>
      </c>
      <c r="AP121" s="89"/>
      <c r="AQ121" s="83">
        <f t="shared" si="21"/>
        <v>0.30960663597256571</v>
      </c>
      <c r="BC121" s="73"/>
      <c r="BL121" s="71">
        <v>6.1194523251510997</v>
      </c>
      <c r="BM121" s="89">
        <v>0.71483578849657903</v>
      </c>
      <c r="BN121" s="89"/>
      <c r="BO121" s="83">
        <f t="shared" si="19"/>
        <v>0.29136540525864479</v>
      </c>
      <c r="BP121" s="34">
        <v>5.9926952168134999</v>
      </c>
      <c r="BQ121" s="34">
        <v>2.6893768414794E-2</v>
      </c>
      <c r="BY121" s="71">
        <v>6.3876825821400898</v>
      </c>
      <c r="BZ121" s="89">
        <v>0.62252639784053698</v>
      </c>
      <c r="CA121" s="89"/>
      <c r="CB121" s="72">
        <f t="shared" si="25"/>
        <v>0.25279951225389624</v>
      </c>
      <c r="CE121" s="71">
        <v>6.5002991985527103</v>
      </c>
      <c r="CF121" s="89">
        <v>0.81499459962508203</v>
      </c>
      <c r="CG121" s="89"/>
      <c r="CH121" s="72">
        <f t="shared" si="23"/>
        <v>0.33304295659987571</v>
      </c>
      <c r="CK121" s="71">
        <v>6.4901252763448696</v>
      </c>
      <c r="CL121" s="89">
        <v>0.94208755642619801</v>
      </c>
      <c r="CM121" s="89"/>
      <c r="CN121" s="72">
        <f t="shared" si="24"/>
        <v>0.38438933306599149</v>
      </c>
    </row>
    <row r="122" spans="5:92" x14ac:dyDescent="0.25">
      <c r="E122" s="73"/>
      <c r="F122" s="73"/>
      <c r="G122" s="73"/>
      <c r="H122" s="73"/>
      <c r="I122" s="73"/>
      <c r="L122" s="71">
        <v>6.40743632138064</v>
      </c>
      <c r="M122" s="89">
        <v>0.54840215856559804</v>
      </c>
      <c r="N122" s="89"/>
      <c r="O122" s="83">
        <f t="shared" si="17"/>
        <v>0.22388314059646999</v>
      </c>
      <c r="AE122" s="73"/>
      <c r="AF122" s="34">
        <v>6.5837520904805</v>
      </c>
      <c r="AG122" s="79">
        <v>7.6684180238192006E-5</v>
      </c>
      <c r="AN122" s="71">
        <v>6.1248032433139299</v>
      </c>
      <c r="AO122" s="89">
        <v>0.69397848449128197</v>
      </c>
      <c r="AP122" s="89"/>
      <c r="AQ122" s="83">
        <f t="shared" si="21"/>
        <v>0.28200626895635927</v>
      </c>
      <c r="AR122" s="34">
        <v>5.9877873826450001</v>
      </c>
      <c r="AS122" s="34">
        <v>2.7342034236292001E-2</v>
      </c>
      <c r="BC122" s="73"/>
      <c r="BD122" s="34">
        <v>6.5678541675578002</v>
      </c>
      <c r="BE122" s="79">
        <v>1.3031744268882E-4</v>
      </c>
      <c r="BL122" s="71">
        <v>6.1522634760083799</v>
      </c>
      <c r="BM122" s="89">
        <v>0.63357238001851701</v>
      </c>
      <c r="BN122" s="89"/>
      <c r="BO122" s="83">
        <f t="shared" si="19"/>
        <v>0.25824262891625321</v>
      </c>
      <c r="BY122" s="71">
        <v>6.4240850967874801</v>
      </c>
      <c r="BZ122" s="89">
        <v>0.69400215080149796</v>
      </c>
      <c r="CA122" s="89"/>
      <c r="CB122" s="72">
        <f t="shared" si="25"/>
        <v>0.28182484443127864</v>
      </c>
      <c r="CE122" s="71">
        <v>6.5200500983623098</v>
      </c>
      <c r="CF122" s="89">
        <v>0.89606191980692196</v>
      </c>
      <c r="CG122" s="89"/>
      <c r="CH122" s="72">
        <f t="shared" si="23"/>
        <v>0.36617066077044191</v>
      </c>
      <c r="CK122" s="71">
        <v>6.5097273397199702</v>
      </c>
      <c r="CL122" s="89">
        <v>1.0201866204847201</v>
      </c>
      <c r="CM122" s="89"/>
      <c r="CN122" s="72">
        <f t="shared" si="24"/>
        <v>0.41625521107462987</v>
      </c>
    </row>
    <row r="123" spans="5:92" x14ac:dyDescent="0.25">
      <c r="E123" s="73"/>
      <c r="F123" s="73"/>
      <c r="G123" s="73"/>
      <c r="H123" s="73"/>
      <c r="I123" s="73"/>
      <c r="L123" s="71">
        <v>6.4365795211529599</v>
      </c>
      <c r="M123" s="89">
        <v>0.62236429179319497</v>
      </c>
      <c r="N123" s="89"/>
      <c r="O123" s="83">
        <f t="shared" si="17"/>
        <v>0.25407790626902016</v>
      </c>
      <c r="AE123" s="73"/>
      <c r="AN123" s="71">
        <v>6.15485934741384</v>
      </c>
      <c r="AO123" s="89">
        <v>0.62266436078190202</v>
      </c>
      <c r="AP123" s="89"/>
      <c r="AQ123" s="83">
        <f t="shared" si="21"/>
        <v>0.25302694120974073</v>
      </c>
      <c r="BC123" s="73"/>
      <c r="BL123" s="71">
        <v>6.1883557419514004</v>
      </c>
      <c r="BM123" s="89">
        <v>0.56066095827224205</v>
      </c>
      <c r="BN123" s="89"/>
      <c r="BO123" s="83">
        <f t="shared" si="19"/>
        <v>0.22852410294574069</v>
      </c>
      <c r="BY123" s="71">
        <v>6.4538689724080802</v>
      </c>
      <c r="BZ123" s="89">
        <v>0.77673778265356896</v>
      </c>
      <c r="CA123" s="89"/>
      <c r="CB123" s="72">
        <f t="shared" si="25"/>
        <v>0.31542266044482398</v>
      </c>
      <c r="CE123" s="77">
        <v>6.5398009981719101</v>
      </c>
      <c r="CF123" s="91">
        <v>0.98501243836180397</v>
      </c>
      <c r="CG123" s="91"/>
      <c r="CH123" s="78">
        <f t="shared" si="23"/>
        <v>0.4025197895919555</v>
      </c>
      <c r="CK123" s="77">
        <v>6.5293294030950602</v>
      </c>
      <c r="CL123" s="91">
        <v>1.1154032876245601</v>
      </c>
      <c r="CM123" s="91"/>
      <c r="CN123" s="78">
        <f t="shared" si="24"/>
        <v>0.45510539111255804</v>
      </c>
    </row>
    <row r="124" spans="5:92" x14ac:dyDescent="0.25">
      <c r="E124" s="73"/>
      <c r="F124" s="73"/>
      <c r="G124" s="73"/>
      <c r="H124" s="73"/>
      <c r="I124" s="73"/>
      <c r="L124" s="71">
        <v>6.4624618610911204</v>
      </c>
      <c r="M124" s="89">
        <v>0.69698240846405302</v>
      </c>
      <c r="N124" s="89"/>
      <c r="O124" s="83">
        <f t="shared" si="17"/>
        <v>0.28454047474132721</v>
      </c>
      <c r="AE124" s="73"/>
      <c r="AN124" s="71">
        <v>6.1915945857581898</v>
      </c>
      <c r="AO124" s="89">
        <v>0.550334188404909</v>
      </c>
      <c r="AP124" s="89"/>
      <c r="AQ124" s="83">
        <f t="shared" si="21"/>
        <v>0.22363473021063682</v>
      </c>
      <c r="BC124" s="73"/>
      <c r="BL124" s="71">
        <v>6.2441346984087804</v>
      </c>
      <c r="BM124" s="89">
        <v>0.48391267391986498</v>
      </c>
      <c r="BN124" s="89"/>
      <c r="BO124" s="83">
        <f t="shared" si="19"/>
        <v>0.19724168069843448</v>
      </c>
      <c r="BP124" s="34">
        <v>5.9937530922807003</v>
      </c>
      <c r="BQ124" s="34">
        <v>2.6775947170552001E-2</v>
      </c>
      <c r="BY124" s="71">
        <v>6.4803435285152702</v>
      </c>
      <c r="BZ124" s="89">
        <v>0.86159484096338501</v>
      </c>
      <c r="CA124" s="89"/>
      <c r="CB124" s="72">
        <f t="shared" si="25"/>
        <v>0.34988195892025492</v>
      </c>
    </row>
    <row r="125" spans="5:92" x14ac:dyDescent="0.25">
      <c r="E125" s="73"/>
      <c r="F125" s="73"/>
      <c r="G125" s="73"/>
      <c r="H125" s="73"/>
      <c r="I125" s="73"/>
      <c r="L125" s="71">
        <v>6.4850619213275902</v>
      </c>
      <c r="M125" s="89">
        <v>0.78062029747973904</v>
      </c>
      <c r="N125" s="89"/>
      <c r="O125" s="83">
        <f t="shared" si="17"/>
        <v>0.31868533171028629</v>
      </c>
      <c r="AE125" s="73"/>
      <c r="AF125" s="34">
        <v>6.5837668135663003</v>
      </c>
      <c r="AG125" s="79">
        <v>7.6514541348910001E-5</v>
      </c>
      <c r="AN125" s="71">
        <v>6.2483672268357999</v>
      </c>
      <c r="AO125" s="89">
        <v>0.47857917710143799</v>
      </c>
      <c r="AP125" s="89"/>
      <c r="AQ125" s="83">
        <f t="shared" si="21"/>
        <v>0.19447624263670765</v>
      </c>
      <c r="AR125" s="34">
        <v>5.9888614723735003</v>
      </c>
      <c r="AS125" s="34">
        <v>2.7221891435112E-2</v>
      </c>
      <c r="BC125" s="73"/>
      <c r="BD125" s="34">
        <v>6.567862514872</v>
      </c>
      <c r="BE125" s="79">
        <v>1.3014669362248999E-4</v>
      </c>
      <c r="BL125" s="71">
        <v>6.3163192302948001</v>
      </c>
      <c r="BM125" s="89">
        <v>0.45562603539994301</v>
      </c>
      <c r="BN125" s="89"/>
      <c r="BO125" s="83">
        <f t="shared" si="19"/>
        <v>0.18571211260966314</v>
      </c>
      <c r="BY125" s="71">
        <v>6.5035087651090704</v>
      </c>
      <c r="BZ125" s="89">
        <v>0.95597112055795697</v>
      </c>
      <c r="CA125" s="89"/>
      <c r="CB125" s="72">
        <f t="shared" si="25"/>
        <v>0.38820688382722496</v>
      </c>
    </row>
    <row r="126" spans="5:92" x14ac:dyDescent="0.25">
      <c r="E126" s="73"/>
      <c r="F126" s="73"/>
      <c r="G126" s="73"/>
      <c r="H126" s="73"/>
      <c r="I126" s="73"/>
      <c r="L126" s="71">
        <v>6.50441540164159</v>
      </c>
      <c r="M126" s="89">
        <v>0.85933831067097299</v>
      </c>
      <c r="N126" s="89"/>
      <c r="O126" s="83">
        <f t="shared" si="17"/>
        <v>0.35082166768107137</v>
      </c>
      <c r="AE126" s="73"/>
      <c r="AN126" s="71">
        <v>6.3218377035244799</v>
      </c>
      <c r="AO126" s="89">
        <v>0.45867042267375602</v>
      </c>
      <c r="AP126" s="89"/>
      <c r="AQ126" s="83">
        <f t="shared" si="21"/>
        <v>0.1863860875653518</v>
      </c>
      <c r="BC126" s="73"/>
      <c r="BL126" s="71">
        <v>6.3753793018379099</v>
      </c>
      <c r="BM126" s="89">
        <v>0.50275824494537302</v>
      </c>
      <c r="BN126" s="89"/>
      <c r="BO126" s="83">
        <f t="shared" si="19"/>
        <v>0.20492309162880512</v>
      </c>
      <c r="BY126" s="77">
        <v>6.5233646821894604</v>
      </c>
      <c r="BZ126" s="91">
        <v>1.04300400087571</v>
      </c>
      <c r="CA126" s="91"/>
      <c r="CB126" s="78">
        <f t="shared" si="25"/>
        <v>0.42354975405843331</v>
      </c>
    </row>
    <row r="127" spans="5:92" x14ac:dyDescent="0.25">
      <c r="E127" s="73"/>
      <c r="F127" s="73"/>
      <c r="G127" s="73"/>
      <c r="H127" s="73"/>
      <c r="I127" s="73"/>
      <c r="L127" s="71">
        <v>6.5237576820248604</v>
      </c>
      <c r="M127" s="89">
        <v>0.94242954681727598</v>
      </c>
      <c r="N127" s="89"/>
      <c r="O127" s="83">
        <f t="shared" si="17"/>
        <v>0.3847433556502336</v>
      </c>
      <c r="AE127" s="73"/>
      <c r="AN127" s="71">
        <v>6.3819499117243099</v>
      </c>
      <c r="AO127" s="89">
        <v>0.51552508690474197</v>
      </c>
      <c r="AP127" s="89"/>
      <c r="AQ127" s="83">
        <f t="shared" si="21"/>
        <v>0.20948964493903627</v>
      </c>
      <c r="BC127" s="73"/>
      <c r="BL127" s="71">
        <v>6.4147526828666503</v>
      </c>
      <c r="BM127" s="89">
        <v>0.57213168296502503</v>
      </c>
      <c r="BN127" s="89"/>
      <c r="BO127" s="83">
        <f t="shared" si="19"/>
        <v>0.23319954365884799</v>
      </c>
      <c r="BP127" s="34">
        <v>5.9940987996214998</v>
      </c>
      <c r="BQ127" s="34">
        <v>2.6737700498987001E-2</v>
      </c>
    </row>
    <row r="128" spans="5:92" x14ac:dyDescent="0.25">
      <c r="E128" s="73"/>
      <c r="F128" s="73"/>
      <c r="G128" s="73"/>
      <c r="H128" s="73"/>
      <c r="I128" s="73"/>
      <c r="L128" s="77">
        <v>6.5430635626332299</v>
      </c>
      <c r="M128" s="91">
        <v>1.03973375756755</v>
      </c>
      <c r="N128" s="91"/>
      <c r="O128" s="86">
        <f t="shared" si="17"/>
        <v>0.4244674376141202</v>
      </c>
      <c r="AE128" s="73"/>
      <c r="AF128" s="34">
        <v>6.5848209709774999</v>
      </c>
      <c r="AG128" s="79">
        <v>6.1961623966751001E-5</v>
      </c>
      <c r="AN128" s="71">
        <v>6.4186851500686499</v>
      </c>
      <c r="AO128" s="89">
        <v>0.58595517453132595</v>
      </c>
      <c r="AP128" s="89"/>
      <c r="AQ128" s="83">
        <f t="shared" si="21"/>
        <v>0.23810973429007998</v>
      </c>
      <c r="AR128" s="34">
        <v>5.9892180543958</v>
      </c>
      <c r="AS128" s="34">
        <v>2.7182231987864E-2</v>
      </c>
      <c r="BC128" s="73"/>
      <c r="BD128" s="34">
        <v>6.5687572673892998</v>
      </c>
      <c r="BE128" s="79">
        <v>1.1120882977434E-4</v>
      </c>
      <c r="BL128" s="71">
        <v>6.4442827186382097</v>
      </c>
      <c r="BM128" s="89">
        <v>0.65071448012188104</v>
      </c>
      <c r="BN128" s="89"/>
      <c r="BO128" s="83">
        <f t="shared" si="19"/>
        <v>0.26522970905965987</v>
      </c>
    </row>
    <row r="129" spans="5:69" x14ac:dyDescent="0.25">
      <c r="E129" s="73"/>
      <c r="F129" s="73"/>
      <c r="G129" s="73"/>
      <c r="H129" s="73"/>
      <c r="I129" s="73"/>
      <c r="O129" s="73"/>
      <c r="AE129" s="73"/>
      <c r="AN129" s="71">
        <v>6.4454016870463597</v>
      </c>
      <c r="AO129" s="89">
        <v>0.65718124165345904</v>
      </c>
      <c r="AP129" s="89"/>
      <c r="AQ129" s="83">
        <f t="shared" si="21"/>
        <v>0.26705327921319394</v>
      </c>
      <c r="BC129" s="73"/>
      <c r="BL129" s="71">
        <v>6.4672505242383096</v>
      </c>
      <c r="BM129" s="89">
        <v>0.72094087765482495</v>
      </c>
      <c r="BN129" s="89"/>
      <c r="BO129" s="83">
        <f t="shared" si="19"/>
        <v>0.29385382540402338</v>
      </c>
    </row>
    <row r="130" spans="5:69" x14ac:dyDescent="0.25">
      <c r="E130" s="73"/>
      <c r="F130" s="73"/>
      <c r="G130" s="73"/>
      <c r="H130" s="73"/>
      <c r="I130" s="73"/>
      <c r="O130" s="73"/>
      <c r="AE130" s="73"/>
      <c r="AN130" s="71">
        <v>6.4687786569018497</v>
      </c>
      <c r="AO130" s="89">
        <v>0.72921196379697695</v>
      </c>
      <c r="AP130" s="89"/>
      <c r="AQ130" s="83">
        <f t="shared" si="21"/>
        <v>0.29632380510970807</v>
      </c>
      <c r="BC130" s="73"/>
      <c r="BL130" s="71">
        <v>6.4869372147526798</v>
      </c>
      <c r="BM130" s="89">
        <v>0.79468618891628195</v>
      </c>
      <c r="BN130" s="89"/>
      <c r="BO130" s="83">
        <f t="shared" si="19"/>
        <v>0.3239122428019684</v>
      </c>
      <c r="BP130" s="34">
        <v>6.4023599216624998</v>
      </c>
      <c r="BQ130" s="34">
        <v>5.9197470501035996E-3</v>
      </c>
    </row>
    <row r="131" spans="5:69" x14ac:dyDescent="0.25">
      <c r="E131" s="73"/>
      <c r="F131" s="73"/>
      <c r="G131" s="73"/>
      <c r="H131" s="73"/>
      <c r="I131" s="73"/>
      <c r="O131" s="73"/>
      <c r="AE131" s="73"/>
      <c r="AF131" s="34">
        <v>6.8236151330079</v>
      </c>
      <c r="AG131" s="79">
        <v>1.5128684444577E-4</v>
      </c>
      <c r="AN131" s="71">
        <v>6.4888160596351199</v>
      </c>
      <c r="AO131" s="89">
        <v>0.80042935539327298</v>
      </c>
      <c r="AP131" s="89"/>
      <c r="AQ131" s="83">
        <f t="shared" si="21"/>
        <v>0.3252638246314915</v>
      </c>
      <c r="AR131" s="34">
        <v>6.4005073058880004</v>
      </c>
      <c r="AS131" s="34">
        <v>5.8113831878205003E-3</v>
      </c>
      <c r="BC131" s="73"/>
      <c r="BD131" s="34">
        <v>6.7884576044194</v>
      </c>
      <c r="BE131" s="79">
        <v>1.3853380542861999E-4</v>
      </c>
      <c r="BL131" s="71">
        <v>6.50662390526705</v>
      </c>
      <c r="BM131" s="89">
        <v>0.87385200267102503</v>
      </c>
      <c r="BN131" s="89"/>
      <c r="BO131" s="83">
        <f t="shared" si="19"/>
        <v>0.35618004441245188</v>
      </c>
    </row>
    <row r="132" spans="5:69" x14ac:dyDescent="0.25">
      <c r="E132" s="73"/>
      <c r="F132" s="73"/>
      <c r="G132" s="73"/>
      <c r="H132" s="73"/>
      <c r="I132" s="73"/>
      <c r="O132" s="73"/>
      <c r="AE132" s="73"/>
      <c r="AN132" s="71">
        <v>6.5055138952461897</v>
      </c>
      <c r="AO132" s="89">
        <v>0.86301315286073699</v>
      </c>
      <c r="AP132" s="89"/>
      <c r="AQ132" s="83">
        <f t="shared" si="21"/>
        <v>0.3506954822625743</v>
      </c>
      <c r="BC132" s="73"/>
      <c r="BL132" s="71">
        <v>6.5230294806956897</v>
      </c>
      <c r="BM132" s="89">
        <v>0.94596675029236998</v>
      </c>
      <c r="BN132" s="89"/>
      <c r="BO132" s="83">
        <f t="shared" si="19"/>
        <v>0.38557384786206556</v>
      </c>
    </row>
    <row r="133" spans="5:69" x14ac:dyDescent="0.25">
      <c r="E133" s="73"/>
      <c r="F133" s="73"/>
      <c r="G133" s="73"/>
      <c r="H133" s="73"/>
      <c r="I133" s="73"/>
      <c r="O133" s="73"/>
      <c r="AE133" s="73"/>
      <c r="AN133" s="71">
        <v>6.5222117308572498</v>
      </c>
      <c r="AO133" s="89">
        <v>0.94824874828872296</v>
      </c>
      <c r="AP133" s="89"/>
      <c r="AQ133" s="83">
        <f t="shared" si="21"/>
        <v>0.38533196276749981</v>
      </c>
      <c r="BC133" s="73"/>
      <c r="BL133" s="77">
        <v>6.5394350561243302</v>
      </c>
      <c r="BM133" s="91">
        <v>1.02892250290029</v>
      </c>
      <c r="BN133" s="91"/>
      <c r="BO133" s="86">
        <f t="shared" si="19"/>
        <v>0.41938641973675722</v>
      </c>
      <c r="BP133" s="34">
        <v>6.4078272904264004</v>
      </c>
      <c r="BQ133" s="34">
        <v>5.9621066894854999E-3</v>
      </c>
    </row>
    <row r="134" spans="5:69" x14ac:dyDescent="0.25">
      <c r="E134" s="73"/>
      <c r="F134" s="73"/>
      <c r="G134" s="73"/>
      <c r="H134" s="73"/>
      <c r="I134" s="73"/>
      <c r="O134" s="73"/>
      <c r="AE134" s="73"/>
      <c r="AF134" s="34">
        <v>6.8241642679487002</v>
      </c>
      <c r="AG134" s="79">
        <v>1.5157519399097E-4</v>
      </c>
      <c r="AN134" s="77">
        <v>6.5422491335905297</v>
      </c>
      <c r="AO134" s="91">
        <v>1.04319659489128</v>
      </c>
      <c r="AP134" s="91"/>
      <c r="AQ134" s="86">
        <f t="shared" si="21"/>
        <v>0.42391513006188042</v>
      </c>
      <c r="AR134" s="34">
        <v>6.4062734501165002</v>
      </c>
      <c r="AS134" s="34">
        <v>5.8554928785741001E-3</v>
      </c>
      <c r="BC134" s="73"/>
      <c r="BD134" s="34">
        <v>6.7887769284954</v>
      </c>
      <c r="BE134" s="79">
        <v>1.3864039600368E-4</v>
      </c>
      <c r="BO134" s="73"/>
    </row>
    <row r="135" spans="5:69" x14ac:dyDescent="0.25">
      <c r="E135" s="73"/>
      <c r="F135" s="73"/>
      <c r="G135" s="73"/>
      <c r="H135" s="73"/>
      <c r="I135" s="73"/>
      <c r="O135" s="73"/>
      <c r="AE135" s="73"/>
      <c r="AQ135" s="73"/>
      <c r="BC135" s="73"/>
      <c r="BO135" s="73"/>
    </row>
    <row r="136" spans="5:69" x14ac:dyDescent="0.25">
      <c r="E136" s="73"/>
      <c r="F136" s="73"/>
      <c r="G136" s="73"/>
      <c r="H136" s="73"/>
      <c r="I136" s="73"/>
      <c r="O136" s="73"/>
      <c r="AE136" s="73"/>
      <c r="AQ136" s="73"/>
      <c r="BC136" s="73"/>
      <c r="BO136" s="73"/>
      <c r="BP136" s="34">
        <v>6.4105093598491996</v>
      </c>
      <c r="BQ136" s="34">
        <v>5.9938404867575E-3</v>
      </c>
    </row>
    <row r="137" spans="5:69" x14ac:dyDescent="0.25">
      <c r="E137" s="73"/>
      <c r="F137" s="73"/>
      <c r="G137" s="73"/>
      <c r="H137" s="73"/>
      <c r="I137" s="73"/>
      <c r="O137" s="73"/>
      <c r="AE137" s="73"/>
      <c r="AF137" s="34">
        <v>6.8291086241325996</v>
      </c>
      <c r="AG137" s="79">
        <v>1.5413158782364E-4</v>
      </c>
      <c r="AQ137" s="73"/>
      <c r="AR137" s="34">
        <v>6.4090622476946999</v>
      </c>
      <c r="AS137" s="34">
        <v>5.8873617161604996E-3</v>
      </c>
      <c r="BC137" s="73"/>
      <c r="BD137" s="34">
        <v>6.7923574173984003</v>
      </c>
      <c r="BE137" s="79">
        <v>1.3970572740500001E-4</v>
      </c>
      <c r="BO137" s="73"/>
    </row>
    <row r="138" spans="5:69" x14ac:dyDescent="0.25">
      <c r="E138" s="73"/>
      <c r="F138" s="73"/>
      <c r="G138" s="73"/>
      <c r="H138" s="73"/>
      <c r="I138" s="73"/>
      <c r="O138" s="73"/>
      <c r="AE138" s="73"/>
      <c r="AQ138" s="73"/>
      <c r="BC138" s="73"/>
      <c r="BO138" s="73"/>
    </row>
    <row r="139" spans="5:69" x14ac:dyDescent="0.25">
      <c r="E139" s="73"/>
      <c r="F139" s="73"/>
      <c r="G139" s="73"/>
      <c r="H139" s="73"/>
      <c r="I139" s="73"/>
      <c r="O139" s="73"/>
      <c r="AE139" s="73"/>
      <c r="AQ139" s="73"/>
      <c r="BC139" s="73"/>
      <c r="BO139" s="73"/>
      <c r="BP139" s="34">
        <v>6.4113216798734003</v>
      </c>
      <c r="BQ139" s="34">
        <v>6.0088477921244002E-3</v>
      </c>
    </row>
    <row r="140" spans="5:69" x14ac:dyDescent="0.25">
      <c r="E140" s="73"/>
      <c r="F140" s="73"/>
      <c r="G140" s="73"/>
      <c r="H140" s="73"/>
      <c r="I140" s="73"/>
      <c r="O140" s="73"/>
      <c r="AE140" s="73"/>
      <c r="AF140" s="34">
        <v>6.8743583175573999</v>
      </c>
      <c r="AG140" s="79">
        <v>2.0647028928271E-4</v>
      </c>
      <c r="AQ140" s="73"/>
      <c r="AR140" s="34">
        <v>6.4099102886281996</v>
      </c>
      <c r="AS140" s="34">
        <v>5.9026700165033001E-3</v>
      </c>
      <c r="BC140" s="73"/>
      <c r="BD140" s="34">
        <v>6.8314503758910003</v>
      </c>
      <c r="BE140" s="79">
        <v>1.5793415404488E-4</v>
      </c>
      <c r="BO140" s="73"/>
    </row>
    <row r="141" spans="5:69" x14ac:dyDescent="0.25">
      <c r="E141" s="73"/>
      <c r="F141" s="73"/>
      <c r="G141" s="73"/>
      <c r="H141" s="73"/>
      <c r="I141" s="73"/>
      <c r="O141" s="73"/>
      <c r="AE141" s="73"/>
      <c r="AQ141" s="73"/>
      <c r="BC141" s="73"/>
      <c r="BO141" s="73"/>
    </row>
    <row r="142" spans="5:69" x14ac:dyDescent="0.25">
      <c r="E142" s="73"/>
      <c r="F142" s="73"/>
      <c r="G142" s="73"/>
      <c r="H142" s="73"/>
      <c r="I142" s="73"/>
      <c r="O142" s="73"/>
      <c r="AE142" s="73"/>
      <c r="AQ142" s="73"/>
      <c r="BC142" s="73"/>
      <c r="BO142" s="73"/>
      <c r="BP142" s="34">
        <v>6.4115712064948003</v>
      </c>
      <c r="BQ142" s="34">
        <v>6.0151102242052999E-3</v>
      </c>
    </row>
    <row r="143" spans="5:69" x14ac:dyDescent="0.25">
      <c r="E143" s="73"/>
      <c r="F143" s="73"/>
      <c r="G143" s="73"/>
      <c r="H143" s="73"/>
      <c r="I143" s="73"/>
      <c r="O143" s="73"/>
      <c r="AE143" s="73"/>
      <c r="AF143" s="34">
        <v>6.9439755744165996</v>
      </c>
      <c r="AG143" s="34">
        <v>0.63556588950220005</v>
      </c>
      <c r="AQ143" s="73"/>
      <c r="AR143" s="34">
        <v>6.4101734596512996</v>
      </c>
      <c r="AS143" s="34">
        <v>5.9091866476849997E-3</v>
      </c>
      <c r="BC143" s="73"/>
      <c r="BD143" s="34">
        <v>6.9386704505725998</v>
      </c>
      <c r="BE143" s="34">
        <v>0.63546000290539995</v>
      </c>
      <c r="BO143" s="73"/>
    </row>
    <row r="144" spans="5:69" x14ac:dyDescent="0.25">
      <c r="E144" s="73"/>
      <c r="F144" s="73"/>
      <c r="G144" s="73"/>
      <c r="H144" s="73"/>
      <c r="I144" s="73"/>
      <c r="O144" s="73"/>
      <c r="AE144" s="73"/>
      <c r="AQ144" s="73"/>
      <c r="BC144" s="73"/>
      <c r="BO144" s="73"/>
    </row>
    <row r="145" spans="5:69" x14ac:dyDescent="0.25">
      <c r="E145" s="73"/>
      <c r="F145" s="73"/>
      <c r="G145" s="73"/>
      <c r="H145" s="73"/>
      <c r="I145" s="73"/>
      <c r="O145" s="73"/>
      <c r="AE145" s="73"/>
      <c r="AQ145" s="73"/>
      <c r="BC145" s="73"/>
      <c r="BO145" s="73"/>
      <c r="BP145" s="34">
        <v>6.648999646009</v>
      </c>
      <c r="BQ145" s="79">
        <v>1.4524524358059E-6</v>
      </c>
    </row>
    <row r="146" spans="5:69" x14ac:dyDescent="0.25">
      <c r="E146" s="73"/>
      <c r="F146" s="73"/>
      <c r="G146" s="73"/>
      <c r="H146" s="73"/>
      <c r="I146" s="73"/>
      <c r="O146" s="73"/>
      <c r="AE146" s="73"/>
      <c r="AF146" s="34">
        <v>6.9439842680651997</v>
      </c>
      <c r="AG146" s="34">
        <v>0.63558769756052003</v>
      </c>
      <c r="AQ146" s="73"/>
      <c r="AR146" s="34">
        <v>6.6490598312799998</v>
      </c>
      <c r="AS146" s="79">
        <v>1.5677737659049E-6</v>
      </c>
      <c r="BC146" s="73"/>
      <c r="BD146" s="34">
        <v>6.9386754168423002</v>
      </c>
      <c r="BE146" s="34">
        <v>0.63547463139681004</v>
      </c>
      <c r="BO146" s="73"/>
    </row>
    <row r="147" spans="5:69" x14ac:dyDescent="0.25">
      <c r="E147" s="73"/>
      <c r="F147" s="73"/>
      <c r="G147" s="73"/>
      <c r="H147" s="73"/>
      <c r="I147" s="73"/>
      <c r="O147" s="73"/>
      <c r="AE147" s="73"/>
      <c r="AQ147" s="73"/>
      <c r="BC147" s="73"/>
      <c r="BO147" s="73"/>
    </row>
    <row r="148" spans="5:69" x14ac:dyDescent="0.25">
      <c r="E148" s="73"/>
      <c r="F148" s="73"/>
      <c r="G148" s="73"/>
      <c r="H148" s="73"/>
      <c r="I148" s="73"/>
      <c r="O148" s="73"/>
      <c r="AE148" s="73"/>
      <c r="AQ148" s="73"/>
      <c r="BC148" s="73"/>
      <c r="BO148" s="73"/>
      <c r="BP148" s="34">
        <v>6.6492296710423</v>
      </c>
      <c r="BQ148" s="79">
        <v>1.3356549169118999E-6</v>
      </c>
    </row>
    <row r="149" spans="5:69" x14ac:dyDescent="0.25">
      <c r="E149" s="73"/>
      <c r="F149" s="73"/>
      <c r="G149" s="73"/>
      <c r="H149" s="73"/>
      <c r="I149" s="73"/>
      <c r="O149" s="73"/>
      <c r="AE149" s="73"/>
      <c r="AF149" s="34">
        <v>6.9440333791229003</v>
      </c>
      <c r="AG149" s="34">
        <v>0.63584595527250998</v>
      </c>
      <c r="AQ149" s="73"/>
      <c r="AR149" s="34">
        <v>6.6492888830504997</v>
      </c>
      <c r="AS149" s="79">
        <v>1.4576056992507999E-6</v>
      </c>
      <c r="BC149" s="73"/>
      <c r="BD149" s="34">
        <v>6.9387206884835999</v>
      </c>
      <c r="BE149" s="34">
        <v>0.63562980438200001</v>
      </c>
      <c r="BO149" s="73"/>
    </row>
    <row r="150" spans="5:69" x14ac:dyDescent="0.25">
      <c r="E150" s="73"/>
      <c r="F150" s="73"/>
      <c r="G150" s="73"/>
      <c r="H150" s="73"/>
      <c r="I150" s="73"/>
      <c r="O150" s="73"/>
      <c r="AE150" s="73"/>
      <c r="AQ150" s="73"/>
      <c r="BC150" s="73"/>
      <c r="BO150" s="73"/>
    </row>
    <row r="151" spans="5:69" x14ac:dyDescent="0.25">
      <c r="E151" s="73"/>
      <c r="F151" s="73"/>
      <c r="G151" s="73"/>
      <c r="H151" s="73"/>
      <c r="I151" s="73"/>
      <c r="O151" s="73"/>
      <c r="AE151" s="73"/>
      <c r="AQ151" s="73"/>
      <c r="BC151" s="73"/>
      <c r="BO151" s="73"/>
      <c r="BP151" s="34">
        <v>6.6493111414886004</v>
      </c>
      <c r="BQ151" s="79">
        <v>1.3088064277999999E-6</v>
      </c>
    </row>
    <row r="152" spans="5:69" x14ac:dyDescent="0.25">
      <c r="O152" s="73"/>
      <c r="AE152" s="73"/>
      <c r="AF152" s="34">
        <v>6.9447689016386001</v>
      </c>
      <c r="AG152" s="34">
        <v>0.63879637075884999</v>
      </c>
      <c r="AQ152" s="73"/>
      <c r="AR152" s="34">
        <v>6.6493781521865998</v>
      </c>
      <c r="AS152" s="79">
        <v>1.4307880988971E-6</v>
      </c>
      <c r="BC152" s="73"/>
      <c r="BD152" s="34">
        <v>6.9394591426280003</v>
      </c>
      <c r="BE152" s="34">
        <v>0.63751054869838997</v>
      </c>
      <c r="BO152" s="73"/>
    </row>
    <row r="153" spans="5:69" x14ac:dyDescent="0.25">
      <c r="O153" s="73"/>
      <c r="AE153" s="73"/>
      <c r="AQ153" s="73"/>
      <c r="BC153" s="73"/>
      <c r="BO153" s="73"/>
    </row>
    <row r="154" spans="5:69" x14ac:dyDescent="0.25">
      <c r="O154" s="73"/>
      <c r="AE154" s="73"/>
      <c r="AQ154" s="73"/>
      <c r="BC154" s="73"/>
      <c r="BO154" s="73"/>
      <c r="BP154" s="34">
        <v>6.6493453917745002</v>
      </c>
      <c r="BQ154" s="79">
        <v>1.3011421061139001E-6</v>
      </c>
    </row>
    <row r="155" spans="5:69" x14ac:dyDescent="0.25">
      <c r="O155" s="73"/>
      <c r="AE155" s="73"/>
      <c r="AF155" s="34">
        <v>6.9892887972161999</v>
      </c>
      <c r="AG155" s="34">
        <v>5.2330159343246E-3</v>
      </c>
      <c r="AQ155" s="73"/>
      <c r="AR155" s="34">
        <v>6.6494171617760003</v>
      </c>
      <c r="AS155" s="79">
        <v>1.4229632054136001E-6</v>
      </c>
      <c r="BC155" s="73"/>
      <c r="BD155" s="34">
        <v>6.9903870516728999</v>
      </c>
      <c r="BE155" s="34">
        <v>3.8746752985607002E-3</v>
      </c>
      <c r="BO155" s="73"/>
    </row>
    <row r="156" spans="5:69" x14ac:dyDescent="0.25">
      <c r="O156" s="73"/>
      <c r="AE156" s="73"/>
      <c r="AQ156" s="73"/>
      <c r="BC156" s="73"/>
      <c r="BO156" s="73"/>
    </row>
    <row r="157" spans="5:69" x14ac:dyDescent="0.25">
      <c r="O157" s="73"/>
      <c r="AE157" s="73"/>
      <c r="AQ157" s="73"/>
      <c r="BC157" s="73"/>
      <c r="BO157" s="73"/>
      <c r="BP157" s="34">
        <v>6.6528311630903003</v>
      </c>
      <c r="BQ157" s="79">
        <v>2.2172142850015998E-6</v>
      </c>
    </row>
    <row r="158" spans="5:69" x14ac:dyDescent="0.25">
      <c r="O158" s="73"/>
      <c r="AE158" s="73"/>
      <c r="AF158" s="34">
        <v>6.9892905822119999</v>
      </c>
      <c r="AG158" s="34">
        <v>5.2336665044338E-3</v>
      </c>
      <c r="AQ158" s="73"/>
      <c r="AR158" s="34">
        <v>6.6530130557187004</v>
      </c>
      <c r="AS158" s="79">
        <v>2.3184774489815001E-6</v>
      </c>
      <c r="BC158" s="73"/>
      <c r="BD158" s="34">
        <v>6.9903909878877997</v>
      </c>
      <c r="BE158" s="34">
        <v>3.8743532931869999E-3</v>
      </c>
      <c r="BO158" s="73"/>
    </row>
    <row r="159" spans="5:69" x14ac:dyDescent="0.25">
      <c r="O159" s="73"/>
      <c r="AE159" s="73"/>
      <c r="AQ159" s="73"/>
      <c r="BC159" s="73"/>
      <c r="BO159" s="73"/>
    </row>
    <row r="160" spans="5:69" x14ac:dyDescent="0.25">
      <c r="O160" s="73"/>
      <c r="AE160" s="73"/>
      <c r="AQ160" s="73"/>
      <c r="BC160" s="73"/>
      <c r="BO160" s="73"/>
      <c r="BP160" s="34">
        <v>6.7417640964579002</v>
      </c>
      <c r="BQ160" s="34">
        <v>4.9150645664053999E-2</v>
      </c>
    </row>
    <row r="161" spans="15:69" x14ac:dyDescent="0.25">
      <c r="O161" s="73"/>
      <c r="AE161" s="73"/>
      <c r="AF161" s="34">
        <v>6.9894262697123004</v>
      </c>
      <c r="AG161" s="34">
        <v>5.218832856553E-3</v>
      </c>
      <c r="AQ161" s="73"/>
      <c r="AR161" s="34">
        <v>6.7316024616211001</v>
      </c>
      <c r="AS161" s="34">
        <v>4.8498955553713002E-2</v>
      </c>
      <c r="BC161" s="73"/>
      <c r="BD161" s="34">
        <v>6.9904845352997</v>
      </c>
      <c r="BE161" s="34">
        <v>3.8689013750725998E-3</v>
      </c>
      <c r="BO161" s="73"/>
    </row>
    <row r="162" spans="15:69" x14ac:dyDescent="0.25">
      <c r="O162" s="73"/>
      <c r="AE162" s="73"/>
      <c r="AQ162" s="73"/>
      <c r="BC162" s="73"/>
      <c r="BO162" s="73"/>
    </row>
    <row r="163" spans="15:69" x14ac:dyDescent="0.25">
      <c r="O163" s="73"/>
      <c r="AE163" s="73"/>
      <c r="AQ163" s="73"/>
      <c r="BC163" s="73"/>
      <c r="BO163" s="73"/>
      <c r="BP163" s="34">
        <v>6.7938541107464001</v>
      </c>
      <c r="BQ163" s="34">
        <v>5.0300392724987E-2</v>
      </c>
    </row>
    <row r="164" spans="15:69" x14ac:dyDescent="0.25">
      <c r="O164" s="73"/>
      <c r="AE164" s="73"/>
      <c r="AF164" s="34">
        <v>6.9935219080137996</v>
      </c>
      <c r="AG164" s="34">
        <v>4.6236653351337999E-3</v>
      </c>
      <c r="AQ164" s="73"/>
      <c r="AR164" s="34">
        <v>6.7839553344628003</v>
      </c>
      <c r="AS164" s="34">
        <v>4.9391968725222002E-2</v>
      </c>
      <c r="BC164" s="73"/>
      <c r="BD164" s="34">
        <v>6.9938294694521002</v>
      </c>
      <c r="BE164" s="34">
        <v>3.5847950973883999E-3</v>
      </c>
      <c r="BO164" s="73"/>
    </row>
    <row r="165" spans="15:69" x14ac:dyDescent="0.25">
      <c r="O165" s="73"/>
      <c r="AE165" s="73"/>
      <c r="AQ165" s="73"/>
      <c r="BC165" s="73"/>
      <c r="BO165" s="73"/>
    </row>
    <row r="166" spans="15:69" x14ac:dyDescent="0.25">
      <c r="O166" s="73"/>
      <c r="AE166" s="73"/>
      <c r="AQ166" s="73"/>
      <c r="BC166" s="73"/>
      <c r="BO166" s="73"/>
      <c r="BP166" s="34">
        <v>6.8053547064341</v>
      </c>
      <c r="BQ166" s="34">
        <v>5.0673593231206002E-2</v>
      </c>
    </row>
    <row r="167" spans="15:69" x14ac:dyDescent="0.25">
      <c r="O167" s="73"/>
      <c r="AE167" s="73"/>
      <c r="AF167" s="34">
        <v>7.1222515518008001</v>
      </c>
      <c r="AG167" s="34">
        <v>2.4817183355453E-2</v>
      </c>
      <c r="AQ167" s="73"/>
      <c r="AR167" s="34">
        <v>6.7956579805457</v>
      </c>
      <c r="AS167" s="34">
        <v>4.9680771593422997E-2</v>
      </c>
      <c r="BC167" s="73"/>
      <c r="BD167" s="34">
        <v>7.1650704790206996</v>
      </c>
      <c r="BE167" s="34">
        <v>2.7614504965306999E-2</v>
      </c>
      <c r="BO167" s="73"/>
    </row>
    <row r="168" spans="15:69" x14ac:dyDescent="0.25">
      <c r="O168" s="73"/>
      <c r="AE168" s="73"/>
      <c r="AQ168" s="73"/>
      <c r="BC168" s="73"/>
      <c r="BO168" s="73"/>
    </row>
    <row r="169" spans="15:69" x14ac:dyDescent="0.25">
      <c r="O169" s="73"/>
      <c r="AE169" s="73"/>
      <c r="AQ169" s="73"/>
      <c r="BC169" s="73"/>
      <c r="BO169" s="73"/>
      <c r="BP169" s="34">
        <v>6.8083448165291998</v>
      </c>
      <c r="BQ169" s="34">
        <v>5.0853411486675E-2</v>
      </c>
    </row>
    <row r="170" spans="15:69" x14ac:dyDescent="0.25">
      <c r="O170" s="73"/>
      <c r="AE170" s="73"/>
      <c r="AF170" s="34">
        <v>7.1499881010023003</v>
      </c>
      <c r="AG170" s="34">
        <v>2.7004108229200002E-2</v>
      </c>
      <c r="AQ170" s="73"/>
      <c r="AR170" s="34">
        <v>6.7987368513608999</v>
      </c>
      <c r="AS170" s="34">
        <v>4.9833087112302998E-2</v>
      </c>
      <c r="BC170" s="73"/>
      <c r="BD170" s="34">
        <v>7.1883736793040001</v>
      </c>
      <c r="BE170" s="34">
        <v>2.8944852422929001E-2</v>
      </c>
      <c r="BO170" s="73"/>
    </row>
    <row r="171" spans="15:69" x14ac:dyDescent="0.25">
      <c r="O171" s="73"/>
      <c r="AE171" s="73"/>
      <c r="AQ171" s="73"/>
      <c r="BC171" s="73"/>
      <c r="BO171" s="73"/>
    </row>
    <row r="172" spans="15:69" x14ac:dyDescent="0.25">
      <c r="O172" s="73"/>
      <c r="AE172" s="73"/>
      <c r="AQ172" s="73"/>
      <c r="BC172" s="73"/>
      <c r="BO172" s="73"/>
      <c r="BP172" s="34">
        <v>6.8092066436770997</v>
      </c>
      <c r="BQ172" s="34">
        <v>5.0933076224365999E-2</v>
      </c>
    </row>
    <row r="173" spans="15:69" x14ac:dyDescent="0.25">
      <c r="O173" s="73"/>
      <c r="AE173" s="73"/>
      <c r="AF173" s="34">
        <v>7.1528073380746999</v>
      </c>
      <c r="AG173" s="34">
        <v>2.7138652084301999E-2</v>
      </c>
      <c r="AQ173" s="73"/>
      <c r="AR173" s="34">
        <v>6.7996357740855</v>
      </c>
      <c r="AS173" s="34">
        <v>4.9904529761709997E-2</v>
      </c>
      <c r="BC173" s="73"/>
      <c r="BD173" s="34">
        <v>7.1903538257289004</v>
      </c>
      <c r="BE173" s="34">
        <v>2.9008543490713998E-2</v>
      </c>
      <c r="BO173" s="73"/>
    </row>
    <row r="174" spans="15:69" x14ac:dyDescent="0.25">
      <c r="O174" s="73"/>
      <c r="AE174" s="73"/>
      <c r="AQ174" s="73"/>
      <c r="BC174" s="73"/>
      <c r="BO174" s="73"/>
    </row>
    <row r="175" spans="15:69" x14ac:dyDescent="0.25">
      <c r="O175" s="73"/>
      <c r="AE175" s="73"/>
      <c r="AQ175" s="73"/>
      <c r="BC175" s="73"/>
      <c r="BO175" s="73"/>
      <c r="BP175" s="34">
        <v>6.9418624969199003</v>
      </c>
      <c r="BQ175" s="34">
        <v>2.6386436932710998E-3</v>
      </c>
    </row>
    <row r="176" spans="15:69" x14ac:dyDescent="0.25">
      <c r="O176" s="73"/>
      <c r="AE176" s="73"/>
      <c r="AF176" s="34">
        <v>7.1531540157310003</v>
      </c>
      <c r="AG176" s="34">
        <v>2.7153980087732E-2</v>
      </c>
      <c r="AQ176" s="73"/>
      <c r="AR176" s="34">
        <v>6.9396334059155</v>
      </c>
      <c r="AS176" s="34">
        <v>2.2663579040581999E-3</v>
      </c>
      <c r="BC176" s="73"/>
      <c r="BD176" s="34">
        <v>7.1905627000898997</v>
      </c>
      <c r="BE176" s="34">
        <v>2.901702571805E-2</v>
      </c>
      <c r="BO176" s="73"/>
    </row>
    <row r="177" spans="15:69" x14ac:dyDescent="0.25">
      <c r="O177" s="73"/>
      <c r="AE177" s="73"/>
      <c r="AQ177" s="73"/>
      <c r="BC177" s="73"/>
      <c r="BO177" s="73"/>
    </row>
    <row r="178" spans="15:69" x14ac:dyDescent="0.25">
      <c r="O178" s="73"/>
      <c r="AE178" s="73"/>
      <c r="AQ178" s="73"/>
      <c r="BC178" s="73"/>
      <c r="BO178" s="73"/>
      <c r="BP178" s="34">
        <v>6.9419381536199998</v>
      </c>
      <c r="BQ178" s="34">
        <v>2.6331971952529998E-3</v>
      </c>
    </row>
    <row r="179" spans="15:69" x14ac:dyDescent="0.25">
      <c r="O179" s="73"/>
      <c r="AE179" s="73"/>
      <c r="AF179" s="34">
        <v>7.3435185881051996</v>
      </c>
      <c r="AG179" s="79">
        <v>4.8328557047730002E-4</v>
      </c>
      <c r="AQ179" s="73"/>
      <c r="AR179" s="34">
        <v>6.9397072511979996</v>
      </c>
      <c r="AS179" s="34">
        <v>2.2625737427463002E-3</v>
      </c>
      <c r="BC179" s="73"/>
      <c r="BD179" s="34">
        <v>7.3366810324314002</v>
      </c>
      <c r="BE179" s="79">
        <v>5.5671861940972001E-4</v>
      </c>
      <c r="BO179" s="73"/>
    </row>
    <row r="180" spans="15:69" x14ac:dyDescent="0.25">
      <c r="O180" s="73"/>
      <c r="AE180" s="73"/>
      <c r="AQ180" s="73"/>
      <c r="BC180" s="73"/>
      <c r="BO180" s="73"/>
    </row>
    <row r="181" spans="15:69" x14ac:dyDescent="0.25">
      <c r="O181" s="73"/>
      <c r="AE181" s="73"/>
      <c r="AQ181" s="73"/>
      <c r="BC181" s="73"/>
      <c r="BO181" s="73"/>
      <c r="BP181" s="34">
        <v>6.9420320514639</v>
      </c>
      <c r="BQ181" s="34">
        <v>2.6402537530857998E-3</v>
      </c>
    </row>
    <row r="182" spans="15:69" x14ac:dyDescent="0.25">
      <c r="O182" s="73"/>
      <c r="AE182" s="73"/>
      <c r="AF182" s="34">
        <v>7.3469537957536</v>
      </c>
      <c r="AG182" s="79">
        <v>3.8946784968527998E-4</v>
      </c>
      <c r="AQ182" s="73"/>
      <c r="AR182" s="34">
        <v>6.9398073128676003</v>
      </c>
      <c r="AS182" s="34">
        <v>2.2692180744987001E-3</v>
      </c>
      <c r="BC182" s="73"/>
      <c r="BD182" s="34">
        <v>7.3378244810103004</v>
      </c>
      <c r="BE182" s="79">
        <v>5.3525525764944995E-4</v>
      </c>
      <c r="BO182" s="73"/>
    </row>
    <row r="183" spans="15:69" x14ac:dyDescent="0.25">
      <c r="O183" s="73"/>
      <c r="AE183" s="73"/>
      <c r="AQ183" s="73"/>
      <c r="BC183" s="73"/>
      <c r="BO183" s="73"/>
    </row>
    <row r="184" spans="15:69" x14ac:dyDescent="0.25">
      <c r="O184" s="73"/>
      <c r="AE184" s="73"/>
      <c r="AQ184" s="73"/>
      <c r="BC184" s="73"/>
      <c r="BO184" s="73"/>
      <c r="BP184" s="34">
        <v>6.9424596636964004</v>
      </c>
      <c r="BQ184" s="34">
        <v>2.7712138417680002E-3</v>
      </c>
    </row>
    <row r="185" spans="15:69" x14ac:dyDescent="0.25">
      <c r="O185" s="73"/>
      <c r="AE185" s="73"/>
      <c r="AF185" s="34">
        <v>7.3469705605213997</v>
      </c>
      <c r="AG185" s="79">
        <v>3.8956611026758E-4</v>
      </c>
      <c r="AQ185" s="73"/>
      <c r="AR185" s="34">
        <v>6.9402434347995996</v>
      </c>
      <c r="AS185" s="34">
        <v>2.3654674484715E-3</v>
      </c>
      <c r="BC185" s="73"/>
      <c r="BD185" s="34">
        <v>7.3379554386835002</v>
      </c>
      <c r="BE185" s="79">
        <v>5.3095812097058998E-4</v>
      </c>
      <c r="BO185" s="73"/>
    </row>
    <row r="186" spans="15:69" x14ac:dyDescent="0.25">
      <c r="O186" s="73"/>
      <c r="AE186" s="73"/>
      <c r="AQ186" s="73"/>
      <c r="BC186" s="73"/>
      <c r="BO186" s="73"/>
    </row>
    <row r="187" spans="15:69" x14ac:dyDescent="0.25">
      <c r="O187" s="73"/>
      <c r="AE187" s="73"/>
      <c r="AQ187" s="73"/>
      <c r="BC187" s="73"/>
      <c r="BO187" s="73"/>
      <c r="BP187" s="34">
        <v>6.9517297314463002</v>
      </c>
      <c r="BQ187" s="34">
        <v>4.4369777227775001E-3</v>
      </c>
    </row>
    <row r="188" spans="15:69" x14ac:dyDescent="0.25">
      <c r="O188" s="73"/>
      <c r="AE188" s="73"/>
      <c r="AF188" s="34">
        <v>7.3469934196861004</v>
      </c>
      <c r="AG188" s="79">
        <v>3.7898453716380998E-4</v>
      </c>
      <c r="AQ188" s="73"/>
      <c r="AR188" s="34">
        <v>6.9495925227640996</v>
      </c>
      <c r="AS188" s="34">
        <v>3.6309350382671998E-3</v>
      </c>
      <c r="BC188" s="73"/>
      <c r="BD188" s="34">
        <v>7.3379578655727</v>
      </c>
      <c r="BE188" s="79">
        <v>5.3177027875819999E-4</v>
      </c>
      <c r="BO188" s="73"/>
    </row>
    <row r="189" spans="15:69" x14ac:dyDescent="0.25">
      <c r="O189" s="73"/>
      <c r="AE189" s="73"/>
      <c r="AQ189" s="73"/>
      <c r="BC189" s="73"/>
      <c r="BO189" s="73"/>
    </row>
    <row r="190" spans="15:69" x14ac:dyDescent="0.25">
      <c r="O190" s="73"/>
      <c r="AE190" s="73"/>
      <c r="AQ190" s="73"/>
      <c r="BC190" s="73"/>
      <c r="BO190" s="73"/>
      <c r="BP190" s="34">
        <v>6.9905766689361997</v>
      </c>
      <c r="BQ190" s="34">
        <v>0.60797400898903997</v>
      </c>
    </row>
    <row r="191" spans="15:69" x14ac:dyDescent="0.25">
      <c r="O191" s="73"/>
      <c r="AE191" s="73"/>
      <c r="AQ191" s="73"/>
      <c r="AR191" s="34">
        <v>6.9917521064381001</v>
      </c>
      <c r="AS191" s="34">
        <v>0.60916679101777005</v>
      </c>
      <c r="BC191" s="73"/>
      <c r="BO191" s="73"/>
    </row>
    <row r="192" spans="15:69" x14ac:dyDescent="0.25">
      <c r="O192" s="73"/>
      <c r="AE192" s="73"/>
      <c r="AQ192" s="73"/>
      <c r="BC192" s="73"/>
      <c r="BO192" s="73"/>
    </row>
    <row r="193" spans="15:69" x14ac:dyDescent="0.25">
      <c r="O193" s="73"/>
      <c r="AE193" s="73"/>
      <c r="AQ193" s="73"/>
      <c r="BC193" s="73"/>
      <c r="BO193" s="73"/>
      <c r="BP193" s="34">
        <v>6.9905856984353001</v>
      </c>
      <c r="BQ193" s="34">
        <v>0.60876940256556999</v>
      </c>
    </row>
    <row r="194" spans="15:69" x14ac:dyDescent="0.25">
      <c r="O194" s="73"/>
      <c r="AE194" s="73"/>
      <c r="AQ194" s="73"/>
      <c r="AR194" s="34">
        <v>6.9917559091688002</v>
      </c>
      <c r="AS194" s="34">
        <v>0.60987128070683005</v>
      </c>
      <c r="BC194" s="73"/>
      <c r="BO194" s="73"/>
    </row>
    <row r="195" spans="15:69" x14ac:dyDescent="0.25">
      <c r="O195" s="73"/>
      <c r="AE195" s="73"/>
      <c r="AQ195" s="73"/>
      <c r="BC195" s="73"/>
      <c r="BO195" s="73"/>
    </row>
    <row r="196" spans="15:69" x14ac:dyDescent="0.25">
      <c r="O196" s="73"/>
      <c r="AE196" s="73"/>
      <c r="AQ196" s="73"/>
      <c r="BC196" s="73"/>
      <c r="BO196" s="73"/>
      <c r="BP196" s="34">
        <v>6.9905885330551998</v>
      </c>
      <c r="BQ196" s="34">
        <v>0.60808184983324998</v>
      </c>
    </row>
    <row r="197" spans="15:69" x14ac:dyDescent="0.25">
      <c r="O197" s="73"/>
      <c r="AE197" s="73"/>
      <c r="AQ197" s="73"/>
      <c r="AR197" s="34">
        <v>6.9917641718662997</v>
      </c>
      <c r="AS197" s="34">
        <v>0.60926667359779996</v>
      </c>
      <c r="BC197" s="73"/>
      <c r="BO197" s="73"/>
    </row>
    <row r="198" spans="15:69" x14ac:dyDescent="0.25">
      <c r="O198" s="73"/>
      <c r="AE198" s="73"/>
      <c r="AQ198" s="73"/>
      <c r="BC198" s="73"/>
      <c r="BO198" s="73"/>
    </row>
    <row r="199" spans="15:69" x14ac:dyDescent="0.25">
      <c r="O199" s="73"/>
      <c r="AE199" s="73"/>
      <c r="AQ199" s="73"/>
      <c r="BC199" s="73"/>
      <c r="BO199" s="73"/>
      <c r="BP199" s="34">
        <v>6.9906101676291996</v>
      </c>
      <c r="BQ199" s="34">
        <v>0.60833165015732005</v>
      </c>
    </row>
    <row r="200" spans="15:69" x14ac:dyDescent="0.25">
      <c r="O200" s="73"/>
      <c r="AE200" s="73"/>
      <c r="AQ200" s="73"/>
      <c r="AR200" s="34">
        <v>6.9917856232488997</v>
      </c>
      <c r="AS200" s="34">
        <v>0.60948876577819999</v>
      </c>
      <c r="BC200" s="73"/>
      <c r="BO200" s="73"/>
    </row>
    <row r="201" spans="15:69" x14ac:dyDescent="0.25">
      <c r="O201" s="73"/>
      <c r="AE201" s="73"/>
      <c r="AQ201" s="73"/>
      <c r="BC201" s="73"/>
      <c r="BO201" s="73"/>
    </row>
    <row r="202" spans="15:69" x14ac:dyDescent="0.25">
      <c r="O202" s="73"/>
      <c r="AE202" s="73"/>
      <c r="AQ202" s="73"/>
      <c r="BC202" s="73"/>
      <c r="BO202" s="73"/>
      <c r="BP202" s="34">
        <v>6.9913691375336002</v>
      </c>
      <c r="BQ202" s="34">
        <v>0.60788620247275005</v>
      </c>
    </row>
    <row r="203" spans="15:69" x14ac:dyDescent="0.25">
      <c r="AQ203" s="73"/>
      <c r="AR203" s="34">
        <v>6.9925311167797002</v>
      </c>
      <c r="AS203" s="34">
        <v>0.60913382256031001</v>
      </c>
      <c r="BO203" s="73"/>
    </row>
    <row r="204" spans="15:69" x14ac:dyDescent="0.25">
      <c r="AQ204" s="73"/>
      <c r="BO204" s="73"/>
    </row>
    <row r="205" spans="15:69" x14ac:dyDescent="0.25">
      <c r="AQ205" s="73"/>
      <c r="BO205" s="73"/>
      <c r="BP205" s="34">
        <v>7.2855899555350998</v>
      </c>
      <c r="BQ205" s="34">
        <v>1.6085433674536999E-2</v>
      </c>
    </row>
    <row r="206" spans="15:69" x14ac:dyDescent="0.25">
      <c r="AQ206" s="73"/>
      <c r="AR206" s="34">
        <v>7.2787583356532002</v>
      </c>
      <c r="AS206" s="34">
        <v>1.5951619172952999E-2</v>
      </c>
      <c r="BO206" s="73"/>
    </row>
    <row r="207" spans="15:69" x14ac:dyDescent="0.25">
      <c r="AQ207" s="73"/>
      <c r="BO207" s="73"/>
    </row>
    <row r="208" spans="15:69" x14ac:dyDescent="0.25">
      <c r="AQ208" s="73"/>
      <c r="BO208" s="73"/>
      <c r="BP208" s="34">
        <v>7.3269749505363002</v>
      </c>
      <c r="BQ208" s="34">
        <v>1.6798779529838E-2</v>
      </c>
    </row>
    <row r="209" spans="43:69" x14ac:dyDescent="0.25">
      <c r="AQ209" s="73"/>
      <c r="AR209" s="34">
        <v>7.3200743696044004</v>
      </c>
      <c r="AS209" s="34">
        <v>1.6640592041101E-2</v>
      </c>
      <c r="BO209" s="73"/>
    </row>
    <row r="210" spans="43:69" x14ac:dyDescent="0.25">
      <c r="AQ210" s="73"/>
      <c r="BO210" s="73"/>
    </row>
    <row r="211" spans="43:69" x14ac:dyDescent="0.25">
      <c r="AQ211" s="73"/>
      <c r="BO211" s="73"/>
      <c r="BP211" s="34">
        <v>7.3374493394003997</v>
      </c>
      <c r="BQ211" s="34">
        <v>1.7039606031348999E-2</v>
      </c>
    </row>
    <row r="212" spans="43:69" x14ac:dyDescent="0.25">
      <c r="AR212" s="34">
        <v>7.3307072897778998</v>
      </c>
      <c r="AS212" s="34">
        <v>1.6881404311301001E-2</v>
      </c>
      <c r="BO212" s="73"/>
    </row>
    <row r="214" spans="43:69" x14ac:dyDescent="0.25">
      <c r="BP214" s="34">
        <v>7.3401045756243004</v>
      </c>
      <c r="BQ214" s="34">
        <v>1.7101340294783E-2</v>
      </c>
    </row>
    <row r="215" spans="43:69" x14ac:dyDescent="0.25">
      <c r="AR215" s="34">
        <v>7.3334372605144997</v>
      </c>
      <c r="AS215" s="34">
        <v>1.6943906219945001E-2</v>
      </c>
    </row>
    <row r="217" spans="43:69" x14ac:dyDescent="0.25">
      <c r="BP217" s="34">
        <v>7.3408332238148004</v>
      </c>
      <c r="BQ217" s="34">
        <v>1.7116874332959001E-2</v>
      </c>
    </row>
    <row r="218" spans="43:69" x14ac:dyDescent="0.25">
      <c r="AR218" s="34">
        <v>7.3341956139419997</v>
      </c>
      <c r="AS218" s="34">
        <v>1.6960236655285999E-2</v>
      </c>
    </row>
    <row r="220" spans="43:69" x14ac:dyDescent="0.25">
      <c r="BP220" s="34">
        <v>7.3476690436465004</v>
      </c>
      <c r="BQ220" s="79">
        <v>5.5074721556353002E-6</v>
      </c>
    </row>
    <row r="221" spans="43:69" x14ac:dyDescent="0.25">
      <c r="AR221" s="34">
        <v>7.3452831543546999</v>
      </c>
      <c r="AS221" s="79">
        <v>6.0778807927909997E-6</v>
      </c>
    </row>
    <row r="223" spans="43:69" x14ac:dyDescent="0.25">
      <c r="BP223" s="34">
        <v>7.3581830332209996</v>
      </c>
      <c r="BQ223" s="79">
        <v>2.1411481094208E-7</v>
      </c>
    </row>
    <row r="224" spans="43:69" x14ac:dyDescent="0.25">
      <c r="AR224" s="34">
        <v>7.3565038213548997</v>
      </c>
      <c r="AS224" s="79">
        <v>2.0872658536575999E-7</v>
      </c>
    </row>
    <row r="226" spans="44:69" x14ac:dyDescent="0.25">
      <c r="BP226" s="34">
        <v>7.3608362624795998</v>
      </c>
      <c r="BQ226" s="79">
        <v>6.7508559895011999E-7</v>
      </c>
    </row>
    <row r="227" spans="44:69" x14ac:dyDescent="0.25">
      <c r="AR227" s="34">
        <v>7.3593714357515001</v>
      </c>
      <c r="AS227" s="79">
        <v>7.2992825935236E-7</v>
      </c>
    </row>
    <row r="229" spans="44:69" x14ac:dyDescent="0.25">
      <c r="BP229" s="34">
        <v>7.3614701268543996</v>
      </c>
      <c r="BQ229" s="79">
        <v>8.9520059585280003E-7</v>
      </c>
    </row>
    <row r="230" spans="44:69" x14ac:dyDescent="0.25">
      <c r="AR230" s="34">
        <v>7.3600717230867003</v>
      </c>
      <c r="AS230" s="79">
        <v>8.4877576616546005E-7</v>
      </c>
    </row>
    <row r="232" spans="44:69" x14ac:dyDescent="0.25">
      <c r="BP232" s="34">
        <v>7.3616397654729999</v>
      </c>
      <c r="BQ232" s="79">
        <v>1.0277177605738999E-6</v>
      </c>
    </row>
    <row r="233" spans="44:69" x14ac:dyDescent="0.25">
      <c r="AR233" s="34">
        <v>7.3602633974316003</v>
      </c>
      <c r="AS233" s="79">
        <v>9.7164604306067995E-7</v>
      </c>
    </row>
  </sheetData>
  <mergeCells count="34">
    <mergeCell ref="CK5:CN6"/>
    <mergeCell ref="CK7:CL7"/>
    <mergeCell ref="CE2:CI3"/>
    <mergeCell ref="CK2:CO3"/>
    <mergeCell ref="CE5:CH6"/>
    <mergeCell ref="CE7:CF7"/>
    <mergeCell ref="B6:C6"/>
    <mergeCell ref="L6:M6"/>
    <mergeCell ref="L2:Z3"/>
    <mergeCell ref="AB2:AL3"/>
    <mergeCell ref="AB5:AE6"/>
    <mergeCell ref="AI5:AK5"/>
    <mergeCell ref="AB7:AC7"/>
    <mergeCell ref="AN2:AX3"/>
    <mergeCell ref="AN5:AQ6"/>
    <mergeCell ref="AU5:AW5"/>
    <mergeCell ref="AN7:AO7"/>
    <mergeCell ref="B1:N1"/>
    <mergeCell ref="B4:E5"/>
    <mergeCell ref="L4:O5"/>
    <mergeCell ref="W4:Z5"/>
    <mergeCell ref="R4:U5"/>
    <mergeCell ref="H4:I5"/>
    <mergeCell ref="BY5:CB6"/>
    <mergeCell ref="BY7:BZ7"/>
    <mergeCell ref="AZ2:BJ3"/>
    <mergeCell ref="AZ5:BC6"/>
    <mergeCell ref="BG5:BI5"/>
    <mergeCell ref="AZ7:BA7"/>
    <mergeCell ref="BL2:BV3"/>
    <mergeCell ref="BL4:BO5"/>
    <mergeCell ref="BS4:BU4"/>
    <mergeCell ref="BL6:BM6"/>
    <mergeCell ref="BY2:CC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2867-04DC-42B8-9BE0-E87C38FECCFF}">
  <dimension ref="B1:AN230"/>
  <sheetViews>
    <sheetView zoomScale="85" zoomScaleNormal="85" workbookViewId="0">
      <selection activeCell="H23" sqref="H23"/>
    </sheetView>
  </sheetViews>
  <sheetFormatPr defaultColWidth="16.7109375" defaultRowHeight="15" x14ac:dyDescent="0.25"/>
  <cols>
    <col min="1" max="1" width="5" customWidth="1"/>
    <col min="6" max="6" width="9" customWidth="1"/>
  </cols>
  <sheetData>
    <row r="1" spans="2:40" x14ac:dyDescent="0.25">
      <c r="B1" s="19" t="s">
        <v>6</v>
      </c>
      <c r="C1" s="20"/>
      <c r="D1" s="20"/>
      <c r="E1" s="21"/>
      <c r="G1" s="19" t="s">
        <v>8</v>
      </c>
      <c r="H1" s="20"/>
      <c r="I1" s="20"/>
      <c r="J1" s="21"/>
      <c r="L1" s="19" t="s">
        <v>5</v>
      </c>
      <c r="M1" s="20"/>
      <c r="N1" s="20"/>
      <c r="O1" s="21"/>
      <c r="Q1" s="19" t="s">
        <v>9</v>
      </c>
      <c r="R1" s="20"/>
      <c r="S1" s="20"/>
      <c r="T1" s="21"/>
      <c r="V1" s="19" t="s">
        <v>12</v>
      </c>
      <c r="W1" s="20"/>
      <c r="X1" s="20"/>
      <c r="Y1" s="21"/>
      <c r="AA1" s="19" t="s">
        <v>47</v>
      </c>
      <c r="AB1" s="20"/>
      <c r="AC1" s="20"/>
      <c r="AD1" s="21"/>
      <c r="AF1" s="19" t="s">
        <v>48</v>
      </c>
      <c r="AG1" s="20"/>
      <c r="AH1" s="20"/>
      <c r="AI1" s="21"/>
      <c r="AK1" s="19" t="s">
        <v>49</v>
      </c>
      <c r="AL1" s="20"/>
      <c r="AM1" s="20"/>
      <c r="AN1" s="21"/>
    </row>
    <row r="2" spans="2:40" x14ac:dyDescent="0.25">
      <c r="B2" s="22"/>
      <c r="C2" s="23"/>
      <c r="D2" s="23"/>
      <c r="E2" s="24"/>
      <c r="G2" s="22"/>
      <c r="H2" s="23"/>
      <c r="I2" s="23"/>
      <c r="J2" s="24"/>
      <c r="L2" s="22"/>
      <c r="M2" s="23"/>
      <c r="N2" s="23"/>
      <c r="O2" s="24"/>
      <c r="Q2" s="22"/>
      <c r="R2" s="23"/>
      <c r="S2" s="23"/>
      <c r="T2" s="24"/>
      <c r="V2" s="22"/>
      <c r="W2" s="23"/>
      <c r="X2" s="23"/>
      <c r="Y2" s="24"/>
      <c r="AA2" s="22"/>
      <c r="AB2" s="23"/>
      <c r="AC2" s="23"/>
      <c r="AD2" s="24"/>
      <c r="AF2" s="22"/>
      <c r="AG2" s="23"/>
      <c r="AH2" s="23"/>
      <c r="AI2" s="24"/>
      <c r="AK2" s="22"/>
      <c r="AL2" s="23"/>
      <c r="AM2" s="23"/>
      <c r="AN2" s="24"/>
    </row>
    <row r="3" spans="2:40" x14ac:dyDescent="0.25">
      <c r="B3" s="19" t="s">
        <v>11</v>
      </c>
      <c r="C3" s="20"/>
      <c r="D3" s="20"/>
      <c r="E3" s="21"/>
      <c r="G3" s="19" t="s">
        <v>11</v>
      </c>
      <c r="H3" s="20"/>
      <c r="I3" s="20"/>
      <c r="J3" s="21"/>
      <c r="L3" s="19" t="s">
        <v>11</v>
      </c>
      <c r="M3" s="20"/>
      <c r="N3" s="20"/>
      <c r="O3" s="21"/>
      <c r="Q3" s="19" t="s">
        <v>11</v>
      </c>
      <c r="R3" s="20"/>
      <c r="S3" s="20"/>
      <c r="T3" s="21"/>
      <c r="V3" s="19" t="s">
        <v>11</v>
      </c>
      <c r="W3" s="20"/>
      <c r="X3" s="20"/>
      <c r="Y3" s="21"/>
      <c r="AA3" s="19" t="s">
        <v>11</v>
      </c>
      <c r="AB3" s="20"/>
      <c r="AC3" s="20"/>
      <c r="AD3" s="21"/>
      <c r="AF3" s="19" t="s">
        <v>11</v>
      </c>
      <c r="AG3" s="20"/>
      <c r="AH3" s="20"/>
      <c r="AI3" s="21"/>
      <c r="AK3" s="19" t="s">
        <v>11</v>
      </c>
      <c r="AL3" s="20"/>
      <c r="AM3" s="20"/>
      <c r="AN3" s="21"/>
    </row>
    <row r="4" spans="2:40" x14ac:dyDescent="0.25">
      <c r="B4" s="22"/>
      <c r="C4" s="23"/>
      <c r="D4" s="23"/>
      <c r="E4" s="24"/>
      <c r="G4" s="22"/>
      <c r="H4" s="23"/>
      <c r="I4" s="23"/>
      <c r="J4" s="24"/>
      <c r="L4" s="22"/>
      <c r="M4" s="23"/>
      <c r="N4" s="23"/>
      <c r="O4" s="24"/>
      <c r="Q4" s="22"/>
      <c r="R4" s="23"/>
      <c r="S4" s="23"/>
      <c r="T4" s="24"/>
      <c r="V4" s="22"/>
      <c r="W4" s="23"/>
      <c r="X4" s="23"/>
      <c r="Y4" s="24"/>
      <c r="AA4" s="22"/>
      <c r="AB4" s="23"/>
      <c r="AC4" s="23"/>
      <c r="AD4" s="24"/>
      <c r="AF4" s="22"/>
      <c r="AG4" s="23"/>
      <c r="AH4" s="23"/>
      <c r="AI4" s="24"/>
      <c r="AK4" s="22"/>
      <c r="AL4" s="23"/>
      <c r="AM4" s="23"/>
      <c r="AN4" s="24"/>
    </row>
    <row r="5" spans="2:40" ht="28.5" x14ac:dyDescent="0.25">
      <c r="B5" s="25" t="s">
        <v>3</v>
      </c>
      <c r="C5" s="26"/>
      <c r="D5" s="3">
        <v>9.7469999999999999</v>
      </c>
      <c r="E5" s="2" t="s">
        <v>1</v>
      </c>
      <c r="G5" s="25" t="s">
        <v>3</v>
      </c>
      <c r="H5" s="26"/>
      <c r="I5" s="3">
        <v>9.7469999999999999</v>
      </c>
      <c r="J5" s="2" t="s">
        <v>1</v>
      </c>
      <c r="L5" s="25" t="s">
        <v>3</v>
      </c>
      <c r="M5" s="26"/>
      <c r="N5" s="3">
        <v>9.7469999999999999</v>
      </c>
      <c r="O5" s="2" t="s">
        <v>1</v>
      </c>
      <c r="Q5" s="25" t="s">
        <v>3</v>
      </c>
      <c r="R5" s="26"/>
      <c r="S5" s="3">
        <v>9.7469999999999999</v>
      </c>
      <c r="T5" s="2" t="s">
        <v>1</v>
      </c>
      <c r="V5" s="25" t="s">
        <v>3</v>
      </c>
      <c r="W5" s="26"/>
      <c r="X5" s="3">
        <v>9.7469999999999999</v>
      </c>
      <c r="Y5" s="2" t="s">
        <v>1</v>
      </c>
      <c r="AA5" s="25" t="s">
        <v>3</v>
      </c>
      <c r="AB5" s="26"/>
      <c r="AC5" s="3"/>
      <c r="AD5" s="2" t="s">
        <v>1</v>
      </c>
      <c r="AF5" s="25" t="s">
        <v>3</v>
      </c>
      <c r="AG5" s="26"/>
      <c r="AH5" s="3"/>
      <c r="AI5" s="2" t="s">
        <v>1</v>
      </c>
      <c r="AK5" s="25" t="s">
        <v>3</v>
      </c>
      <c r="AL5" s="26"/>
      <c r="AM5" s="3"/>
      <c r="AN5" s="2" t="s">
        <v>1</v>
      </c>
    </row>
    <row r="6" spans="2:40" x14ac:dyDescent="0.25">
      <c r="B6" t="s">
        <v>4</v>
      </c>
      <c r="C6" t="s">
        <v>0</v>
      </c>
      <c r="E6" t="s">
        <v>2</v>
      </c>
      <c r="G6" t="s">
        <v>4</v>
      </c>
      <c r="H6" t="s">
        <v>0</v>
      </c>
      <c r="J6" t="s">
        <v>2</v>
      </c>
      <c r="L6" t="s">
        <v>4</v>
      </c>
      <c r="M6" t="s">
        <v>0</v>
      </c>
      <c r="O6" t="s">
        <v>2</v>
      </c>
      <c r="Q6" t="s">
        <v>4</v>
      </c>
      <c r="R6" t="s">
        <v>0</v>
      </c>
      <c r="T6" t="s">
        <v>2</v>
      </c>
      <c r="V6" t="s">
        <v>4</v>
      </c>
      <c r="W6" t="s">
        <v>0</v>
      </c>
      <c r="Y6" t="s">
        <v>2</v>
      </c>
      <c r="AA6" t="s">
        <v>4</v>
      </c>
      <c r="AB6" t="s">
        <v>0</v>
      </c>
      <c r="AF6" t="s">
        <v>4</v>
      </c>
      <c r="AG6" t="s">
        <v>0</v>
      </c>
      <c r="AK6" t="s">
        <v>4</v>
      </c>
      <c r="AL6" t="s">
        <v>0</v>
      </c>
    </row>
    <row r="7" spans="2:40" x14ac:dyDescent="0.25">
      <c r="B7">
        <v>3.5603987109608002</v>
      </c>
      <c r="C7">
        <v>0.49484944548505999</v>
      </c>
      <c r="E7">
        <f>C7/Data!$P$6</f>
        <v>0.20202044475425737</v>
      </c>
      <c r="G7">
        <v>3.746581912825</v>
      </c>
      <c r="H7" s="4">
        <v>7.7036171714030999E-10</v>
      </c>
      <c r="J7">
        <f>H7/Data!$AF$6</f>
        <v>3.9465084022001804E-10</v>
      </c>
      <c r="L7">
        <v>3.5755518701643001</v>
      </c>
      <c r="M7">
        <v>0.49467707564064001</v>
      </c>
      <c r="O7">
        <f>M7/Data!$AR$6</f>
        <v>0.20101781187340553</v>
      </c>
      <c r="Q7">
        <v>3.7484334554986001</v>
      </c>
      <c r="R7" s="4">
        <v>7.3113100711792996E-10</v>
      </c>
      <c r="T7">
        <f>R7/Data!$BD$6</f>
        <v>3.7179341264517807E-10</v>
      </c>
      <c r="V7">
        <v>3.5871436977747</v>
      </c>
      <c r="W7">
        <v>0.49455162760999</v>
      </c>
      <c r="Y7">
        <f>W7/Data!$BP$6</f>
        <v>0.20157809348488812</v>
      </c>
      <c r="AA7">
        <v>3.6994475272838998</v>
      </c>
      <c r="AB7">
        <v>0.4934140477126</v>
      </c>
      <c r="AD7">
        <f>AB7/Data!$CC$6</f>
        <v>0.20036874104239571</v>
      </c>
      <c r="AF7">
        <v>3.6222643520486</v>
      </c>
      <c r="AG7">
        <v>0.49414515962354999</v>
      </c>
      <c r="AI7">
        <f>AG7/Data!$CI$6</f>
        <v>0.2019296385844172</v>
      </c>
      <c r="AK7">
        <v>3.7438440260345001</v>
      </c>
      <c r="AL7" s="4">
        <v>2.5667673706664998E-9</v>
      </c>
      <c r="AN7" s="4">
        <f>AL7/Data!$CO$6</f>
        <v>1.0472890667284134E-9</v>
      </c>
    </row>
    <row r="8" spans="2:40" x14ac:dyDescent="0.25">
      <c r="B8" s="15">
        <f>B7+0.0002</f>
        <v>3.5605987109608002</v>
      </c>
      <c r="E8">
        <f>C8/Data!$P$6</f>
        <v>0</v>
      </c>
      <c r="G8" s="15">
        <f>G7+0.0002</f>
        <v>3.7467819128249999</v>
      </c>
      <c r="J8">
        <f>H8/Data!$AF$6</f>
        <v>0</v>
      </c>
      <c r="L8" s="15">
        <f>L7+0.0002</f>
        <v>3.5757518701643001</v>
      </c>
      <c r="O8">
        <f>M8/Data!$AR$6</f>
        <v>0</v>
      </c>
      <c r="Q8" s="15">
        <f>Q7+0.0002</f>
        <v>3.7486334554986001</v>
      </c>
      <c r="T8">
        <f>R8/Data!$BD$6</f>
        <v>0</v>
      </c>
      <c r="V8" s="15">
        <f>V7+0.0002</f>
        <v>3.5873436977747</v>
      </c>
      <c r="Y8">
        <f>W8/Data!$BP$6</f>
        <v>0</v>
      </c>
      <c r="AA8" s="15">
        <f>AA7+0.0002</f>
        <v>3.6996475272838998</v>
      </c>
      <c r="AD8">
        <f>AB8/Data!$CC$6</f>
        <v>0</v>
      </c>
      <c r="AF8" s="15">
        <f>AF7+0.0002</f>
        <v>3.6224643520486</v>
      </c>
      <c r="AI8">
        <f>AG8/Data!$CI$6</f>
        <v>0</v>
      </c>
      <c r="AK8" s="15">
        <f>AK7+0.0002</f>
        <v>3.7440440260345</v>
      </c>
      <c r="AN8" s="4">
        <f>AL8/Data!$CO$6</f>
        <v>0</v>
      </c>
    </row>
    <row r="9" spans="2:40" x14ac:dyDescent="0.25">
      <c r="B9" s="15">
        <f>B10-0.0002</f>
        <v>3.6098322424327001</v>
      </c>
      <c r="E9">
        <f>C9/Data!$P$6</f>
        <v>0</v>
      </c>
      <c r="G9" s="15">
        <f>G10-0.0002</f>
        <v>3.7464839983938001</v>
      </c>
      <c r="J9">
        <f>H9/Data!$AF$6</f>
        <v>0</v>
      </c>
      <c r="L9" s="15">
        <f>L10-0.0002</f>
        <v>3.6249166390737</v>
      </c>
      <c r="O9">
        <f>M9/Data!$AR$6</f>
        <v>0</v>
      </c>
      <c r="Q9" s="15">
        <f>Q10-0.0002</f>
        <v>3.7482921026541001</v>
      </c>
      <c r="T9">
        <f>R9/Data!$BD$6</f>
        <v>0</v>
      </c>
      <c r="V9" s="15">
        <f>V10-0.0002</f>
        <v>3.6364334212657998</v>
      </c>
      <c r="Y9">
        <f>W9/Data!$BP$6</f>
        <v>0</v>
      </c>
      <c r="AA9" s="15">
        <f>AA10-0.0002</f>
        <v>3.7449420773309998</v>
      </c>
      <c r="AB9" s="1"/>
      <c r="AD9">
        <f>AB9/Data!$CC$6</f>
        <v>0</v>
      </c>
      <c r="AF9" s="15">
        <f>AF10-0.0002</f>
        <v>3.6711494596528</v>
      </c>
      <c r="AG9" s="1"/>
      <c r="AI9">
        <f>AG9/Data!$CI$6</f>
        <v>0</v>
      </c>
      <c r="AK9" s="15">
        <f>AK10-0.0002</f>
        <v>3.7437412666664001</v>
      </c>
      <c r="AL9" s="1"/>
      <c r="AN9" s="4">
        <f>AL9/Data!$CO$6</f>
        <v>0</v>
      </c>
    </row>
    <row r="10" spans="2:40" x14ac:dyDescent="0.25">
      <c r="B10">
        <v>3.6100322424327</v>
      </c>
      <c r="C10">
        <v>0.49650624251725001</v>
      </c>
      <c r="E10">
        <f>C10/Data!$P$6</f>
        <v>0.20269682597760599</v>
      </c>
      <c r="G10">
        <v>3.7466839983938001</v>
      </c>
      <c r="H10" s="4">
        <v>7.6955535022075005E-10</v>
      </c>
      <c r="J10">
        <f>H10/Data!$AF$6</f>
        <v>3.9423774417013732E-10</v>
      </c>
      <c r="L10">
        <v>3.6251166390737</v>
      </c>
      <c r="M10">
        <v>0.49634714270127001</v>
      </c>
      <c r="O10">
        <f>M10/Data!$AR$6</f>
        <v>0.20169646314459072</v>
      </c>
      <c r="Q10">
        <v>3.7484921026541</v>
      </c>
      <c r="R10" s="4">
        <v>7.3158327530998002E-10</v>
      </c>
      <c r="T10">
        <f>R10/Data!$BD$6</f>
        <v>3.7202339924527593E-10</v>
      </c>
      <c r="V10">
        <v>3.6366334212657998</v>
      </c>
      <c r="W10">
        <v>0.49622945626251003</v>
      </c>
      <c r="Y10">
        <f>W10/Data!$BP$6</f>
        <v>0.20226197254237657</v>
      </c>
      <c r="AA10" s="1">
        <v>3.7451420773309998</v>
      </c>
      <c r="AB10" s="1">
        <v>9.3111294729549001E-7</v>
      </c>
      <c r="AD10">
        <f>AB10/Data!$CC$6</f>
        <v>3.7811231739908098E-7</v>
      </c>
      <c r="AF10" s="1">
        <v>3.6713494596528</v>
      </c>
      <c r="AG10" s="1">
        <v>0.49583805145171</v>
      </c>
      <c r="AI10">
        <f>AG10/Data!$CI$6</f>
        <v>0.20262142930292448</v>
      </c>
      <c r="AK10" s="1">
        <v>3.7439412666664</v>
      </c>
      <c r="AL10" s="1">
        <v>2.6053475779424001E-9</v>
      </c>
      <c r="AN10" s="4">
        <f>AL10/Data!$CO$6</f>
        <v>1.0630305124604723E-9</v>
      </c>
    </row>
    <row r="11" spans="2:40" x14ac:dyDescent="0.25">
      <c r="B11" s="15">
        <f>B10+0.0002</f>
        <v>3.6102322424327</v>
      </c>
      <c r="E11">
        <f>C11/Data!$P$6</f>
        <v>0</v>
      </c>
      <c r="G11" s="15">
        <f>G10+0.0002</f>
        <v>3.7468839983938</v>
      </c>
      <c r="J11">
        <f>H11/Data!$AF$6</f>
        <v>0</v>
      </c>
      <c r="L11" s="15">
        <f>L10+0.0002</f>
        <v>3.6253166390736999</v>
      </c>
      <c r="O11">
        <f>M11/Data!$AR$6</f>
        <v>0</v>
      </c>
      <c r="Q11" s="15">
        <f>Q10+0.0002</f>
        <v>3.7486921026541</v>
      </c>
      <c r="T11">
        <f>R11/Data!$BD$6</f>
        <v>0</v>
      </c>
      <c r="V11" s="15">
        <f>V10+0.0002</f>
        <v>3.6368334212657998</v>
      </c>
      <c r="Y11">
        <f>W11/Data!$BP$6</f>
        <v>0</v>
      </c>
      <c r="AA11" s="15">
        <f>AA10+0.0002</f>
        <v>3.7453420773309998</v>
      </c>
      <c r="AB11" s="1"/>
      <c r="AD11">
        <f>AB11/Data!$CC$6</f>
        <v>0</v>
      </c>
      <c r="AF11" s="15">
        <f>AF10+0.0002</f>
        <v>3.6715494596528</v>
      </c>
      <c r="AG11" s="1"/>
      <c r="AI11">
        <f>AG11/Data!$CI$6</f>
        <v>0</v>
      </c>
      <c r="AK11" s="15">
        <f>AK10+0.0002</f>
        <v>3.7441412666664</v>
      </c>
      <c r="AL11" s="1"/>
      <c r="AN11" s="4">
        <f>AL11/Data!$CO$6</f>
        <v>0</v>
      </c>
    </row>
    <row r="12" spans="2:40" x14ac:dyDescent="0.25">
      <c r="B12" s="15">
        <f>B13-0.0002</f>
        <v>3.6216629094375001</v>
      </c>
      <c r="E12">
        <f>C12/Data!$P$6</f>
        <v>0</v>
      </c>
      <c r="G12" s="15">
        <f>G13-0.0002</f>
        <v>3.7474214570587998</v>
      </c>
      <c r="J12">
        <f>H12/Data!$AF$6</f>
        <v>0</v>
      </c>
      <c r="L12" s="15">
        <f>L13-0.0002</f>
        <v>3.6365520345680999</v>
      </c>
      <c r="O12">
        <f>M12/Data!$AR$6</f>
        <v>0</v>
      </c>
      <c r="Q12" s="15">
        <f>Q13-0.0002</f>
        <v>3.7489670758764002</v>
      </c>
      <c r="T12">
        <f>R12/Data!$BD$6</f>
        <v>0</v>
      </c>
      <c r="V12" s="15">
        <f>V13-0.0002</f>
        <v>3.6479123635869</v>
      </c>
      <c r="Y12">
        <f>W12/Data!$BP$6</f>
        <v>0</v>
      </c>
      <c r="AA12" s="15">
        <f>AA13-0.0002</f>
        <v>3.7450988535006</v>
      </c>
      <c r="AB12" s="1"/>
      <c r="AD12">
        <f>AB12/Data!$CC$6</f>
        <v>0</v>
      </c>
      <c r="AF12" s="15">
        <f>AF13-0.0002</f>
        <v>3.6821020110716001</v>
      </c>
      <c r="AG12" s="1"/>
      <c r="AI12">
        <f>AG12/Data!$CI$6</f>
        <v>0</v>
      </c>
      <c r="AK12" s="15">
        <f>AK13-0.0002</f>
        <v>3.7442322091397999</v>
      </c>
      <c r="AL12" s="1"/>
      <c r="AN12" s="4">
        <f>AL12/Data!$CO$6</f>
        <v>0</v>
      </c>
    </row>
    <row r="13" spans="2:40" x14ac:dyDescent="0.25">
      <c r="B13">
        <v>3.6218629094375001</v>
      </c>
      <c r="C13">
        <v>0.49696687740436002</v>
      </c>
      <c r="E13">
        <f>C13/Data!$P$6</f>
        <v>0.20288487845621808</v>
      </c>
      <c r="G13">
        <v>3.7476214570587998</v>
      </c>
      <c r="H13" s="4">
        <v>7.8972163062495001E-10</v>
      </c>
      <c r="J13">
        <f>H13/Data!$AF$6</f>
        <v>4.0456878649551871E-10</v>
      </c>
      <c r="L13">
        <v>3.6367520345680999</v>
      </c>
      <c r="M13">
        <v>0.49680314642691997</v>
      </c>
      <c r="O13">
        <f>M13/Data!$AR$6</f>
        <v>0.20188176558864993</v>
      </c>
      <c r="Q13">
        <v>3.7491670758764002</v>
      </c>
      <c r="R13" s="4">
        <v>7.6156683735941002E-10</v>
      </c>
      <c r="T13">
        <f>R13/Data!$BD$6</f>
        <v>3.8727058579472822E-10</v>
      </c>
      <c r="V13">
        <v>3.6481123635868999</v>
      </c>
      <c r="W13">
        <v>0.49668149009514001</v>
      </c>
      <c r="Y13">
        <f>W13/Data!$BP$6</f>
        <v>0.20244622048148977</v>
      </c>
      <c r="AA13" s="1">
        <v>3.7452988535006</v>
      </c>
      <c r="AB13" s="1">
        <v>1.0427577948300999E-6</v>
      </c>
      <c r="AD13">
        <f>AB13/Data!$CC$6</f>
        <v>4.2344977312837141E-7</v>
      </c>
      <c r="AF13" s="1">
        <v>3.6823020110716</v>
      </c>
      <c r="AG13" s="1">
        <v>0.49627582299119999</v>
      </c>
      <c r="AI13">
        <f>AG13/Data!$CI$6</f>
        <v>0.20280032217889457</v>
      </c>
      <c r="AK13" s="1">
        <v>3.7444322091397999</v>
      </c>
      <c r="AL13" s="1">
        <v>2.7812225441592E-9</v>
      </c>
      <c r="AN13" s="4">
        <f>AL13/Data!$CO$6</f>
        <v>1.1347907862332589E-9</v>
      </c>
    </row>
    <row r="14" spans="2:40" x14ac:dyDescent="0.25">
      <c r="B14" s="15">
        <f>B13+0.0002</f>
        <v>3.6220629094375001</v>
      </c>
      <c r="E14">
        <f>C14/Data!$P$6</f>
        <v>0</v>
      </c>
      <c r="G14" s="15">
        <f>G13+0.0002</f>
        <v>3.7478214570587998</v>
      </c>
      <c r="J14">
        <f>H14/Data!$AF$6</f>
        <v>0</v>
      </c>
      <c r="L14" s="15">
        <f>L13+0.0002</f>
        <v>3.6369520345680999</v>
      </c>
      <c r="O14">
        <f>M14/Data!$AR$6</f>
        <v>0</v>
      </c>
      <c r="Q14" s="15">
        <f>Q13+0.0002</f>
        <v>3.7493670758764002</v>
      </c>
      <c r="T14">
        <f>R14/Data!$BD$6</f>
        <v>0</v>
      </c>
      <c r="V14" s="15">
        <f>V13+0.0002</f>
        <v>3.6483123635868999</v>
      </c>
      <c r="Y14">
        <f>W14/Data!$BP$6</f>
        <v>0</v>
      </c>
      <c r="AA14" s="15">
        <f>AA13+0.0002</f>
        <v>3.7454988535006</v>
      </c>
      <c r="AB14" s="1"/>
      <c r="AD14">
        <f>AB14/Data!$CC$6</f>
        <v>0</v>
      </c>
      <c r="AF14" s="15">
        <f>AF13+0.0002</f>
        <v>3.6825020110716</v>
      </c>
      <c r="AG14" s="1"/>
      <c r="AI14">
        <f>AG14/Data!$CI$6</f>
        <v>0</v>
      </c>
      <c r="AK14" s="15">
        <f>AK13+0.0002</f>
        <v>3.7446322091397999</v>
      </c>
      <c r="AL14" s="1"/>
      <c r="AN14" s="4">
        <f>AL14/Data!$CO$6</f>
        <v>0</v>
      </c>
    </row>
    <row r="15" spans="2:40" x14ac:dyDescent="0.25">
      <c r="B15" s="15">
        <f>B16-0.0002</f>
        <v>3.6249703867742</v>
      </c>
      <c r="E15">
        <f>C15/Data!$P$6</f>
        <v>0</v>
      </c>
      <c r="G15" s="15">
        <f>G16-0.0002</f>
        <v>3.7546096542493999</v>
      </c>
      <c r="J15">
        <f>H15/Data!$AF$6</f>
        <v>0</v>
      </c>
      <c r="L15" s="15">
        <f>L16-0.0002</f>
        <v>3.6397517953717999</v>
      </c>
      <c r="O15">
        <f>M15/Data!$AR$6</f>
        <v>0</v>
      </c>
      <c r="Q15" s="15">
        <f>Q16-0.0002</f>
        <v>3.7551449514194002</v>
      </c>
      <c r="T15">
        <f>R15/Data!$BD$6</f>
        <v>0</v>
      </c>
      <c r="V15" s="15">
        <f>V16-0.0002</f>
        <v>3.6510313031204999</v>
      </c>
      <c r="Y15">
        <f>W15/Data!$BP$6</f>
        <v>0</v>
      </c>
      <c r="AA15" s="15">
        <f>AA16-0.0002</f>
        <v>3.7457519866267002</v>
      </c>
      <c r="AB15" s="1"/>
      <c r="AD15">
        <f>AB15/Data!$CC$6</f>
        <v>0</v>
      </c>
      <c r="AF15" s="15">
        <f>AF16-0.0002</f>
        <v>3.6849654846636</v>
      </c>
      <c r="AG15" s="1"/>
      <c r="AI15">
        <f>AG15/Data!$CI$6</f>
        <v>0</v>
      </c>
      <c r="AK15" s="15">
        <f>AK16-0.0002</f>
        <v>3.7465517362512002</v>
      </c>
      <c r="AL15" s="1"/>
      <c r="AN15" s="4">
        <f>AL15/Data!$CO$6</f>
        <v>0</v>
      </c>
    </row>
    <row r="16" spans="2:40" x14ac:dyDescent="0.25">
      <c r="B16">
        <v>3.6251703867742</v>
      </c>
      <c r="C16">
        <v>0.49712747885406</v>
      </c>
      <c r="E16">
        <f>C16/Data!$P$6</f>
        <v>0.20295044340045029</v>
      </c>
      <c r="G16">
        <v>3.7548096542493998</v>
      </c>
      <c r="H16" s="4">
        <v>8.0959302053640998E-10</v>
      </c>
      <c r="J16">
        <f>H16/Data!$AF$6</f>
        <v>4.1474875851438905E-10</v>
      </c>
      <c r="L16">
        <v>3.6399517953717999</v>
      </c>
      <c r="M16">
        <v>0.49695893842972999</v>
      </c>
      <c r="O16">
        <f>M16/Data!$AR$6</f>
        <v>0.20194507349001506</v>
      </c>
      <c r="Q16">
        <v>3.7553449514194002</v>
      </c>
      <c r="R16" s="4">
        <v>7.6283365711719999E-10</v>
      </c>
      <c r="T16">
        <f>R16/Data!$BD$6</f>
        <v>3.8791478667852294E-10</v>
      </c>
      <c r="V16">
        <v>3.6512313031204999</v>
      </c>
      <c r="W16">
        <v>0.49683367916310001</v>
      </c>
      <c r="Y16">
        <f>W16/Data!$BP$6</f>
        <v>0.20250825239172102</v>
      </c>
      <c r="AA16" s="1">
        <v>3.7459519866267001</v>
      </c>
      <c r="AB16" s="1">
        <v>1.8542939363815E-6</v>
      </c>
      <c r="AD16">
        <f>AB16/Data!$CC$6</f>
        <v>7.5300357433625924E-7</v>
      </c>
      <c r="AF16" s="1">
        <v>3.6851654846635999</v>
      </c>
      <c r="AG16" s="1">
        <v>0.49641671856523001</v>
      </c>
      <c r="AI16">
        <f>AG16/Data!$CI$6</f>
        <v>0.20285789836230533</v>
      </c>
      <c r="AK16" s="1">
        <v>3.7467517362512002</v>
      </c>
      <c r="AL16" s="1">
        <v>3.8270398425614001E-9</v>
      </c>
      <c r="AN16" s="4">
        <f>AL16/Data!$CO$6</f>
        <v>1.5615037930016388E-9</v>
      </c>
    </row>
    <row r="17" spans="2:40" x14ac:dyDescent="0.25">
      <c r="B17" s="15">
        <f>B16+0.0002</f>
        <v>3.6253703867742</v>
      </c>
      <c r="E17">
        <f>C17/Data!$P$6</f>
        <v>0</v>
      </c>
      <c r="G17" s="15">
        <f>G16+0.0002</f>
        <v>3.7550096542493998</v>
      </c>
      <c r="J17">
        <f>H17/Data!$AF$6</f>
        <v>0</v>
      </c>
      <c r="L17" s="15">
        <f>L16+0.0002</f>
        <v>3.6401517953717999</v>
      </c>
      <c r="O17">
        <f>M17/Data!$AR$6</f>
        <v>0</v>
      </c>
      <c r="Q17" s="15">
        <f>Q16+0.0002</f>
        <v>3.7555449514194001</v>
      </c>
      <c r="T17">
        <f>R17/Data!$BD$6</f>
        <v>0</v>
      </c>
      <c r="V17" s="15">
        <f>V16+0.0002</f>
        <v>3.6514313031204999</v>
      </c>
      <c r="Y17">
        <f>W17/Data!$BP$6</f>
        <v>0</v>
      </c>
      <c r="AA17" s="15">
        <f>AA16+0.0002</f>
        <v>3.7461519866267001</v>
      </c>
      <c r="AB17" s="1"/>
      <c r="AD17">
        <f>AB17/Data!$CC$6</f>
        <v>0</v>
      </c>
      <c r="AF17" s="15">
        <f>AF16+0.0002</f>
        <v>3.6853654846635999</v>
      </c>
      <c r="AG17" s="1"/>
      <c r="AI17">
        <f>AG17/Data!$CI$6</f>
        <v>0</v>
      </c>
      <c r="AK17" s="15">
        <f>AK16+0.0002</f>
        <v>3.7469517362512001</v>
      </c>
      <c r="AL17" s="1"/>
      <c r="AN17" s="4">
        <f>AL17/Data!$CO$6</f>
        <v>0</v>
      </c>
    </row>
    <row r="18" spans="2:40" x14ac:dyDescent="0.25">
      <c r="B18" s="15">
        <f>B19-0.0002</f>
        <v>3.6259828079641001</v>
      </c>
      <c r="E18">
        <f>C18/Data!$P$6</f>
        <v>0</v>
      </c>
      <c r="G18" s="15">
        <f>G19-0.0002</f>
        <v>4.0388199537244995</v>
      </c>
      <c r="J18">
        <f>H18/Data!$AF$6</f>
        <v>0</v>
      </c>
      <c r="L18" s="15">
        <f>L19-0.0002</f>
        <v>3.6407199756647</v>
      </c>
      <c r="O18">
        <f>M18/Data!$AR$6</f>
        <v>0</v>
      </c>
      <c r="Q18" s="15">
        <f>Q19-0.0002</f>
        <v>4.0926470649155995</v>
      </c>
      <c r="T18">
        <f>R18/Data!$BD$6</f>
        <v>0</v>
      </c>
      <c r="V18" s="15">
        <f>V19-0.0002</f>
        <v>3.6519628362877001</v>
      </c>
      <c r="Y18">
        <f>W18/Data!$BP$6</f>
        <v>0</v>
      </c>
      <c r="AA18" s="15">
        <f>AA19-0.0002</f>
        <v>3.7468072486118</v>
      </c>
      <c r="AB18" s="1"/>
      <c r="AD18">
        <f>AB18/Data!$CC$6</f>
        <v>0</v>
      </c>
      <c r="AF18" s="15">
        <f>AF19-0.0002</f>
        <v>3.6857889974458002</v>
      </c>
      <c r="AG18" s="1"/>
      <c r="AI18">
        <f>AG18/Data!$CI$6</f>
        <v>0</v>
      </c>
      <c r="AK18" s="15">
        <f>AK19-0.0002</f>
        <v>3.7572537152679</v>
      </c>
      <c r="AL18" s="1"/>
      <c r="AN18" s="4">
        <f>AL18/Data!$CO$6</f>
        <v>0</v>
      </c>
    </row>
    <row r="19" spans="2:40" x14ac:dyDescent="0.25">
      <c r="B19">
        <v>3.6261828079641001</v>
      </c>
      <c r="C19">
        <v>0.49718152813687</v>
      </c>
      <c r="E19">
        <f>C19/Data!$P$6</f>
        <v>0.20297250881903681</v>
      </c>
      <c r="G19">
        <v>4.0390199537245</v>
      </c>
      <c r="H19">
        <v>0.49035325054656997</v>
      </c>
      <c r="J19">
        <f>H19/Data!$AF$6</f>
        <v>0.25120449008186418</v>
      </c>
      <c r="L19">
        <v>3.6409199756646999</v>
      </c>
      <c r="M19">
        <v>0.49701078169321999</v>
      </c>
      <c r="O19">
        <f>M19/Data!$AR$6</f>
        <v>0.20196614060612034</v>
      </c>
      <c r="Q19">
        <v>4.0928470649155999</v>
      </c>
      <c r="R19">
        <v>0.48972905174650999</v>
      </c>
      <c r="T19">
        <f>R19/Data!$BD$6</f>
        <v>0.24903612847451448</v>
      </c>
      <c r="V19">
        <v>3.6521628362877001</v>
      </c>
      <c r="W19">
        <v>0.49688336857947002</v>
      </c>
      <c r="Y19">
        <f>W19/Data!$BP$6</f>
        <v>0.20252850568229586</v>
      </c>
      <c r="AA19" s="1">
        <v>3.7470072486118</v>
      </c>
      <c r="AB19" s="1">
        <v>0.49503174973493003</v>
      </c>
      <c r="AD19">
        <f>AB19/Data!$CC$6</f>
        <v>0.20102566785487433</v>
      </c>
      <c r="AF19" s="1">
        <v>3.6859889974458002</v>
      </c>
      <c r="AG19" s="1">
        <v>0.49646019276358</v>
      </c>
      <c r="AI19">
        <f>AG19/Data!$CI$6</f>
        <v>0.20287566384880173</v>
      </c>
      <c r="AK19" s="1">
        <v>3.7574537152679</v>
      </c>
      <c r="AL19" s="1">
        <v>5.0592674961235002E-8</v>
      </c>
      <c r="AN19" s="4">
        <f>AL19/Data!$CO$6</f>
        <v>2.0642757091651582E-8</v>
      </c>
    </row>
    <row r="20" spans="2:40" x14ac:dyDescent="0.25">
      <c r="B20" s="15">
        <f>B19+0.0002</f>
        <v>3.6263828079641001</v>
      </c>
      <c r="E20">
        <f>C20/Data!$P$6</f>
        <v>0</v>
      </c>
      <c r="G20" s="15">
        <f>G19+0.0002</f>
        <v>4.0392199537245004</v>
      </c>
      <c r="J20">
        <f>H20/Data!$AF$6</f>
        <v>0</v>
      </c>
      <c r="L20" s="15">
        <f>L19+0.0002</f>
        <v>3.6411199756646999</v>
      </c>
      <c r="O20">
        <f>M20/Data!$AR$6</f>
        <v>0</v>
      </c>
      <c r="Q20" s="15">
        <f>Q19+0.0002</f>
        <v>4.0930470649156003</v>
      </c>
      <c r="T20">
        <f>R20/Data!$BD$6</f>
        <v>0</v>
      </c>
      <c r="V20" s="15">
        <f>V19+0.0002</f>
        <v>3.6523628362877001</v>
      </c>
      <c r="Y20">
        <f>W20/Data!$BP$6</f>
        <v>0</v>
      </c>
      <c r="AA20" s="15">
        <f>AA19+0.0002</f>
        <v>3.7472072486118</v>
      </c>
      <c r="AB20" s="1"/>
      <c r="AD20">
        <f>AB20/Data!$CC$6</f>
        <v>0</v>
      </c>
      <c r="AF20" s="15">
        <f>AF19+0.0002</f>
        <v>3.6861889974458002</v>
      </c>
      <c r="AG20" s="1"/>
      <c r="AI20">
        <f>AG20/Data!$CI$6</f>
        <v>0</v>
      </c>
      <c r="AK20" s="15">
        <f>AK19+0.0002</f>
        <v>3.7576537152678999</v>
      </c>
      <c r="AL20" s="1"/>
      <c r="AN20" s="4">
        <f>AL20/Data!$CO$6</f>
        <v>0</v>
      </c>
    </row>
    <row r="21" spans="2:40" x14ac:dyDescent="0.25">
      <c r="B21" s="15">
        <f>B22-0.0002</f>
        <v>3.7494786667536002</v>
      </c>
      <c r="E21">
        <f>C21/Data!$P$6</f>
        <v>0</v>
      </c>
      <c r="G21" s="15">
        <f>G22-0.0002</f>
        <v>4.0686183554977999</v>
      </c>
      <c r="J21">
        <f>H21/Data!$AF$6</f>
        <v>0</v>
      </c>
      <c r="L21" s="15">
        <f>L22-0.0002</f>
        <v>3.7488419916422999</v>
      </c>
      <c r="O21">
        <f>M21/Data!$AR$6</f>
        <v>0</v>
      </c>
      <c r="Q21" s="15">
        <f>Q22-0.0002</f>
        <v>4.1180261356901999</v>
      </c>
      <c r="T21">
        <f>R21/Data!$BD$6</f>
        <v>0</v>
      </c>
      <c r="V21" s="15">
        <f>V22-0.0002</f>
        <v>3.7483872906614</v>
      </c>
      <c r="Y21">
        <f>W21/Data!$BP$6</f>
        <v>0</v>
      </c>
      <c r="AA21" s="15">
        <f>AA22-0.0002</f>
        <v>3.7485387837834998</v>
      </c>
      <c r="AB21" s="1"/>
      <c r="AD21">
        <f>AB21/Data!$CC$6</f>
        <v>0</v>
      </c>
      <c r="AF21" s="15">
        <f>AF22-0.0002</f>
        <v>3.7470930343602</v>
      </c>
      <c r="AG21" s="1"/>
      <c r="AI21">
        <f>AG21/Data!$CI$6</f>
        <v>0</v>
      </c>
      <c r="AK21" s="15">
        <f>AK22-0.0002</f>
        <v>3.7820386262751002</v>
      </c>
      <c r="AL21" s="1"/>
      <c r="AN21" s="4">
        <f>AL21/Data!$CO$6</f>
        <v>0</v>
      </c>
    </row>
    <row r="22" spans="2:40" x14ac:dyDescent="0.25">
      <c r="B22">
        <v>3.7496786667536002</v>
      </c>
      <c r="C22" s="4">
        <v>4.6322029634191003E-9</v>
      </c>
      <c r="E22">
        <f>C22/Data!$P$6</f>
        <v>1.8910796231056269E-9</v>
      </c>
      <c r="G22">
        <v>4.0688183554978004</v>
      </c>
      <c r="H22">
        <v>0.49141753106968</v>
      </c>
      <c r="J22">
        <f>H22/Data!$AF$6</f>
        <v>0.25174971344035912</v>
      </c>
      <c r="L22">
        <v>3.7490419916422999</v>
      </c>
      <c r="M22" s="4">
        <v>4.2717525353494003E-9</v>
      </c>
      <c r="O22">
        <f>M22/Data!$AR$6</f>
        <v>1.7358765744471519E-9</v>
      </c>
      <c r="Q22">
        <v>4.1182261356902004</v>
      </c>
      <c r="R22">
        <v>0.49061643068410998</v>
      </c>
      <c r="T22">
        <f>R22/Data!$BD$6</f>
        <v>0.24948737680115882</v>
      </c>
      <c r="V22">
        <v>3.7485872906614</v>
      </c>
      <c r="W22" s="4">
        <v>4.6406647544908999E-9</v>
      </c>
      <c r="Y22">
        <f>W22/Data!$BP$6</f>
        <v>1.8915241634802694E-9</v>
      </c>
      <c r="AA22" s="1">
        <v>3.7487387837834998</v>
      </c>
      <c r="AB22" s="1">
        <v>7.2202677754588994E-5</v>
      </c>
      <c r="AD22">
        <f>AB22/Data!$CC$6</f>
        <v>2.9320526459764492E-5</v>
      </c>
      <c r="AF22" s="1">
        <v>3.7472930343602</v>
      </c>
      <c r="AG22" s="1">
        <v>4.9999713991841998E-9</v>
      </c>
      <c r="AI22">
        <f>AG22/Data!$CI$6</f>
        <v>2.0432101739878515E-9</v>
      </c>
      <c r="AK22" s="1">
        <v>3.7822386262751002</v>
      </c>
      <c r="AL22" s="1">
        <v>0.49268142168092</v>
      </c>
      <c r="AN22" s="4">
        <f>AL22/Data!$CO$6</f>
        <v>0.20102322953118135</v>
      </c>
    </row>
    <row r="23" spans="2:40" x14ac:dyDescent="0.25">
      <c r="B23" s="15">
        <f>B22+0.0002</f>
        <v>3.7498786667536002</v>
      </c>
      <c r="E23">
        <f>C23/Data!$P$6</f>
        <v>0</v>
      </c>
      <c r="G23" s="15">
        <f>G22+0.0002</f>
        <v>4.0690183554978008</v>
      </c>
      <c r="J23">
        <f>H23/Data!$AF$6</f>
        <v>0</v>
      </c>
      <c r="L23" s="15">
        <f>L22+0.0002</f>
        <v>3.7492419916422999</v>
      </c>
      <c r="O23">
        <f>M23/Data!$AR$6</f>
        <v>0</v>
      </c>
      <c r="Q23" s="15">
        <f>Q22+0.0002</f>
        <v>4.1184261356902008</v>
      </c>
      <c r="T23">
        <f>R23/Data!$BD$6</f>
        <v>0</v>
      </c>
      <c r="V23" s="15">
        <f>V22+0.0002</f>
        <v>3.7487872906613999</v>
      </c>
      <c r="Y23">
        <f>W23/Data!$BP$6</f>
        <v>0</v>
      </c>
      <c r="AA23" s="15">
        <f>AA22+0.0002</f>
        <v>3.7489387837834998</v>
      </c>
      <c r="AB23" s="1"/>
      <c r="AD23">
        <f>AB23/Data!$CC$6</f>
        <v>0</v>
      </c>
      <c r="AF23" s="15">
        <f>AF22+0.0002</f>
        <v>3.7474930343602</v>
      </c>
      <c r="AG23" s="1"/>
      <c r="AI23">
        <f>AG23/Data!$CI$6</f>
        <v>0</v>
      </c>
      <c r="AK23" s="15">
        <f>AK22+0.0002</f>
        <v>3.7824386262751002</v>
      </c>
      <c r="AL23" s="1"/>
      <c r="AN23" s="4">
        <f>AL23/Data!$CO$6</f>
        <v>0</v>
      </c>
    </row>
    <row r="24" spans="2:40" x14ac:dyDescent="0.25">
      <c r="B24" s="15">
        <f>B25-0.0002</f>
        <v>3.7497553639143999</v>
      </c>
      <c r="E24">
        <f>C24/Data!$P$6</f>
        <v>0</v>
      </c>
      <c r="G24" s="15">
        <f>G25-0.0002</f>
        <v>4.0718009253029992</v>
      </c>
      <c r="J24">
        <f>H24/Data!$AF$6</f>
        <v>0</v>
      </c>
      <c r="L24" s="15">
        <f>L25-0.0002</f>
        <v>3.7491040239118001</v>
      </c>
      <c r="O24">
        <f>M24/Data!$AR$6</f>
        <v>0</v>
      </c>
      <c r="Q24" s="15">
        <f>Q25-0.0002</f>
        <v>4.1202959728453994</v>
      </c>
      <c r="T24">
        <f>R24/Data!$BD$6</f>
        <v>0</v>
      </c>
      <c r="V24" s="15">
        <f>V25-0.0002</f>
        <v>3.7486382436030001</v>
      </c>
      <c r="Y24">
        <f>W24/Data!$BP$6</f>
        <v>0</v>
      </c>
      <c r="AA24" s="15">
        <f>AA25-0.0002</f>
        <v>3.7564857394867999</v>
      </c>
      <c r="AB24" s="1"/>
      <c r="AD24">
        <f>AB24/Data!$CC$6</f>
        <v>0</v>
      </c>
      <c r="AF24" s="15">
        <f>AF25-0.0002</f>
        <v>3.7473122497953</v>
      </c>
      <c r="AG24" s="1"/>
      <c r="AI24">
        <f>AG24/Data!$CI$6</f>
        <v>0</v>
      </c>
      <c r="AK24" s="15">
        <f>AK25-0.0002</f>
        <v>3.8269059609715002</v>
      </c>
      <c r="AL24" s="1"/>
      <c r="AN24" s="4">
        <f>AL24/Data!$CO$6</f>
        <v>0</v>
      </c>
    </row>
    <row r="25" spans="2:40" x14ac:dyDescent="0.25">
      <c r="B25">
        <v>3.7499553639143999</v>
      </c>
      <c r="C25" s="4">
        <v>4.6081200431799E-9</v>
      </c>
      <c r="E25">
        <f>C25/Data!$P$6</f>
        <v>1.8812478605319907E-9</v>
      </c>
      <c r="G25">
        <v>4.0720009253029996</v>
      </c>
      <c r="H25">
        <v>0.49157235587539999</v>
      </c>
      <c r="J25">
        <f>H25/Data!$AF$6</f>
        <v>0.25182902908949484</v>
      </c>
      <c r="L25">
        <v>3.7493040239118001</v>
      </c>
      <c r="M25" s="4">
        <v>4.2669387913476004E-9</v>
      </c>
      <c r="O25">
        <f>M25/Data!$AR$6</f>
        <v>1.7339204533050767E-9</v>
      </c>
      <c r="Q25">
        <v>4.1204959728453998</v>
      </c>
      <c r="R25">
        <v>0.49072693299536002</v>
      </c>
      <c r="T25">
        <f>R25/Data!$BD$6</f>
        <v>0.24954356923590013</v>
      </c>
      <c r="V25">
        <v>3.7488382436030001</v>
      </c>
      <c r="W25" s="4">
        <v>4.6297307704596004E-9</v>
      </c>
      <c r="Y25">
        <f>W25/Data!$BP$6</f>
        <v>1.8870674970127561E-9</v>
      </c>
      <c r="AA25" s="1">
        <v>3.7566857394867998</v>
      </c>
      <c r="AB25" s="1">
        <v>0.49550628676394998</v>
      </c>
      <c r="AD25">
        <f>AB25/Data!$CC$6</f>
        <v>0.20121837089509687</v>
      </c>
      <c r="AF25" s="1">
        <v>3.7475122497953</v>
      </c>
      <c r="AG25" s="1">
        <v>4.9718744011602998E-9</v>
      </c>
      <c r="AI25">
        <f>AG25/Data!$CI$6</f>
        <v>2.0317284938665781E-9</v>
      </c>
      <c r="AK25" s="1">
        <v>3.8271059609715001</v>
      </c>
      <c r="AL25" s="1">
        <v>0.49430856803784001</v>
      </c>
      <c r="AN25" s="4">
        <f>AL25/Data!$CO$6</f>
        <v>0.20168713566036311</v>
      </c>
    </row>
    <row r="26" spans="2:40" x14ac:dyDescent="0.25">
      <c r="B26" s="15">
        <f>B25+0.0002</f>
        <v>3.7501553639143999</v>
      </c>
      <c r="E26">
        <f>C26/Data!$P$6</f>
        <v>0</v>
      </c>
      <c r="G26" s="15">
        <f>G25+0.0002</f>
        <v>4.072200925303</v>
      </c>
      <c r="J26">
        <f>H26/Data!$AF$6</f>
        <v>0</v>
      </c>
      <c r="L26" s="15">
        <f>L25+0.0002</f>
        <v>3.7495040239118</v>
      </c>
      <c r="O26">
        <f>M26/Data!$AR$6</f>
        <v>0</v>
      </c>
      <c r="Q26" s="15">
        <f>Q25+0.0002</f>
        <v>4.1206959728454002</v>
      </c>
      <c r="T26">
        <f>R26/Data!$BD$6</f>
        <v>0</v>
      </c>
      <c r="V26" s="15">
        <f>V25+0.0002</f>
        <v>3.7490382436030001</v>
      </c>
      <c r="Y26">
        <f>W26/Data!$BP$6</f>
        <v>0</v>
      </c>
      <c r="AA26" s="15">
        <f>AA25+0.0002</f>
        <v>3.7568857394867998</v>
      </c>
      <c r="AB26" s="1"/>
      <c r="AD26">
        <f>AB26/Data!$CC$6</f>
        <v>0</v>
      </c>
      <c r="AF26" s="15">
        <f>AF25+0.0002</f>
        <v>3.7477122497952999</v>
      </c>
      <c r="AG26" s="1"/>
      <c r="AI26">
        <f>AG26/Data!$CI$6</f>
        <v>0</v>
      </c>
      <c r="AK26" s="15">
        <f>AK25+0.0002</f>
        <v>3.8273059609715001</v>
      </c>
      <c r="AL26" s="1"/>
      <c r="AN26" s="4">
        <f>AL26/Data!$CO$6</f>
        <v>0</v>
      </c>
    </row>
    <row r="27" spans="2:40" x14ac:dyDescent="0.25">
      <c r="B27" s="15">
        <f>B28-0.0002</f>
        <v>3.750729436816</v>
      </c>
      <c r="E27">
        <f>C27/Data!$P$6</f>
        <v>0</v>
      </c>
      <c r="G27" s="15">
        <f>G28-0.0002</f>
        <v>4.0722113128177</v>
      </c>
      <c r="J27">
        <f>H27/Data!$AF$6</f>
        <v>0</v>
      </c>
      <c r="L27" s="15">
        <f>L28-0.0002</f>
        <v>3.7500416378446002</v>
      </c>
      <c r="O27">
        <f>M27/Data!$AR$6</f>
        <v>0</v>
      </c>
      <c r="Q27" s="15">
        <f>Q28-0.0002</f>
        <v>4.1205446242632</v>
      </c>
      <c r="T27">
        <f>R27/Data!$BD$6</f>
        <v>0</v>
      </c>
      <c r="V27" s="15">
        <f>V28-0.0002</f>
        <v>3.7495482618629001</v>
      </c>
      <c r="Y27">
        <f>W27/Data!$BP$6</f>
        <v>0</v>
      </c>
      <c r="AA27" s="15">
        <f>AA28-0.0002</f>
        <v>3.7588077156058</v>
      </c>
      <c r="AB27" s="1"/>
      <c r="AD27">
        <f>AB27/Data!$CC$6</f>
        <v>0</v>
      </c>
      <c r="AF27" s="15">
        <f>AF28-0.0002</f>
        <v>3.7481397585871998</v>
      </c>
      <c r="AG27" s="1"/>
      <c r="AI27">
        <f>AG27/Data!$CI$6</f>
        <v>0</v>
      </c>
      <c r="AK27" s="15">
        <f>AK28-0.0002</f>
        <v>3.8350628825266999</v>
      </c>
      <c r="AL27" s="1"/>
      <c r="AN27" s="4">
        <f>AL27/Data!$CO$6</f>
        <v>0</v>
      </c>
    </row>
    <row r="28" spans="2:40" x14ac:dyDescent="0.25">
      <c r="B28">
        <v>3.750929436816</v>
      </c>
      <c r="C28" s="4">
        <v>4.5773043329090999E-9</v>
      </c>
      <c r="E28">
        <f>C28/Data!$P$6</f>
        <v>1.8686674614810774E-9</v>
      </c>
      <c r="G28">
        <v>4.0724113128177004</v>
      </c>
      <c r="H28">
        <v>0.49158350061947997</v>
      </c>
      <c r="J28">
        <f>H28/Data!$AF$6</f>
        <v>0.2518347384627897</v>
      </c>
      <c r="L28">
        <v>3.7502416378446002</v>
      </c>
      <c r="M28" s="4">
        <v>4.2638803502351998E-9</v>
      </c>
      <c r="O28">
        <f>M28/Data!$AR$6</f>
        <v>1.7326776200095128E-9</v>
      </c>
      <c r="Q28">
        <v>4.1207446242632004</v>
      </c>
      <c r="R28">
        <v>0.49072994692854</v>
      </c>
      <c r="T28">
        <f>R28/Data!$BD$6</f>
        <v>0.24954510187573015</v>
      </c>
      <c r="V28">
        <v>3.7497482618629001</v>
      </c>
      <c r="W28" s="4">
        <v>4.6110325356554999E-9</v>
      </c>
      <c r="Y28">
        <f>W28/Data!$BP$6</f>
        <v>1.8794461399836457E-9</v>
      </c>
      <c r="AA28" s="1">
        <v>3.7590077156057999</v>
      </c>
      <c r="AB28" s="1">
        <v>0.49561738792815002</v>
      </c>
      <c r="AD28">
        <f>AB28/Data!$CC$6</f>
        <v>0.2012634875684107</v>
      </c>
      <c r="AF28" s="1">
        <v>3.7483397585871998</v>
      </c>
      <c r="AG28" s="1">
        <v>4.9153125275786996E-9</v>
      </c>
      <c r="AI28">
        <f>AG28/Data!$CI$6</f>
        <v>2.0086148025401447E-9</v>
      </c>
      <c r="AK28" s="1">
        <v>3.8352628825266999</v>
      </c>
      <c r="AL28" s="1">
        <v>0.49465472871921001</v>
      </c>
      <c r="AN28" s="4">
        <f>AL28/Data!$CO$6</f>
        <v>0.20182837568899725</v>
      </c>
    </row>
    <row r="29" spans="2:40" x14ac:dyDescent="0.25">
      <c r="B29" s="15">
        <f>B28+0.0002</f>
        <v>3.751129436816</v>
      </c>
      <c r="E29">
        <f>C29/Data!$P$6</f>
        <v>0</v>
      </c>
      <c r="G29" s="15">
        <f>G28+0.0002</f>
        <v>4.0726113128177008</v>
      </c>
      <c r="J29">
        <f>H29/Data!$AF$6</f>
        <v>0</v>
      </c>
      <c r="L29" s="15">
        <f>L28+0.0002</f>
        <v>3.7504416378446002</v>
      </c>
      <c r="O29">
        <f>M29/Data!$AR$6</f>
        <v>0</v>
      </c>
      <c r="Q29" s="15">
        <f>Q28+0.0002</f>
        <v>4.1209446242632009</v>
      </c>
      <c r="T29">
        <f>R29/Data!$BD$6</f>
        <v>0</v>
      </c>
      <c r="V29" s="15">
        <f>V28+0.0002</f>
        <v>3.7499482618629001</v>
      </c>
      <c r="Y29">
        <f>W29/Data!$BP$6</f>
        <v>0</v>
      </c>
      <c r="AA29" s="15">
        <f>AA28+0.0002</f>
        <v>3.7592077156057999</v>
      </c>
      <c r="AB29" s="1"/>
      <c r="AD29">
        <f>AB29/Data!$CC$6</f>
        <v>0</v>
      </c>
      <c r="AF29" s="15">
        <f>AF28+0.0002</f>
        <v>3.7485397585871998</v>
      </c>
      <c r="AG29" s="1"/>
      <c r="AI29">
        <f>AG29/Data!$CI$6</f>
        <v>0</v>
      </c>
      <c r="AK29" s="15">
        <f>AK28+0.0002</f>
        <v>3.8354628825266999</v>
      </c>
      <c r="AL29" s="1"/>
      <c r="AN29" s="4">
        <f>AL29/Data!$CO$6</f>
        <v>0</v>
      </c>
    </row>
    <row r="30" spans="2:40" x14ac:dyDescent="0.25">
      <c r="B30" s="15">
        <f>B31-0.0002</f>
        <v>3.7542529035787</v>
      </c>
      <c r="E30">
        <f>C30/Data!$P$6</f>
        <v>0</v>
      </c>
      <c r="G30" s="15">
        <f>G31-0.0002</f>
        <v>4.4853807885655996</v>
      </c>
      <c r="J30">
        <f>H30/Data!$AF$6</f>
        <v>0</v>
      </c>
      <c r="L30" s="15">
        <f>L31-0.0002</f>
        <v>3.7534895388171998</v>
      </c>
      <c r="O30">
        <f>M30/Data!$AR$6</f>
        <v>0</v>
      </c>
      <c r="Q30" s="15">
        <f>Q31-0.0002</f>
        <v>4.4768576482626994</v>
      </c>
      <c r="T30">
        <f>R30/Data!$BD$6</f>
        <v>0</v>
      </c>
      <c r="V30" s="15">
        <f>V31-0.0002</f>
        <v>3.7529373310063998</v>
      </c>
      <c r="Y30">
        <f>W30/Data!$BP$6</f>
        <v>0</v>
      </c>
      <c r="AA30" s="15">
        <f>AA31-0.0002</f>
        <v>3.7594159637517999</v>
      </c>
      <c r="AB30" s="1"/>
      <c r="AD30">
        <f>AB30/Data!$CC$6</f>
        <v>0</v>
      </c>
      <c r="AF30" s="15">
        <f>AF31-0.0002</f>
        <v>3.7513414853100002</v>
      </c>
      <c r="AG30" s="1"/>
      <c r="AI30">
        <f>AG30/Data!$CI$6</f>
        <v>0</v>
      </c>
      <c r="AK30" s="15">
        <f>AK31-0.0002</f>
        <v>3.8367953287065002</v>
      </c>
      <c r="AL30" s="1"/>
      <c r="AN30" s="4">
        <f>AL30/Data!$CO$6</f>
        <v>0</v>
      </c>
    </row>
    <row r="31" spans="2:40" x14ac:dyDescent="0.25">
      <c r="B31">
        <v>3.7544529035787</v>
      </c>
      <c r="C31" s="4">
        <v>4.4921852964737002E-9</v>
      </c>
      <c r="E31">
        <f>C31/Data!$P$6</f>
        <v>1.8339179315894601E-9</v>
      </c>
      <c r="G31">
        <v>4.4855807885656001</v>
      </c>
      <c r="H31" s="4">
        <v>5.2889846923513998E-4</v>
      </c>
      <c r="J31">
        <f>H31/Data!$AF$6</f>
        <v>2.7095093204990118E-4</v>
      </c>
      <c r="L31">
        <v>3.7536895388171998</v>
      </c>
      <c r="M31" s="4">
        <v>4.1734028863850999E-9</v>
      </c>
      <c r="O31">
        <f>M31/Data!$AR$6</f>
        <v>1.6959110450000521E-9</v>
      </c>
      <c r="Q31">
        <v>4.4770576482626998</v>
      </c>
      <c r="R31" s="4">
        <v>5.2291306230524003E-4</v>
      </c>
      <c r="T31">
        <f>R31/Data!$BD$6</f>
        <v>2.6591080129070079E-4</v>
      </c>
      <c r="V31">
        <v>3.7531373310063998</v>
      </c>
      <c r="W31" s="4">
        <v>4.4674167992158999E-9</v>
      </c>
      <c r="Y31">
        <f>W31/Data!$BP$6</f>
        <v>1.8209086997454489E-9</v>
      </c>
      <c r="AA31" s="1">
        <v>3.7596159637517998</v>
      </c>
      <c r="AB31" s="1">
        <v>0.49564722599267003</v>
      </c>
      <c r="AD31">
        <f>AB31/Data!$CC$6</f>
        <v>0.2012756044010196</v>
      </c>
      <c r="AF31" s="1">
        <v>3.7515414853100002</v>
      </c>
      <c r="AG31" s="1">
        <v>4.6530214669606996E-9</v>
      </c>
      <c r="AI31">
        <f>AG31/Data!$CI$6</f>
        <v>1.9014310367113634E-9</v>
      </c>
      <c r="AK31" s="1">
        <v>3.8369953287065002</v>
      </c>
      <c r="AL31" s="1">
        <v>0.49475092609901999</v>
      </c>
      <c r="AN31" s="4">
        <f>AL31/Data!$CO$6</f>
        <v>0.20186762601813663</v>
      </c>
    </row>
    <row r="32" spans="2:40" x14ac:dyDescent="0.25">
      <c r="B32" s="15">
        <f>B31+0.0002</f>
        <v>3.7546529035787</v>
      </c>
      <c r="E32">
        <f>C32/Data!$P$6</f>
        <v>0</v>
      </c>
      <c r="G32" s="15">
        <f>G31+0.0002</f>
        <v>4.4857807885656005</v>
      </c>
      <c r="J32">
        <f>H32/Data!$AF$6</f>
        <v>0</v>
      </c>
      <c r="L32" s="15">
        <f>L31+0.0002</f>
        <v>3.7538895388171998</v>
      </c>
      <c r="O32">
        <f>M32/Data!$AR$6</f>
        <v>0</v>
      </c>
      <c r="Q32" s="15">
        <f>Q31+0.0002</f>
        <v>4.4772576482627002</v>
      </c>
      <c r="T32">
        <f>R32/Data!$BD$6</f>
        <v>0</v>
      </c>
      <c r="V32" s="15">
        <f>V31+0.0002</f>
        <v>3.7533373310063998</v>
      </c>
      <c r="Y32">
        <f>W32/Data!$BP$6</f>
        <v>0</v>
      </c>
      <c r="AA32" s="15">
        <f>AA31+0.0002</f>
        <v>3.7598159637517998</v>
      </c>
      <c r="AB32" s="1"/>
      <c r="AD32">
        <f>AB32/Data!$CC$6</f>
        <v>0</v>
      </c>
      <c r="AF32" s="15">
        <f>AF31+0.0002</f>
        <v>3.7517414853100002</v>
      </c>
      <c r="AG32" s="1"/>
      <c r="AI32">
        <f>AG32/Data!$CI$6</f>
        <v>0</v>
      </c>
      <c r="AK32" s="15">
        <f>AK31+0.0002</f>
        <v>3.8371953287065002</v>
      </c>
      <c r="AL32" s="1"/>
      <c r="AN32" s="4">
        <f>AL32/Data!$CO$6</f>
        <v>0</v>
      </c>
    </row>
    <row r="33" spans="2:40" x14ac:dyDescent="0.25">
      <c r="B33" s="15">
        <f>B34-0.0002</f>
        <v>3.7666043094449</v>
      </c>
      <c r="E33">
        <f>C33/Data!$P$6</f>
        <v>0</v>
      </c>
      <c r="G33" s="15">
        <f>G34-0.0002</f>
        <v>4.4854958004577998</v>
      </c>
      <c r="J33">
        <f>H33/Data!$AF$6</f>
        <v>0</v>
      </c>
      <c r="L33" s="15">
        <f>L34-0.0002</f>
        <v>3.7657673023654001</v>
      </c>
      <c r="O33">
        <f>M33/Data!$AR$6</f>
        <v>0</v>
      </c>
      <c r="Q33" s="15">
        <f>Q34-0.0002</f>
        <v>4.4769239756700996</v>
      </c>
      <c r="T33">
        <f>R33/Data!$BD$6</f>
        <v>0</v>
      </c>
      <c r="V33" s="15">
        <f>V34-0.0002</f>
        <v>3.7651549797230999</v>
      </c>
      <c r="Y33">
        <f>W33/Data!$BP$6</f>
        <v>0</v>
      </c>
      <c r="AA33" s="15">
        <f>AA34-0.0002</f>
        <v>3.7599960876209</v>
      </c>
      <c r="AB33" s="1"/>
      <c r="AD33">
        <f>AB33/Data!$CC$6</f>
        <v>0</v>
      </c>
      <c r="AF33" s="15">
        <f>AF34-0.0002</f>
        <v>3.7633481443740999</v>
      </c>
      <c r="AG33" s="1"/>
      <c r="AI33">
        <f>AG33/Data!$CI$6</f>
        <v>0</v>
      </c>
      <c r="AK33" s="15">
        <f>AK34-0.0002</f>
        <v>3.8372135392330002</v>
      </c>
      <c r="AL33" s="1"/>
      <c r="AN33" s="4">
        <f>AL33/Data!$CO$6</f>
        <v>0</v>
      </c>
    </row>
    <row r="34" spans="2:40" x14ac:dyDescent="0.25">
      <c r="B34">
        <v>3.7668043094449</v>
      </c>
      <c r="C34" s="4">
        <v>3.6755552360663E-9</v>
      </c>
      <c r="E34">
        <f>C34/Data!$P$6</f>
        <v>1.5005317481584839E-9</v>
      </c>
      <c r="G34">
        <v>4.4856958004578003</v>
      </c>
      <c r="H34" s="4">
        <v>5.289881704364E-4</v>
      </c>
      <c r="J34">
        <f>H34/Data!$AF$6</f>
        <v>2.709968853386724E-4</v>
      </c>
      <c r="L34">
        <v>3.7659673023654001</v>
      </c>
      <c r="M34" s="4">
        <v>3.4255171485117998E-9</v>
      </c>
      <c r="O34">
        <f>M34/Data!$AR$6</f>
        <v>1.3919989335202149E-9</v>
      </c>
      <c r="Q34">
        <v>4.4771239756701</v>
      </c>
      <c r="R34" s="4">
        <v>5.2296620169848E-4</v>
      </c>
      <c r="T34">
        <f>R34/Data!$BD$6</f>
        <v>2.6593782363849654E-4</v>
      </c>
      <c r="V34">
        <v>3.7653549797230998</v>
      </c>
      <c r="W34" s="4">
        <v>3.5430010283656E-9</v>
      </c>
      <c r="Y34">
        <f>W34/Data!$BP$6</f>
        <v>1.4441189809937427E-9</v>
      </c>
      <c r="AA34" s="1">
        <v>3.7601960876209</v>
      </c>
      <c r="AB34" s="1">
        <v>7.1605586944034002E-8</v>
      </c>
      <c r="AD34">
        <f>AB34/Data!$CC$6</f>
        <v>2.9078055993928519E-8</v>
      </c>
      <c r="AF34" s="1">
        <v>3.7635481443740999</v>
      </c>
      <c r="AG34" s="1">
        <v>3.4269736516655002E-9</v>
      </c>
      <c r="AI34">
        <f>AG34/Data!$CI$6</f>
        <v>1.4004134968079433E-9</v>
      </c>
      <c r="AK34" s="1">
        <v>3.8374135392330002</v>
      </c>
      <c r="AL34" s="1">
        <v>0.49475996409623002</v>
      </c>
      <c r="AN34" s="4">
        <f>AL34/Data!$CO$6</f>
        <v>0.20187131368994179</v>
      </c>
    </row>
    <row r="35" spans="2:40" x14ac:dyDescent="0.25">
      <c r="B35" s="15">
        <f>B34+0.0002</f>
        <v>3.7670043094448999</v>
      </c>
      <c r="E35">
        <f>C35/Data!$P$6</f>
        <v>0</v>
      </c>
      <c r="G35" s="15">
        <f>G34+0.0002</f>
        <v>4.4858958004578007</v>
      </c>
      <c r="J35">
        <f>H35/Data!$AF$6</f>
        <v>0</v>
      </c>
      <c r="L35" s="15">
        <f>L34+0.0002</f>
        <v>3.7661673023654001</v>
      </c>
      <c r="O35">
        <f>M35/Data!$AR$6</f>
        <v>0</v>
      </c>
      <c r="Q35" s="15">
        <f>Q34+0.0002</f>
        <v>4.4773239756701004</v>
      </c>
      <c r="T35">
        <f>R35/Data!$BD$6</f>
        <v>0</v>
      </c>
      <c r="V35" s="15">
        <f>V34+0.0002</f>
        <v>3.7655549797230998</v>
      </c>
      <c r="Y35">
        <f>W35/Data!$BP$6</f>
        <v>0</v>
      </c>
      <c r="AA35" s="15">
        <f>AA34+0.0002</f>
        <v>3.7603960876208999</v>
      </c>
      <c r="AB35" s="1"/>
      <c r="AD35">
        <f>AB35/Data!$CC$6</f>
        <v>0</v>
      </c>
      <c r="AF35" s="15">
        <f>AF34+0.0002</f>
        <v>3.7637481443740999</v>
      </c>
      <c r="AG35" s="1"/>
      <c r="AI35">
        <f>AG35/Data!$CI$6</f>
        <v>0</v>
      </c>
      <c r="AK35" s="15">
        <f>AK34+0.0002</f>
        <v>3.8376135392330002</v>
      </c>
      <c r="AL35" s="1"/>
      <c r="AN35" s="4">
        <f>AL35/Data!$CO$6</f>
        <v>0</v>
      </c>
    </row>
    <row r="36" spans="2:40" x14ac:dyDescent="0.25">
      <c r="B36" s="15">
        <f>B37-0.0002</f>
        <v>4.5633084794693994</v>
      </c>
      <c r="E36">
        <f>C36/Data!$P$6</f>
        <v>0</v>
      </c>
      <c r="G36" s="15">
        <f>G37-0.0002</f>
        <v>4.4865799296933</v>
      </c>
      <c r="J36">
        <f>H36/Data!$AF$6</f>
        <v>0</v>
      </c>
      <c r="L36" s="15">
        <f>L37-0.0002</f>
        <v>4.5606082104796997</v>
      </c>
      <c r="O36">
        <f>M36/Data!$AR$6</f>
        <v>0</v>
      </c>
      <c r="Q36" s="15">
        <f>Q37-0.0002</f>
        <v>4.4777020547649</v>
      </c>
      <c r="T36">
        <f>R36/Data!$BD$6</f>
        <v>0</v>
      </c>
      <c r="V36" s="15">
        <f>V37-0.0002</f>
        <v>4.5585673635946993</v>
      </c>
      <c r="Y36">
        <f>W36/Data!$BP$6</f>
        <v>0</v>
      </c>
      <c r="AA36" s="15">
        <f>AA37-0.0002</f>
        <v>4.5394006729644998</v>
      </c>
      <c r="AB36" s="1"/>
      <c r="AD36">
        <f>AB36/Data!$CC$6</f>
        <v>0</v>
      </c>
      <c r="AF36" s="15">
        <f>AF37-0.0002</f>
        <v>4.5524715301916991</v>
      </c>
      <c r="AG36" s="1"/>
      <c r="AI36">
        <f>AG36/Data!$CI$6</f>
        <v>0</v>
      </c>
      <c r="AK36" s="15">
        <f>AK37-0.0002</f>
        <v>4.5257988649759993</v>
      </c>
      <c r="AL36" s="1"/>
      <c r="AN36" s="4">
        <f>AL36/Data!$CO$6</f>
        <v>0</v>
      </c>
    </row>
    <row r="37" spans="2:40" x14ac:dyDescent="0.25">
      <c r="B37">
        <v>4.5635084794693999</v>
      </c>
      <c r="C37" s="4">
        <v>5.8490660303654003E-4</v>
      </c>
      <c r="E37">
        <f>C37/Data!$P$6</f>
        <v>2.3878594421646403E-4</v>
      </c>
      <c r="G37">
        <v>4.4867799296933004</v>
      </c>
      <c r="H37" s="4">
        <v>5.2979504205685995E-4</v>
      </c>
      <c r="J37">
        <f>H37/Data!$AF$6</f>
        <v>2.7141023994324212E-4</v>
      </c>
      <c r="L37">
        <v>4.5608082104797001</v>
      </c>
      <c r="M37" s="4">
        <v>5.8303052900785001E-4</v>
      </c>
      <c r="O37">
        <f>M37/Data!$AR$6</f>
        <v>2.3692127039598681E-4</v>
      </c>
      <c r="Q37">
        <v>4.4779020547649004</v>
      </c>
      <c r="R37" s="4">
        <v>5.2353276147820997E-4</v>
      </c>
      <c r="T37">
        <f>R37/Data!$BD$6</f>
        <v>2.662259295893078E-4</v>
      </c>
      <c r="V37">
        <v>4.5587673635946997</v>
      </c>
      <c r="W37" s="4">
        <v>5.8159993432449996E-4</v>
      </c>
      <c r="Y37">
        <f>W37/Data!$BP$6</f>
        <v>2.3705878089743976E-4</v>
      </c>
      <c r="AA37" s="1">
        <v>4.5396006729645002</v>
      </c>
      <c r="AB37" s="1">
        <v>5.6821014636203998E-4</v>
      </c>
      <c r="AD37">
        <f>AB37/Data!$CC$6</f>
        <v>2.3074242049223682E-4</v>
      </c>
      <c r="AF37" s="1">
        <v>4.5526715301916996</v>
      </c>
      <c r="AG37" s="1">
        <v>5.7743764030588002E-4</v>
      </c>
      <c r="AI37">
        <f>AG37/Data!$CI$6</f>
        <v>2.359666420709953E-4</v>
      </c>
      <c r="AK37" s="1">
        <v>4.5259988649759997</v>
      </c>
      <c r="AL37" s="1">
        <v>5.5839630368292002E-4</v>
      </c>
      <c r="AN37" s="4">
        <f>AL37/Data!$CO$6</f>
        <v>2.2783612976848318E-4</v>
      </c>
    </row>
    <row r="38" spans="2:40" x14ac:dyDescent="0.25">
      <c r="B38" s="15">
        <f>B37+0.0002</f>
        <v>4.5637084794694003</v>
      </c>
      <c r="E38">
        <f>C38/Data!$P$6</f>
        <v>0</v>
      </c>
      <c r="G38" s="15">
        <f>G37+0.0002</f>
        <v>4.4869799296933008</v>
      </c>
      <c r="J38">
        <f>H38/Data!$AF$6</f>
        <v>0</v>
      </c>
      <c r="L38" s="15">
        <f>L37+0.0002</f>
        <v>4.5610082104797005</v>
      </c>
      <c r="O38">
        <f>M38/Data!$AR$6</f>
        <v>0</v>
      </c>
      <c r="Q38" s="15">
        <f>Q37+0.0002</f>
        <v>4.4781020547649009</v>
      </c>
      <c r="T38">
        <f>R38/Data!$BD$6</f>
        <v>0</v>
      </c>
      <c r="V38" s="15">
        <f>V37+0.0002</f>
        <v>4.5589673635947001</v>
      </c>
      <c r="Y38">
        <f>W38/Data!$BP$6</f>
        <v>0</v>
      </c>
      <c r="AA38" s="15">
        <f>AA37+0.0002</f>
        <v>4.5398006729645006</v>
      </c>
      <c r="AB38" s="1"/>
      <c r="AD38">
        <f>AB38/Data!$CC$6</f>
        <v>0</v>
      </c>
      <c r="AF38" s="15">
        <f>AF37+0.0002</f>
        <v>4.5528715301917</v>
      </c>
      <c r="AG38" s="1"/>
      <c r="AI38">
        <f>AG38/Data!$CI$6</f>
        <v>0</v>
      </c>
      <c r="AK38" s="15">
        <f>AK37+0.0002</f>
        <v>4.5261988649760001</v>
      </c>
      <c r="AL38" s="1"/>
      <c r="AN38" s="4">
        <f>AL38/Data!$CO$6</f>
        <v>0</v>
      </c>
    </row>
    <row r="39" spans="2:40" x14ac:dyDescent="0.25">
      <c r="B39" s="15">
        <f>B40-0.0002</f>
        <v>4.5636148723265997</v>
      </c>
      <c r="E39">
        <f>C39/Data!$P$6</f>
        <v>0</v>
      </c>
      <c r="G39" s="15">
        <f>G40-0.0002</f>
        <v>4.4934094676994993</v>
      </c>
      <c r="J39">
        <f>H39/Data!$AF$6</f>
        <v>0</v>
      </c>
      <c r="L39" s="15">
        <f>L40-0.0002</f>
        <v>4.5608977150573997</v>
      </c>
      <c r="O39">
        <f>M39/Data!$AR$6</f>
        <v>0</v>
      </c>
      <c r="Q39" s="15">
        <f>Q40-0.0002</f>
        <v>4.4835688600104993</v>
      </c>
      <c r="T39">
        <f>R39/Data!$BD$6</f>
        <v>0</v>
      </c>
      <c r="V39" s="15">
        <f>V40-0.0002</f>
        <v>4.5588446710709993</v>
      </c>
      <c r="Y39">
        <f>W39/Data!$BP$6</f>
        <v>0</v>
      </c>
      <c r="AA39" s="15">
        <f>AA40-0.0002</f>
        <v>4.5395725077827995</v>
      </c>
      <c r="AB39" s="1"/>
      <c r="AD39">
        <f>AB39/Data!$CC$6</f>
        <v>0</v>
      </c>
      <c r="AF39" s="15">
        <f>AF40-0.0002</f>
        <v>4.5527134407805994</v>
      </c>
      <c r="AG39" s="1"/>
      <c r="AI39">
        <f>AG39/Data!$CI$6</f>
        <v>0</v>
      </c>
      <c r="AK39" s="15">
        <f>AK40-0.0002</f>
        <v>4.5259040356479998</v>
      </c>
      <c r="AL39" s="1"/>
      <c r="AN39" s="4">
        <f>AL39/Data!$CO$6</f>
        <v>0</v>
      </c>
    </row>
    <row r="40" spans="2:40" x14ac:dyDescent="0.25">
      <c r="B40">
        <v>4.5638148723266001</v>
      </c>
      <c r="C40" s="4">
        <v>5.8512165739490996E-4</v>
      </c>
      <c r="E40">
        <f>C40/Data!$P$6</f>
        <v>2.3887373935803813E-4</v>
      </c>
      <c r="G40">
        <v>4.4936094676994998</v>
      </c>
      <c r="H40" s="4">
        <v>5.3717208226688995E-4</v>
      </c>
      <c r="J40">
        <f>H40/Data!$AF$6</f>
        <v>2.7518944528593823E-4</v>
      </c>
      <c r="L40">
        <v>4.5610977150574001</v>
      </c>
      <c r="M40" s="4">
        <v>5.8323192021167002E-4</v>
      </c>
      <c r="O40">
        <f>M40/Data!$AR$6</f>
        <v>2.3700310806568279E-4</v>
      </c>
      <c r="Q40">
        <v>4.4837688600104997</v>
      </c>
      <c r="R40" s="4">
        <v>5.2980970525234004E-4</v>
      </c>
      <c r="T40">
        <f>R40/Data!$BD$6</f>
        <v>2.6941786964388857E-4</v>
      </c>
      <c r="V40">
        <v>4.5590446710709998</v>
      </c>
      <c r="W40" s="4">
        <v>5.8179314369395001E-4</v>
      </c>
      <c r="Y40">
        <f>W40/Data!$BP$6</f>
        <v>2.3713753258717817E-4</v>
      </c>
      <c r="AA40" s="1">
        <v>4.5397725077827999</v>
      </c>
      <c r="AB40" s="1">
        <v>5.6833201502071E-4</v>
      </c>
      <c r="AD40">
        <f>AB40/Data!$CC$6</f>
        <v>2.3079190969876314E-4</v>
      </c>
      <c r="AF40" s="1">
        <v>4.5529134407805998</v>
      </c>
      <c r="AG40" s="1">
        <v>5.7760661081768998E-4</v>
      </c>
      <c r="AI40">
        <f>AG40/Data!$CI$6</f>
        <v>2.3603569091973278E-4</v>
      </c>
      <c r="AK40" s="1">
        <v>4.5261040356480002</v>
      </c>
      <c r="AL40" s="1">
        <v>5.5848058603539998E-4</v>
      </c>
      <c r="AN40" s="4">
        <f>AL40/Data!$CO$6</f>
        <v>2.2787051854374936E-4</v>
      </c>
    </row>
    <row r="41" spans="2:40" x14ac:dyDescent="0.25">
      <c r="B41" s="15">
        <f>B40+0.0002</f>
        <v>4.5640148723266005</v>
      </c>
      <c r="E41">
        <f>C41/Data!$P$6</f>
        <v>0</v>
      </c>
      <c r="G41" s="15">
        <f>G40+0.0002</f>
        <v>4.4938094676995002</v>
      </c>
      <c r="J41">
        <f>H41/Data!$AF$6</f>
        <v>0</v>
      </c>
      <c r="L41" s="15">
        <f>L40+0.0002</f>
        <v>4.5612977150574006</v>
      </c>
      <c r="O41">
        <f>M41/Data!$AR$6</f>
        <v>0</v>
      </c>
      <c r="Q41" s="15">
        <f>Q40+0.0002</f>
        <v>4.4839688600105001</v>
      </c>
      <c r="T41">
        <f>R41/Data!$BD$6</f>
        <v>0</v>
      </c>
      <c r="V41" s="15">
        <f>V40+0.0002</f>
        <v>4.5592446710710002</v>
      </c>
      <c r="Y41">
        <f>W41/Data!$BP$6</f>
        <v>0</v>
      </c>
      <c r="AA41" s="15">
        <f>AA40+0.0002</f>
        <v>4.5399725077828004</v>
      </c>
      <c r="AB41" s="1"/>
      <c r="AD41">
        <f>AB41/Data!$CC$6</f>
        <v>0</v>
      </c>
      <c r="AF41" s="15">
        <f>AF40+0.0002</f>
        <v>4.5531134407806002</v>
      </c>
      <c r="AG41" s="1"/>
      <c r="AI41">
        <f>AG41/Data!$CI$6</f>
        <v>0</v>
      </c>
      <c r="AK41" s="15">
        <f>AK40+0.0002</f>
        <v>4.5263040356480007</v>
      </c>
      <c r="AL41" s="1"/>
      <c r="AN41" s="4">
        <f>AL41/Data!$CO$6</f>
        <v>0</v>
      </c>
    </row>
    <row r="42" spans="2:40" x14ac:dyDescent="0.25">
      <c r="B42" s="15">
        <f>B43-0.0002</f>
        <v>4.5647608216591999</v>
      </c>
      <c r="E42">
        <f>C42/Data!$P$6</f>
        <v>0</v>
      </c>
      <c r="G42" s="15">
        <f>G43-0.0002</f>
        <v>4.6492740526673995</v>
      </c>
      <c r="J42">
        <f>H42/Data!$AF$6</f>
        <v>0</v>
      </c>
      <c r="L42" s="15">
        <f>L43-0.0002</f>
        <v>4.5619996629834993</v>
      </c>
      <c r="O42">
        <f>M42/Data!$AR$6</f>
        <v>0</v>
      </c>
      <c r="Q42" s="15">
        <f>Q43-0.0002</f>
        <v>4.6559129738817999</v>
      </c>
      <c r="T42">
        <f>R42/Data!$BD$6</f>
        <v>0</v>
      </c>
      <c r="V42" s="15">
        <f>V43-0.0002</f>
        <v>4.5599130672298998</v>
      </c>
      <c r="Y42">
        <f>W42/Data!$BP$6</f>
        <v>0</v>
      </c>
      <c r="AA42" s="15">
        <f>AA43-0.0002</f>
        <v>4.5403326871212997</v>
      </c>
      <c r="AB42" s="1"/>
      <c r="AD42">
        <f>AB42/Data!$CC$6</f>
        <v>0</v>
      </c>
      <c r="AF42" s="15">
        <f>AF43-0.0002</f>
        <v>4.5536828397184994</v>
      </c>
      <c r="AG42" s="1"/>
      <c r="AI42">
        <f>AG42/Data!$CI$6</f>
        <v>0</v>
      </c>
      <c r="AK42" s="15">
        <f>AK43-0.0002</f>
        <v>4.5264736800609997</v>
      </c>
      <c r="AL42" s="1"/>
      <c r="AN42" s="4">
        <f>AL42/Data!$CO$6</f>
        <v>0</v>
      </c>
    </row>
    <row r="43" spans="2:40" x14ac:dyDescent="0.25">
      <c r="B43">
        <v>4.5649608216592004</v>
      </c>
      <c r="C43" s="4">
        <v>5.8594397942365005E-4</v>
      </c>
      <c r="E43">
        <f>C43/Data!$P$6</f>
        <v>2.3920944926636079E-4</v>
      </c>
      <c r="G43">
        <v>4.6494740526673999</v>
      </c>
      <c r="H43">
        <v>1.1879228401563999E-2</v>
      </c>
      <c r="J43">
        <f>H43/Data!$AF$6</f>
        <v>6.0856443999395384E-3</v>
      </c>
      <c r="L43">
        <v>4.5621996629834998</v>
      </c>
      <c r="M43" s="4">
        <v>5.8402287290355002E-4</v>
      </c>
      <c r="O43">
        <f>M43/Data!$AR$6</f>
        <v>2.3732452093732474E-4</v>
      </c>
      <c r="Q43">
        <v>4.6561129738818003</v>
      </c>
      <c r="R43">
        <v>1.2294817698865999E-2</v>
      </c>
      <c r="T43">
        <f>R43/Data!$BD$6</f>
        <v>6.2521383795919507E-3</v>
      </c>
      <c r="V43">
        <v>4.5601130672299002</v>
      </c>
      <c r="W43" s="4">
        <v>5.8256363456285997E-4</v>
      </c>
      <c r="Y43">
        <f>W43/Data!$BP$6</f>
        <v>2.3745158287380438E-4</v>
      </c>
      <c r="AA43" s="1">
        <v>4.5405326871213001</v>
      </c>
      <c r="AB43" s="1">
        <v>5.6887708492493001E-4</v>
      </c>
      <c r="AD43">
        <f>AB43/Data!$CC$6</f>
        <v>2.3101325518131471E-4</v>
      </c>
      <c r="AF43" s="1">
        <v>4.5538828397184998</v>
      </c>
      <c r="AG43" s="1">
        <v>5.7830658335118995E-4</v>
      </c>
      <c r="AI43">
        <f>AG43/Data!$CI$6</f>
        <v>2.3632173075631915E-4</v>
      </c>
      <c r="AK43" s="1">
        <v>4.5266736800610001</v>
      </c>
      <c r="AL43" s="1">
        <v>5.5888208571805995E-4</v>
      </c>
      <c r="AN43" s="4">
        <f>AL43/Data!$CO$6</f>
        <v>2.2803433791933832E-4</v>
      </c>
    </row>
    <row r="44" spans="2:40" x14ac:dyDescent="0.25">
      <c r="B44" s="15">
        <f>B43+0.0002</f>
        <v>4.5651608216592008</v>
      </c>
      <c r="E44">
        <f>C44/Data!$P$6</f>
        <v>0</v>
      </c>
      <c r="G44" s="15">
        <f>G43+0.0002</f>
        <v>4.6496740526674003</v>
      </c>
      <c r="J44">
        <f>H44/Data!$AF$6</f>
        <v>0</v>
      </c>
      <c r="L44" s="15">
        <f>L43+0.0002</f>
        <v>4.5623996629835002</v>
      </c>
      <c r="O44">
        <f>M44/Data!$AR$6</f>
        <v>0</v>
      </c>
      <c r="Q44" s="15">
        <f>Q43+0.0002</f>
        <v>4.6563129738818008</v>
      </c>
      <c r="T44">
        <f>R44/Data!$BD$6</f>
        <v>0</v>
      </c>
      <c r="V44" s="15">
        <f>V43+0.0002</f>
        <v>4.5603130672299006</v>
      </c>
      <c r="Y44">
        <f>W44/Data!$BP$6</f>
        <v>0</v>
      </c>
      <c r="AA44" s="15">
        <f>AA43+0.0002</f>
        <v>4.5407326871213005</v>
      </c>
      <c r="AB44" s="1"/>
      <c r="AD44">
        <f>AB44/Data!$CC$6</f>
        <v>0</v>
      </c>
      <c r="AF44" s="15">
        <f>AF43+0.0002</f>
        <v>4.5540828397185003</v>
      </c>
      <c r="AG44" s="1"/>
      <c r="AI44">
        <f>AG44/Data!$CI$6</f>
        <v>0</v>
      </c>
      <c r="AK44" s="15">
        <f>AK43+0.0002</f>
        <v>4.5268736800610005</v>
      </c>
      <c r="AL44" s="1"/>
      <c r="AN44" s="4">
        <f>AL44/Data!$CO$6</f>
        <v>0</v>
      </c>
    </row>
    <row r="45" spans="2:40" x14ac:dyDescent="0.25">
      <c r="B45" s="15">
        <f>B46-0.0002</f>
        <v>4.5689417664673</v>
      </c>
      <c r="E45">
        <f>C45/Data!$P$6</f>
        <v>0</v>
      </c>
      <c r="G45" s="15">
        <f>G46-0.0002</f>
        <v>4.6504874187092993</v>
      </c>
      <c r="J45">
        <f>H45/Data!$AF$6</f>
        <v>0</v>
      </c>
      <c r="L45" s="15">
        <f>L46-0.0002</f>
        <v>4.5660853330577993</v>
      </c>
      <c r="O45">
        <f>M45/Data!$AR$6</f>
        <v>0</v>
      </c>
      <c r="Q45" s="15">
        <f>Q46-0.0002</f>
        <v>4.6568273239742997</v>
      </c>
      <c r="T45">
        <f>R45/Data!$BD$6</f>
        <v>0</v>
      </c>
      <c r="V45" s="15">
        <f>V46-0.0002</f>
        <v>4.5639251009000992</v>
      </c>
      <c r="Y45">
        <f>W45/Data!$BP$6</f>
        <v>0</v>
      </c>
      <c r="AA45" s="15">
        <f>AA46-0.0002</f>
        <v>4.5436055098434993</v>
      </c>
      <c r="AB45" s="1"/>
      <c r="AD45">
        <f>AB45/Data!$CC$6</f>
        <v>0</v>
      </c>
      <c r="AF45" s="15">
        <f>AF46-0.0002</f>
        <v>4.5574642402545997</v>
      </c>
      <c r="AG45" s="1"/>
      <c r="AI45">
        <f>AG45/Data!$CI$6</f>
        <v>0</v>
      </c>
      <c r="AK45" s="15">
        <f>AK46-0.0002</f>
        <v>4.5291802762616999</v>
      </c>
      <c r="AL45" s="1"/>
      <c r="AN45" s="4">
        <f>AL45/Data!$CO$6</f>
        <v>0</v>
      </c>
    </row>
    <row r="46" spans="2:40" x14ac:dyDescent="0.25">
      <c r="B46">
        <v>4.5691417664673004</v>
      </c>
      <c r="C46" s="4">
        <v>5.8920374794052001E-4</v>
      </c>
      <c r="E46">
        <f>C46/Data!$P$6</f>
        <v>2.4054023763357514E-4</v>
      </c>
      <c r="G46">
        <v>4.6506874187092997</v>
      </c>
      <c r="H46">
        <v>1.2724003745655001E-2</v>
      </c>
      <c r="J46">
        <f>H46/Data!$AF$6</f>
        <v>6.5184168131122268E-3</v>
      </c>
      <c r="L46">
        <v>4.5662853330577997</v>
      </c>
      <c r="M46" s="4">
        <v>5.8720625076455002E-4</v>
      </c>
      <c r="O46">
        <f>M46/Data!$AR$6</f>
        <v>2.3861812374104417E-4</v>
      </c>
      <c r="Q46">
        <v>4.6570273239743001</v>
      </c>
      <c r="R46">
        <v>1.2986756272572E-2</v>
      </c>
      <c r="T46">
        <f>R46/Data!$BD$6</f>
        <v>6.6040017271376738E-3</v>
      </c>
      <c r="V46">
        <v>4.5641251009000996</v>
      </c>
      <c r="W46" s="4">
        <v>5.8568707781936E-4</v>
      </c>
      <c r="Y46">
        <f>W46/Data!$BP$6</f>
        <v>2.3872469108253934E-4</v>
      </c>
      <c r="AA46" s="1">
        <v>4.5438055098434997</v>
      </c>
      <c r="AB46" s="1">
        <v>5.7143686512366003E-4</v>
      </c>
      <c r="AD46">
        <f>AB46/Data!$CC$6</f>
        <v>2.3205274714175345E-4</v>
      </c>
      <c r="AF46" s="1">
        <v>4.5576642402546002</v>
      </c>
      <c r="AG46" s="1">
        <v>5.8125217110316005E-4</v>
      </c>
      <c r="AI46">
        <f>AG46/Data!$CI$6</f>
        <v>2.3752542861430717E-4</v>
      </c>
      <c r="AK46" s="1">
        <v>4.5293802762617004</v>
      </c>
      <c r="AL46" s="1">
        <v>5.6099908738215995E-4</v>
      </c>
      <c r="AN46" s="4">
        <f>AL46/Data!$CO$6</f>
        <v>2.2889811417050755E-4</v>
      </c>
    </row>
    <row r="47" spans="2:40" x14ac:dyDescent="0.25">
      <c r="B47" s="15">
        <f>B46+0.0002</f>
        <v>4.5693417664673008</v>
      </c>
      <c r="E47">
        <f>C47/Data!$P$6</f>
        <v>0</v>
      </c>
      <c r="G47" s="15">
        <f>G46+0.0002</f>
        <v>4.6508874187093001</v>
      </c>
      <c r="J47">
        <f>H47/Data!$AF$6</f>
        <v>0</v>
      </c>
      <c r="L47" s="15">
        <f>L46+0.0002</f>
        <v>4.5664853330578001</v>
      </c>
      <c r="O47">
        <f>M47/Data!$AR$6</f>
        <v>0</v>
      </c>
      <c r="Q47" s="15">
        <f>Q46+0.0002</f>
        <v>4.6572273239743005</v>
      </c>
      <c r="T47">
        <f>R47/Data!$BD$6</f>
        <v>0</v>
      </c>
      <c r="V47" s="15">
        <f>V46+0.0002</f>
        <v>4.5643251009001</v>
      </c>
      <c r="Y47">
        <f>W47/Data!$BP$6</f>
        <v>0</v>
      </c>
      <c r="AA47" s="15">
        <f>AA46+0.0002</f>
        <v>4.5440055098435002</v>
      </c>
      <c r="AB47" s="1"/>
      <c r="AD47">
        <f>AB47/Data!$CC$6</f>
        <v>0</v>
      </c>
      <c r="AF47" s="15">
        <f>AF46+0.0002</f>
        <v>4.5578642402546006</v>
      </c>
      <c r="AG47" s="1"/>
      <c r="AI47">
        <f>AG47/Data!$CI$6</f>
        <v>0</v>
      </c>
      <c r="AK47" s="15">
        <f>AK46+0.0002</f>
        <v>4.5295802762617008</v>
      </c>
      <c r="AL47" s="1"/>
      <c r="AN47" s="4">
        <f>AL47/Data!$CO$6</f>
        <v>0</v>
      </c>
    </row>
    <row r="48" spans="2:40" x14ac:dyDescent="0.25">
      <c r="B48" s="15">
        <f>B49-0.0002</f>
        <v>4.5800807201369995</v>
      </c>
      <c r="E48">
        <f>C48/Data!$P$6</f>
        <v>0</v>
      </c>
      <c r="G48" s="15">
        <f>G49-0.0002</f>
        <v>4.6506337025702997</v>
      </c>
      <c r="J48">
        <f>H48/Data!$AF$6</f>
        <v>0</v>
      </c>
      <c r="L48" s="15">
        <f>L49-0.0002</f>
        <v>4.5778707966287993</v>
      </c>
      <c r="O48">
        <f>M48/Data!$AR$6</f>
        <v>0</v>
      </c>
      <c r="Q48" s="15">
        <f>Q49-0.0002</f>
        <v>4.6569233032658994</v>
      </c>
      <c r="T48">
        <f>R48/Data!$BD$6</f>
        <v>0</v>
      </c>
      <c r="V48" s="15">
        <f>V49-0.0002</f>
        <v>4.5756478421274993</v>
      </c>
      <c r="Y48">
        <f>W48/Data!$BP$6</f>
        <v>0</v>
      </c>
      <c r="AA48" s="15">
        <f>AA49-0.0002</f>
        <v>4.5545554426808996</v>
      </c>
      <c r="AB48" s="1"/>
      <c r="AD48">
        <f>AB48/Data!$CC$6</f>
        <v>0</v>
      </c>
      <c r="AF48" s="15">
        <f>AF49-0.0002</f>
        <v>4.5689695874493994</v>
      </c>
      <c r="AG48" s="1"/>
      <c r="AI48">
        <f>AG48/Data!$CI$6</f>
        <v>0</v>
      </c>
      <c r="AK48" s="15">
        <f>AK49-0.0002</f>
        <v>4.5393841988647994</v>
      </c>
      <c r="AL48" s="1"/>
      <c r="AN48" s="4">
        <f>AL48/Data!$CO$6</f>
        <v>0</v>
      </c>
    </row>
    <row r="49" spans="2:40" x14ac:dyDescent="0.25">
      <c r="B49">
        <v>4.5802807201369999</v>
      </c>
      <c r="C49">
        <v>7.5048171974272998E-3</v>
      </c>
      <c r="E49">
        <f>C49/Data!$P$6</f>
        <v>3.0638136949664137E-3</v>
      </c>
      <c r="G49">
        <v>4.6508337025703002</v>
      </c>
      <c r="H49">
        <v>1.2812073410635E-2</v>
      </c>
      <c r="J49">
        <f>H49/Data!$AF$6</f>
        <v>6.5635342774266201E-3</v>
      </c>
      <c r="L49">
        <v>4.5780707966287997</v>
      </c>
      <c r="M49" s="4">
        <v>6.0040435822468995E-4</v>
      </c>
      <c r="O49">
        <f>M49/Data!$AR$6</f>
        <v>2.4398132897765539E-4</v>
      </c>
      <c r="Q49">
        <v>4.6571233032658998</v>
      </c>
      <c r="R49">
        <v>1.3047266555984E-2</v>
      </c>
      <c r="T49">
        <f>R49/Data!$BD$6</f>
        <v>6.6347723066245944E-3</v>
      </c>
      <c r="V49">
        <v>4.5758478421274997</v>
      </c>
      <c r="W49" s="4">
        <v>5.9878818484107002E-4</v>
      </c>
      <c r="Y49">
        <f>W49/Data!$BP$6</f>
        <v>2.4406467184196054E-4</v>
      </c>
      <c r="AA49" s="1">
        <v>4.5547554426809</v>
      </c>
      <c r="AB49" s="1">
        <v>5.8358143139655E-4</v>
      </c>
      <c r="AD49">
        <f>AB49/Data!$CC$6</f>
        <v>2.3698449050391709E-4</v>
      </c>
      <c r="AF49" s="1">
        <v>4.5691695874493998</v>
      </c>
      <c r="AG49" s="1">
        <v>5.9407495862782999E-4</v>
      </c>
      <c r="AI49">
        <f>AG49/Data!$CI$6</f>
        <v>2.4276538857359112E-4</v>
      </c>
      <c r="AK49" s="1">
        <v>4.5395841988647998</v>
      </c>
      <c r="AL49" s="1">
        <v>5.7225153829864998E-4</v>
      </c>
      <c r="AN49" s="4">
        <f>AL49/Data!$CO$6</f>
        <v>2.3348932448173963E-4</v>
      </c>
    </row>
    <row r="50" spans="2:40" x14ac:dyDescent="0.25">
      <c r="B50" s="15">
        <f>B49+0.0002</f>
        <v>4.5804807201370004</v>
      </c>
      <c r="E50">
        <f>C50/Data!$P$6</f>
        <v>0</v>
      </c>
      <c r="G50" s="15">
        <f>G49+0.0002</f>
        <v>4.6510337025703006</v>
      </c>
      <c r="J50">
        <f>H50/Data!$AF$6</f>
        <v>0</v>
      </c>
      <c r="L50" s="15">
        <f>L49+0.0002</f>
        <v>4.5782707966288001</v>
      </c>
      <c r="O50">
        <f>M50/Data!$AR$6</f>
        <v>0</v>
      </c>
      <c r="Q50" s="15">
        <f>Q49+0.0002</f>
        <v>4.6573233032659003</v>
      </c>
      <c r="T50">
        <f>R50/Data!$BD$6</f>
        <v>0</v>
      </c>
      <c r="V50" s="15">
        <f>V49+0.0002</f>
        <v>4.5760478421275002</v>
      </c>
      <c r="Y50">
        <f>W50/Data!$BP$6</f>
        <v>0</v>
      </c>
      <c r="AA50" s="15">
        <f>AA49+0.0002</f>
        <v>4.5549554426809005</v>
      </c>
      <c r="AB50" s="1"/>
      <c r="AD50">
        <f>AB50/Data!$CC$6</f>
        <v>0</v>
      </c>
      <c r="AF50" s="15">
        <f>AF49+0.0002</f>
        <v>4.5693695874494002</v>
      </c>
      <c r="AG50" s="1"/>
      <c r="AI50">
        <f>AG50/Data!$CI$6</f>
        <v>0</v>
      </c>
      <c r="AK50" s="15">
        <f>AK49+0.0002</f>
        <v>4.5397841988648002</v>
      </c>
      <c r="AL50" s="1"/>
      <c r="AN50" s="4">
        <f>AL50/Data!$CO$6</f>
        <v>0</v>
      </c>
    </row>
    <row r="51" spans="2:40" x14ac:dyDescent="0.25">
      <c r="B51" s="15">
        <f>B52-0.0002</f>
        <v>4.5808053952602998</v>
      </c>
      <c r="E51">
        <f>C51/Data!$P$6</f>
        <v>0</v>
      </c>
      <c r="G51" s="15">
        <f>G52-0.0002</f>
        <v>4.6506556630546996</v>
      </c>
      <c r="J51">
        <f>H51/Data!$AF$6</f>
        <v>0</v>
      </c>
      <c r="L51" s="15">
        <f>L52-0.0002</f>
        <v>4.5825622874884999</v>
      </c>
      <c r="O51">
        <f>M51/Data!$AR$6</f>
        <v>0</v>
      </c>
      <c r="Q51" s="15">
        <f>Q52-0.0002</f>
        <v>4.6569377418749998</v>
      </c>
      <c r="T51">
        <f>R51/Data!$BD$6</f>
        <v>0</v>
      </c>
      <c r="V51" s="15">
        <f>V52-0.0002</f>
        <v>4.5844666444324993</v>
      </c>
      <c r="Y51">
        <f>W51/Data!$BP$6</f>
        <v>0</v>
      </c>
      <c r="AA51" s="15">
        <f>AA52-0.0002</f>
        <v>4.6024036611404995</v>
      </c>
      <c r="AB51" s="1"/>
      <c r="AD51">
        <f>AB51/Data!$CC$6</f>
        <v>0</v>
      </c>
      <c r="AF51" s="15">
        <f>AF52-0.0002</f>
        <v>4.5903046405872994</v>
      </c>
      <c r="AG51" s="1"/>
      <c r="AI51">
        <f>AG51/Data!$CI$6</f>
        <v>0</v>
      </c>
      <c r="AK51" s="15">
        <f>AK52-0.0002</f>
        <v>4.6146920188335994</v>
      </c>
      <c r="AL51" s="1"/>
      <c r="AN51" s="4">
        <f>AL51/Data!$CO$6</f>
        <v>0</v>
      </c>
    </row>
    <row r="52" spans="2:40" x14ac:dyDescent="0.25">
      <c r="B52">
        <v>4.5810053952603003</v>
      </c>
      <c r="C52" s="4">
        <v>6.0279096565569003E-4</v>
      </c>
      <c r="E52">
        <f>C52/Data!$P$6</f>
        <v>2.4608716870692612E-4</v>
      </c>
      <c r="G52">
        <v>4.6508556630547</v>
      </c>
      <c r="H52">
        <v>1.2821573392765E-2</v>
      </c>
      <c r="J52">
        <f>H52/Data!$AF$6</f>
        <v>6.5684010508478084E-3</v>
      </c>
      <c r="L52">
        <v>4.5827622874885003</v>
      </c>
      <c r="M52">
        <v>7.6756880251011E-3</v>
      </c>
      <c r="O52">
        <f>M52/Data!$AR$6</f>
        <v>3.1191055486662705E-3</v>
      </c>
      <c r="Q52">
        <v>4.6571377418750002</v>
      </c>
      <c r="R52">
        <v>1.3052804664110001E-2</v>
      </c>
      <c r="T52">
        <f>R52/Data!$BD$6</f>
        <v>6.6375885353164681E-3</v>
      </c>
      <c r="V52">
        <v>4.5846666444324997</v>
      </c>
      <c r="W52">
        <v>7.7989985883655001E-3</v>
      </c>
      <c r="Y52">
        <f>W52/Data!$BP$6</f>
        <v>3.1788536904256959E-3</v>
      </c>
      <c r="AA52" s="1">
        <v>4.6026036611404999</v>
      </c>
      <c r="AB52" s="1">
        <v>8.9223733037530999E-3</v>
      </c>
      <c r="AD52">
        <f>AB52/Data!$CC$6</f>
        <v>3.6232545754850761E-3</v>
      </c>
      <c r="AF52" s="1">
        <v>4.5905046405872998</v>
      </c>
      <c r="AG52" s="1">
        <v>8.1546364728735995E-3</v>
      </c>
      <c r="AI52">
        <f>AG52/Data!$CI$6</f>
        <v>3.3323463028741077E-3</v>
      </c>
      <c r="AK52" s="1">
        <v>4.6148920188335998</v>
      </c>
      <c r="AL52" s="1">
        <v>9.7087398359677005E-3</v>
      </c>
      <c r="AN52" s="4">
        <f>AL52/Data!$CO$6</f>
        <v>3.9613473344408869E-3</v>
      </c>
    </row>
    <row r="53" spans="2:40" x14ac:dyDescent="0.25">
      <c r="B53" s="15">
        <f>B52+0.0002</f>
        <v>4.5812053952603007</v>
      </c>
      <c r="E53">
        <f>C53/Data!$P$6</f>
        <v>0</v>
      </c>
      <c r="G53" s="15">
        <f>G52+0.0002</f>
        <v>4.6510556630547004</v>
      </c>
      <c r="J53">
        <f>H53/Data!$AF$6</f>
        <v>0</v>
      </c>
      <c r="L53" s="15">
        <f>L52+0.0002</f>
        <v>4.5829622874885008</v>
      </c>
      <c r="O53">
        <f>M53/Data!$AR$6</f>
        <v>0</v>
      </c>
      <c r="Q53" s="15">
        <f>Q52+0.0002</f>
        <v>4.6573377418750006</v>
      </c>
      <c r="T53">
        <f>R53/Data!$BD$6</f>
        <v>0</v>
      </c>
      <c r="V53" s="15">
        <f>V52+0.0002</f>
        <v>4.5848666444325001</v>
      </c>
      <c r="Y53">
        <f>W53/Data!$BP$6</f>
        <v>0</v>
      </c>
      <c r="AA53" s="15">
        <f>AA52+0.0002</f>
        <v>4.6028036611405003</v>
      </c>
      <c r="AB53" s="1"/>
      <c r="AD53">
        <f>AB53/Data!$CC$6</f>
        <v>0</v>
      </c>
      <c r="AF53" s="15">
        <f>AF52+0.0002</f>
        <v>4.5907046405873002</v>
      </c>
      <c r="AG53" s="1"/>
      <c r="AI53">
        <f>AG53/Data!$CI$6</f>
        <v>0</v>
      </c>
      <c r="AK53" s="15">
        <f>AK52+0.0002</f>
        <v>4.6150920188336002</v>
      </c>
      <c r="AL53" s="1"/>
      <c r="AN53" s="4">
        <f>AL53/Data!$CO$6</f>
        <v>0</v>
      </c>
    </row>
    <row r="54" spans="2:40" x14ac:dyDescent="0.25">
      <c r="B54" s="15">
        <f>B55-0.0002</f>
        <v>4.5860685182719996</v>
      </c>
      <c r="E54">
        <f>C54/Data!$P$6</f>
        <v>0</v>
      </c>
      <c r="G54" s="15">
        <f>G55-0.0002</f>
        <v>5.4430906648243997</v>
      </c>
      <c r="J54">
        <f>H54/Data!$AF$6</f>
        <v>0</v>
      </c>
      <c r="L54" s="15">
        <f>L55-0.0002</f>
        <v>4.5883132929488992</v>
      </c>
      <c r="O54">
        <f>M54/Data!$AR$6</f>
        <v>0</v>
      </c>
      <c r="Q54" s="15">
        <f>Q55-0.0002</f>
        <v>5.4692479042138995</v>
      </c>
      <c r="T54">
        <f>R54/Data!$BD$6</f>
        <v>0</v>
      </c>
      <c r="V54" s="15">
        <f>V55-0.0002</f>
        <v>4.5900460080370999</v>
      </c>
      <c r="Y54">
        <f>W54/Data!$BP$6</f>
        <v>0</v>
      </c>
      <c r="AA54" s="15">
        <f>AA55-0.0002</f>
        <v>4.6065159192950995</v>
      </c>
      <c r="AB54" s="1"/>
      <c r="AD54">
        <f>AB54/Data!$CC$6</f>
        <v>0</v>
      </c>
      <c r="AF54" s="15">
        <f>AF55-0.0002</f>
        <v>4.5953949193821995</v>
      </c>
      <c r="AG54" s="1"/>
      <c r="AI54">
        <f>AG54/Data!$CI$6</f>
        <v>0</v>
      </c>
      <c r="AK54" s="15">
        <f>AK55-0.0002</f>
        <v>4.6179074089215</v>
      </c>
      <c r="AL54" s="1"/>
      <c r="AN54" s="4">
        <f>AL54/Data!$CO$6</f>
        <v>0</v>
      </c>
    </row>
    <row r="55" spans="2:40" x14ac:dyDescent="0.25">
      <c r="B55">
        <v>4.586268518272</v>
      </c>
      <c r="C55">
        <v>9.6981316306021994E-3</v>
      </c>
      <c r="E55">
        <f>C55/Data!$P$6</f>
        <v>3.959226150853065E-3</v>
      </c>
      <c r="G55">
        <v>5.4432906648244002</v>
      </c>
      <c r="H55">
        <v>1.1690374795095999E-2</v>
      </c>
      <c r="J55">
        <f>H55/Data!$AF$6</f>
        <v>5.9888960376924538E-3</v>
      </c>
      <c r="L55">
        <v>4.5885132929488996</v>
      </c>
      <c r="M55">
        <v>9.8295052298825996E-3</v>
      </c>
      <c r="O55">
        <f>M55/Data!$AR$6</f>
        <v>3.9943343453914164E-3</v>
      </c>
      <c r="Q55">
        <v>5.4694479042138999</v>
      </c>
      <c r="R55">
        <v>8.9661469512264998E-3</v>
      </c>
      <c r="T55">
        <f>R55/Data!$BD$6</f>
        <v>4.5594487729569977E-3</v>
      </c>
      <c r="V55">
        <v>4.5902460080371004</v>
      </c>
      <c r="W55">
        <v>9.9238176868538999E-3</v>
      </c>
      <c r="Y55">
        <f>W55/Data!$BP$6</f>
        <v>4.0449250143509445E-3</v>
      </c>
      <c r="AA55" s="1">
        <v>4.6067159192950999</v>
      </c>
      <c r="AB55" s="1">
        <v>1.0742882798232E-2</v>
      </c>
      <c r="AD55">
        <f>AB55/Data!$CC$6</f>
        <v>4.3625387469745265E-3</v>
      </c>
      <c r="AF55" s="1">
        <v>4.5955949193821999</v>
      </c>
      <c r="AG55" s="1">
        <v>1.0187723919874001E-2</v>
      </c>
      <c r="AI55">
        <f>AG55/Data!$CI$6</f>
        <v>4.163156046505038E-3</v>
      </c>
      <c r="AK55" s="1">
        <v>4.6181074089215004</v>
      </c>
      <c r="AL55" s="1">
        <v>1.1294616933361999E-2</v>
      </c>
      <c r="AN55" s="4">
        <f>AL55/Data!$CO$6</f>
        <v>4.6084148343073705E-3</v>
      </c>
    </row>
    <row r="56" spans="2:40" x14ac:dyDescent="0.25">
      <c r="B56" s="15">
        <f>B55+0.0002</f>
        <v>4.5864685182720004</v>
      </c>
      <c r="E56">
        <f>C56/Data!$P$6</f>
        <v>0</v>
      </c>
      <c r="G56" s="15">
        <f>G55+0.0002</f>
        <v>5.4434906648244006</v>
      </c>
      <c r="J56">
        <f>H56/Data!$AF$6</f>
        <v>0</v>
      </c>
      <c r="L56" s="15">
        <f>L55+0.0002</f>
        <v>4.5887132929489001</v>
      </c>
      <c r="O56">
        <f>M56/Data!$AR$6</f>
        <v>0</v>
      </c>
      <c r="Q56" s="15">
        <f>Q55+0.0002</f>
        <v>5.4696479042139003</v>
      </c>
      <c r="T56">
        <f>R56/Data!$BD$6</f>
        <v>0</v>
      </c>
      <c r="V56" s="15">
        <f>V55+0.0002</f>
        <v>4.5904460080371008</v>
      </c>
      <c r="Y56">
        <f>W56/Data!$BP$6</f>
        <v>0</v>
      </c>
      <c r="AA56" s="15">
        <f>AA55+0.0002</f>
        <v>4.6069159192951004</v>
      </c>
      <c r="AB56" s="1"/>
      <c r="AD56">
        <f>AB56/Data!$CC$6</f>
        <v>0</v>
      </c>
      <c r="AF56" s="15">
        <f>AF55+0.0002</f>
        <v>4.5957949193822003</v>
      </c>
      <c r="AG56" s="1"/>
      <c r="AI56">
        <f>AG56/Data!$CI$6</f>
        <v>0</v>
      </c>
      <c r="AK56" s="15">
        <f>AK55+0.0002</f>
        <v>4.6183074089215008</v>
      </c>
      <c r="AL56" s="1"/>
      <c r="AN56" s="4">
        <f>AL56/Data!$CO$6</f>
        <v>0</v>
      </c>
    </row>
    <row r="57" spans="2:40" x14ac:dyDescent="0.25">
      <c r="B57" s="15">
        <f>B58-0.0002</f>
        <v>4.5872492693700995</v>
      </c>
      <c r="E57">
        <f>C57/Data!$P$6</f>
        <v>0</v>
      </c>
      <c r="G57" s="15">
        <f>G58-0.0002</f>
        <v>5.4576368767679</v>
      </c>
      <c r="J57">
        <f>H57/Data!$AF$6</f>
        <v>0</v>
      </c>
      <c r="L57" s="15">
        <f>L58-0.0002</f>
        <v>4.5894378029258993</v>
      </c>
      <c r="O57">
        <f>M57/Data!$AR$6</f>
        <v>0</v>
      </c>
      <c r="Q57" s="15">
        <f>Q58-0.0002</f>
        <v>5.4808025353784</v>
      </c>
      <c r="T57">
        <f>R57/Data!$BD$6</f>
        <v>0</v>
      </c>
      <c r="V57" s="15">
        <f>V58-0.0002</f>
        <v>4.5911297830799995</v>
      </c>
      <c r="Y57">
        <f>W57/Data!$BP$6</f>
        <v>0</v>
      </c>
      <c r="AA57" s="15">
        <f>AA58-0.0002</f>
        <v>4.6072592784392992</v>
      </c>
      <c r="AB57" s="1"/>
      <c r="AD57">
        <f>AB57/Data!$CC$6</f>
        <v>0</v>
      </c>
      <c r="AF57" s="15">
        <f>AF58-0.0002</f>
        <v>4.5963654581500997</v>
      </c>
      <c r="AG57" s="1"/>
      <c r="AI57">
        <f>AG57/Data!$CI$6</f>
        <v>0</v>
      </c>
      <c r="AK57" s="15">
        <f>AK58-0.0002</f>
        <v>4.6184496350827997</v>
      </c>
      <c r="AL57" s="1"/>
      <c r="AN57" s="4">
        <f>AL57/Data!$CO$6</f>
        <v>0</v>
      </c>
    </row>
    <row r="58" spans="2:40" x14ac:dyDescent="0.25">
      <c r="B58">
        <v>4.5874492693700999</v>
      </c>
      <c r="C58">
        <v>1.0205523124968001E-2</v>
      </c>
      <c r="E58">
        <f>C58/Data!$P$6</f>
        <v>4.1663668403931547E-3</v>
      </c>
      <c r="G58">
        <v>5.4578368767679004</v>
      </c>
      <c r="H58">
        <v>8.1283702181932007E-3</v>
      </c>
      <c r="J58">
        <f>H58/Data!$AF$6</f>
        <v>4.1641063734804626E-3</v>
      </c>
      <c r="L58">
        <v>4.5896378029258997</v>
      </c>
      <c r="M58">
        <v>1.0319885376349E-2</v>
      </c>
      <c r="O58">
        <f>M58/Data!$AR$6</f>
        <v>4.1936060498688772E-3</v>
      </c>
      <c r="Q58">
        <v>5.4810025353784004</v>
      </c>
      <c r="R58">
        <v>6.1820363379320002E-3</v>
      </c>
      <c r="T58">
        <f>R58/Data!$BD$6</f>
        <v>3.1436778973942545E-3</v>
      </c>
      <c r="V58">
        <v>4.5913297830799999</v>
      </c>
      <c r="W58">
        <v>1.0400782011875E-2</v>
      </c>
      <c r="Y58">
        <f>W58/Data!$BP$6</f>
        <v>4.2393345641945079E-3</v>
      </c>
      <c r="AA58" s="1">
        <v>4.6074592784392996</v>
      </c>
      <c r="AB58" s="1">
        <v>1.1100187788112E-2</v>
      </c>
      <c r="AD58">
        <f>AB58/Data!$CC$6</f>
        <v>4.5076354488668129E-3</v>
      </c>
      <c r="AF58" s="1">
        <v>4.5965654581501001</v>
      </c>
      <c r="AG58" s="1">
        <v>1.0626144376617E-2</v>
      </c>
      <c r="AI58">
        <f>AG58/Data!$CI$6</f>
        <v>4.3423140988586677E-3</v>
      </c>
      <c r="AK58" s="1">
        <v>4.6186496350828001</v>
      </c>
      <c r="AL58" s="1">
        <v>1.1571847868942E-2</v>
      </c>
      <c r="AN58" s="4">
        <f>AL58/Data!$CO$6</f>
        <v>4.7215302381845951E-3</v>
      </c>
    </row>
    <row r="59" spans="2:40" x14ac:dyDescent="0.25">
      <c r="B59" s="15">
        <f>B58+0.0002</f>
        <v>4.5876492693701003</v>
      </c>
      <c r="E59">
        <f>C59/Data!$P$6</f>
        <v>0</v>
      </c>
      <c r="G59" s="15">
        <f>G58+0.0002</f>
        <v>5.4580368767679008</v>
      </c>
      <c r="J59">
        <f>H59/Data!$AF$6</f>
        <v>0</v>
      </c>
      <c r="L59" s="15">
        <f>L58+0.0002</f>
        <v>4.5898378029259002</v>
      </c>
      <c r="O59">
        <f>M59/Data!$AR$6</f>
        <v>0</v>
      </c>
      <c r="Q59" s="15">
        <f>Q58+0.0002</f>
        <v>5.4812025353784009</v>
      </c>
      <c r="T59">
        <f>R59/Data!$BD$6</f>
        <v>0</v>
      </c>
      <c r="V59" s="15">
        <f>V58+0.0002</f>
        <v>4.5915297830800004</v>
      </c>
      <c r="Y59">
        <f>W59/Data!$BP$6</f>
        <v>0</v>
      </c>
      <c r="AA59" s="15">
        <f>AA58+0.0002</f>
        <v>4.6076592784393</v>
      </c>
      <c r="AB59" s="1"/>
      <c r="AD59">
        <f>AB59/Data!$CC$6</f>
        <v>0</v>
      </c>
      <c r="AF59" s="15">
        <f>AF58+0.0002</f>
        <v>4.5967654581501005</v>
      </c>
      <c r="AG59" s="1"/>
      <c r="AI59">
        <f>AG59/Data!$CI$6</f>
        <v>0</v>
      </c>
      <c r="AK59" s="15">
        <f>AK58+0.0002</f>
        <v>4.6188496350828006</v>
      </c>
      <c r="AL59" s="1"/>
      <c r="AN59" s="4">
        <f>AL59/Data!$CO$6</f>
        <v>0</v>
      </c>
    </row>
    <row r="60" spans="2:40" x14ac:dyDescent="0.25">
      <c r="B60" s="15">
        <f>B61-0.0002</f>
        <v>4.5875523778209999</v>
      </c>
      <c r="E60">
        <f>C60/Data!$P$6</f>
        <v>0</v>
      </c>
      <c r="G60" s="15">
        <f>G61-0.0002</f>
        <v>5.4591308321971992</v>
      </c>
      <c r="J60">
        <f>H60/Data!$AF$6</f>
        <v>0</v>
      </c>
      <c r="L60" s="15">
        <f>L61-0.0002</f>
        <v>4.5897241655730996</v>
      </c>
      <c r="O60">
        <f>M60/Data!$AR$6</f>
        <v>0</v>
      </c>
      <c r="Q60" s="15">
        <f>Q61-0.0002</f>
        <v>5.4817955750540994</v>
      </c>
      <c r="T60">
        <f>R60/Data!$BD$6</f>
        <v>0</v>
      </c>
      <c r="V60" s="15">
        <f>V61-0.0002</f>
        <v>4.5914042114301994</v>
      </c>
      <c r="Y60">
        <f>W60/Data!$BP$6</f>
        <v>0</v>
      </c>
      <c r="AA60" s="15">
        <f>AA61-0.0002</f>
        <v>4.6074378278894992</v>
      </c>
      <c r="AB60" s="1"/>
      <c r="AD60">
        <f>AB60/Data!$CC$6</f>
        <v>0</v>
      </c>
      <c r="AF60" s="15">
        <f>AF61-0.0002</f>
        <v>4.5966058715578999</v>
      </c>
      <c r="AG60" s="1"/>
      <c r="AI60">
        <f>AG60/Data!$CI$6</f>
        <v>0</v>
      </c>
      <c r="AK60" s="15">
        <f>AK61-0.0002</f>
        <v>4.6185681681772994</v>
      </c>
      <c r="AL60" s="1"/>
      <c r="AN60" s="4">
        <f>AL60/Data!$CO$6</f>
        <v>0</v>
      </c>
    </row>
    <row r="61" spans="2:40" x14ac:dyDescent="0.25">
      <c r="B61">
        <v>4.5877523778210003</v>
      </c>
      <c r="C61">
        <v>1.0328575599403001E-2</v>
      </c>
      <c r="E61">
        <f>C61/Data!$P$6</f>
        <v>4.2166025551954684E-3</v>
      </c>
      <c r="G61">
        <v>5.4593308321971996</v>
      </c>
      <c r="H61">
        <v>7.7664167385064001E-3</v>
      </c>
      <c r="J61">
        <f>H61/Data!$AF$6</f>
        <v>3.9786801747212393E-3</v>
      </c>
      <c r="L61">
        <v>4.5899241655731</v>
      </c>
      <c r="M61">
        <v>1.0436994145495E-2</v>
      </c>
      <c r="O61">
        <f>M61/Data!$AR$6</f>
        <v>4.24119456707362E-3</v>
      </c>
      <c r="Q61">
        <v>5.4819955750540998</v>
      </c>
      <c r="R61">
        <v>5.9468001803752004E-3</v>
      </c>
      <c r="T61">
        <f>R61/Data!$BD$6</f>
        <v>3.0240560335365856E-3</v>
      </c>
      <c r="V61">
        <v>4.5916042114301998</v>
      </c>
      <c r="W61">
        <v>1.0513252483978001E-2</v>
      </c>
      <c r="Y61">
        <f>W61/Data!$BP$6</f>
        <v>4.2851772671079176E-3</v>
      </c>
      <c r="AA61" s="1">
        <v>4.6076378278894996</v>
      </c>
      <c r="AB61" s="1">
        <v>1.1174525563749999E-2</v>
      </c>
      <c r="AD61">
        <f>AB61/Data!$CC$6</f>
        <v>4.5378230095686799E-3</v>
      </c>
      <c r="AF61" s="1">
        <v>4.5968058715579003</v>
      </c>
      <c r="AG61" s="1">
        <v>1.0725663705686001E-2</v>
      </c>
      <c r="AI61">
        <f>AG61/Data!$CI$6</f>
        <v>4.3829821126187872E-3</v>
      </c>
      <c r="AK61" s="1">
        <v>4.6187681681772998</v>
      </c>
      <c r="AL61" s="1">
        <v>1.1623065141044E-2</v>
      </c>
      <c r="AN61" s="4">
        <f>AL61/Data!$CO$6</f>
        <v>4.7424278425850092E-3</v>
      </c>
    </row>
    <row r="62" spans="2:40" x14ac:dyDescent="0.25">
      <c r="B62" s="15">
        <f>B61+0.0002</f>
        <v>4.5879523778210007</v>
      </c>
      <c r="E62">
        <f>C62/Data!$P$6</f>
        <v>0</v>
      </c>
      <c r="G62" s="15">
        <f>G61+0.0002</f>
        <v>5.4595308321972</v>
      </c>
      <c r="J62">
        <f>H62/Data!$AF$6</f>
        <v>0</v>
      </c>
      <c r="L62" s="15">
        <f>L61+0.0002</f>
        <v>4.5901241655731004</v>
      </c>
      <c r="O62">
        <f>M62/Data!$AR$6</f>
        <v>0</v>
      </c>
      <c r="Q62" s="15">
        <f>Q61+0.0002</f>
        <v>5.4821955750541003</v>
      </c>
      <c r="T62">
        <f>R62/Data!$BD$6</f>
        <v>0</v>
      </c>
      <c r="V62" s="15">
        <f>V61+0.0002</f>
        <v>4.5918042114302002</v>
      </c>
      <c r="Y62">
        <f>W62/Data!$BP$6</f>
        <v>0</v>
      </c>
      <c r="AA62" s="15">
        <f>AA61+0.0002</f>
        <v>4.6078378278895</v>
      </c>
      <c r="AB62" s="1"/>
      <c r="AD62">
        <f>AB62/Data!$CC$6</f>
        <v>0</v>
      </c>
      <c r="AF62" s="15">
        <f>AF61+0.0002</f>
        <v>4.5970058715579007</v>
      </c>
      <c r="AG62" s="1"/>
      <c r="AI62">
        <f>AG62/Data!$CI$6</f>
        <v>0</v>
      </c>
      <c r="AK62" s="15">
        <f>AK61+0.0002</f>
        <v>4.6189681681773003</v>
      </c>
      <c r="AL62" s="1"/>
      <c r="AN62" s="4">
        <f>AL62/Data!$CO$6</f>
        <v>0</v>
      </c>
    </row>
    <row r="63" spans="2:40" x14ac:dyDescent="0.25">
      <c r="B63" s="15">
        <f>B64-0.0002</f>
        <v>4.5876549002557994</v>
      </c>
      <c r="E63">
        <f>C63/Data!$P$6</f>
        <v>0</v>
      </c>
      <c r="G63" s="15">
        <f>G64-0.0002</f>
        <v>5.4593274440705999</v>
      </c>
      <c r="J63">
        <f>H63/Data!$AF$6</f>
        <v>0</v>
      </c>
      <c r="L63" s="15">
        <f>L64-0.0002</f>
        <v>4.5898202033148996</v>
      </c>
      <c r="O63">
        <f>M63/Data!$AR$6</f>
        <v>0</v>
      </c>
      <c r="Q63" s="15">
        <f>Q64-0.0002</f>
        <v>5.4819112824924998</v>
      </c>
      <c r="T63">
        <f>R63/Data!$BD$6</f>
        <v>0</v>
      </c>
      <c r="V63" s="15">
        <f>V64-0.0002</f>
        <v>4.5914954505963994</v>
      </c>
      <c r="Y63">
        <f>W63/Data!$BP$6</f>
        <v>0</v>
      </c>
      <c r="AA63" s="15">
        <f>AA64-0.0002</f>
        <v>4.6074923298516</v>
      </c>
      <c r="AB63" s="1"/>
      <c r="AD63">
        <f>AB63/Data!$CC$6</f>
        <v>0</v>
      </c>
      <c r="AF63" s="15">
        <f>AF64-0.0002</f>
        <v>4.5966843793708998</v>
      </c>
      <c r="AG63" s="1"/>
      <c r="AI63">
        <f>AG63/Data!$CI$6</f>
        <v>0</v>
      </c>
      <c r="AK63" s="15">
        <f>AK64-0.0002</f>
        <v>4.6186051523661993</v>
      </c>
      <c r="AL63" s="1"/>
      <c r="AN63" s="4">
        <f>AL63/Data!$CO$6</f>
        <v>0</v>
      </c>
    </row>
    <row r="64" spans="2:40" x14ac:dyDescent="0.25">
      <c r="B64">
        <v>4.5878549002557998</v>
      </c>
      <c r="C64">
        <v>1.0359304670858001E-2</v>
      </c>
      <c r="E64">
        <f>C64/Data!$P$6</f>
        <v>4.22914758427222E-3</v>
      </c>
      <c r="G64">
        <v>5.4595274440706003</v>
      </c>
      <c r="H64">
        <v>7.7265778934954002E-3</v>
      </c>
      <c r="J64">
        <f>H64/Data!$AF$6</f>
        <v>3.9582710171694466E-3</v>
      </c>
      <c r="L64">
        <v>4.5900202033149</v>
      </c>
      <c r="M64">
        <v>1.0465524797136E-2</v>
      </c>
      <c r="O64">
        <f>M64/Data!$AR$6</f>
        <v>4.252788330857335E-3</v>
      </c>
      <c r="Q64">
        <v>5.4821112824925002</v>
      </c>
      <c r="R64">
        <v>5.9258037537836001E-3</v>
      </c>
      <c r="T64">
        <f>R64/Data!$BD$6</f>
        <v>3.0133789687973715E-3</v>
      </c>
      <c r="V64">
        <v>4.5916954505963998</v>
      </c>
      <c r="W64">
        <v>1.0540300882404E-2</v>
      </c>
      <c r="Y64">
        <f>W64/Data!$BP$6</f>
        <v>4.2962021314135561E-3</v>
      </c>
      <c r="AA64" s="1">
        <v>4.6076923298516004</v>
      </c>
      <c r="AB64" s="1">
        <v>1.1190318008822E-2</v>
      </c>
      <c r="AD64">
        <f>AB64/Data!$CC$6</f>
        <v>4.5442361069495249E-3</v>
      </c>
      <c r="AF64" s="1">
        <v>4.5968843793709002</v>
      </c>
      <c r="AG64" s="1">
        <v>1.0748753325214E-2</v>
      </c>
      <c r="AI64">
        <f>AG64/Data!$CI$6</f>
        <v>4.3924175556976849E-3</v>
      </c>
      <c r="AK64" s="1">
        <v>4.6188051523661997</v>
      </c>
      <c r="AL64" s="1">
        <v>1.1632863072269E-2</v>
      </c>
      <c r="AN64" s="4">
        <f>AL64/Data!$CO$6</f>
        <v>4.746425581673392E-3</v>
      </c>
    </row>
    <row r="65" spans="2:40" x14ac:dyDescent="0.25">
      <c r="B65" s="15">
        <f>B64+0.0002</f>
        <v>4.5880549002558002</v>
      </c>
      <c r="E65">
        <f>C65/Data!$P$6</f>
        <v>0</v>
      </c>
      <c r="G65" s="15">
        <f>G64+0.0002</f>
        <v>5.4597274440706007</v>
      </c>
      <c r="J65">
        <f>H65/Data!$AF$6</f>
        <v>0</v>
      </c>
      <c r="L65" s="15">
        <f>L64+0.0002</f>
        <v>4.5902202033149004</v>
      </c>
      <c r="O65">
        <f>M65/Data!$AR$6</f>
        <v>0</v>
      </c>
      <c r="Q65" s="15">
        <f>Q64+0.0002</f>
        <v>5.4823112824925007</v>
      </c>
      <c r="T65">
        <f>R65/Data!$BD$6</f>
        <v>0</v>
      </c>
      <c r="V65" s="15">
        <f>V64+0.0002</f>
        <v>4.5918954505964003</v>
      </c>
      <c r="Y65">
        <f>W65/Data!$BP$6</f>
        <v>0</v>
      </c>
      <c r="AA65" s="15">
        <f>AA64+0.0002</f>
        <v>4.6078923298516008</v>
      </c>
      <c r="AB65" s="1"/>
      <c r="AD65">
        <f>AB65/Data!$CC$6</f>
        <v>0</v>
      </c>
      <c r="AF65" s="15">
        <f>AF64+0.0002</f>
        <v>4.5970843793709006</v>
      </c>
      <c r="AG65" s="1"/>
      <c r="AI65">
        <f>AG65/Data!$CI$6</f>
        <v>0</v>
      </c>
      <c r="AK65" s="15">
        <f>AK64+0.0002</f>
        <v>4.6190051523662001</v>
      </c>
      <c r="AL65" s="1"/>
      <c r="AN65" s="4">
        <f>AL65/Data!$CO$6</f>
        <v>0</v>
      </c>
    </row>
    <row r="66" spans="2:40" x14ac:dyDescent="0.25">
      <c r="B66" s="15">
        <f>B67-0.0002</f>
        <v>5.1851880917608995</v>
      </c>
      <c r="E66">
        <f>C66/Data!$P$6</f>
        <v>0</v>
      </c>
      <c r="G66" s="15">
        <f>G67-0.0002</f>
        <v>5.6994497557020996</v>
      </c>
      <c r="J66">
        <f>H66/Data!$AF$6</f>
        <v>0</v>
      </c>
      <c r="L66" s="15">
        <f>L67-0.0002</f>
        <v>5.1938311975370999</v>
      </c>
      <c r="O66">
        <f>M66/Data!$AR$6</f>
        <v>0</v>
      </c>
      <c r="Q66" s="15">
        <f>Q67-0.0002</f>
        <v>5.6836500449028993</v>
      </c>
      <c r="T66">
        <f>R66/Data!$BD$6</f>
        <v>0</v>
      </c>
      <c r="V66" s="15">
        <f>V67-0.0002</f>
        <v>5.2004307609553999</v>
      </c>
      <c r="Y66">
        <f>W66/Data!$BP$6</f>
        <v>0</v>
      </c>
      <c r="AA66" s="15">
        <f>AA67-0.0002</f>
        <v>5.2633406216215999</v>
      </c>
      <c r="AB66" s="1"/>
      <c r="AD66">
        <f>AB66/Data!$CC$6</f>
        <v>0</v>
      </c>
      <c r="AF66" s="15">
        <f>AF67-0.0002</f>
        <v>5.2201553068258999</v>
      </c>
      <c r="AG66" s="1"/>
      <c r="AI66">
        <f>AG66/Data!$CI$6</f>
        <v>0</v>
      </c>
      <c r="AK66" s="15">
        <f>AK67-0.0002</f>
        <v>5.3090788713869994</v>
      </c>
      <c r="AL66" s="1"/>
      <c r="AN66" s="4">
        <f>AL66/Data!$CO$6</f>
        <v>0</v>
      </c>
    </row>
    <row r="67" spans="2:40" x14ac:dyDescent="0.25">
      <c r="B67">
        <v>5.1853880917608999</v>
      </c>
      <c r="C67">
        <v>3.6454055299223E-2</v>
      </c>
      <c r="E67">
        <f>C67/Data!$P$6</f>
        <v>1.4882232428140943E-2</v>
      </c>
      <c r="G67">
        <v>5.6996497557021</v>
      </c>
      <c r="H67" s="4">
        <v>2.1781893520759999E-4</v>
      </c>
      <c r="J67">
        <f>H67/Data!$AF$6</f>
        <v>1.1158709458540269E-4</v>
      </c>
      <c r="L67">
        <v>5.1940311975371003</v>
      </c>
      <c r="M67">
        <v>3.5817980077383002E-2</v>
      </c>
      <c r="O67">
        <f>M67/Data!$AR$6</f>
        <v>1.4555054874043259E-2</v>
      </c>
      <c r="Q67">
        <v>5.6838500449028997</v>
      </c>
      <c r="R67" s="4">
        <v>3.1865904456376999E-4</v>
      </c>
      <c r="T67">
        <f>R67/Data!$BD$6</f>
        <v>1.620439189354557E-4</v>
      </c>
      <c r="V67">
        <v>5.2006307609554003</v>
      </c>
      <c r="W67">
        <v>3.5326376715836001E-2</v>
      </c>
      <c r="Y67">
        <f>W67/Data!$BP$6</f>
        <v>1.4398949008662244E-2</v>
      </c>
      <c r="AA67" s="1">
        <v>5.2635406216216003</v>
      </c>
      <c r="AB67" s="1">
        <v>3.0229515952102999E-2</v>
      </c>
      <c r="AD67">
        <f>AB67/Data!$CC$6</f>
        <v>1.2275795717052547E-2</v>
      </c>
      <c r="AF67" s="1">
        <v>5.2203553068259003</v>
      </c>
      <c r="AG67" s="1">
        <v>3.3826907331376999E-2</v>
      </c>
      <c r="AI67">
        <f>AG67/Data!$CI$6</f>
        <v>1.382317531362093E-2</v>
      </c>
      <c r="AK67" s="1">
        <v>5.3092788713869998</v>
      </c>
      <c r="AL67" s="1">
        <v>2.5933098015150001E-2</v>
      </c>
      <c r="AN67" s="4">
        <f>AL67/Data!$CO$6</f>
        <v>1.0581188746610315E-2</v>
      </c>
    </row>
    <row r="68" spans="2:40" x14ac:dyDescent="0.25">
      <c r="B68" s="15">
        <f>B67+0.0002</f>
        <v>5.1855880917609003</v>
      </c>
      <c r="E68">
        <f>C68/Data!$P$6</f>
        <v>0</v>
      </c>
      <c r="G68" s="15">
        <f>G67+0.0002</f>
        <v>5.6998497557021004</v>
      </c>
      <c r="J68">
        <f>H68/Data!$AF$6</f>
        <v>0</v>
      </c>
      <c r="L68" s="15">
        <f>L67+0.0002</f>
        <v>5.1942311975371007</v>
      </c>
      <c r="O68">
        <f>M68/Data!$AR$6</f>
        <v>0</v>
      </c>
      <c r="Q68" s="15">
        <f>Q67+0.0002</f>
        <v>5.6840500449029001</v>
      </c>
      <c r="T68">
        <f>R68/Data!$BD$6</f>
        <v>0</v>
      </c>
      <c r="V68" s="15">
        <f>V67+0.0002</f>
        <v>5.2008307609554008</v>
      </c>
      <c r="Y68">
        <f>W68/Data!$BP$6</f>
        <v>0</v>
      </c>
      <c r="AA68" s="15">
        <f>AA67+0.0002</f>
        <v>5.2637406216216007</v>
      </c>
      <c r="AB68" s="1"/>
      <c r="AD68">
        <f>AB68/Data!$CC$6</f>
        <v>0</v>
      </c>
      <c r="AF68" s="15">
        <f>AF67+0.0002</f>
        <v>5.2205553068259007</v>
      </c>
      <c r="AG68" s="1"/>
      <c r="AI68">
        <f>AG68/Data!$CI$6</f>
        <v>0</v>
      </c>
      <c r="AK68" s="15">
        <f>AK67+0.0002</f>
        <v>5.3094788713870003</v>
      </c>
      <c r="AL68" s="1"/>
      <c r="AN68" s="4">
        <f>AL68/Data!$CO$6</f>
        <v>0</v>
      </c>
    </row>
    <row r="69" spans="2:40" x14ac:dyDescent="0.25">
      <c r="B69" s="15">
        <f>B70-0.0002</f>
        <v>5.2186617025155</v>
      </c>
      <c r="E69">
        <f>C69/Data!$P$6</f>
        <v>0</v>
      </c>
      <c r="G69" s="15">
        <f>G70-0.0002</f>
        <v>5.6995125479489994</v>
      </c>
      <c r="J69">
        <f>H69/Data!$AF$6</f>
        <v>0</v>
      </c>
      <c r="L69" s="15">
        <f>L70-0.0002</f>
        <v>5.2271502757899997</v>
      </c>
      <c r="O69">
        <f>M69/Data!$AR$6</f>
        <v>0</v>
      </c>
      <c r="Q69" s="15">
        <f>Q70-0.0002</f>
        <v>5.6836890451930993</v>
      </c>
      <c r="T69">
        <f>R69/Data!$BD$6</f>
        <v>0</v>
      </c>
      <c r="V69" s="15">
        <f>V70-0.0002</f>
        <v>5.2336026141131997</v>
      </c>
      <c r="Y69">
        <f>W69/Data!$BP$6</f>
        <v>0</v>
      </c>
      <c r="AA69" s="15">
        <f>AA70-0.0002</f>
        <v>5.2939306349540995</v>
      </c>
      <c r="AB69" s="1"/>
      <c r="AD69">
        <f>AB69/Data!$CC$6</f>
        <v>0</v>
      </c>
      <c r="AF69" s="15">
        <f>AF70-0.0002</f>
        <v>5.2527137199984999</v>
      </c>
      <c r="AG69" s="1"/>
      <c r="AI69">
        <f>AG69/Data!$CI$6</f>
        <v>0</v>
      </c>
      <c r="AK69" s="15">
        <f>AK70-0.0002</f>
        <v>5.3366815937337</v>
      </c>
      <c r="AL69" s="1"/>
      <c r="AN69" s="4">
        <f>AL69/Data!$CO$6</f>
        <v>0</v>
      </c>
    </row>
    <row r="70" spans="2:40" x14ac:dyDescent="0.25">
      <c r="B70">
        <v>5.2188617025155004</v>
      </c>
      <c r="C70">
        <v>3.050514259799E-2</v>
      </c>
      <c r="E70">
        <f>C70/Data!$P$6</f>
        <v>1.2453610954130168E-2</v>
      </c>
      <c r="G70">
        <v>5.6997125479489998</v>
      </c>
      <c r="H70" s="4">
        <v>2.1775430508410001E-4</v>
      </c>
      <c r="J70">
        <f>H70/Data!$AF$6</f>
        <v>1.1155398503183157E-4</v>
      </c>
      <c r="L70">
        <v>5.2273502757900001</v>
      </c>
      <c r="M70">
        <v>2.9816401289153999E-2</v>
      </c>
      <c r="O70">
        <f>M70/Data!$AR$6</f>
        <v>1.2116243182126389E-2</v>
      </c>
      <c r="Q70">
        <v>5.6838890451930997</v>
      </c>
      <c r="R70" s="4">
        <v>3.1860343970416E-4</v>
      </c>
      <c r="T70">
        <f>R70/Data!$BD$6</f>
        <v>1.6201564285317662E-4</v>
      </c>
      <c r="V70">
        <v>5.2338026141132001</v>
      </c>
      <c r="W70">
        <v>2.9288392499086002E-2</v>
      </c>
      <c r="Y70">
        <f>W70/Data!$BP$6</f>
        <v>1.1937880681405314E-2</v>
      </c>
      <c r="AA70" s="1">
        <v>5.2941306349541</v>
      </c>
      <c r="AB70" s="1">
        <v>2.4040562804339E-2</v>
      </c>
      <c r="AD70">
        <f>AB70/Data!$CC$6</f>
        <v>9.762545929502613E-3</v>
      </c>
      <c r="AF70" s="1">
        <v>5.2529137199985003</v>
      </c>
      <c r="AG70" s="1">
        <v>2.7704238809760001E-2</v>
      </c>
      <c r="AI70">
        <f>AG70/Data!$CI$6</f>
        <v>1.1321181278742223E-2</v>
      </c>
      <c r="AK70" s="1">
        <v>5.3368815937337004</v>
      </c>
      <c r="AL70" s="1">
        <v>1.9918741851365E-2</v>
      </c>
      <c r="AN70" s="4">
        <f>AL70/Data!$CO$6</f>
        <v>8.1272190079708893E-3</v>
      </c>
    </row>
    <row r="71" spans="2:40" x14ac:dyDescent="0.25">
      <c r="B71" s="15">
        <f>B70+0.0002</f>
        <v>5.2190617025155008</v>
      </c>
      <c r="E71">
        <f>C71/Data!$P$6</f>
        <v>0</v>
      </c>
      <c r="G71" s="15">
        <f>G70+0.0002</f>
        <v>5.6999125479490003</v>
      </c>
      <c r="J71">
        <f>H71/Data!$AF$6</f>
        <v>0</v>
      </c>
      <c r="L71" s="15">
        <f>L70+0.0002</f>
        <v>5.2275502757900005</v>
      </c>
      <c r="O71">
        <f>M71/Data!$AR$6</f>
        <v>0</v>
      </c>
      <c r="Q71" s="15">
        <f>Q70+0.0002</f>
        <v>5.6840890451931001</v>
      </c>
      <c r="T71">
        <f>R71/Data!$BD$6</f>
        <v>0</v>
      </c>
      <c r="V71" s="15">
        <f>V70+0.0002</f>
        <v>5.2340026141132006</v>
      </c>
      <c r="Y71">
        <f>W71/Data!$BP$6</f>
        <v>0</v>
      </c>
      <c r="AA71" s="15">
        <f>AA70+0.0002</f>
        <v>5.2943306349541004</v>
      </c>
      <c r="AB71" s="1"/>
      <c r="AD71">
        <f>AB71/Data!$CC$6</f>
        <v>0</v>
      </c>
      <c r="AF71" s="15">
        <f>AF70+0.0002</f>
        <v>5.2531137199985007</v>
      </c>
      <c r="AG71" s="1"/>
      <c r="AI71">
        <f>AG71/Data!$CI$6</f>
        <v>0</v>
      </c>
      <c r="AK71" s="15">
        <f>AK70+0.0002</f>
        <v>5.3370815937337008</v>
      </c>
      <c r="AL71" s="1"/>
      <c r="AN71" s="4">
        <f>AL71/Data!$CO$6</f>
        <v>0</v>
      </c>
    </row>
    <row r="72" spans="2:40" x14ac:dyDescent="0.25">
      <c r="B72" s="15">
        <f>B73-0.0002</f>
        <v>5.2267517330230993</v>
      </c>
      <c r="E72">
        <f>C72/Data!$P$6</f>
        <v>0</v>
      </c>
      <c r="G72" s="15">
        <f>G73-0.0002</f>
        <v>5.6997787659411996</v>
      </c>
      <c r="J72">
        <f>H72/Data!$AF$6</f>
        <v>0</v>
      </c>
      <c r="L72" s="15">
        <f>L73-0.0002</f>
        <v>5.2350581007755999</v>
      </c>
      <c r="O72">
        <f>M72/Data!$AR$6</f>
        <v>0</v>
      </c>
      <c r="Q72" s="15">
        <f>Q73-0.0002</f>
        <v>5.6838819873046997</v>
      </c>
      <c r="T72">
        <f>R72/Data!$BD$6</f>
        <v>0</v>
      </c>
      <c r="V72" s="15">
        <f>V73-0.0002</f>
        <v>5.2413653549868995</v>
      </c>
      <c r="Y72">
        <f>W72/Data!$BP$6</f>
        <v>0</v>
      </c>
      <c r="AA72" s="15">
        <f>AA73-0.0002</f>
        <v>5.3001150469562992</v>
      </c>
      <c r="AB72" s="1"/>
      <c r="AD72">
        <f>AB72/Data!$CC$6</f>
        <v>0</v>
      </c>
      <c r="AF72" s="15">
        <f>AF73-0.0002</f>
        <v>5.2600088949167993</v>
      </c>
      <c r="AG72" s="1"/>
      <c r="AI72">
        <f>AG72/Data!$CI$6</f>
        <v>0</v>
      </c>
      <c r="AK72" s="15">
        <f>AK73-0.0002</f>
        <v>5.3416140024018999</v>
      </c>
      <c r="AL72" s="1"/>
      <c r="AN72" s="4">
        <f>AL72/Data!$CO$6</f>
        <v>0</v>
      </c>
    </row>
    <row r="73" spans="2:40" x14ac:dyDescent="0.25">
      <c r="B73">
        <v>5.2269517330230997</v>
      </c>
      <c r="C73">
        <v>2.9021926631774001E-2</v>
      </c>
      <c r="E73">
        <f>C73/Data!$P$6</f>
        <v>1.1848093555059711E-2</v>
      </c>
      <c r="G73">
        <v>5.6999787659412</v>
      </c>
      <c r="H73" s="4">
        <v>2.1778633353529E-4</v>
      </c>
      <c r="J73">
        <f>H73/Data!$AF$6</f>
        <v>1.1157039298006139E-4</v>
      </c>
      <c r="L73">
        <v>5.2352581007756003</v>
      </c>
      <c r="M73">
        <v>2.8347784834362001E-2</v>
      </c>
      <c r="O73">
        <f>M73/Data!$AR$6</f>
        <v>1.1519453719341525E-2</v>
      </c>
      <c r="Q73">
        <v>5.6840819873047002</v>
      </c>
      <c r="R73" s="4">
        <v>3.1862870048364E-4</v>
      </c>
      <c r="T73">
        <f>R73/Data!$BD$6</f>
        <v>1.620284884189063E-4</v>
      </c>
      <c r="V73">
        <v>5.2415653549868999</v>
      </c>
      <c r="W73">
        <v>2.7831357857156999E-2</v>
      </c>
      <c r="Y73">
        <f>W73/Data!$BP$6</f>
        <v>1.1343996749244634E-2</v>
      </c>
      <c r="AA73" s="1">
        <v>5.3003150469562996</v>
      </c>
      <c r="AB73" s="1">
        <v>2.2757187183862999E-2</v>
      </c>
      <c r="AD73">
        <f>AB73/Data!$CC$6</f>
        <v>9.2413845265158431E-3</v>
      </c>
      <c r="AF73" s="1">
        <v>5.2602088949167998</v>
      </c>
      <c r="AG73" s="1">
        <v>2.6291140707961E-2</v>
      </c>
      <c r="AI73">
        <f>AG73/Data!$CI$6</f>
        <v>1.0743726691920041E-2</v>
      </c>
      <c r="AK73" s="1">
        <v>5.3418140024019003</v>
      </c>
      <c r="AL73" s="1">
        <v>1.8829187498477E-2</v>
      </c>
      <c r="AN73" s="4">
        <f>AL73/Data!$CO$6</f>
        <v>7.6826604654140493E-3</v>
      </c>
    </row>
    <row r="74" spans="2:40" x14ac:dyDescent="0.25">
      <c r="B74" s="15">
        <f>B73+0.0002</f>
        <v>5.2271517330231001</v>
      </c>
      <c r="E74">
        <f>C74/Data!$P$6</f>
        <v>0</v>
      </c>
      <c r="G74" s="15">
        <f>G73+0.0002</f>
        <v>5.7001787659412004</v>
      </c>
      <c r="J74">
        <f>H74/Data!$AF$6</f>
        <v>0</v>
      </c>
      <c r="L74" s="15">
        <f>L73+0.0002</f>
        <v>5.2354581007756007</v>
      </c>
      <c r="O74">
        <f>M74/Data!$AR$6</f>
        <v>0</v>
      </c>
      <c r="Q74" s="15">
        <f>Q73+0.0002</f>
        <v>5.6842819873047006</v>
      </c>
      <c r="T74">
        <f>R74/Data!$BD$6</f>
        <v>0</v>
      </c>
      <c r="V74" s="15">
        <f>V73+0.0002</f>
        <v>5.2417653549869003</v>
      </c>
      <c r="Y74">
        <f>W74/Data!$BP$6</f>
        <v>0</v>
      </c>
      <c r="AA74" s="15">
        <f>AA73+0.0002</f>
        <v>5.3005150469563</v>
      </c>
      <c r="AB74" s="1"/>
      <c r="AD74">
        <f>AB74/Data!$CC$6</f>
        <v>0</v>
      </c>
      <c r="AF74" s="15">
        <f>AF73+0.0002</f>
        <v>5.2604088949168002</v>
      </c>
      <c r="AG74" s="1"/>
      <c r="AI74">
        <f>AG74/Data!$CI$6</f>
        <v>0</v>
      </c>
      <c r="AK74" s="15">
        <f>AK73+0.0002</f>
        <v>5.3420140024019007</v>
      </c>
      <c r="AL74" s="1"/>
      <c r="AN74" s="4">
        <f>AL74/Data!$CO$6</f>
        <v>0</v>
      </c>
    </row>
    <row r="75" spans="2:40" x14ac:dyDescent="0.25">
      <c r="B75" s="15">
        <f>B76-0.0002</f>
        <v>5.2289364050940996</v>
      </c>
      <c r="E75">
        <f>C75/Data!$P$6</f>
        <v>0</v>
      </c>
      <c r="G75" s="15">
        <f>G76-0.0002</f>
        <v>5.7026750122993999</v>
      </c>
      <c r="J75">
        <f>H75/Data!$AF$6</f>
        <v>0</v>
      </c>
      <c r="L75" s="15">
        <f>L76-0.0002</f>
        <v>5.2371581421801991</v>
      </c>
      <c r="O75">
        <f>M75/Data!$AR$6</f>
        <v>0</v>
      </c>
      <c r="Q75" s="15">
        <f>Q76-0.0002</f>
        <v>5.6863892233379998</v>
      </c>
      <c r="T75">
        <f>R75/Data!$BD$6</f>
        <v>0</v>
      </c>
      <c r="V75" s="15">
        <f>V76-0.0002</f>
        <v>5.2434011902680995</v>
      </c>
      <c r="Y75">
        <f>W75/Data!$BP$6</f>
        <v>0</v>
      </c>
      <c r="AA75" s="15">
        <f>AA76-0.0002</f>
        <v>5.3015484602948</v>
      </c>
      <c r="AB75" s="1"/>
      <c r="AD75">
        <f>AB75/Data!$CC$6</f>
        <v>0</v>
      </c>
      <c r="AF75" s="15">
        <f>AF76-0.0002</f>
        <v>5.2618489304623992</v>
      </c>
      <c r="AG75" s="1"/>
      <c r="AI75">
        <f>AG75/Data!$CI$6</f>
        <v>0</v>
      </c>
      <c r="AK75" s="15">
        <f>AK76-0.0002</f>
        <v>5.3426260629559996</v>
      </c>
      <c r="AL75" s="1"/>
      <c r="AN75" s="4">
        <f>AL75/Data!$CO$6</f>
        <v>0</v>
      </c>
    </row>
    <row r="76" spans="2:40" x14ac:dyDescent="0.25">
      <c r="B76">
        <v>5.2291364050941</v>
      </c>
      <c r="C76">
        <v>2.8625695162022999E-2</v>
      </c>
      <c r="E76">
        <f>C76/Data!$P$6</f>
        <v>1.1686333531935369E-2</v>
      </c>
      <c r="G76">
        <v>5.7028750122994003</v>
      </c>
      <c r="H76" s="4">
        <v>2.0659792403365001E-4</v>
      </c>
      <c r="J76">
        <f>H76/Data!$AF$6</f>
        <v>1.0583865019961942E-4</v>
      </c>
      <c r="L76">
        <v>5.2373581421801996</v>
      </c>
      <c r="M76">
        <v>2.7961761976111998E-2</v>
      </c>
      <c r="O76">
        <f>M76/Data!$AR$6</f>
        <v>1.1362588818743413E-2</v>
      </c>
      <c r="Q76">
        <v>5.6865892233380002</v>
      </c>
      <c r="R76" s="4">
        <v>3.0704856507410001E-4</v>
      </c>
      <c r="T76">
        <f>R76/Data!$BD$6</f>
        <v>1.5613977897984449E-4</v>
      </c>
      <c r="V76">
        <v>5.2436011902680999</v>
      </c>
      <c r="W76">
        <v>2.7453166974419001E-2</v>
      </c>
      <c r="Y76">
        <f>W76/Data!$BP$6</f>
        <v>1.1189847024808153E-2</v>
      </c>
      <c r="AA76" s="1">
        <v>5.3017484602948004</v>
      </c>
      <c r="AB76" s="1">
        <v>2.2464609564159001E-2</v>
      </c>
      <c r="AD76">
        <f>AB76/Data!$CC$6</f>
        <v>9.1225727302383739E-3</v>
      </c>
      <c r="AF76" s="1">
        <v>5.2620489304623996</v>
      </c>
      <c r="AG76" s="1">
        <v>2.5937975577502E-2</v>
      </c>
      <c r="AI76">
        <f>AG76/Data!$CI$6</f>
        <v>1.0599407748861825E-2</v>
      </c>
      <c r="AK76" s="1">
        <v>5.342826062956</v>
      </c>
      <c r="AL76" s="1">
        <v>1.8605249345734001E-2</v>
      </c>
      <c r="AN76" s="4">
        <f>AL76/Data!$CO$6</f>
        <v>7.5912895131137626E-3</v>
      </c>
    </row>
    <row r="77" spans="2:40" x14ac:dyDescent="0.25">
      <c r="B77" s="15">
        <f>B76+0.0002</f>
        <v>5.2293364050941005</v>
      </c>
      <c r="E77">
        <f>C77/Data!$P$6</f>
        <v>0</v>
      </c>
      <c r="G77" s="15">
        <f>G76+0.0002</f>
        <v>5.7030750122994007</v>
      </c>
      <c r="J77">
        <f>H77/Data!$AF$6</f>
        <v>0</v>
      </c>
      <c r="L77" s="15">
        <f>L76+0.0002</f>
        <v>5.2375581421802</v>
      </c>
      <c r="O77">
        <f>M77/Data!$AR$6</f>
        <v>0</v>
      </c>
      <c r="Q77" s="15">
        <f>Q76+0.0002</f>
        <v>5.6867892233380006</v>
      </c>
      <c r="T77">
        <f>R77/Data!$BD$6</f>
        <v>0</v>
      </c>
      <c r="V77" s="15">
        <f>V76+0.0002</f>
        <v>5.2438011902681003</v>
      </c>
      <c r="Y77">
        <f>W77/Data!$BP$6</f>
        <v>0</v>
      </c>
      <c r="AA77" s="15">
        <f>AA76+0.0002</f>
        <v>5.3019484602948008</v>
      </c>
      <c r="AB77" s="1"/>
      <c r="AD77">
        <f>AB77/Data!$CC$6</f>
        <v>0</v>
      </c>
      <c r="AF77" s="15">
        <f>AF76+0.0002</f>
        <v>5.2622489304624001</v>
      </c>
      <c r="AG77" s="1"/>
      <c r="AI77">
        <f>AG77/Data!$CI$6</f>
        <v>0</v>
      </c>
      <c r="AK77" s="15">
        <f>AK76+0.0002</f>
        <v>5.3430260629560005</v>
      </c>
      <c r="AL77" s="1"/>
      <c r="AN77" s="4">
        <f>AL77/Data!$CO$6</f>
        <v>0</v>
      </c>
    </row>
    <row r="78" spans="2:40" x14ac:dyDescent="0.25">
      <c r="B78" s="15">
        <f>B79-0.0002</f>
        <v>5.2295796943260999</v>
      </c>
      <c r="E78">
        <f>C78/Data!$P$6</f>
        <v>0</v>
      </c>
      <c r="G78" s="15">
        <f>G79-0.0002</f>
        <v>5.8671720390365998</v>
      </c>
      <c r="J78">
        <f>H78/Data!$AF$6</f>
        <v>0</v>
      </c>
      <c r="L78" s="15">
        <f>L79-0.0002</f>
        <v>5.237768672194</v>
      </c>
      <c r="O78">
        <f>M78/Data!$AR$6</f>
        <v>0</v>
      </c>
      <c r="Q78" s="15">
        <f>Q79-0.0002</f>
        <v>5.8852013017232991</v>
      </c>
      <c r="T78">
        <f>R78/Data!$BD$6</f>
        <v>0</v>
      </c>
      <c r="V78" s="15">
        <f>V79-0.0002</f>
        <v>5.2439853886879995</v>
      </c>
      <c r="Y78">
        <f>W78/Data!$BP$6</f>
        <v>0</v>
      </c>
      <c r="AA78" s="15">
        <f>AA79-0.0002</f>
        <v>5.3019101284308991</v>
      </c>
      <c r="AB78" s="1"/>
      <c r="AD78">
        <f>AB78/Data!$CC$6</f>
        <v>0</v>
      </c>
      <c r="AF78" s="15">
        <f>AF79-0.0002</f>
        <v>5.2623576477171996</v>
      </c>
      <c r="AG78" s="1"/>
      <c r="AI78">
        <f>AG78/Data!$CI$6</f>
        <v>0</v>
      </c>
      <c r="AK78" s="15">
        <f>AK79-0.0002</f>
        <v>5.3428604387791996</v>
      </c>
      <c r="AL78" s="1"/>
      <c r="AN78" s="4">
        <f>AL78/Data!$CO$6</f>
        <v>0</v>
      </c>
    </row>
    <row r="79" spans="2:40" x14ac:dyDescent="0.25">
      <c r="B79">
        <v>5.2297796943261003</v>
      </c>
      <c r="C79">
        <v>2.8515007048488999E-2</v>
      </c>
      <c r="E79">
        <f>C79/Data!$P$6</f>
        <v>1.1641145521462348E-2</v>
      </c>
      <c r="G79">
        <v>5.8673720390366002</v>
      </c>
      <c r="H79">
        <v>0.33496280863472999</v>
      </c>
      <c r="J79">
        <f>H79/Data!$AF$6</f>
        <v>0.17159906953953194</v>
      </c>
      <c r="L79">
        <v>5.2379686721940004</v>
      </c>
      <c r="M79">
        <v>2.7854899935102002E-2</v>
      </c>
      <c r="O79">
        <f>M79/Data!$AR$6</f>
        <v>1.1319164179288802E-2</v>
      </c>
      <c r="Q79">
        <v>5.8854013017232996</v>
      </c>
      <c r="R79">
        <v>0.34263054271797</v>
      </c>
      <c r="T79">
        <f>R79/Data!$BD$6</f>
        <v>0.1742338616655553</v>
      </c>
      <c r="V79">
        <v>5.2441853886879999</v>
      </c>
      <c r="W79">
        <v>2.7349816409525999E-2</v>
      </c>
      <c r="Y79">
        <f>W79/Data!$BP$6</f>
        <v>1.1147721574867977E-2</v>
      </c>
      <c r="AA79" s="1">
        <v>5.3021101284308996</v>
      </c>
      <c r="AB79" s="1">
        <v>2.2394225610093001E-2</v>
      </c>
      <c r="AD79">
        <f>AB79/Data!$CC$6</f>
        <v>9.0939907627585904E-3</v>
      </c>
      <c r="AF79" s="1">
        <v>5.2625576477172</v>
      </c>
      <c r="AG79" s="1">
        <v>2.5844874803270999E-2</v>
      </c>
      <c r="AI79">
        <f>AG79/Data!$CI$6</f>
        <v>1.0561362641414617E-2</v>
      </c>
      <c r="AK79" s="1">
        <v>5.3430604387792</v>
      </c>
      <c r="AL79" s="1">
        <v>1.8560194369436001E-2</v>
      </c>
      <c r="AN79" s="4">
        <f>AL79/Data!$CO$6</f>
        <v>7.5729062405905691E-3</v>
      </c>
    </row>
    <row r="80" spans="2:40" x14ac:dyDescent="0.25">
      <c r="B80" s="15">
        <f>B79+0.0002</f>
        <v>5.2299796943261008</v>
      </c>
      <c r="E80">
        <f>C80/Data!$P$6</f>
        <v>0</v>
      </c>
      <c r="G80" s="15">
        <f>G79+0.0002</f>
        <v>5.8675720390366006</v>
      </c>
      <c r="J80">
        <f>H80/Data!$AF$6</f>
        <v>0</v>
      </c>
      <c r="L80" s="15">
        <f>L79+0.0002</f>
        <v>5.2381686721940008</v>
      </c>
      <c r="O80">
        <f>M80/Data!$AR$6</f>
        <v>0</v>
      </c>
      <c r="Q80" s="15">
        <f>Q79+0.0002</f>
        <v>5.8856013017233</v>
      </c>
      <c r="T80">
        <f>R80/Data!$BD$6</f>
        <v>0</v>
      </c>
      <c r="V80" s="15">
        <f>V79+0.0002</f>
        <v>5.2443853886880003</v>
      </c>
      <c r="Y80">
        <f>W80/Data!$BP$6</f>
        <v>0</v>
      </c>
      <c r="AA80" s="15">
        <f>AA79+0.0002</f>
        <v>5.3023101284309</v>
      </c>
      <c r="AB80" s="1"/>
      <c r="AD80">
        <f>AB80/Data!$CC$6</f>
        <v>0</v>
      </c>
      <c r="AF80" s="15">
        <f>AF79+0.0002</f>
        <v>5.2627576477172004</v>
      </c>
      <c r="AG80" s="1"/>
      <c r="AI80">
        <f>AG80/Data!$CI$6</f>
        <v>0</v>
      </c>
      <c r="AK80" s="15">
        <f>AK79+0.0002</f>
        <v>5.3432604387792004</v>
      </c>
      <c r="AL80" s="1"/>
      <c r="AN80" s="4">
        <f>AL80/Data!$CO$6</f>
        <v>0</v>
      </c>
    </row>
    <row r="81" spans="2:40" x14ac:dyDescent="0.25">
      <c r="B81" s="15">
        <f>B82-0.0002</f>
        <v>5.7393206911377996</v>
      </c>
      <c r="E81">
        <f>C81/Data!$P$6</f>
        <v>0</v>
      </c>
      <c r="G81" s="15">
        <f>G82-0.0002</f>
        <v>5.8734291695130993</v>
      </c>
      <c r="J81">
        <f>H81/Data!$AF$6</f>
        <v>0</v>
      </c>
      <c r="L81" s="15">
        <f>L82-0.0002</f>
        <v>5.7426888058845993</v>
      </c>
      <c r="O81">
        <f>M81/Data!$AR$6</f>
        <v>0</v>
      </c>
      <c r="Q81" s="15">
        <f>Q82-0.0002</f>
        <v>5.8910803472844995</v>
      </c>
      <c r="T81">
        <f>R81/Data!$BD$6</f>
        <v>0</v>
      </c>
      <c r="V81" s="15">
        <f>V82-0.0002</f>
        <v>5.7452892305049996</v>
      </c>
      <c r="Y81">
        <f>W81/Data!$BP$6</f>
        <v>0</v>
      </c>
      <c r="AA81" s="15">
        <f>AA82-0.0002</f>
        <v>5.7517883395392992</v>
      </c>
      <c r="AB81" s="1"/>
      <c r="AD81">
        <f>AB81/Data!$CC$6</f>
        <v>0</v>
      </c>
      <c r="AF81" s="15">
        <f>AF82-0.0002</f>
        <v>5.7525981249663998</v>
      </c>
      <c r="AG81" s="1"/>
      <c r="AI81">
        <f>AG81/Data!$CI$6</f>
        <v>0</v>
      </c>
      <c r="AK81" s="15">
        <f>AK82-0.0002</f>
        <v>5.7463195439873997</v>
      </c>
      <c r="AL81" s="1"/>
      <c r="AN81" s="4">
        <f>AL81/Data!$CO$6</f>
        <v>0</v>
      </c>
    </row>
    <row r="82" spans="2:40" x14ac:dyDescent="0.25">
      <c r="B82">
        <v>5.7395206911378001</v>
      </c>
      <c r="C82">
        <v>0.26968374795061001</v>
      </c>
      <c r="E82">
        <f>C82/Data!$P$6</f>
        <v>0.11009738659113469</v>
      </c>
      <c r="G82">
        <v>5.8736291695130998</v>
      </c>
      <c r="H82">
        <v>0.34123631355168998</v>
      </c>
      <c r="J82">
        <f>H82/Data!$AF$6</f>
        <v>0.1748129415836846</v>
      </c>
      <c r="L82">
        <v>5.7428888058845997</v>
      </c>
      <c r="M82">
        <v>0.27148049906258997</v>
      </c>
      <c r="O82">
        <f>M82/Data!$AR$6</f>
        <v>0.11031927407832072</v>
      </c>
      <c r="Q82">
        <v>5.8912803472844999</v>
      </c>
      <c r="R82">
        <v>0.34777517146199</v>
      </c>
      <c r="T82">
        <f>R82/Data!$BD$6</f>
        <v>0.17684999893631825</v>
      </c>
      <c r="V82">
        <v>5.745489230505</v>
      </c>
      <c r="W82">
        <v>0.27287041467577</v>
      </c>
      <c r="Y82">
        <f>W82/Data!$BP$6</f>
        <v>0.11122134654493543</v>
      </c>
      <c r="AA82" s="1">
        <v>5.7519883395392997</v>
      </c>
      <c r="AB82" s="1">
        <v>5.8272590486108001E-5</v>
      </c>
      <c r="AD82">
        <f>AB82/Data!$CC$6</f>
        <v>2.3663707280141112E-5</v>
      </c>
      <c r="AF82" s="1">
        <v>5.7527981249664002</v>
      </c>
      <c r="AG82" s="1">
        <v>1.7561244620745999E-4</v>
      </c>
      <c r="AI82">
        <f>AG82/Data!$CI$6</f>
        <v>7.1763037850280673E-5</v>
      </c>
      <c r="AK82" s="1">
        <v>5.7465195439874002</v>
      </c>
      <c r="AL82" s="1">
        <v>3.3980118383224001E-6</v>
      </c>
      <c r="AN82" s="4">
        <f>AL82/Data!$CO$6</f>
        <v>1.3864523476331618E-6</v>
      </c>
    </row>
    <row r="83" spans="2:40" x14ac:dyDescent="0.25">
      <c r="B83" s="15">
        <f>B82+0.0002</f>
        <v>5.7397206911378005</v>
      </c>
      <c r="E83">
        <f>C83/Data!$P$6</f>
        <v>0</v>
      </c>
      <c r="G83" s="15">
        <f>G82+0.0002</f>
        <v>5.8738291695131002</v>
      </c>
      <c r="J83">
        <f>H83/Data!$AF$6</f>
        <v>0</v>
      </c>
      <c r="L83" s="15">
        <f>L82+0.0002</f>
        <v>5.7430888058846001</v>
      </c>
      <c r="O83">
        <f>M83/Data!$AR$6</f>
        <v>0</v>
      </c>
      <c r="Q83" s="15">
        <f>Q82+0.0002</f>
        <v>5.8914803472845003</v>
      </c>
      <c r="T83">
        <f>R83/Data!$BD$6</f>
        <v>0</v>
      </c>
      <c r="V83" s="15">
        <f>V82+0.0002</f>
        <v>5.7456892305050005</v>
      </c>
      <c r="Y83">
        <f>W83/Data!$BP$6</f>
        <v>0</v>
      </c>
      <c r="AA83" s="15">
        <f>AA82+0.0002</f>
        <v>5.7521883395393001</v>
      </c>
      <c r="AB83" s="1"/>
      <c r="AD83">
        <f>AB83/Data!$CC$6</f>
        <v>0</v>
      </c>
      <c r="AF83" s="15">
        <f>AF82+0.0002</f>
        <v>5.7529981249664006</v>
      </c>
      <c r="AG83" s="1"/>
      <c r="AI83">
        <f>AG83/Data!$CI$6</f>
        <v>0</v>
      </c>
      <c r="AK83" s="15">
        <f>AK82+0.0002</f>
        <v>5.7467195439874006</v>
      </c>
      <c r="AL83" s="1"/>
      <c r="AN83" s="4">
        <f>AL83/Data!$CO$6</f>
        <v>0</v>
      </c>
    </row>
    <row r="84" spans="2:40" x14ac:dyDescent="0.25">
      <c r="B84" s="15">
        <f>B85-0.0002</f>
        <v>5.7423320899730994</v>
      </c>
      <c r="E84">
        <f>C84/Data!$P$6</f>
        <v>0</v>
      </c>
      <c r="G84" s="15">
        <f>G85-0.0002</f>
        <v>5.8740900616080998</v>
      </c>
      <c r="J84">
        <f>H84/Data!$AF$6</f>
        <v>0</v>
      </c>
      <c r="L84" s="15">
        <f>L85-0.0002</f>
        <v>5.7458649849683994</v>
      </c>
      <c r="O84">
        <f>M84/Data!$AR$6</f>
        <v>0</v>
      </c>
      <c r="Q84" s="15">
        <f>Q85-0.0002</f>
        <v>5.8915938792871998</v>
      </c>
      <c r="T84">
        <f>R84/Data!$BD$6</f>
        <v>0</v>
      </c>
      <c r="V84" s="15">
        <f>V85-0.0002</f>
        <v>5.7485913869566998</v>
      </c>
      <c r="Y84">
        <f>W84/Data!$BP$6</f>
        <v>0</v>
      </c>
      <c r="AA84" s="15">
        <f>AA85-0.0002</f>
        <v>5.7518759329223998</v>
      </c>
      <c r="AB84" s="1"/>
      <c r="AD84">
        <f>AB84/Data!$CC$6</f>
        <v>0</v>
      </c>
      <c r="AF84" s="15">
        <f>AF85-0.0002</f>
        <v>5.7527048733124992</v>
      </c>
      <c r="AG84" s="1"/>
      <c r="AI84">
        <f>AG84/Data!$CI$6</f>
        <v>0</v>
      </c>
      <c r="AK84" s="15">
        <f>AK85-0.0002</f>
        <v>5.7463838474989997</v>
      </c>
      <c r="AL84" s="1"/>
      <c r="AN84" s="4">
        <f>AL84/Data!$CO$6</f>
        <v>0</v>
      </c>
    </row>
    <row r="85" spans="2:40" x14ac:dyDescent="0.25">
      <c r="B85">
        <v>5.7425320899730998</v>
      </c>
      <c r="C85">
        <v>0.27869652298735997</v>
      </c>
      <c r="E85">
        <f>C85/Data!$P$6</f>
        <v>0.11377681846280134</v>
      </c>
      <c r="G85">
        <v>5.8742900616081002</v>
      </c>
      <c r="H85">
        <v>0.34189624488220999</v>
      </c>
      <c r="J85">
        <f>H85/Data!$AF$6</f>
        <v>0.17515101972059416</v>
      </c>
      <c r="L85">
        <v>5.7460649849683998</v>
      </c>
      <c r="M85">
        <v>0.28059529796811999</v>
      </c>
      <c r="O85">
        <f>M85/Data!$AR$6</f>
        <v>0.11402317915474434</v>
      </c>
      <c r="Q85">
        <v>5.8917938792872002</v>
      </c>
      <c r="R85">
        <v>0.34822648380757998</v>
      </c>
      <c r="T85">
        <f>R85/Data!$BD$6</f>
        <v>0.17707949947110918</v>
      </c>
      <c r="V85">
        <v>5.7487913869567002</v>
      </c>
      <c r="W85">
        <v>0.28205068195098998</v>
      </c>
      <c r="Y85">
        <f>W85/Data!$BP$6</f>
        <v>0.11496320214040404</v>
      </c>
      <c r="AA85" s="1">
        <v>5.7520759329224003</v>
      </c>
      <c r="AB85" s="1">
        <v>5.8439222179950999E-5</v>
      </c>
      <c r="AD85">
        <f>AB85/Data!$CC$6</f>
        <v>2.3731374147081491E-5</v>
      </c>
      <c r="AF85" s="1">
        <v>5.7529048733124997</v>
      </c>
      <c r="AG85" s="1">
        <v>1.7614114856301E-4</v>
      </c>
      <c r="AI85">
        <f>AG85/Data!$CI$6</f>
        <v>7.1979089092503255E-5</v>
      </c>
      <c r="AK85" s="1">
        <v>5.7465838474990001</v>
      </c>
      <c r="AL85" s="1">
        <v>3.4254756949307001E-6</v>
      </c>
      <c r="AN85" s="4">
        <f>AL85/Data!$CO$6</f>
        <v>1.3976581144996E-6</v>
      </c>
    </row>
    <row r="86" spans="2:40" x14ac:dyDescent="0.25">
      <c r="B86" s="15">
        <f>B85+0.0002</f>
        <v>5.7427320899731003</v>
      </c>
      <c r="E86">
        <f>C86/Data!$P$6</f>
        <v>0</v>
      </c>
      <c r="G86" s="15">
        <f>G85+0.0002</f>
        <v>5.8744900616081006</v>
      </c>
      <c r="J86">
        <f>H86/Data!$AF$6</f>
        <v>0</v>
      </c>
      <c r="L86" s="15">
        <f>L85+0.0002</f>
        <v>5.7462649849684002</v>
      </c>
      <c r="O86">
        <f>M86/Data!$AR$6</f>
        <v>0</v>
      </c>
      <c r="Q86" s="15">
        <f>Q85+0.0002</f>
        <v>5.8919938792872006</v>
      </c>
      <c r="T86">
        <f>R86/Data!$BD$6</f>
        <v>0</v>
      </c>
      <c r="V86" s="15">
        <f>V85+0.0002</f>
        <v>5.7489913869567006</v>
      </c>
      <c r="Y86">
        <f>W86/Data!$BP$6</f>
        <v>0</v>
      </c>
      <c r="AA86" s="15">
        <f>AA85+0.0002</f>
        <v>5.7522759329224007</v>
      </c>
      <c r="AB86" s="1"/>
      <c r="AD86">
        <f>AB86/Data!$CC$6</f>
        <v>0</v>
      </c>
      <c r="AF86" s="15">
        <f>AF85+0.0002</f>
        <v>5.7531048733125001</v>
      </c>
      <c r="AG86" s="1"/>
      <c r="AI86">
        <f>AG86/Data!$CI$6</f>
        <v>0</v>
      </c>
      <c r="AK86" s="15">
        <f>AK85+0.0002</f>
        <v>5.7467838474990005</v>
      </c>
      <c r="AL86" s="1"/>
      <c r="AN86" s="4">
        <f>AL86/Data!$CO$6</f>
        <v>0</v>
      </c>
    </row>
    <row r="87" spans="2:40" x14ac:dyDescent="0.25">
      <c r="B87" s="15">
        <f>B88-0.0002</f>
        <v>5.7432307905484992</v>
      </c>
      <c r="E87">
        <f>C87/Data!$P$6</f>
        <v>0</v>
      </c>
      <c r="G87" s="15">
        <f>G88-0.0002</f>
        <v>5.8741923873135997</v>
      </c>
      <c r="J87">
        <f>H87/Data!$AF$6</f>
        <v>0</v>
      </c>
      <c r="L87" s="15">
        <f>L88-0.0002</f>
        <v>5.7467893198466999</v>
      </c>
      <c r="O87">
        <f>M87/Data!$AR$6</f>
        <v>0</v>
      </c>
      <c r="Q87" s="15">
        <f>Q88-0.0002</f>
        <v>5.8916654795915999</v>
      </c>
      <c r="T87">
        <f>R87/Data!$BD$6</f>
        <v>0</v>
      </c>
      <c r="V87" s="15">
        <f>V88-0.0002</f>
        <v>5.7495344508774995</v>
      </c>
      <c r="Y87">
        <f>W87/Data!$BP$6</f>
        <v>0</v>
      </c>
      <c r="AA87" s="15">
        <f>AA88-0.0002</f>
        <v>5.7521624273174998</v>
      </c>
      <c r="AB87" s="1"/>
      <c r="AD87">
        <f>AB87/Data!$CC$6</f>
        <v>0</v>
      </c>
      <c r="AF87" s="15">
        <f>AF88-0.0002</f>
        <v>5.7530490558796998</v>
      </c>
      <c r="AG87" s="1"/>
      <c r="AI87">
        <f>AG87/Data!$CI$6</f>
        <v>0</v>
      </c>
      <c r="AK87" s="15">
        <f>AK88-0.0002</f>
        <v>5.7466093453345</v>
      </c>
      <c r="AL87" s="1"/>
      <c r="AN87" s="4">
        <f>AL87/Data!$CO$6</f>
        <v>0</v>
      </c>
    </row>
    <row r="88" spans="2:40" x14ac:dyDescent="0.25">
      <c r="B88">
        <v>5.7434307905484996</v>
      </c>
      <c r="C88">
        <v>0.28095550548904002</v>
      </c>
      <c r="E88">
        <f>C88/Data!$P$6</f>
        <v>0.11469903966330032</v>
      </c>
      <c r="G88">
        <v>5.8743923873136001</v>
      </c>
      <c r="H88">
        <v>0.34197608481524</v>
      </c>
      <c r="J88">
        <f>H88/Data!$AF$6</f>
        <v>0.17519192115163926</v>
      </c>
      <c r="L88">
        <v>5.7469893198467004</v>
      </c>
      <c r="M88">
        <v>0.28283786200729</v>
      </c>
      <c r="O88">
        <f>M88/Data!$AR$6</f>
        <v>0.11493447126496822</v>
      </c>
      <c r="Q88">
        <v>5.8918654795916003</v>
      </c>
      <c r="R88">
        <v>0.34827163819349</v>
      </c>
      <c r="T88">
        <f>R88/Data!$BD$6</f>
        <v>0.17710246129747129</v>
      </c>
      <c r="V88">
        <v>5.7497344508774999</v>
      </c>
      <c r="W88">
        <v>0.28426304814502001</v>
      </c>
      <c r="Y88">
        <f>W88/Data!$BP$6</f>
        <v>0.115864957456908</v>
      </c>
      <c r="AA88">
        <v>5.7523624273175002</v>
      </c>
      <c r="AB88" s="4">
        <v>5.8707993546693999E-5</v>
      </c>
      <c r="AD88">
        <f>AB88/Data!$CC$6</f>
        <v>2.3840518547473405E-5</v>
      </c>
      <c r="AF88">
        <v>5.7532490558797003</v>
      </c>
      <c r="AG88" s="4">
        <v>1.7726711902246999E-4</v>
      </c>
      <c r="AI88">
        <f>AG88/Data!$CI$6</f>
        <v>7.2439210584148943E-5</v>
      </c>
      <c r="AK88">
        <v>5.7468093453345004</v>
      </c>
      <c r="AL88" s="4">
        <v>3.4631703556894E-6</v>
      </c>
      <c r="AN88" s="4">
        <f>AL88/Data!$CO$6</f>
        <v>1.4130382406994949E-6</v>
      </c>
    </row>
    <row r="89" spans="2:40" x14ac:dyDescent="0.25">
      <c r="B89" s="15">
        <f>B88+0.0002</f>
        <v>5.7436307905485</v>
      </c>
      <c r="E89">
        <f>C89/Data!$P$6</f>
        <v>0</v>
      </c>
      <c r="G89" s="15">
        <f>G88+0.0002</f>
        <v>5.8745923873136006</v>
      </c>
      <c r="J89">
        <f>H89/Data!$AF$6</f>
        <v>0</v>
      </c>
      <c r="L89" s="15">
        <f>L88+0.0002</f>
        <v>5.7471893198467008</v>
      </c>
      <c r="O89">
        <f>M89/Data!$AR$6</f>
        <v>0</v>
      </c>
      <c r="Q89" s="15">
        <f>Q88+0.0002</f>
        <v>5.8920654795916008</v>
      </c>
      <c r="T89">
        <f>R89/Data!$BD$6</f>
        <v>0</v>
      </c>
      <c r="V89" s="15">
        <f>V88+0.0002</f>
        <v>5.7499344508775003</v>
      </c>
      <c r="Y89">
        <f>W89/Data!$BP$6</f>
        <v>0</v>
      </c>
      <c r="AA89" s="15">
        <f>AA88+0.0002</f>
        <v>5.7525624273175007</v>
      </c>
      <c r="AD89">
        <f>AB89/Data!$CC$6</f>
        <v>0</v>
      </c>
      <c r="AF89" s="15">
        <f>AF88+0.0002</f>
        <v>5.7534490558797007</v>
      </c>
      <c r="AI89">
        <f>AG89/Data!$CI$6</f>
        <v>0</v>
      </c>
      <c r="AK89" s="15">
        <f>AK88+0.0002</f>
        <v>5.7470093453345008</v>
      </c>
      <c r="AN89" s="4">
        <f>AL89/Data!$CO$6</f>
        <v>0</v>
      </c>
    </row>
    <row r="90" spans="2:40" x14ac:dyDescent="0.25">
      <c r="B90" s="15">
        <f>B91-0.0002</f>
        <v>5.7434280421919999</v>
      </c>
      <c r="E90">
        <f>C90/Data!$P$6</f>
        <v>0</v>
      </c>
      <c r="G90" s="15">
        <f>G91-0.0002</f>
        <v>6.1703468384944999</v>
      </c>
      <c r="J90">
        <f>H90/Data!$AF$6</f>
        <v>0</v>
      </c>
      <c r="L90" s="15">
        <f>L91-0.0002</f>
        <v>5.7469919379263992</v>
      </c>
      <c r="O90">
        <f>M90/Data!$AR$6</f>
        <v>0</v>
      </c>
      <c r="Q90" s="15">
        <f>Q91-0.0002</f>
        <v>6.1961057041843999</v>
      </c>
      <c r="T90">
        <f>R90/Data!$BD$6</f>
        <v>0</v>
      </c>
      <c r="V90" s="15">
        <f>V91-0.0002</f>
        <v>5.7497404222987996</v>
      </c>
      <c r="Y90">
        <f>W90/Data!$BP$6</f>
        <v>0</v>
      </c>
      <c r="AA90" s="15">
        <f>AA91-0.0002</f>
        <v>5.7530156037203</v>
      </c>
      <c r="AD90">
        <f>AB90/Data!$CC$6</f>
        <v>0</v>
      </c>
      <c r="AF90" s="15">
        <f>AF91-0.0002</f>
        <v>5.7531955707874998</v>
      </c>
      <c r="AI90">
        <f>AG90/Data!$CI$6</f>
        <v>0</v>
      </c>
      <c r="AK90" s="15">
        <f>AK91-0.0002</f>
        <v>5.7473013258976993</v>
      </c>
      <c r="AN90" s="4">
        <f>AL90/Data!$CO$6</f>
        <v>0</v>
      </c>
    </row>
    <row r="91" spans="2:40" x14ac:dyDescent="0.25">
      <c r="B91">
        <v>5.7436280421920003</v>
      </c>
      <c r="C91">
        <v>0.28157935167404002</v>
      </c>
      <c r="E91">
        <f>C91/Data!$P$6</f>
        <v>0.11495372254695681</v>
      </c>
      <c r="G91">
        <v>6.1705468384945004</v>
      </c>
      <c r="H91">
        <v>1.1429760826263E-2</v>
      </c>
      <c r="J91">
        <f>H91/Data!$AF$6</f>
        <v>5.855385351108992E-3</v>
      </c>
      <c r="L91">
        <v>5.7471919379263996</v>
      </c>
      <c r="M91">
        <v>0.28344482157084999</v>
      </c>
      <c r="O91">
        <f>M91/Data!$AR$6</f>
        <v>0.11518111637825644</v>
      </c>
      <c r="Q91">
        <v>6.1963057041844003</v>
      </c>
      <c r="R91">
        <v>9.4555168503412997E-3</v>
      </c>
      <c r="T91">
        <f>R91/Data!$BD$6</f>
        <v>4.8083022657871418E-3</v>
      </c>
      <c r="V91">
        <v>5.7499404222988</v>
      </c>
      <c r="W91">
        <v>0.28484036752872</v>
      </c>
      <c r="Y91">
        <f>W91/Data!$BP$6</f>
        <v>0.116100271495324</v>
      </c>
      <c r="AA91">
        <v>5.7532156037203004</v>
      </c>
      <c r="AB91" s="4">
        <v>5.9388008491032003E-5</v>
      </c>
      <c r="AD91">
        <f>AB91/Data!$CC$6</f>
        <v>2.4116663377396012E-5</v>
      </c>
      <c r="AF91">
        <v>5.7533955707875002</v>
      </c>
      <c r="AG91" s="4">
        <v>0.27715798424325999</v>
      </c>
      <c r="AI91">
        <f>AG91/Data!$CI$6</f>
        <v>0.11325905050180692</v>
      </c>
      <c r="AK91">
        <v>5.7475013258976997</v>
      </c>
      <c r="AL91" s="4">
        <v>3.5357551247165E-6</v>
      </c>
      <c r="AN91" s="4">
        <f>AL91/Data!$CO$6</f>
        <v>1.4426541832589292E-6</v>
      </c>
    </row>
    <row r="92" spans="2:40" x14ac:dyDescent="0.25">
      <c r="B92" s="15">
        <f>B91+0.0002</f>
        <v>5.7438280421920007</v>
      </c>
      <c r="E92">
        <f>C92/Data!$P$6</f>
        <v>0</v>
      </c>
      <c r="G92" s="15">
        <f>G91+0.0002</f>
        <v>6.1707468384945008</v>
      </c>
      <c r="J92">
        <f>H92/Data!$AF$6</f>
        <v>0</v>
      </c>
      <c r="L92" s="15">
        <f>L91+0.0002</f>
        <v>5.7473919379264</v>
      </c>
      <c r="O92">
        <f>M92/Data!$AR$6</f>
        <v>0</v>
      </c>
      <c r="Q92" s="15">
        <f>Q91+0.0002</f>
        <v>6.1965057041844007</v>
      </c>
      <c r="T92">
        <f>R92/Data!$BD$6</f>
        <v>0</v>
      </c>
      <c r="V92" s="15">
        <f>V91+0.0002</f>
        <v>5.7501404222988004</v>
      </c>
      <c r="Y92">
        <f>W92/Data!$BP$6</f>
        <v>0</v>
      </c>
      <c r="AA92" s="15">
        <f>AA91+0.0002</f>
        <v>5.7534156037203008</v>
      </c>
      <c r="AD92">
        <f>AB92/Data!$CC$6</f>
        <v>0</v>
      </c>
      <c r="AF92" s="15">
        <f>AF91+0.0002</f>
        <v>5.7535955707875006</v>
      </c>
      <c r="AI92">
        <f>AG92/Data!$CI$6</f>
        <v>0</v>
      </c>
      <c r="AK92" s="15">
        <f>AK91+0.0002</f>
        <v>5.7477013258977001</v>
      </c>
      <c r="AN92" s="4">
        <f>AL92/Data!$CO$6</f>
        <v>0</v>
      </c>
    </row>
    <row r="93" spans="2:40" x14ac:dyDescent="0.25">
      <c r="B93" s="15">
        <f>B94-0.0002</f>
        <v>5.7434817174610995</v>
      </c>
      <c r="E93">
        <f>C93/Data!$P$6</f>
        <v>0</v>
      </c>
      <c r="G93" s="15">
        <f>G94-0.0002</f>
        <v>6.1849213303066994</v>
      </c>
      <c r="J93">
        <f>H93/Data!$AF$6</f>
        <v>0</v>
      </c>
      <c r="L93" s="15">
        <f>L94-0.0002</f>
        <v>5.7470468501201992</v>
      </c>
      <c r="O93">
        <f>M93/Data!$AR$6</f>
        <v>0</v>
      </c>
      <c r="Q93" s="15">
        <f>Q94-0.0002</f>
        <v>6.2089669766797995</v>
      </c>
      <c r="T93">
        <f>R93/Data!$BD$6</f>
        <v>0</v>
      </c>
      <c r="V93" s="15">
        <f>V94-0.0002</f>
        <v>5.7497963681253994</v>
      </c>
      <c r="Y93">
        <f>W93/Data!$BP$6</f>
        <v>0</v>
      </c>
      <c r="AA93" s="15">
        <f>AA94-0.0002</f>
        <v>5.7583387442854992</v>
      </c>
      <c r="AD93">
        <f>AB93/Data!$CC$6</f>
        <v>0</v>
      </c>
      <c r="AF93" s="15">
        <f>AF94-0.0002</f>
        <v>5.7540863261420991</v>
      </c>
      <c r="AI93">
        <f>AG93/Data!$CI$6</f>
        <v>0</v>
      </c>
      <c r="AK93" s="15">
        <f>AK94-0.0002</f>
        <v>5.7519781193491992</v>
      </c>
      <c r="AN93" s="4">
        <f>AL93/Data!$CO$6</f>
        <v>0</v>
      </c>
    </row>
    <row r="94" spans="2:40" x14ac:dyDescent="0.25">
      <c r="B94">
        <v>5.7436817174610999</v>
      </c>
      <c r="C94">
        <v>0.28176343964570999</v>
      </c>
      <c r="E94">
        <f>C94/Data!$P$6</f>
        <v>0.11502887577638848</v>
      </c>
      <c r="G94">
        <v>6.1851213303066999</v>
      </c>
      <c r="H94">
        <v>1.0357639696717999E-2</v>
      </c>
      <c r="J94">
        <f>H94/Data!$AF$6</f>
        <v>5.3061453055843711E-3</v>
      </c>
      <c r="L94">
        <v>5.7472468501201996</v>
      </c>
      <c r="M94">
        <v>0.28362325556298001</v>
      </c>
      <c r="O94">
        <f>M94/Data!$AR$6</f>
        <v>0.11525362511663968</v>
      </c>
      <c r="Q94">
        <v>6.2091669766797999</v>
      </c>
      <c r="R94">
        <v>8.5713303372966995E-3</v>
      </c>
      <c r="T94">
        <f>R94/Data!$BD$6</f>
        <v>4.3586773450830637E-3</v>
      </c>
      <c r="V94">
        <v>5.7499963681253998</v>
      </c>
      <c r="W94">
        <v>0.28500380953705001</v>
      </c>
      <c r="Y94">
        <f>W94/Data!$BP$6</f>
        <v>0.11616689007788478</v>
      </c>
      <c r="AA94">
        <v>5.7585387442854996</v>
      </c>
      <c r="AB94" s="4">
        <v>7.4382884705852001E-5</v>
      </c>
      <c r="AD94">
        <f>AB94/Data!$CC$6</f>
        <v>3.0205878881450909E-5</v>
      </c>
      <c r="AF94">
        <v>5.7542863261420996</v>
      </c>
      <c r="AG94" s="4">
        <v>1.8301450006429E-4</v>
      </c>
      <c r="AI94">
        <f>AG94/Data!$CI$6</f>
        <v>7.4787845502410192E-5</v>
      </c>
      <c r="AK94">
        <v>5.7521781193491996</v>
      </c>
      <c r="AL94" s="4">
        <v>6.7831969505430996E-6</v>
      </c>
      <c r="AN94" s="4">
        <f>AL94/Data!$CO$6</f>
        <v>2.7676711512522657E-6</v>
      </c>
    </row>
    <row r="95" spans="2:40" x14ac:dyDescent="0.25">
      <c r="B95" s="15">
        <f>B94+0.0002</f>
        <v>5.7438817174611003</v>
      </c>
      <c r="E95">
        <f>C95/Data!$P$6</f>
        <v>0</v>
      </c>
      <c r="G95" s="15">
        <f>G94+0.0002</f>
        <v>6.1853213303067003</v>
      </c>
      <c r="J95">
        <f>H95/Data!$AF$6</f>
        <v>0</v>
      </c>
      <c r="L95" s="15">
        <f>L94+0.0002</f>
        <v>5.7474468501202001</v>
      </c>
      <c r="O95">
        <f>M95/Data!$AR$6</f>
        <v>0</v>
      </c>
      <c r="Q95" s="15">
        <f>Q94+0.0002</f>
        <v>6.2093669766798003</v>
      </c>
      <c r="T95">
        <f>R95/Data!$BD$6</f>
        <v>0</v>
      </c>
      <c r="V95" s="15">
        <f>V94+0.0002</f>
        <v>5.7501963681254002</v>
      </c>
      <c r="Y95">
        <f>W95/Data!$BP$6</f>
        <v>0</v>
      </c>
      <c r="AA95" s="15">
        <f>AA94+0.0002</f>
        <v>5.7587387442855</v>
      </c>
      <c r="AD95">
        <f>AB95/Data!$CC$6</f>
        <v>0</v>
      </c>
      <c r="AF95" s="15">
        <f>AF94+0.0002</f>
        <v>5.7544863261421</v>
      </c>
      <c r="AI95">
        <f>AG95/Data!$CI$6</f>
        <v>0</v>
      </c>
      <c r="AK95" s="15">
        <f>AK94+0.0002</f>
        <v>5.7523781193492001</v>
      </c>
      <c r="AN95" s="4">
        <f>AL95/Data!$CO$6</f>
        <v>0</v>
      </c>
    </row>
    <row r="96" spans="2:40" x14ac:dyDescent="0.25">
      <c r="B96" s="15">
        <f>B97-0.0002</f>
        <v>5.7504123221994998</v>
      </c>
      <c r="E96">
        <f>C96/Data!$P$6</f>
        <v>0</v>
      </c>
      <c r="G96" s="15">
        <f>G97-0.0002</f>
        <v>6.1863773290040998</v>
      </c>
      <c r="J96">
        <f>H96/Data!$AF$6</f>
        <v>0</v>
      </c>
      <c r="L96" s="15">
        <f>L97-0.0002</f>
        <v>5.7511279237720991</v>
      </c>
      <c r="O96">
        <f>M96/Data!$AR$6</f>
        <v>0</v>
      </c>
      <c r="Q96" s="15">
        <f>Q97-0.0002</f>
        <v>6.2100438134595999</v>
      </c>
      <c r="T96">
        <f>R96/Data!$BD$6</f>
        <v>0</v>
      </c>
      <c r="V96" s="15">
        <f>V97-0.0002</f>
        <v>5.7516211099700998</v>
      </c>
      <c r="Y96">
        <f>W96/Data!$BP$6</f>
        <v>0</v>
      </c>
      <c r="AA96" s="15">
        <f>AA97-0.0002</f>
        <v>5.7713887704715994</v>
      </c>
      <c r="AD96">
        <f>AB96/Data!$CC$6</f>
        <v>0</v>
      </c>
      <c r="AF96" s="15">
        <f>AF97-0.0002</f>
        <v>5.756869699378</v>
      </c>
      <c r="AI96">
        <f>AG96/Data!$CI$6</f>
        <v>0</v>
      </c>
      <c r="AK96" s="15">
        <f>AK97-0.0002</f>
        <v>5.7922266036018994</v>
      </c>
      <c r="AN96" s="4">
        <f>AL96/Data!$CO$6</f>
        <v>0</v>
      </c>
    </row>
    <row r="97" spans="2:40" x14ac:dyDescent="0.25">
      <c r="B97">
        <v>5.7506123221995002</v>
      </c>
      <c r="C97" s="4">
        <v>3.1591617502721003E-4</v>
      </c>
      <c r="E97">
        <f>C97/Data!$P$6</f>
        <v>1.2897160291147104E-4</v>
      </c>
      <c r="G97">
        <v>6.1865773290041002</v>
      </c>
      <c r="H97">
        <v>1.0241389218187E-2</v>
      </c>
      <c r="J97">
        <f>H97/Data!$AF$6</f>
        <v>5.2465910104948577E-3</v>
      </c>
      <c r="L97">
        <v>5.7513279237720996</v>
      </c>
      <c r="M97" s="4">
        <v>2.8372976732716999E-4</v>
      </c>
      <c r="O97">
        <f>M97/Data!$AR$6</f>
        <v>1.1529690741701416E-4</v>
      </c>
      <c r="Q97">
        <v>6.2102438134596003</v>
      </c>
      <c r="R97">
        <v>8.4918288055831001E-3</v>
      </c>
      <c r="T97">
        <f>R97/Data!$BD$6</f>
        <v>4.3182493704813103E-3</v>
      </c>
      <c r="V97">
        <v>5.7518211099701002</v>
      </c>
      <c r="W97" s="4">
        <v>3.0975027200073999E-4</v>
      </c>
      <c r="Y97">
        <f>W97/Data!$BP$6</f>
        <v>1.2625349063773544E-4</v>
      </c>
      <c r="AA97">
        <v>5.7715887704715998</v>
      </c>
      <c r="AB97">
        <v>0.28702751395392001</v>
      </c>
      <c r="AD97">
        <f>AB97/Data!$CC$6</f>
        <v>0.11655797373846637</v>
      </c>
      <c r="AF97">
        <v>5.7570696993780004</v>
      </c>
      <c r="AG97">
        <v>0.28653042721484001</v>
      </c>
      <c r="AI97">
        <f>AG97/Data!$CI$6</f>
        <v>0.11708904657694001</v>
      </c>
      <c r="AK97">
        <v>5.7924266036018999</v>
      </c>
      <c r="AL97">
        <v>0.29815885723266</v>
      </c>
      <c r="AN97" s="4">
        <f>AL97/Data!$CO$6</f>
        <v>0.12165438710829495</v>
      </c>
    </row>
    <row r="98" spans="2:40" x14ac:dyDescent="0.25">
      <c r="B98" s="15">
        <f>B97+0.0002</f>
        <v>5.7508123221995007</v>
      </c>
      <c r="E98">
        <f>C98/Data!$P$6</f>
        <v>0</v>
      </c>
      <c r="G98" s="15">
        <f>G97+0.0002</f>
        <v>6.1867773290041006</v>
      </c>
      <c r="J98">
        <f>H98/Data!$AF$6</f>
        <v>0</v>
      </c>
      <c r="L98" s="15">
        <f>L97+0.0002</f>
        <v>5.7515279237721</v>
      </c>
      <c r="O98">
        <f>M98/Data!$AR$6</f>
        <v>0</v>
      </c>
      <c r="Q98" s="15">
        <f>Q97+0.0002</f>
        <v>6.2104438134596007</v>
      </c>
      <c r="T98">
        <f>R98/Data!$BD$6</f>
        <v>0</v>
      </c>
      <c r="V98" s="15">
        <f>V97+0.0002</f>
        <v>5.7520211099701006</v>
      </c>
      <c r="Y98">
        <f>W98/Data!$BP$6</f>
        <v>0</v>
      </c>
      <c r="AA98" s="15">
        <f>AA97+0.0002</f>
        <v>5.7717887704716002</v>
      </c>
      <c r="AD98">
        <f>AB98/Data!$CC$6</f>
        <v>0</v>
      </c>
      <c r="AF98" s="15">
        <f>AF97+0.0002</f>
        <v>5.7572696993780008</v>
      </c>
      <c r="AI98">
        <f>AG98/Data!$CI$6</f>
        <v>0</v>
      </c>
      <c r="AK98" s="15">
        <f>AK97+0.0002</f>
        <v>5.7926266036019003</v>
      </c>
      <c r="AN98" s="4">
        <f>AL98/Data!$CO$6</f>
        <v>0</v>
      </c>
    </row>
    <row r="99" spans="2:40" x14ac:dyDescent="0.25">
      <c r="B99" s="15">
        <f>B100-0.0002</f>
        <v>5.7505296266523995</v>
      </c>
      <c r="E99">
        <f>C99/Data!$P$6</f>
        <v>0</v>
      </c>
      <c r="G99" s="15">
        <f>G100-0.0002</f>
        <v>6.1865637662206998</v>
      </c>
      <c r="J99">
        <f>H99/Data!$AF$6</f>
        <v>0</v>
      </c>
      <c r="L99" s="15">
        <f>L100-0.0002</f>
        <v>5.7512426575957996</v>
      </c>
      <c r="O99">
        <f>M99/Data!$AR$6</f>
        <v>0</v>
      </c>
      <c r="Q99" s="15">
        <f>Q100-0.0002</f>
        <v>6.2101599969535997</v>
      </c>
      <c r="T99">
        <f>R99/Data!$BD$6</f>
        <v>0</v>
      </c>
      <c r="V99" s="15">
        <f>V100-0.0002</f>
        <v>5.7517342738462993</v>
      </c>
      <c r="Y99">
        <f>W99/Data!$BP$6</f>
        <v>0</v>
      </c>
      <c r="AA99" s="15">
        <f>AA100-0.0002</f>
        <v>5.7758810312023998</v>
      </c>
      <c r="AD99">
        <f>AB99/Data!$CC$6</f>
        <v>0</v>
      </c>
      <c r="AF99" s="15">
        <f>AF100-0.0002</f>
        <v>5.7578623426551996</v>
      </c>
      <c r="AI99">
        <f>AG99/Data!$CI$6</f>
        <v>0</v>
      </c>
      <c r="AK99" s="15">
        <f>AK100-0.0002</f>
        <v>5.7975391771389999</v>
      </c>
      <c r="AN99" s="4">
        <f>AL99/Data!$CO$6</f>
        <v>0</v>
      </c>
    </row>
    <row r="100" spans="2:40" x14ac:dyDescent="0.25">
      <c r="B100">
        <v>5.7507296266524</v>
      </c>
      <c r="C100" s="4">
        <v>3.1647252634498999E-4</v>
      </c>
      <c r="E100">
        <f>C100/Data!$P$6</f>
        <v>1.2919873126673745E-4</v>
      </c>
      <c r="G100">
        <v>6.1867637662207002</v>
      </c>
      <c r="H100">
        <v>1.0227070140146999E-2</v>
      </c>
      <c r="J100">
        <f>H100/Data!$AF$6</f>
        <v>5.2392554484414376E-3</v>
      </c>
      <c r="L100">
        <v>5.7514426575958</v>
      </c>
      <c r="M100" s="4">
        <v>2.8377828342893998E-4</v>
      </c>
      <c r="O100">
        <f>M100/Data!$AR$6</f>
        <v>1.1531662250206394E-4</v>
      </c>
      <c r="Q100">
        <v>6.2103599969536001</v>
      </c>
      <c r="R100">
        <v>8.4844086169164005E-3</v>
      </c>
      <c r="T100">
        <f>R100/Data!$BD$6</f>
        <v>4.3144760696090922E-3</v>
      </c>
      <c r="V100">
        <v>5.7519342738462997</v>
      </c>
      <c r="W100" s="4">
        <v>3.0037254577792999E-4</v>
      </c>
      <c r="Y100">
        <f>W100/Data!$BP$6</f>
        <v>1.2243115123435966E-4</v>
      </c>
      <c r="AA100">
        <v>5.7760810312024002</v>
      </c>
      <c r="AB100">
        <v>0.2966312736094</v>
      </c>
      <c r="AD100">
        <f>AB100/Data!$CC$6</f>
        <v>0.12045793005378215</v>
      </c>
      <c r="AF100">
        <v>5.7580623426552</v>
      </c>
      <c r="AG100">
        <v>0.28871749753588999</v>
      </c>
      <c r="AI100">
        <f>AG100/Data!$CI$6</f>
        <v>0.11798278055548343</v>
      </c>
      <c r="AK100">
        <v>5.7977391771390003</v>
      </c>
      <c r="AL100">
        <v>0.30763410056401003</v>
      </c>
      <c r="AN100" s="4">
        <f>AL100/Data!$CO$6</f>
        <v>0.12552046350420046</v>
      </c>
    </row>
    <row r="101" spans="2:40" x14ac:dyDescent="0.25">
      <c r="B101" s="15">
        <f>B100+0.0002</f>
        <v>5.7509296266524004</v>
      </c>
      <c r="E101">
        <f>C101/Data!$P$6</f>
        <v>0</v>
      </c>
      <c r="G101" s="15">
        <f>G100+0.0002</f>
        <v>6.1869637662207007</v>
      </c>
      <c r="J101">
        <f>H101/Data!$AF$6</f>
        <v>0</v>
      </c>
      <c r="L101" s="15">
        <f>L100+0.0002</f>
        <v>5.7516426575958004</v>
      </c>
      <c r="O101">
        <f>M101/Data!$AR$6</f>
        <v>0</v>
      </c>
      <c r="Q101" s="15">
        <f>Q100+0.0002</f>
        <v>6.2105599969536005</v>
      </c>
      <c r="T101">
        <f>R101/Data!$BD$6</f>
        <v>0</v>
      </c>
      <c r="V101" s="15">
        <f>V100+0.0002</f>
        <v>5.7521342738463002</v>
      </c>
      <c r="Y101">
        <f>W101/Data!$BP$6</f>
        <v>0</v>
      </c>
      <c r="AA101" s="15">
        <f>AA100+0.0002</f>
        <v>5.7762810312024007</v>
      </c>
      <c r="AD101">
        <f>AB101/Data!$CC$6</f>
        <v>0</v>
      </c>
      <c r="AF101" s="15">
        <f>AF100+0.0002</f>
        <v>5.7582623426552004</v>
      </c>
      <c r="AI101">
        <f>AG101/Data!$CI$6</f>
        <v>0</v>
      </c>
      <c r="AK101" s="15">
        <f>AK100+0.0002</f>
        <v>5.7979391771390008</v>
      </c>
      <c r="AN101" s="4">
        <f>AL101/Data!$CO$6</f>
        <v>0</v>
      </c>
    </row>
    <row r="102" spans="2:40" x14ac:dyDescent="0.25">
      <c r="B102" s="15">
        <f>B103-0.0002</f>
        <v>5.7509174578188995</v>
      </c>
      <c r="E102">
        <f>C102/Data!$P$6</f>
        <v>0</v>
      </c>
      <c r="G102" s="15"/>
      <c r="L102" s="15">
        <f>L103-0.0002</f>
        <v>5.7516196961432993</v>
      </c>
      <c r="O102">
        <f>M102/Data!$AR$6</f>
        <v>0</v>
      </c>
      <c r="Q102" s="15"/>
      <c r="V102" s="15">
        <f>V103-0.0002</f>
        <v>5.7521031145257</v>
      </c>
      <c r="Y102">
        <f>W102/Data!$BP$6</f>
        <v>0</v>
      </c>
      <c r="AA102" s="15">
        <f>AA103-0.0002</f>
        <v>5.7769394899402</v>
      </c>
      <c r="AD102">
        <f>AB102/Data!$CC$6</f>
        <v>0</v>
      </c>
      <c r="AF102" s="15">
        <f>AF103-0.0002</f>
        <v>5.7580767131055994</v>
      </c>
      <c r="AI102">
        <f>AG102/Data!$CI$6</f>
        <v>0</v>
      </c>
      <c r="AK102" s="15">
        <f>AK103-0.0002</f>
        <v>5.7986256807250998</v>
      </c>
      <c r="AN102" s="4">
        <f>AL102/Data!$CO$6</f>
        <v>0</v>
      </c>
    </row>
    <row r="103" spans="2:40" x14ac:dyDescent="0.25">
      <c r="B103">
        <v>5.7511174578188999</v>
      </c>
      <c r="C103" s="4">
        <v>3.1757533186641999E-4</v>
      </c>
      <c r="E103">
        <f>C103/Data!$P$6</f>
        <v>1.2964894751725455E-4</v>
      </c>
      <c r="L103">
        <v>5.7518196961432997</v>
      </c>
      <c r="M103" s="4">
        <v>2.8323165224608001E-4</v>
      </c>
      <c r="O103">
        <f>M103/Data!$AR$6</f>
        <v>1.1509449253144021E-4</v>
      </c>
      <c r="V103">
        <v>5.7523031145257004</v>
      </c>
      <c r="W103" s="4">
        <v>2.8110867468247001E-4</v>
      </c>
      <c r="Y103">
        <f>W103/Data!$BP$6</f>
        <v>1.1457924216810584E-4</v>
      </c>
      <c r="AA103">
        <v>5.7771394899402004</v>
      </c>
      <c r="AB103">
        <v>0.29864833440796001</v>
      </c>
      <c r="AD103">
        <f>AB103/Data!$CC$6</f>
        <v>0.12127703103942909</v>
      </c>
      <c r="AF103">
        <v>5.7582767131055999</v>
      </c>
      <c r="AG103">
        <v>0.28927992716478002</v>
      </c>
      <c r="AI103">
        <f>AG103/Data!$CI$6</f>
        <v>0.11821261425814977</v>
      </c>
      <c r="AK103">
        <v>5.7988256807251002</v>
      </c>
      <c r="AL103">
        <v>0.30938401772068003</v>
      </c>
      <c r="AN103" s="4">
        <f>AL103/Data!$CO$6</f>
        <v>0.12623446241458283</v>
      </c>
    </row>
    <row r="104" spans="2:40" x14ac:dyDescent="0.25">
      <c r="B104" s="15">
        <f>B103+0.0002</f>
        <v>5.7513174578189004</v>
      </c>
      <c r="E104">
        <f>C104/Data!$P$6</f>
        <v>0</v>
      </c>
      <c r="G104" s="15"/>
      <c r="L104" s="15">
        <f>L103+0.0002</f>
        <v>5.7520196961433001</v>
      </c>
      <c r="O104">
        <f>M104/Data!$AR$6</f>
        <v>0</v>
      </c>
      <c r="Q104" s="15"/>
      <c r="V104" s="15">
        <f>V103+0.0002</f>
        <v>5.7525031145257008</v>
      </c>
      <c r="Y104">
        <f>W104/Data!$BP$6</f>
        <v>0</v>
      </c>
      <c r="AA104" s="15">
        <f>AA103+0.0002</f>
        <v>5.7773394899402009</v>
      </c>
      <c r="AD104">
        <f>AB104/Data!$CC$6</f>
        <v>0</v>
      </c>
      <c r="AF104" s="15">
        <f>AF103+0.0002</f>
        <v>5.7584767131056003</v>
      </c>
      <c r="AI104">
        <f>AG104/Data!$CI$6</f>
        <v>0</v>
      </c>
      <c r="AK104" s="15">
        <f>AK103+0.0002</f>
        <v>5.7990256807251006</v>
      </c>
      <c r="AN104" s="4">
        <f>AL104/Data!$CO$6</f>
        <v>0</v>
      </c>
    </row>
    <row r="105" spans="2:40" x14ac:dyDescent="0.25">
      <c r="B105" s="15">
        <f>B106-0.0002</f>
        <v>5.7521218302985995</v>
      </c>
      <c r="E105">
        <f>C105/Data!$P$6</f>
        <v>0</v>
      </c>
      <c r="G105" s="15"/>
      <c r="L105" s="15">
        <f>L106-0.0002</f>
        <v>5.7527816857382996</v>
      </c>
      <c r="O105">
        <f>M105/Data!$AR$6</f>
        <v>0</v>
      </c>
      <c r="Q105" s="15"/>
      <c r="V105" s="15">
        <f>V106-0.0002</f>
        <v>5.7532329901447996</v>
      </c>
      <c r="Y105">
        <f>W105/Data!$BP$6</f>
        <v>0</v>
      </c>
      <c r="AA105" s="15">
        <f>AA106-0.0002</f>
        <v>5.7771709695556996</v>
      </c>
      <c r="AD105">
        <f>AB105/Data!$CC$6</f>
        <v>0</v>
      </c>
      <c r="AF105" s="15">
        <f>AF106-0.0002</f>
        <v>5.7581345430113995</v>
      </c>
      <c r="AI105">
        <f>AG105/Data!$CI$6</f>
        <v>0</v>
      </c>
      <c r="AK105" s="15">
        <f>AK106-0.0002</f>
        <v>5.7988223077071996</v>
      </c>
      <c r="AN105" s="4">
        <f>AL105/Data!$CO$6</f>
        <v>0</v>
      </c>
    </row>
    <row r="106" spans="2:40" x14ac:dyDescent="0.25">
      <c r="B106">
        <v>5.7523218302985999</v>
      </c>
      <c r="C106" s="4">
        <v>3.2026256618107E-4</v>
      </c>
      <c r="E106">
        <f>C106/Data!$P$6</f>
        <v>1.3074600092684736E-4</v>
      </c>
      <c r="L106">
        <v>5.7529816857383</v>
      </c>
      <c r="M106" s="4">
        <v>2.8338872479385002E-4</v>
      </c>
      <c r="O106">
        <f>M106/Data!$AR$6</f>
        <v>1.1515832079721788E-4</v>
      </c>
      <c r="V106">
        <v>5.7534329901448</v>
      </c>
      <c r="W106" s="4">
        <v>2.6263441583752E-4</v>
      </c>
      <c r="Y106">
        <f>W106/Data!$BP$6</f>
        <v>1.0704917721915746E-4</v>
      </c>
      <c r="AA106">
        <v>5.7773709695557001</v>
      </c>
      <c r="AB106">
        <v>0.29912111367740002</v>
      </c>
      <c r="AD106">
        <f>AB106/Data!$CC$6</f>
        <v>0.12146902027736789</v>
      </c>
      <c r="AF106">
        <v>5.7583345430113999</v>
      </c>
      <c r="AG106">
        <v>0.28943693520871999</v>
      </c>
      <c r="AI106">
        <f>AG106/Data!$CI$6</f>
        <v>0.11827677471171326</v>
      </c>
      <c r="AK106">
        <v>5.7990223077072001</v>
      </c>
      <c r="AL106">
        <v>0.30975295736469</v>
      </c>
      <c r="AN106" s="4">
        <f>AL106/Data!$CO$6</f>
        <v>0.12638499668577158</v>
      </c>
    </row>
    <row r="107" spans="2:40" x14ac:dyDescent="0.25">
      <c r="B107" s="15">
        <f>B106+0.0002</f>
        <v>5.7525218302986003</v>
      </c>
      <c r="E107">
        <f>C107/Data!$P$6</f>
        <v>0</v>
      </c>
      <c r="G107" s="15"/>
      <c r="L107" s="15">
        <f>L106+0.0002</f>
        <v>5.7531816857383005</v>
      </c>
      <c r="O107">
        <f>M107/Data!$AR$6</f>
        <v>0</v>
      </c>
      <c r="Q107" s="15"/>
      <c r="V107" s="15">
        <f>V106+0.0002</f>
        <v>5.7536329901448005</v>
      </c>
      <c r="Y107">
        <f>W107/Data!$BP$6</f>
        <v>0</v>
      </c>
      <c r="AA107" s="15">
        <f>AA106+0.0002</f>
        <v>5.7775709695557005</v>
      </c>
      <c r="AD107">
        <f>AB107/Data!$CC$6</f>
        <v>0</v>
      </c>
      <c r="AF107" s="15">
        <f>AF106+0.0002</f>
        <v>5.7585345430114003</v>
      </c>
      <c r="AI107">
        <f>AG107/Data!$CI$6</f>
        <v>0</v>
      </c>
      <c r="AK107" s="15">
        <f>AK106+0.0002</f>
        <v>5.7992223077072005</v>
      </c>
      <c r="AN107" s="4">
        <f>AL107/Data!$CO$6</f>
        <v>0</v>
      </c>
    </row>
    <row r="108" spans="2:40" x14ac:dyDescent="0.25">
      <c r="B108" s="15">
        <f>B109-0.0002</f>
        <v>5.7587292818190994</v>
      </c>
      <c r="E108">
        <f>C108/Data!$P$6</f>
        <v>0</v>
      </c>
      <c r="G108" s="15"/>
      <c r="L108" s="15">
        <f>L109-0.0002</f>
        <v>5.7592175980298999</v>
      </c>
      <c r="O108">
        <f>M108/Data!$AR$6</f>
        <v>0</v>
      </c>
      <c r="Q108" s="15"/>
      <c r="V108" s="15">
        <f>V109-0.0002</f>
        <v>5.7595428203146994</v>
      </c>
      <c r="Y108">
        <f>W108/Data!$BP$6</f>
        <v>0</v>
      </c>
      <c r="AA108" s="15">
        <f>AA109-0.0002</f>
        <v>5.7772297078275994</v>
      </c>
      <c r="AD108">
        <f>AB108/Data!$CC$6</f>
        <v>0</v>
      </c>
      <c r="AF108" s="15">
        <f>AF109-0.0002</f>
        <v>5.7600992616535995</v>
      </c>
      <c r="AI108">
        <f>AG108/Data!$CI$6</f>
        <v>0</v>
      </c>
      <c r="AK108" s="15">
        <f>AK109-0.0002</f>
        <v>5.7988855397828996</v>
      </c>
      <c r="AN108" s="4">
        <f>AL108/Data!$CO$6</f>
        <v>0</v>
      </c>
    </row>
    <row r="109" spans="2:40" x14ac:dyDescent="0.25">
      <c r="B109">
        <v>5.7589292818190998</v>
      </c>
      <c r="C109" s="4">
        <v>3.6425285647574999E-4</v>
      </c>
      <c r="E109">
        <f>C109/Data!$P$6</f>
        <v>1.4870487324909279E-4</v>
      </c>
      <c r="L109">
        <v>5.7594175980299003</v>
      </c>
      <c r="M109" s="4">
        <v>3.2180728913988002E-4</v>
      </c>
      <c r="O109">
        <f>M109/Data!$AR$6</f>
        <v>1.3077015348656379E-4</v>
      </c>
      <c r="V109">
        <v>5.7597428203146999</v>
      </c>
      <c r="W109" s="4">
        <v>2.9182330984904998E-4</v>
      </c>
      <c r="Y109">
        <f>W109/Data!$BP$6</f>
        <v>1.1894650254838833E-4</v>
      </c>
      <c r="AA109">
        <v>5.7774297078275998</v>
      </c>
      <c r="AB109">
        <v>0.29924108908476998</v>
      </c>
      <c r="AD109">
        <f>AB109/Data!$CC$6</f>
        <v>0.12151774066026377</v>
      </c>
      <c r="AF109">
        <v>5.7602992616536</v>
      </c>
      <c r="AG109" s="4">
        <v>2.0678277365248E-4</v>
      </c>
      <c r="AI109">
        <f>AG109/Data!$CI$6</f>
        <v>8.4500616743749733E-5</v>
      </c>
      <c r="AK109">
        <v>5.7990855397829</v>
      </c>
      <c r="AL109">
        <v>0.30983223428412998</v>
      </c>
      <c r="AN109" s="4">
        <f>AL109/Data!$CO$6</f>
        <v>0.126417343150793</v>
      </c>
    </row>
    <row r="110" spans="2:40" x14ac:dyDescent="0.25">
      <c r="B110" s="15">
        <f>B109+0.0002</f>
        <v>5.7591292818191002</v>
      </c>
      <c r="E110">
        <f>C110/Data!$P$6</f>
        <v>0</v>
      </c>
      <c r="G110" s="15"/>
      <c r="L110" s="15">
        <f>L109+0.0002</f>
        <v>5.7596175980299007</v>
      </c>
      <c r="O110">
        <f>M110/Data!$AR$6</f>
        <v>0</v>
      </c>
      <c r="Q110" s="15"/>
      <c r="V110" s="15">
        <f>V109+0.0002</f>
        <v>5.7599428203147003</v>
      </c>
      <c r="Y110">
        <f>W110/Data!$BP$6</f>
        <v>0</v>
      </c>
      <c r="AA110" s="15">
        <f>AA109+0.0002</f>
        <v>5.7776297078276002</v>
      </c>
      <c r="AD110">
        <f>AB110/Data!$CC$6</f>
        <v>0</v>
      </c>
      <c r="AF110" s="15">
        <f>AF109+0.0002</f>
        <v>5.7604992616536004</v>
      </c>
      <c r="AI110">
        <f>AG110/Data!$CI$6</f>
        <v>0</v>
      </c>
      <c r="AK110" s="15">
        <f>AK109+0.0002</f>
        <v>5.7992855397829004</v>
      </c>
      <c r="AN110" s="4">
        <f>AL110/Data!$CO$6</f>
        <v>0</v>
      </c>
    </row>
    <row r="111" spans="2:40" x14ac:dyDescent="0.25">
      <c r="B111" s="15">
        <f>B112-0.0002</f>
        <v>5.9611154419129999</v>
      </c>
      <c r="E111">
        <f>C111/Data!$P$6</f>
        <v>0</v>
      </c>
      <c r="G111" s="15"/>
      <c r="L111" s="15">
        <f>L112-0.0002</f>
        <v>5.9672517520259998</v>
      </c>
      <c r="O111">
        <f>M111/Data!$AR$6</f>
        <v>0</v>
      </c>
      <c r="Q111" s="15"/>
      <c r="V111" s="15">
        <f>V112-0.0002</f>
        <v>5.9719880025262997</v>
      </c>
      <c r="Y111">
        <f>W111/Data!$BP$6</f>
        <v>0</v>
      </c>
      <c r="AA111" s="15">
        <f>AA112-0.0002</f>
        <v>6.0185256156750997</v>
      </c>
      <c r="AD111">
        <f>AB111/Data!$CC$6</f>
        <v>0</v>
      </c>
      <c r="AF111" s="15">
        <f>AF112-0.0002</f>
        <v>5.9862853051887992</v>
      </c>
      <c r="AI111">
        <f>AG111/Data!$CI$6</f>
        <v>0</v>
      </c>
      <c r="AK111" s="15">
        <f>AK112-0.0002</f>
        <v>6.0539531755953995</v>
      </c>
      <c r="AN111" s="4">
        <f>AL111/Data!$CO$6</f>
        <v>0</v>
      </c>
    </row>
    <row r="112" spans="2:40" x14ac:dyDescent="0.25">
      <c r="B112">
        <v>5.9613154419130003</v>
      </c>
      <c r="C112">
        <v>2.9869478821979E-2</v>
      </c>
      <c r="E112">
        <f>C112/Data!$P$6</f>
        <v>1.2194103582917422E-2</v>
      </c>
      <c r="L112">
        <v>5.9674517520260002</v>
      </c>
      <c r="M112">
        <v>2.9304817462158999E-2</v>
      </c>
      <c r="O112">
        <f>M112/Data!$AR$6</f>
        <v>1.1908355114220318E-2</v>
      </c>
      <c r="V112">
        <v>5.9721880025263001</v>
      </c>
      <c r="W112">
        <v>2.8869554478824999E-2</v>
      </c>
      <c r="Y112">
        <f>W112/Data!$BP$6</f>
        <v>1.1767163278226975E-2</v>
      </c>
      <c r="AA112">
        <v>6.0187256156751001</v>
      </c>
      <c r="AB112">
        <v>2.4591780872835999E-2</v>
      </c>
      <c r="AD112">
        <f>AB112/Data!$CC$6</f>
        <v>9.9863880980354744E-3</v>
      </c>
      <c r="AF112">
        <v>5.9864853051887996</v>
      </c>
      <c r="AG112">
        <v>2.7546801230518E-2</v>
      </c>
      <c r="AI112">
        <f>AG112/Data!$CI$6</f>
        <v>1.1256845297994861E-2</v>
      </c>
      <c r="AK112">
        <v>6.0541531755953999</v>
      </c>
      <c r="AL112">
        <v>2.1375023626606E-2</v>
      </c>
      <c r="AN112" s="4">
        <f>AL112/Data!$CO$6</f>
        <v>8.7214091939283016E-3</v>
      </c>
    </row>
    <row r="113" spans="2:40" x14ac:dyDescent="0.25">
      <c r="B113" s="15">
        <f>B112+0.0002</f>
        <v>5.9615154419130008</v>
      </c>
      <c r="E113">
        <f>C113/Data!$P$6</f>
        <v>0</v>
      </c>
      <c r="G113" s="15"/>
      <c r="L113" s="15">
        <f>L112+0.0002</f>
        <v>5.9676517520260006</v>
      </c>
      <c r="O113">
        <f>M113/Data!$AR$6</f>
        <v>0</v>
      </c>
      <c r="Q113" s="15"/>
      <c r="V113" s="15">
        <f>V112+0.0002</f>
        <v>5.9723880025263005</v>
      </c>
      <c r="Y113">
        <f>W113/Data!$BP$6</f>
        <v>0</v>
      </c>
      <c r="AA113" s="15">
        <f>AA112+0.0002</f>
        <v>6.0189256156751005</v>
      </c>
      <c r="AD113">
        <f>AB113/Data!$CC$6</f>
        <v>0</v>
      </c>
      <c r="AF113" s="15">
        <f>AF112+0.0002</f>
        <v>5.9866853051888</v>
      </c>
      <c r="AI113">
        <f>AG113/Data!$CI$6</f>
        <v>0</v>
      </c>
      <c r="AK113" s="15">
        <f>AK112+0.0002</f>
        <v>6.0543531755954003</v>
      </c>
      <c r="AN113" s="4">
        <f>AL113/Data!$CO$6</f>
        <v>0</v>
      </c>
    </row>
    <row r="114" spans="2:40" x14ac:dyDescent="0.25">
      <c r="B114" s="15">
        <f>B115-0.0002</f>
        <v>5.9774797164128994</v>
      </c>
      <c r="E114">
        <f>C114/Data!$P$6</f>
        <v>0</v>
      </c>
      <c r="G114" s="15"/>
      <c r="L114" s="15">
        <f>L115-0.0002</f>
        <v>5.9838642056365998</v>
      </c>
      <c r="O114">
        <f>M114/Data!$AR$6</f>
        <v>0</v>
      </c>
      <c r="Q114" s="15"/>
      <c r="V114" s="15">
        <f>V115-0.0002</f>
        <v>5.9887764978330997</v>
      </c>
      <c r="Y114">
        <f>W114/Data!$BP$6</f>
        <v>0</v>
      </c>
      <c r="AA114" s="15">
        <f>AA115-0.0002</f>
        <v>6.0364740279775999</v>
      </c>
      <c r="AD114">
        <f>AB114/Data!$CC$6</f>
        <v>0</v>
      </c>
      <c r="AF114" s="15">
        <f>AF115-0.0002</f>
        <v>6.0035309541807997</v>
      </c>
      <c r="AI114">
        <f>AG114/Data!$CI$6</f>
        <v>0</v>
      </c>
      <c r="AK114" s="15">
        <f>AK115-0.0002</f>
        <v>6.0721121064860997</v>
      </c>
      <c r="AN114" s="4">
        <f>AL114/Data!$CO$6</f>
        <v>0</v>
      </c>
    </row>
    <row r="115" spans="2:40" x14ac:dyDescent="0.25">
      <c r="B115">
        <v>5.9776797164128999</v>
      </c>
      <c r="C115">
        <v>2.8315909207158999E-2</v>
      </c>
      <c r="E115">
        <f>C115/Data!$P$6</f>
        <v>1.1559864568594605E-2</v>
      </c>
      <c r="H115" s="4"/>
      <c r="L115">
        <v>5.9840642056366002</v>
      </c>
      <c r="M115">
        <v>2.7728039298065998E-2</v>
      </c>
      <c r="O115">
        <f>M115/Data!$AR$6</f>
        <v>1.1267612876579217E-2</v>
      </c>
      <c r="R115" s="4"/>
      <c r="V115">
        <v>5.9889764978331002</v>
      </c>
      <c r="W115">
        <v>2.7277816565045999E-2</v>
      </c>
      <c r="Y115">
        <f>W115/Data!$BP$6</f>
        <v>1.1118374605671603E-2</v>
      </c>
      <c r="AA115">
        <v>6.0366740279776003</v>
      </c>
      <c r="AB115">
        <v>2.2923922168745E-2</v>
      </c>
      <c r="AD115">
        <f>AB115/Data!$CC$6</f>
        <v>9.3090933385438085E-3</v>
      </c>
      <c r="AF115">
        <v>6.0037309541808002</v>
      </c>
      <c r="AG115">
        <v>2.5917995034664999E-2</v>
      </c>
      <c r="AI115">
        <f>AG115/Data!$CI$6</f>
        <v>1.0591242812475785E-2</v>
      </c>
      <c r="AK115">
        <v>6.0723121064861001</v>
      </c>
      <c r="AL115">
        <v>1.9742478278616998E-2</v>
      </c>
      <c r="AN115" s="4">
        <f>AL115/Data!$CO$6</f>
        <v>8.0553001754693158E-3</v>
      </c>
    </row>
    <row r="116" spans="2:40" x14ac:dyDescent="0.25">
      <c r="B116" s="15">
        <f>B115+0.0002</f>
        <v>5.9778797164129003</v>
      </c>
      <c r="E116">
        <f>C116/Data!$P$6</f>
        <v>0</v>
      </c>
      <c r="G116" s="15"/>
      <c r="L116" s="15">
        <f>L115+0.0002</f>
        <v>5.9842642056366007</v>
      </c>
      <c r="O116">
        <f>M116/Data!$AR$6</f>
        <v>0</v>
      </c>
      <c r="Q116" s="15"/>
      <c r="V116" s="15">
        <f>V115+0.0002</f>
        <v>5.9891764978331006</v>
      </c>
      <c r="Y116">
        <f>W116/Data!$BP$6</f>
        <v>0</v>
      </c>
      <c r="AA116" s="15">
        <f>AA115+0.0002</f>
        <v>6.0368740279776008</v>
      </c>
      <c r="AD116">
        <f>AB116/Data!$CC$6</f>
        <v>0</v>
      </c>
      <c r="AF116" s="15">
        <f>AF115+0.0002</f>
        <v>6.0039309541808006</v>
      </c>
      <c r="AI116">
        <f>AG116/Data!$CI$6</f>
        <v>0</v>
      </c>
      <c r="AK116" s="15">
        <f>AK115+0.0002</f>
        <v>6.0725121064861005</v>
      </c>
      <c r="AN116" s="4">
        <f>AL116/Data!$CO$6</f>
        <v>0</v>
      </c>
    </row>
    <row r="117" spans="2:40" x14ac:dyDescent="0.25">
      <c r="B117" s="15">
        <f>B118-0.0002</f>
        <v>5.9812042572734994</v>
      </c>
      <c r="E117">
        <f>C117/Data!$P$6</f>
        <v>0</v>
      </c>
      <c r="G117" s="15"/>
      <c r="L117" s="15">
        <f>L118-0.0002</f>
        <v>5.9875873826449997</v>
      </c>
      <c r="O117">
        <f>M117/Data!$AR$6</f>
        <v>0</v>
      </c>
      <c r="Q117" s="15"/>
      <c r="V117" s="15">
        <f>V118-0.0002</f>
        <v>5.9924952168134995</v>
      </c>
      <c r="Y117">
        <f>W117/Data!$BP$6</f>
        <v>0</v>
      </c>
      <c r="AA117" s="15">
        <f>AA118-0.0002</f>
        <v>6.0399425576210994</v>
      </c>
      <c r="AD117">
        <f>AB117/Data!$CC$6</f>
        <v>0</v>
      </c>
      <c r="AF117" s="15">
        <f>AF118-0.0002</f>
        <v>6.0071980035077992</v>
      </c>
      <c r="AI117">
        <f>AG117/Data!$CI$6</f>
        <v>0</v>
      </c>
      <c r="AK117" s="15">
        <f>AK118-0.0002</f>
        <v>6.0752354100729997</v>
      </c>
      <c r="AN117" s="4">
        <f>AL117/Data!$CO$6</f>
        <v>0</v>
      </c>
    </row>
    <row r="118" spans="2:40" x14ac:dyDescent="0.25">
      <c r="B118">
        <v>5.9814042572734998</v>
      </c>
      <c r="C118">
        <v>2.7927456650869001E-2</v>
      </c>
      <c r="E118">
        <f>C118/Data!$P$6</f>
        <v>1.1401280257944907E-2</v>
      </c>
      <c r="H118" s="4"/>
      <c r="L118">
        <v>5.9877873826450001</v>
      </c>
      <c r="M118">
        <v>2.7342034236292001E-2</v>
      </c>
      <c r="O118">
        <f>M118/Data!$AR$6</f>
        <v>1.111075520778715E-2</v>
      </c>
      <c r="R118" s="4"/>
      <c r="V118">
        <v>5.9926952168134999</v>
      </c>
      <c r="W118">
        <v>2.6893768414794E-2</v>
      </c>
      <c r="Y118">
        <f>W118/Data!$BP$6</f>
        <v>1.0961837472615706E-2</v>
      </c>
      <c r="AA118">
        <v>6.0401425576210999</v>
      </c>
      <c r="AB118">
        <v>2.2578244059528001E-2</v>
      </c>
      <c r="AD118">
        <f>AB118/Data!$CC$6</f>
        <v>9.1687181549210076E-3</v>
      </c>
      <c r="AF118">
        <v>6.0073980035077996</v>
      </c>
      <c r="AG118">
        <v>2.5542763932603001E-2</v>
      </c>
      <c r="AI118">
        <f>AG118/Data!$CI$6</f>
        <v>1.0437906734302449E-2</v>
      </c>
      <c r="AK118">
        <v>6.0754354100730001</v>
      </c>
      <c r="AL118">
        <v>1.9442756547564E-2</v>
      </c>
      <c r="AN118" s="4">
        <f>AL118/Data!$CO$6</f>
        <v>7.9330081066281838E-3</v>
      </c>
    </row>
    <row r="119" spans="2:40" x14ac:dyDescent="0.25">
      <c r="B119" s="15">
        <f>B118+0.0002</f>
        <v>5.9816042572735002</v>
      </c>
      <c r="E119">
        <f>C119/Data!$P$6</f>
        <v>0</v>
      </c>
      <c r="G119" s="15"/>
      <c r="L119" s="15">
        <f>L118+0.0002</f>
        <v>5.9879873826450005</v>
      </c>
      <c r="O119">
        <f>M119/Data!$AR$6</f>
        <v>0</v>
      </c>
      <c r="Q119" s="15"/>
      <c r="V119" s="15">
        <f>V118+0.0002</f>
        <v>5.9928952168135003</v>
      </c>
      <c r="Y119">
        <f>W119/Data!$BP$6</f>
        <v>0</v>
      </c>
      <c r="AA119" s="15">
        <f>AA118+0.0002</f>
        <v>6.0403425576211003</v>
      </c>
      <c r="AD119">
        <f>AB119/Data!$CC$6</f>
        <v>0</v>
      </c>
      <c r="AF119" s="15">
        <f>AF118+0.0002</f>
        <v>6.0075980035078</v>
      </c>
      <c r="AI119">
        <f>AG119/Data!$CI$6</f>
        <v>0</v>
      </c>
      <c r="AK119" s="15">
        <f>AK118+0.0002</f>
        <v>6.0756354100730006</v>
      </c>
      <c r="AN119" s="4">
        <f>AL119/Data!$CO$6</f>
        <v>0</v>
      </c>
    </row>
    <row r="120" spans="2:40" x14ac:dyDescent="0.25">
      <c r="B120" s="15">
        <f>B121-0.0002</f>
        <v>5.9823011700733995</v>
      </c>
      <c r="E120">
        <f>C120/Data!$P$6</f>
        <v>0</v>
      </c>
      <c r="G120" s="15"/>
      <c r="L120" s="15">
        <f>L121-0.0002</f>
        <v>5.9886614723734999</v>
      </c>
      <c r="O120">
        <f>M120/Data!$AR$6</f>
        <v>0</v>
      </c>
      <c r="Q120" s="15"/>
      <c r="V120" s="15">
        <f>V121-0.0002</f>
        <v>5.9935530922806999</v>
      </c>
      <c r="Y120">
        <f>W120/Data!$BP$6</f>
        <v>0</v>
      </c>
      <c r="AA120" s="15">
        <f>AA121-0.0002</f>
        <v>6.0408020461450995</v>
      </c>
      <c r="AD120">
        <f>AB120/Data!$CC$6</f>
        <v>0</v>
      </c>
      <c r="AF120" s="15">
        <f>AF121-0.0002</f>
        <v>6.0081973171155996</v>
      </c>
      <c r="AI120">
        <f>AG120/Data!$CI$6</f>
        <v>0</v>
      </c>
      <c r="AK120" s="15">
        <f>AK121-0.0002</f>
        <v>6.0759137159819998</v>
      </c>
      <c r="AN120" s="4">
        <f>AL120/Data!$CO$6</f>
        <v>0</v>
      </c>
    </row>
    <row r="121" spans="2:40" x14ac:dyDescent="0.25">
      <c r="B121">
        <v>5.9825011700733999</v>
      </c>
      <c r="C121">
        <v>2.7804872117709E-2</v>
      </c>
      <c r="E121">
        <f>C121/Data!$P$6</f>
        <v>1.1351235578426874E-2</v>
      </c>
      <c r="H121" s="4"/>
      <c r="L121">
        <v>5.9888614723735003</v>
      </c>
      <c r="M121">
        <v>2.7221891435112E-2</v>
      </c>
      <c r="O121">
        <f>M121/Data!$AR$6</f>
        <v>1.1061933776201164E-2</v>
      </c>
      <c r="R121" s="4"/>
      <c r="V121">
        <v>5.9937530922807003</v>
      </c>
      <c r="W121">
        <v>2.6775947170552001E-2</v>
      </c>
      <c r="Y121">
        <f>W121/Data!$BP$6</f>
        <v>1.0913813807420028E-2</v>
      </c>
      <c r="AA121">
        <v>6.0410020461450999</v>
      </c>
      <c r="AB121">
        <v>2.2488470131420999E-2</v>
      </c>
      <c r="AD121">
        <f>AB121/Data!$CC$6</f>
        <v>9.1322621824236287E-3</v>
      </c>
      <c r="AF121">
        <v>6.0083973171156</v>
      </c>
      <c r="AG121">
        <v>2.5432740740687E-2</v>
      </c>
      <c r="AI121">
        <f>AG121/Data!$CI$6</f>
        <v>1.0392946376102387E-2</v>
      </c>
      <c r="AK121">
        <v>6.0761137159820002</v>
      </c>
      <c r="AL121">
        <v>1.9372161259014E-2</v>
      </c>
      <c r="AN121" s="4">
        <f>AL121/Data!$CO$6</f>
        <v>7.9042039092919233E-3</v>
      </c>
    </row>
    <row r="122" spans="2:40" x14ac:dyDescent="0.25">
      <c r="B122" s="15">
        <f>B121+0.0002</f>
        <v>5.9827011700734003</v>
      </c>
      <c r="E122">
        <f>C122/Data!$P$6</f>
        <v>0</v>
      </c>
      <c r="G122" s="15"/>
      <c r="L122" s="15">
        <f>L121+0.0002</f>
        <v>5.9890614723735007</v>
      </c>
      <c r="O122">
        <f>M122/Data!$AR$6</f>
        <v>0</v>
      </c>
      <c r="Q122" s="15"/>
      <c r="V122" s="15">
        <f>V121+0.0002</f>
        <v>5.9939530922807007</v>
      </c>
      <c r="Y122">
        <f>W122/Data!$BP$6</f>
        <v>0</v>
      </c>
      <c r="AA122" s="15">
        <f>AA121+0.0002</f>
        <v>6.0412020461451004</v>
      </c>
      <c r="AD122">
        <f>AB122/Data!$CC$6</f>
        <v>0</v>
      </c>
      <c r="AF122" s="15">
        <f>AF121+0.0002</f>
        <v>6.0085973171156004</v>
      </c>
      <c r="AI122">
        <f>AG122/Data!$CI$6</f>
        <v>0</v>
      </c>
      <c r="AK122" s="15">
        <f>AK121+0.0002</f>
        <v>6.0763137159820007</v>
      </c>
      <c r="AN122" s="4">
        <f>AL122/Data!$CO$6</f>
        <v>0</v>
      </c>
    </row>
    <row r="123" spans="2:40" x14ac:dyDescent="0.25">
      <c r="B123" s="15">
        <f>B124-0.0002</f>
        <v>5.9826697673335998</v>
      </c>
      <c r="E123">
        <f>C123/Data!$P$6</f>
        <v>0</v>
      </c>
      <c r="G123" s="15"/>
      <c r="L123" s="15">
        <f>L124-0.0002</f>
        <v>5.9890180543957996</v>
      </c>
      <c r="O123">
        <f>M123/Data!$AR$6</f>
        <v>0</v>
      </c>
      <c r="Q123" s="15"/>
      <c r="V123" s="15">
        <f>V124-0.0002</f>
        <v>5.9938987996214994</v>
      </c>
      <c r="Y123">
        <f>W123/Data!$BP$6</f>
        <v>0</v>
      </c>
      <c r="AA123" s="15">
        <f>AA124-0.0002</f>
        <v>6.0410428251310995</v>
      </c>
      <c r="AD123">
        <f>AB123/Data!$CC$6</f>
        <v>0</v>
      </c>
      <c r="AF123" s="15">
        <f>AF124-0.0002</f>
        <v>6.0085090815574995</v>
      </c>
      <c r="AI123">
        <f>AG123/Data!$CI$6</f>
        <v>0</v>
      </c>
      <c r="AK123" s="15">
        <f>AK124-0.0002</f>
        <v>6.0760854741363</v>
      </c>
      <c r="AN123" s="4">
        <f>AL123/Data!$CO$6</f>
        <v>0</v>
      </c>
    </row>
    <row r="124" spans="2:40" x14ac:dyDescent="0.25">
      <c r="B124">
        <v>5.9828697673336002</v>
      </c>
      <c r="C124">
        <v>2.7763267957327E-2</v>
      </c>
      <c r="E124">
        <f>C124/Data!$P$6</f>
        <v>1.1334250834762544E-2</v>
      </c>
      <c r="H124" s="4"/>
      <c r="L124">
        <v>5.9892180543958</v>
      </c>
      <c r="M124">
        <v>2.7182231987864E-2</v>
      </c>
      <c r="O124">
        <f>M124/Data!$AR$6</f>
        <v>1.1045817696240155E-2</v>
      </c>
      <c r="R124" s="4"/>
      <c r="V124">
        <v>5.9940987996214998</v>
      </c>
      <c r="W124">
        <v>2.6737700498987001E-2</v>
      </c>
      <c r="Y124">
        <f>W124/Data!$BP$6</f>
        <v>1.0898224553021101E-2</v>
      </c>
      <c r="AA124">
        <v>6.0412428251310999</v>
      </c>
      <c r="AB124">
        <v>2.2463776034339002E-2</v>
      </c>
      <c r="AD124">
        <f>AB124/Data!$CC$6</f>
        <v>9.1222342451031651E-3</v>
      </c>
      <c r="AF124">
        <v>6.0087090815574999</v>
      </c>
      <c r="AG124">
        <v>2.5398856123574998E-2</v>
      </c>
      <c r="AI124">
        <f>AG124/Data!$CI$6</f>
        <v>1.0379099618011686E-2</v>
      </c>
      <c r="AK124">
        <v>6.0762854741363004</v>
      </c>
      <c r="AL124">
        <v>1.9357467744309999E-2</v>
      </c>
      <c r="AN124" s="4">
        <f>AL124/Data!$CO$6</f>
        <v>7.8982086806330364E-3</v>
      </c>
    </row>
    <row r="125" spans="2:40" x14ac:dyDescent="0.25">
      <c r="B125" s="15">
        <f>B124+0.0002</f>
        <v>5.9830697673336006</v>
      </c>
      <c r="E125">
        <f>C125/Data!$P$6</f>
        <v>0</v>
      </c>
      <c r="G125" s="15"/>
      <c r="L125" s="15">
        <f>L124+0.0002</f>
        <v>5.9894180543958004</v>
      </c>
      <c r="O125">
        <f>M125/Data!$AR$6</f>
        <v>0</v>
      </c>
      <c r="Q125" s="15"/>
      <c r="V125" s="15">
        <f>V124+0.0002</f>
        <v>5.9942987996215003</v>
      </c>
      <c r="Y125">
        <f>W125/Data!$BP$6</f>
        <v>0</v>
      </c>
      <c r="AA125" s="15">
        <f>AA124+0.0002</f>
        <v>6.0414428251311003</v>
      </c>
      <c r="AD125">
        <f>AB125/Data!$CC$6</f>
        <v>0</v>
      </c>
      <c r="AF125" s="15">
        <f>AF124+0.0002</f>
        <v>6.0089090815575004</v>
      </c>
      <c r="AI125">
        <f>AG125/Data!$CI$6</f>
        <v>0</v>
      </c>
      <c r="AK125" s="15">
        <f>AK124+0.0002</f>
        <v>6.0764854741363008</v>
      </c>
      <c r="AN125" s="4">
        <f>AL125/Data!$CO$6</f>
        <v>0</v>
      </c>
    </row>
    <row r="126" spans="2:40" x14ac:dyDescent="0.25">
      <c r="B126" s="15">
        <f>B127-0.0002</f>
        <v>6.3979282288592998</v>
      </c>
      <c r="E126">
        <f>C126/Data!$P$6</f>
        <v>0</v>
      </c>
      <c r="G126" s="15"/>
      <c r="L126" s="15">
        <f>L127-0.0002</f>
        <v>6.400307305888</v>
      </c>
      <c r="O126">
        <f>M126/Data!$AR$6</f>
        <v>0</v>
      </c>
      <c r="Q126" s="15"/>
      <c r="V126" s="15">
        <f>V127-0.0002</f>
        <v>6.4021599216624994</v>
      </c>
      <c r="Y126">
        <f>W126/Data!$BP$6</f>
        <v>0</v>
      </c>
      <c r="AA126" s="15">
        <f>AA127-0.0002</f>
        <v>6.4192164537689997</v>
      </c>
      <c r="AD126">
        <f>AB126/Data!$CC$6</f>
        <v>0</v>
      </c>
      <c r="AF126" s="15">
        <f>AF127-0.0002</f>
        <v>6.4077806358382992</v>
      </c>
      <c r="AI126">
        <f>AG126/Data!$CI$6</f>
        <v>0</v>
      </c>
      <c r="AK126" s="15">
        <f>AK127-0.0002</f>
        <v>6.4303676517986998</v>
      </c>
      <c r="AN126" s="4">
        <f>AL126/Data!$CO$6</f>
        <v>0</v>
      </c>
    </row>
    <row r="127" spans="2:40" x14ac:dyDescent="0.25">
      <c r="B127">
        <v>6.3981282288593002</v>
      </c>
      <c r="C127">
        <v>5.6679381526055003E-3</v>
      </c>
      <c r="E127">
        <f>C127/Data!$P$6</f>
        <v>2.3139146600570596E-3</v>
      </c>
      <c r="H127" s="4"/>
      <c r="L127">
        <v>6.4005073058880004</v>
      </c>
      <c r="M127">
        <v>5.8113831878205003E-3</v>
      </c>
      <c r="O127">
        <f>M127/Data!$AR$6</f>
        <v>2.3615234865304534E-3</v>
      </c>
      <c r="R127" s="4"/>
      <c r="V127">
        <v>6.4023599216624998</v>
      </c>
      <c r="W127">
        <v>5.9197470501035996E-3</v>
      </c>
      <c r="Y127">
        <f>W127/Data!$BP$6</f>
        <v>2.4128751330563195E-3</v>
      </c>
      <c r="AA127">
        <v>6.4194164537690002</v>
      </c>
      <c r="AB127">
        <v>6.8839891244985999E-3</v>
      </c>
      <c r="AD127">
        <f>AB127/Data!$CC$6</f>
        <v>2.7954944546466449E-3</v>
      </c>
      <c r="AF127">
        <v>6.4079806358382996</v>
      </c>
      <c r="AG127">
        <v>6.2360168025978003E-3</v>
      </c>
      <c r="AI127">
        <f>AG127/Data!$CI$6</f>
        <v>2.5483131720125305E-3</v>
      </c>
      <c r="AK127">
        <v>6.4305676517987003</v>
      </c>
      <c r="AL127">
        <v>7.4895375122970998E-3</v>
      </c>
      <c r="AN127" s="4">
        <f>AL127/Data!$CO$6</f>
        <v>3.0558713037731719E-3</v>
      </c>
    </row>
    <row r="128" spans="2:40" x14ac:dyDescent="0.25">
      <c r="B128" s="15">
        <f>B127+0.0002</f>
        <v>6.3983282288593006</v>
      </c>
      <c r="E128">
        <f>C128/Data!$P$6</f>
        <v>0</v>
      </c>
      <c r="G128" s="15"/>
      <c r="L128" s="15">
        <f>L127+0.0002</f>
        <v>6.4007073058880009</v>
      </c>
      <c r="O128">
        <f>M128/Data!$AR$6</f>
        <v>0</v>
      </c>
      <c r="Q128" s="15"/>
      <c r="V128" s="15">
        <f>V127+0.0002</f>
        <v>6.4025599216625002</v>
      </c>
      <c r="Y128">
        <f>W128/Data!$BP$6</f>
        <v>0</v>
      </c>
      <c r="AA128" s="15">
        <f>AA127+0.0002</f>
        <v>6.4196164537690006</v>
      </c>
      <c r="AD128">
        <f>AB128/Data!$CC$6</f>
        <v>0</v>
      </c>
      <c r="AF128" s="15">
        <f>AF127+0.0002</f>
        <v>6.4081806358383</v>
      </c>
      <c r="AI128">
        <f>AG128/Data!$CI$6</f>
        <v>0</v>
      </c>
      <c r="AK128" s="15">
        <f>AK127+0.0002</f>
        <v>6.4307676517987007</v>
      </c>
      <c r="AN128" s="4">
        <f>AL128/Data!$CO$6</f>
        <v>0</v>
      </c>
    </row>
    <row r="129" spans="2:40" x14ac:dyDescent="0.25">
      <c r="B129" s="15">
        <f>B130-0.0002</f>
        <v>6.4041020532096997</v>
      </c>
      <c r="E129">
        <f>C129/Data!$P$6</f>
        <v>0</v>
      </c>
      <c r="G129" s="15"/>
      <c r="L129" s="15">
        <f>L130-0.0002</f>
        <v>6.4060734501164998</v>
      </c>
      <c r="O129">
        <f>M129/Data!$AR$6</f>
        <v>0</v>
      </c>
      <c r="Q129" s="15"/>
      <c r="V129" s="15">
        <f>V130-0.0002</f>
        <v>6.4076272904264</v>
      </c>
      <c r="Y129">
        <f>W129/Data!$BP$6</f>
        <v>0</v>
      </c>
      <c r="AA129" s="15">
        <f>AA130-0.0002</f>
        <v>6.4221535544741997</v>
      </c>
      <c r="AD129">
        <f>AB129/Data!$CC$6</f>
        <v>0</v>
      </c>
      <c r="AF129" s="15">
        <f>AF130-0.0002</f>
        <v>6.4123100514417999</v>
      </c>
      <c r="AI129">
        <f>AG129/Data!$CI$6</f>
        <v>0</v>
      </c>
      <c r="AK129" s="15">
        <f>AK130-0.0002</f>
        <v>6.4320277695549999</v>
      </c>
      <c r="AN129" s="4">
        <f>AL129/Data!$CO$6</f>
        <v>0</v>
      </c>
    </row>
    <row r="130" spans="2:40" x14ac:dyDescent="0.25">
      <c r="B130">
        <v>6.4043020532097001</v>
      </c>
      <c r="C130">
        <v>5.7142211795420004E-3</v>
      </c>
      <c r="E130">
        <f>C130/Data!$P$6</f>
        <v>2.3328095335819151E-3</v>
      </c>
      <c r="H130" s="4"/>
      <c r="L130">
        <v>6.4062734501165002</v>
      </c>
      <c r="M130">
        <v>5.8554928785741001E-3</v>
      </c>
      <c r="O130">
        <f>M130/Data!$AR$6</f>
        <v>2.379447974958016E-3</v>
      </c>
      <c r="R130" s="4"/>
      <c r="V130">
        <v>6.4078272904264004</v>
      </c>
      <c r="W130">
        <v>5.9621066894854999E-3</v>
      </c>
      <c r="Y130">
        <f>W130/Data!$BP$6</f>
        <v>2.4301408235739628E-3</v>
      </c>
      <c r="AA130">
        <v>6.4223535544742001</v>
      </c>
      <c r="AB130">
        <v>6.9085671044170002E-3</v>
      </c>
      <c r="AD130">
        <f>AB130/Data!$CC$6</f>
        <v>2.8054752383645898E-3</v>
      </c>
      <c r="AF130">
        <v>6.4125100514418003</v>
      </c>
      <c r="AG130">
        <v>6.2730847157244996E-3</v>
      </c>
      <c r="AI130">
        <f>AG130/Data!$CI$6</f>
        <v>2.5634607661050341E-3</v>
      </c>
      <c r="AK130">
        <v>6.4322277695550003</v>
      </c>
      <c r="AL130">
        <v>7.4999732410074996E-3</v>
      </c>
      <c r="AN130" s="4">
        <f>AL130/Data!$CO$6</f>
        <v>3.0601292761576766E-3</v>
      </c>
    </row>
    <row r="131" spans="2:40" x14ac:dyDescent="0.25">
      <c r="B131" s="15">
        <f>B130+0.0002</f>
        <v>6.4045020532097006</v>
      </c>
      <c r="E131">
        <f>C131/Data!$P$6</f>
        <v>0</v>
      </c>
      <c r="G131" s="15"/>
      <c r="L131" s="15">
        <f>L130+0.0002</f>
        <v>6.4064734501165006</v>
      </c>
      <c r="O131">
        <f>M131/Data!$AR$6</f>
        <v>0</v>
      </c>
      <c r="Q131" s="15"/>
      <c r="V131" s="15">
        <f>V130+0.0002</f>
        <v>6.4080272904264008</v>
      </c>
      <c r="Y131">
        <f>W131/Data!$BP$6</f>
        <v>0</v>
      </c>
      <c r="AA131" s="15">
        <f>AA130+0.0002</f>
        <v>6.4225535544742005</v>
      </c>
      <c r="AD131">
        <f>AB131/Data!$CC$6</f>
        <v>0</v>
      </c>
      <c r="AF131" s="15">
        <f>AF130+0.0002</f>
        <v>6.4127100514418007</v>
      </c>
      <c r="AI131">
        <f>AG131/Data!$CI$6</f>
        <v>0</v>
      </c>
      <c r="AK131" s="15">
        <f>AK130+0.0002</f>
        <v>6.4324277695550007</v>
      </c>
      <c r="AN131" s="4">
        <f>AL131/Data!$CO$6</f>
        <v>0</v>
      </c>
    </row>
    <row r="132" spans="2:40" x14ac:dyDescent="0.25">
      <c r="B132" s="15">
        <f>B133-0.0002</f>
        <v>6.4070356669656991</v>
      </c>
      <c r="E132">
        <f>C132/Data!$P$6</f>
        <v>0</v>
      </c>
      <c r="G132" s="15"/>
      <c r="L132" s="15">
        <f>L133-0.0002</f>
        <v>6.4088622476946995</v>
      </c>
      <c r="O132">
        <f>M132/Data!$AR$6</f>
        <v>0</v>
      </c>
      <c r="Q132" s="15"/>
      <c r="V132" s="15">
        <f>V133-0.0002</f>
        <v>6.4103093598491991</v>
      </c>
      <c r="Y132">
        <f>W132/Data!$BP$6</f>
        <v>0</v>
      </c>
      <c r="AA132" s="15">
        <f>AA133-0.0002</f>
        <v>6.4239373988935995</v>
      </c>
      <c r="AD132">
        <f>AB132/Data!$CC$6</f>
        <v>0</v>
      </c>
      <c r="AF132" s="15">
        <f>AF133-0.0002</f>
        <v>6.4146713790077996</v>
      </c>
      <c r="AI132">
        <f>AG132/Data!$CI$6</f>
        <v>0</v>
      </c>
      <c r="AK132" s="15">
        <f>AK133-0.0002</f>
        <v>6.4333086675280997</v>
      </c>
      <c r="AN132" s="4">
        <f>AL132/Data!$CO$6</f>
        <v>0</v>
      </c>
    </row>
    <row r="133" spans="2:40" x14ac:dyDescent="0.25">
      <c r="B133">
        <v>6.4072356669656996</v>
      </c>
      <c r="C133">
        <v>5.7463942100196997E-3</v>
      </c>
      <c r="E133">
        <f>C133/Data!$P$6</f>
        <v>2.345944053556624E-3</v>
      </c>
      <c r="H133" s="4"/>
      <c r="L133">
        <v>6.4090622476946999</v>
      </c>
      <c r="M133">
        <v>5.8873617161604996E-3</v>
      </c>
      <c r="O133">
        <f>M133/Data!$AR$6</f>
        <v>2.3923982496200681E-3</v>
      </c>
      <c r="R133" s="4"/>
      <c r="V133">
        <v>6.4105093598491996</v>
      </c>
      <c r="W133">
        <v>5.9938404867575E-3</v>
      </c>
      <c r="Y133">
        <f>W133/Data!$BP$6</f>
        <v>2.4430754455547652E-3</v>
      </c>
      <c r="AA133">
        <v>6.4241373988935999</v>
      </c>
      <c r="AB133">
        <v>6.9362554582445002E-3</v>
      </c>
      <c r="AD133">
        <f>AB133/Data!$CC$6</f>
        <v>2.8167191026681536E-3</v>
      </c>
      <c r="AF133">
        <v>6.4148713790078</v>
      </c>
      <c r="AG133">
        <v>6.3038923579042004E-3</v>
      </c>
      <c r="AI133">
        <f>AG133/Data!$CI$6</f>
        <v>2.5760501357059108E-3</v>
      </c>
      <c r="AK133">
        <v>6.4335086675281001</v>
      </c>
      <c r="AL133">
        <v>7.5232003595060003E-3</v>
      </c>
      <c r="AN133" s="4">
        <f>AL133/Data!$CO$6</f>
        <v>3.0696063746797637E-3</v>
      </c>
    </row>
    <row r="134" spans="2:40" x14ac:dyDescent="0.25">
      <c r="B134" s="15">
        <f>B133+0.0002</f>
        <v>6.4074356669657</v>
      </c>
      <c r="E134">
        <f>C134/Data!$P$6</f>
        <v>0</v>
      </c>
      <c r="G134" s="15"/>
      <c r="L134" s="15">
        <f>L133+0.0002</f>
        <v>6.4092622476947003</v>
      </c>
      <c r="O134">
        <f>M134/Data!$AR$6</f>
        <v>0</v>
      </c>
      <c r="Q134" s="15"/>
      <c r="V134" s="15">
        <f>V133+0.0002</f>
        <v>6.4107093598492</v>
      </c>
      <c r="Y134">
        <f>W134/Data!$BP$6</f>
        <v>0</v>
      </c>
      <c r="AA134" s="15">
        <f>AA133+0.0002</f>
        <v>6.4243373988936003</v>
      </c>
      <c r="AD134">
        <f>AB134/Data!$CC$6</f>
        <v>0</v>
      </c>
      <c r="AF134" s="15">
        <f>AF133+0.0002</f>
        <v>6.4150713790078004</v>
      </c>
      <c r="AI134">
        <f>AG134/Data!$CI$6</f>
        <v>0</v>
      </c>
      <c r="AK134" s="15">
        <f>AK133+0.0002</f>
        <v>6.4337086675281006</v>
      </c>
      <c r="AN134" s="4">
        <f>AL134/Data!$CO$6</f>
        <v>0</v>
      </c>
    </row>
    <row r="135" spans="2:40" x14ac:dyDescent="0.25">
      <c r="B135" s="15">
        <f>B136-0.0002</f>
        <v>6.4079337235604994</v>
      </c>
      <c r="E135">
        <f>C135/Data!$P$6</f>
        <v>0</v>
      </c>
      <c r="G135" s="15"/>
      <c r="L135" s="15">
        <f>L136-0.0002</f>
        <v>6.4097102886281991</v>
      </c>
      <c r="O135">
        <f>M135/Data!$AR$6</f>
        <v>0</v>
      </c>
      <c r="Q135" s="15"/>
      <c r="V135" s="15">
        <f>V136-0.0002</f>
        <v>6.4111216798733999</v>
      </c>
      <c r="Y135">
        <f>W135/Data!$BP$6</f>
        <v>0</v>
      </c>
      <c r="AA135" s="15">
        <f>AA136-0.0002</f>
        <v>6.4244588299408996</v>
      </c>
      <c r="AD135">
        <f>AB135/Data!$CC$6</f>
        <v>0</v>
      </c>
      <c r="AF135" s="15">
        <f>AF136-0.0002</f>
        <v>6.4153792620173</v>
      </c>
      <c r="AI135">
        <f>AG135/Data!$CI$6</f>
        <v>0</v>
      </c>
      <c r="AK135" s="15">
        <f>AK136-0.0002</f>
        <v>6.4336693450383997</v>
      </c>
      <c r="AN135" s="4">
        <f>AL135/Data!$CO$6</f>
        <v>0</v>
      </c>
    </row>
    <row r="136" spans="2:40" x14ac:dyDescent="0.25">
      <c r="B136">
        <v>6.4081337235604998</v>
      </c>
      <c r="C136">
        <v>5.7620437581698001E-3</v>
      </c>
      <c r="E136">
        <f>C136/Data!$P$6</f>
        <v>2.3523329233559776E-3</v>
      </c>
      <c r="H136" s="4"/>
      <c r="L136">
        <v>6.4099102886281996</v>
      </c>
      <c r="M136">
        <v>5.9026700165033001E-3</v>
      </c>
      <c r="O136">
        <f>M136/Data!$AR$6</f>
        <v>2.3986189564001942E-3</v>
      </c>
      <c r="R136" s="4"/>
      <c r="V136">
        <v>6.4113216798734003</v>
      </c>
      <c r="W136">
        <v>6.0088477921244002E-3</v>
      </c>
      <c r="Y136">
        <f>W136/Data!$BP$6</f>
        <v>2.4491923883274034E-3</v>
      </c>
      <c r="AA136">
        <v>6.4246588299409</v>
      </c>
      <c r="AB136">
        <v>6.9474569524950996E-3</v>
      </c>
      <c r="AD136">
        <f>AB136/Data!$CC$6</f>
        <v>2.8212678772950436E-3</v>
      </c>
      <c r="AF136">
        <v>6.4155792620173004</v>
      </c>
      <c r="AG136">
        <v>6.3176713694523996E-3</v>
      </c>
      <c r="AI136">
        <f>AG136/Data!$CI$6</f>
        <v>2.5816808512310776E-3</v>
      </c>
      <c r="AK136">
        <v>6.4338693450384001</v>
      </c>
      <c r="AL136">
        <v>7.5318204699252999E-3</v>
      </c>
      <c r="AN136" s="4">
        <f>AL136/Data!$CO$6</f>
        <v>3.0731235408629149E-3</v>
      </c>
    </row>
    <row r="137" spans="2:40" x14ac:dyDescent="0.25">
      <c r="B137" s="15">
        <f>B136+0.0002</f>
        <v>6.4083337235605002</v>
      </c>
      <c r="E137">
        <f>C137/Data!$P$6</f>
        <v>0</v>
      </c>
      <c r="G137" s="15"/>
      <c r="L137" s="15">
        <f>L136+0.0002</f>
        <v>6.4101102886282</v>
      </c>
      <c r="O137">
        <f>M137/Data!$AR$6</f>
        <v>0</v>
      </c>
      <c r="Q137" s="15"/>
      <c r="V137" s="15">
        <f>V136+0.0002</f>
        <v>6.4115216798734007</v>
      </c>
      <c r="Y137">
        <f>W137/Data!$BP$6</f>
        <v>0</v>
      </c>
      <c r="AA137" s="15">
        <f>AA136+0.0002</f>
        <v>6.4248588299409004</v>
      </c>
      <c r="AD137">
        <f>AB137/Data!$CC$6</f>
        <v>0</v>
      </c>
      <c r="AF137" s="15">
        <f>AF136+0.0002</f>
        <v>6.4157792620173009</v>
      </c>
      <c r="AI137">
        <f>AG137/Data!$CI$6</f>
        <v>0</v>
      </c>
      <c r="AK137" s="15">
        <f>AK136+0.0002</f>
        <v>6.4340693450384006</v>
      </c>
      <c r="AN137" s="4">
        <f>AL137/Data!$CO$6</f>
        <v>0</v>
      </c>
    </row>
    <row r="138" spans="2:40" x14ac:dyDescent="0.25">
      <c r="B138" s="15">
        <f>B139-0.0002</f>
        <v>6.4082117650960999</v>
      </c>
      <c r="E138">
        <f>C138/Data!$P$6</f>
        <v>0</v>
      </c>
      <c r="G138" s="15"/>
      <c r="L138" s="15">
        <f>L139-0.0002</f>
        <v>6.4099734596512992</v>
      </c>
      <c r="O138">
        <f>M138/Data!$AR$6</f>
        <v>0</v>
      </c>
      <c r="Q138" s="15"/>
      <c r="V138" s="15">
        <f>V139-0.0002</f>
        <v>6.4113712064947999</v>
      </c>
      <c r="Y138">
        <f>W138/Data!$BP$6</f>
        <v>0</v>
      </c>
      <c r="AA138" s="15">
        <f>AA139-0.0002</f>
        <v>6.4246097159595994</v>
      </c>
      <c r="AD138">
        <f>AB138/Data!$CC$6</f>
        <v>0</v>
      </c>
      <c r="AF138" s="15">
        <f>AF139-0.0002</f>
        <v>6.4155923413087992</v>
      </c>
      <c r="AI138">
        <f>AG138/Data!$CI$6</f>
        <v>0</v>
      </c>
      <c r="AK138" s="15">
        <f>AK139-0.0002</f>
        <v>6.4337634661084993</v>
      </c>
      <c r="AN138" s="4">
        <f>AL138/Data!$CO$6</f>
        <v>0</v>
      </c>
    </row>
    <row r="139" spans="2:40" x14ac:dyDescent="0.25">
      <c r="B139">
        <v>6.4084117650961003</v>
      </c>
      <c r="C139">
        <v>5.7690045644842002E-3</v>
      </c>
      <c r="E139">
        <f>C139/Data!$P$6</f>
        <v>2.3551746466322458E-3</v>
      </c>
      <c r="L139">
        <v>6.4101734596512996</v>
      </c>
      <c r="M139">
        <v>5.9091866476849997E-3</v>
      </c>
      <c r="O139">
        <f>M139/Data!$AR$6</f>
        <v>2.401267065652548E-3</v>
      </c>
      <c r="V139">
        <v>6.4115712064948003</v>
      </c>
      <c r="W139">
        <v>6.0151102242052999E-3</v>
      </c>
      <c r="Y139">
        <f>W139/Data!$BP$6</f>
        <v>2.4517449410822027E-3</v>
      </c>
      <c r="AA139">
        <v>6.4248097159595998</v>
      </c>
      <c r="AB139">
        <v>6.9514207476841002E-3</v>
      </c>
      <c r="AD139">
        <f>AB139/Data!$CC$6</f>
        <v>2.8228775206674845E-3</v>
      </c>
      <c r="AF139">
        <v>6.4157923413087996</v>
      </c>
      <c r="AG139">
        <v>6.3231465718717999E-3</v>
      </c>
      <c r="AI139">
        <f>AG139/Data!$CI$6</f>
        <v>2.5839182618870239E-3</v>
      </c>
      <c r="AK139">
        <v>6.4339634661084997</v>
      </c>
      <c r="AL139">
        <v>7.5340268712011001E-3</v>
      </c>
      <c r="AN139" s="4">
        <f>AL139/Data!$CO$6</f>
        <v>3.0740237938267669E-3</v>
      </c>
    </row>
    <row r="140" spans="2:40" x14ac:dyDescent="0.25">
      <c r="B140" s="15">
        <f>B139+0.0002</f>
        <v>6.4086117650961008</v>
      </c>
      <c r="E140">
        <f>C140/Data!$P$6</f>
        <v>0</v>
      </c>
      <c r="G140" s="15"/>
      <c r="L140" s="15">
        <f>L139+0.0002</f>
        <v>6.4103734596513</v>
      </c>
      <c r="O140">
        <f>M140/Data!$AR$6</f>
        <v>0</v>
      </c>
      <c r="Q140" s="15"/>
      <c r="V140" s="15">
        <f>V139+0.0002</f>
        <v>6.4117712064948007</v>
      </c>
      <c r="Y140">
        <f>W140/Data!$BP$6</f>
        <v>0</v>
      </c>
      <c r="AA140" s="15">
        <f>AA139+0.0002</f>
        <v>6.4250097159596002</v>
      </c>
      <c r="AD140">
        <f>AB140/Data!$CC$6</f>
        <v>0</v>
      </c>
      <c r="AF140" s="15">
        <f>AF139+0.0002</f>
        <v>6.4159923413088</v>
      </c>
      <c r="AI140">
        <f>AG140/Data!$CI$6</f>
        <v>0</v>
      </c>
      <c r="AK140" s="15">
        <f>AK139+0.0002</f>
        <v>6.4341634661085001</v>
      </c>
      <c r="AN140" s="4">
        <f>AL140/Data!$CO$6</f>
        <v>0</v>
      </c>
    </row>
    <row r="141" spans="2:40" x14ac:dyDescent="0.25">
      <c r="B141" s="15">
        <f>B142-0.0002</f>
        <v>6.6489404741747995</v>
      </c>
      <c r="E141">
        <f>C141/Data!$P$6</f>
        <v>0</v>
      </c>
      <c r="G141" s="15"/>
      <c r="L141" s="15">
        <f>L142-0.0002</f>
        <v>6.6488598312799994</v>
      </c>
      <c r="O141">
        <f>M141/Data!$AR$6</f>
        <v>0</v>
      </c>
      <c r="Q141" s="15"/>
      <c r="V141" s="15">
        <f>V142-0.0002</f>
        <v>-2.0000000000000001E-4</v>
      </c>
      <c r="Y141">
        <f>W141/Data!$BP$6</f>
        <v>0</v>
      </c>
      <c r="AA141" s="15">
        <f>AA142-0.0002</f>
        <v>6.6442400465817997</v>
      </c>
      <c r="AD141">
        <f>AB141/Data!$CC$6</f>
        <v>0</v>
      </c>
      <c r="AF141" s="15">
        <f>AF142-0.0002</f>
        <v>-2.0000000000000001E-4</v>
      </c>
      <c r="AI141">
        <f>AG141/Data!$CI$6</f>
        <v>0</v>
      </c>
      <c r="AK141" s="15">
        <f>AK142-0.0002</f>
        <v>-2.0000000000000001E-4</v>
      </c>
      <c r="AN141" s="4">
        <f>AL141/Data!$CO$6</f>
        <v>0</v>
      </c>
    </row>
    <row r="142" spans="2:40" x14ac:dyDescent="0.25">
      <c r="B142">
        <v>6.6491404741747999</v>
      </c>
      <c r="C142" s="4">
        <v>1.7507574991139E-6</v>
      </c>
      <c r="E142">
        <f>C142/Data!$P$6</f>
        <v>7.1474023433763692E-7</v>
      </c>
      <c r="L142">
        <v>6.6490598312799998</v>
      </c>
      <c r="M142" s="4">
        <v>1.5677737659049E-6</v>
      </c>
      <c r="O142">
        <f>M142/Data!$AR$6</f>
        <v>6.3708319518665931E-7</v>
      </c>
      <c r="W142" s="4"/>
      <c r="AA142">
        <v>6.6444400465818001</v>
      </c>
      <c r="AB142" s="4">
        <v>9.0298197534068996E-8</v>
      </c>
      <c r="AD142">
        <f>AB142/Data!$CC$6</f>
        <v>3.6668871188761938E-8</v>
      </c>
      <c r="AG142" s="4"/>
      <c r="AL142" s="4"/>
      <c r="AN142" s="4"/>
    </row>
    <row r="143" spans="2:40" x14ac:dyDescent="0.25">
      <c r="B143" s="15">
        <f>B142+0.0002</f>
        <v>6.6493404741748003</v>
      </c>
      <c r="E143">
        <f>C143/Data!$P$6</f>
        <v>0</v>
      </c>
      <c r="G143" s="15"/>
      <c r="L143" s="15">
        <f>L142+0.0002</f>
        <v>6.6492598312800002</v>
      </c>
      <c r="O143">
        <f>M143/Data!$AR$6</f>
        <v>0</v>
      </c>
      <c r="Q143" s="15"/>
      <c r="V143" s="15"/>
      <c r="AA143" s="15"/>
      <c r="AF143" s="15"/>
      <c r="AK143" s="15"/>
      <c r="AN143" s="4"/>
    </row>
    <row r="144" spans="2:40" x14ac:dyDescent="0.25">
      <c r="B144" s="15">
        <f>B145-0.0002</f>
        <v>6.6491668384936</v>
      </c>
      <c r="E144">
        <f>C144/Data!$P$6</f>
        <v>0</v>
      </c>
      <c r="G144" s="15"/>
      <c r="L144" s="15">
        <f>L145-0.0002</f>
        <v>6.6490888830504993</v>
      </c>
      <c r="O144">
        <f>M144/Data!$AR$6</f>
        <v>0</v>
      </c>
      <c r="Q144" s="15"/>
      <c r="V144" s="15"/>
      <c r="AA144" s="15"/>
      <c r="AF144" s="15"/>
      <c r="AK144" s="15"/>
      <c r="AN144" s="4"/>
    </row>
    <row r="145" spans="2:40" x14ac:dyDescent="0.25">
      <c r="B145">
        <v>6.6493668384936004</v>
      </c>
      <c r="C145" s="4">
        <v>1.6396668670143999E-6</v>
      </c>
      <c r="E145">
        <f>C145/Data!$P$6</f>
        <v>6.6938789715804484E-7</v>
      </c>
      <c r="L145">
        <v>6.6492888830504997</v>
      </c>
      <c r="M145" s="4">
        <v>1.4576056992507999E-6</v>
      </c>
      <c r="O145">
        <f>M145/Data!$AR$6</f>
        <v>5.9231511356805905E-7</v>
      </c>
      <c r="W145" s="4"/>
      <c r="AB145" s="4"/>
      <c r="AG145" s="4"/>
      <c r="AL145" s="4"/>
      <c r="AN145" s="4"/>
    </row>
    <row r="146" spans="2:40" x14ac:dyDescent="0.25">
      <c r="B146" s="15">
        <f>B145+0.0002</f>
        <v>6.6495668384936009</v>
      </c>
      <c r="E146">
        <f>C146/Data!$P$6</f>
        <v>0</v>
      </c>
      <c r="G146" s="15"/>
      <c r="L146" s="15">
        <f>L145+0.0002</f>
        <v>6.6494888830505001</v>
      </c>
      <c r="O146">
        <f>M146/Data!$AR$6</f>
        <v>0</v>
      </c>
      <c r="Q146" s="15"/>
      <c r="V146" s="15"/>
      <c r="AA146" s="15"/>
      <c r="AF146" s="15"/>
      <c r="AK146" s="15"/>
      <c r="AN146" s="4"/>
    </row>
    <row r="147" spans="2:40" x14ac:dyDescent="0.25">
      <c r="B147" s="15">
        <f>B148-0.0002</f>
        <v>6.6492655174805995</v>
      </c>
      <c r="E147">
        <f>C147/Data!$P$6</f>
        <v>0</v>
      </c>
      <c r="G147" s="15"/>
      <c r="L147" s="15">
        <f>L148-0.0002</f>
        <v>6.6491781521865994</v>
      </c>
      <c r="O147">
        <f>M147/Data!$AR$6</f>
        <v>0</v>
      </c>
      <c r="Q147" s="15"/>
      <c r="V147" s="15"/>
      <c r="AA147" s="15"/>
      <c r="AF147" s="15"/>
      <c r="AK147" s="15"/>
      <c r="AN147" s="4"/>
    </row>
    <row r="148" spans="2:40" x14ac:dyDescent="0.25">
      <c r="B148">
        <v>6.6494655174805999</v>
      </c>
      <c r="C148" s="4">
        <v>1.6013160372132E-6</v>
      </c>
      <c r="E148">
        <f>C148/Data!$P$6</f>
        <v>6.5373131359748568E-7</v>
      </c>
      <c r="L148">
        <v>6.6493781521865998</v>
      </c>
      <c r="M148" s="4">
        <v>1.4307880988971E-6</v>
      </c>
      <c r="O148">
        <f>M148/Data!$AR$6</f>
        <v>5.8141746819847168E-7</v>
      </c>
      <c r="W148" s="4"/>
      <c r="AB148" s="4"/>
      <c r="AG148" s="4"/>
      <c r="AL148" s="4"/>
      <c r="AN148" s="4"/>
    </row>
    <row r="149" spans="2:40" x14ac:dyDescent="0.25">
      <c r="B149" s="15">
        <f>B148+0.0002</f>
        <v>6.6496655174806003</v>
      </c>
      <c r="E149">
        <f>C149/Data!$P$6</f>
        <v>0</v>
      </c>
      <c r="G149" s="15"/>
      <c r="L149" s="15">
        <f>L148+0.0002</f>
        <v>6.6495781521866002</v>
      </c>
      <c r="O149">
        <f>M149/Data!$AR$6</f>
        <v>0</v>
      </c>
      <c r="Q149" s="15"/>
      <c r="V149" s="15"/>
      <c r="AA149" s="15"/>
      <c r="AF149" s="15"/>
      <c r="AK149" s="15"/>
      <c r="AN149" s="4"/>
    </row>
    <row r="150" spans="2:40" x14ac:dyDescent="0.25">
      <c r="B150" s="15">
        <f>B151-0.0002</f>
        <v>6.6493112081296992</v>
      </c>
      <c r="E150">
        <f>C150/Data!$P$6</f>
        <v>0</v>
      </c>
      <c r="G150" s="15"/>
      <c r="L150" s="15">
        <f>L151-0.0002</f>
        <v>6.6492171617759999</v>
      </c>
      <c r="O150">
        <f>M150/Data!$AR$6</f>
        <v>0</v>
      </c>
      <c r="Q150" s="15"/>
      <c r="V150" s="15"/>
      <c r="AA150" s="15"/>
      <c r="AF150" s="15"/>
      <c r="AK150" s="15"/>
      <c r="AN150" s="4"/>
    </row>
    <row r="151" spans="2:40" x14ac:dyDescent="0.25">
      <c r="B151">
        <v>6.6495112081296996</v>
      </c>
      <c r="C151" s="4">
        <v>1.5977269681942001E-6</v>
      </c>
      <c r="E151">
        <f>C151/Data!$P$6</f>
        <v>6.5226608952562397E-7</v>
      </c>
      <c r="L151">
        <v>6.6494171617760003</v>
      </c>
      <c r="M151" s="4">
        <v>1.4229632054136001E-6</v>
      </c>
      <c r="O151">
        <f>M151/Data!$AR$6</f>
        <v>5.7823773126775071E-7</v>
      </c>
      <c r="W151" s="4"/>
      <c r="AB151" s="4"/>
      <c r="AG151" s="4"/>
      <c r="AL151" s="4"/>
      <c r="AN151" s="4"/>
    </row>
    <row r="152" spans="2:40" x14ac:dyDescent="0.25">
      <c r="B152" s="15">
        <f>B151+0.0002</f>
        <v>6.6497112081297001</v>
      </c>
      <c r="E152">
        <f>C152/Data!$P$6</f>
        <v>0</v>
      </c>
      <c r="G152" s="15"/>
      <c r="L152" s="15">
        <f>L151+0.0002</f>
        <v>6.6496171617760007</v>
      </c>
      <c r="O152">
        <f>M152/Data!$AR$6</f>
        <v>0</v>
      </c>
      <c r="Q152" s="15"/>
      <c r="V152" s="15"/>
      <c r="AA152" s="15"/>
      <c r="AF152" s="15"/>
      <c r="AK152" s="15"/>
      <c r="AN152" s="4"/>
    </row>
    <row r="153" spans="2:40" x14ac:dyDescent="0.25">
      <c r="B153" s="15">
        <f>B154-0.0002</f>
        <v>6.6530604496030996</v>
      </c>
      <c r="E153">
        <f>C153/Data!$P$6</f>
        <v>0</v>
      </c>
      <c r="G153" s="15"/>
      <c r="L153" s="15">
        <f>L154-0.0002</f>
        <v>6.6528130557187</v>
      </c>
      <c r="O153">
        <f>M153/Data!$AR$6</f>
        <v>0</v>
      </c>
      <c r="Q153" s="15"/>
      <c r="V153" s="15"/>
      <c r="AA153" s="15"/>
      <c r="AF153" s="15"/>
      <c r="AK153" s="15"/>
      <c r="AN153" s="4"/>
    </row>
    <row r="154" spans="2:40" x14ac:dyDescent="0.25">
      <c r="B154">
        <v>6.6532604496031</v>
      </c>
      <c r="C154" s="4">
        <v>2.473327881381E-6</v>
      </c>
      <c r="E154">
        <f>C154/Data!$P$6</f>
        <v>1.0097269041696442E-6</v>
      </c>
      <c r="L154">
        <v>6.6530130557187004</v>
      </c>
      <c r="M154" s="4">
        <v>2.3184774489815001E-6</v>
      </c>
      <c r="O154">
        <f>M154/Data!$AR$6</f>
        <v>9.4214041163828644E-7</v>
      </c>
      <c r="W154" s="4"/>
      <c r="AB154" s="4"/>
      <c r="AG154" s="4"/>
      <c r="AL154" s="4"/>
      <c r="AN154" s="4"/>
    </row>
    <row r="155" spans="2:40" x14ac:dyDescent="0.25">
      <c r="B155" s="15">
        <f>B154+0.0002</f>
        <v>6.6534604496031005</v>
      </c>
      <c r="E155">
        <f>C155/Data!$P$6</f>
        <v>0</v>
      </c>
      <c r="G155" s="15"/>
      <c r="L155" s="15">
        <f>L154+0.0002</f>
        <v>6.6532130557187008</v>
      </c>
      <c r="O155">
        <f>M155/Data!$AR$6</f>
        <v>0</v>
      </c>
      <c r="Q155" s="15"/>
      <c r="V155" s="15"/>
      <c r="AA155" s="15"/>
      <c r="AF155" s="15"/>
      <c r="AK155" s="15"/>
      <c r="AN155" s="4"/>
    </row>
    <row r="156" spans="2:40" x14ac:dyDescent="0.25">
      <c r="B156" s="15"/>
      <c r="G156" s="15"/>
      <c r="L156" s="15"/>
      <c r="Q156" s="15"/>
      <c r="V156" s="15"/>
      <c r="AA156" s="15"/>
      <c r="AF156" s="15"/>
      <c r="AK156" s="15"/>
      <c r="AN156" s="4"/>
    </row>
    <row r="157" spans="2:40" x14ac:dyDescent="0.25">
      <c r="AN157" s="4"/>
    </row>
    <row r="158" spans="2:40" x14ac:dyDescent="0.25">
      <c r="B158" s="15"/>
      <c r="G158" s="15"/>
      <c r="L158" s="15"/>
      <c r="Q158" s="15"/>
      <c r="V158" s="15"/>
      <c r="AA158" s="15"/>
      <c r="AF158" s="15"/>
      <c r="AK158" s="15"/>
      <c r="AN158" s="4"/>
    </row>
    <row r="159" spans="2:40" x14ac:dyDescent="0.25">
      <c r="B159" s="15"/>
      <c r="G159" s="15"/>
      <c r="L159" s="15"/>
      <c r="Q159" s="15"/>
      <c r="V159" s="15"/>
      <c r="AA159" s="15"/>
      <c r="AF159" s="15"/>
      <c r="AK159" s="15"/>
      <c r="AN159" s="4"/>
    </row>
    <row r="160" spans="2:40" x14ac:dyDescent="0.25">
      <c r="AN160" s="4"/>
    </row>
    <row r="161" spans="2:40" x14ac:dyDescent="0.25">
      <c r="B161" s="15"/>
      <c r="G161" s="15"/>
      <c r="L161" s="15"/>
      <c r="Q161" s="15"/>
      <c r="V161" s="15"/>
      <c r="AA161" s="15"/>
      <c r="AF161" s="15"/>
      <c r="AK161" s="15"/>
      <c r="AN161" s="4"/>
    </row>
    <row r="162" spans="2:40" x14ac:dyDescent="0.25">
      <c r="B162" s="15"/>
      <c r="G162" s="15"/>
      <c r="L162" s="15"/>
      <c r="Q162" s="15"/>
      <c r="V162" s="15"/>
      <c r="AA162" s="15"/>
      <c r="AF162" s="15"/>
      <c r="AK162" s="15"/>
      <c r="AN162" s="4"/>
    </row>
    <row r="163" spans="2:40" x14ac:dyDescent="0.25">
      <c r="AN163" s="4"/>
    </row>
    <row r="164" spans="2:40" x14ac:dyDescent="0.25">
      <c r="B164" s="15"/>
      <c r="G164" s="15"/>
      <c r="L164" s="15"/>
      <c r="Q164" s="15"/>
      <c r="V164" s="15"/>
      <c r="AA164" s="15"/>
      <c r="AF164" s="15"/>
      <c r="AK164" s="15"/>
      <c r="AN164" s="4"/>
    </row>
    <row r="165" spans="2:40" x14ac:dyDescent="0.25">
      <c r="B165" s="15"/>
      <c r="G165" s="15"/>
      <c r="L165" s="15"/>
      <c r="Q165" s="15"/>
      <c r="V165" s="15"/>
      <c r="AA165" s="15"/>
      <c r="AF165" s="15"/>
      <c r="AK165" s="15"/>
      <c r="AN165" s="4"/>
    </row>
    <row r="166" spans="2:40" x14ac:dyDescent="0.25">
      <c r="AN166" s="4"/>
    </row>
    <row r="167" spans="2:40" x14ac:dyDescent="0.25">
      <c r="B167" s="15"/>
      <c r="G167" s="15"/>
      <c r="L167" s="15"/>
      <c r="Q167" s="15"/>
      <c r="V167" s="15"/>
      <c r="AA167" s="15"/>
      <c r="AF167" s="15"/>
      <c r="AK167" s="15"/>
      <c r="AN167" s="4"/>
    </row>
    <row r="168" spans="2:40" x14ac:dyDescent="0.25">
      <c r="B168" s="15"/>
      <c r="G168" s="15"/>
      <c r="L168" s="15"/>
      <c r="Q168" s="15"/>
      <c r="V168" s="15"/>
      <c r="AA168" s="15"/>
      <c r="AF168" s="15"/>
      <c r="AK168" s="15"/>
      <c r="AN168" s="4"/>
    </row>
    <row r="169" spans="2:40" x14ac:dyDescent="0.25">
      <c r="AN169" s="4"/>
    </row>
    <row r="170" spans="2:40" x14ac:dyDescent="0.25">
      <c r="B170" s="15"/>
      <c r="G170" s="15"/>
      <c r="L170" s="15"/>
      <c r="Q170" s="15"/>
      <c r="V170" s="15"/>
      <c r="AA170" s="15"/>
      <c r="AF170" s="15"/>
      <c r="AK170" s="15"/>
      <c r="AN170" s="4"/>
    </row>
    <row r="171" spans="2:40" x14ac:dyDescent="0.25">
      <c r="B171" s="15"/>
      <c r="G171" s="15"/>
      <c r="L171" s="15"/>
      <c r="Q171" s="15"/>
      <c r="V171" s="15"/>
      <c r="AA171" s="15"/>
      <c r="AF171" s="15"/>
      <c r="AK171" s="15"/>
      <c r="AN171" s="4"/>
    </row>
    <row r="172" spans="2:40" x14ac:dyDescent="0.25">
      <c r="AN172" s="4"/>
    </row>
    <row r="173" spans="2:40" x14ac:dyDescent="0.25">
      <c r="B173" s="15"/>
      <c r="G173" s="15"/>
      <c r="L173" s="15"/>
      <c r="Q173" s="15"/>
      <c r="V173" s="15"/>
      <c r="AA173" s="15"/>
      <c r="AF173" s="15"/>
      <c r="AK173" s="15"/>
      <c r="AN173" s="4"/>
    </row>
    <row r="174" spans="2:40" x14ac:dyDescent="0.25">
      <c r="B174" s="15"/>
      <c r="G174" s="15"/>
      <c r="L174" s="15"/>
      <c r="Q174" s="15"/>
      <c r="V174" s="15"/>
      <c r="AA174" s="15"/>
      <c r="AF174" s="15"/>
      <c r="AK174" s="15"/>
      <c r="AN174" s="4"/>
    </row>
    <row r="175" spans="2:40" x14ac:dyDescent="0.25">
      <c r="H175" s="4"/>
      <c r="R175" s="4"/>
      <c r="AN175" s="4"/>
    </row>
    <row r="176" spans="2:40" x14ac:dyDescent="0.25">
      <c r="B176" s="15"/>
      <c r="G176" s="15"/>
      <c r="L176" s="15"/>
      <c r="Q176" s="15"/>
      <c r="V176" s="15"/>
      <c r="AA176" s="15"/>
      <c r="AF176" s="15"/>
      <c r="AK176" s="15"/>
      <c r="AN176" s="4"/>
    </row>
    <row r="177" spans="2:40" x14ac:dyDescent="0.25">
      <c r="B177" s="15"/>
      <c r="G177" s="15"/>
      <c r="L177" s="15"/>
      <c r="Q177" s="15"/>
      <c r="V177" s="15"/>
      <c r="AA177" s="15"/>
      <c r="AF177" s="15"/>
      <c r="AK177" s="15"/>
      <c r="AN177" s="4"/>
    </row>
    <row r="178" spans="2:40" x14ac:dyDescent="0.25">
      <c r="H178" s="4"/>
      <c r="R178" s="4"/>
      <c r="AN178" s="4"/>
    </row>
    <row r="179" spans="2:40" x14ac:dyDescent="0.25">
      <c r="B179" s="15"/>
      <c r="G179" s="15"/>
      <c r="L179" s="15"/>
      <c r="Q179" s="15"/>
      <c r="V179" s="15"/>
      <c r="AA179" s="15"/>
      <c r="AF179" s="15"/>
      <c r="AK179" s="15"/>
      <c r="AN179" s="4"/>
    </row>
    <row r="180" spans="2:40" x14ac:dyDescent="0.25">
      <c r="B180" s="15"/>
      <c r="G180" s="15"/>
      <c r="L180" s="15"/>
      <c r="Q180" s="15"/>
      <c r="V180" s="15"/>
      <c r="AA180" s="15"/>
      <c r="AF180" s="15"/>
      <c r="AK180" s="15"/>
      <c r="AN180" s="4"/>
    </row>
    <row r="181" spans="2:40" x14ac:dyDescent="0.25">
      <c r="H181" s="4"/>
      <c r="R181" s="4"/>
      <c r="AN181" s="4"/>
    </row>
    <row r="182" spans="2:40" x14ac:dyDescent="0.25">
      <c r="B182" s="15"/>
      <c r="G182" s="15"/>
      <c r="L182" s="15"/>
      <c r="Q182" s="15"/>
      <c r="V182" s="15"/>
      <c r="AA182" s="15"/>
      <c r="AF182" s="15"/>
      <c r="AK182" s="15"/>
      <c r="AN182" s="4"/>
    </row>
    <row r="183" spans="2:40" x14ac:dyDescent="0.25">
      <c r="B183" s="15"/>
      <c r="G183" s="15"/>
      <c r="L183" s="15"/>
      <c r="Q183" s="15"/>
      <c r="V183" s="15"/>
      <c r="AA183" s="15"/>
      <c r="AF183" s="15"/>
      <c r="AK183" s="15"/>
      <c r="AN183" s="4"/>
    </row>
    <row r="184" spans="2:40" x14ac:dyDescent="0.25">
      <c r="H184" s="4"/>
      <c r="R184" s="4"/>
      <c r="AN184" s="4"/>
    </row>
    <row r="185" spans="2:40" x14ac:dyDescent="0.25">
      <c r="B185" s="15"/>
      <c r="G185" s="15"/>
      <c r="L185" s="15"/>
      <c r="Q185" s="15"/>
      <c r="V185" s="15"/>
      <c r="AA185" s="15"/>
      <c r="AF185" s="15"/>
      <c r="AK185" s="15"/>
      <c r="AN185" s="4"/>
    </row>
    <row r="186" spans="2:40" x14ac:dyDescent="0.25">
      <c r="B186" s="15"/>
      <c r="L186" s="15"/>
      <c r="V186" s="15"/>
      <c r="AA186" s="15"/>
      <c r="AF186" s="15"/>
      <c r="AK186" s="15"/>
      <c r="AN186" s="4"/>
    </row>
    <row r="187" spans="2:40" x14ac:dyDescent="0.25">
      <c r="AN187" s="4"/>
    </row>
    <row r="188" spans="2:40" x14ac:dyDescent="0.25">
      <c r="B188" s="15"/>
      <c r="L188" s="15"/>
      <c r="V188" s="15"/>
      <c r="AA188" s="15"/>
      <c r="AF188" s="15"/>
      <c r="AK188" s="15"/>
      <c r="AN188" s="4"/>
    </row>
    <row r="189" spans="2:40" x14ac:dyDescent="0.25">
      <c r="B189" s="15"/>
      <c r="L189" s="15"/>
      <c r="V189" s="15"/>
      <c r="AA189" s="15"/>
      <c r="AF189" s="15"/>
      <c r="AK189" s="15"/>
      <c r="AN189" s="4"/>
    </row>
    <row r="190" spans="2:40" x14ac:dyDescent="0.25">
      <c r="AN190" s="4"/>
    </row>
    <row r="191" spans="2:40" x14ac:dyDescent="0.25">
      <c r="B191" s="15"/>
      <c r="L191" s="15"/>
      <c r="V191" s="15"/>
      <c r="AA191" s="15"/>
      <c r="AF191" s="15"/>
      <c r="AK191" s="15"/>
      <c r="AN191" s="4"/>
    </row>
    <row r="192" spans="2:40" x14ac:dyDescent="0.25">
      <c r="B192" s="15"/>
      <c r="L192" s="15"/>
      <c r="V192" s="15"/>
      <c r="AA192" s="15"/>
      <c r="AF192" s="15"/>
      <c r="AK192" s="15"/>
      <c r="AN192" s="4"/>
    </row>
    <row r="193" spans="2:40" x14ac:dyDescent="0.25">
      <c r="AN193" s="4"/>
    </row>
    <row r="194" spans="2:40" x14ac:dyDescent="0.25">
      <c r="B194" s="15"/>
      <c r="L194" s="15"/>
      <c r="V194" s="15"/>
      <c r="AA194" s="15"/>
      <c r="AF194" s="15"/>
      <c r="AK194" s="15"/>
      <c r="AN194" s="4"/>
    </row>
    <row r="195" spans="2:40" x14ac:dyDescent="0.25">
      <c r="B195" s="15"/>
      <c r="L195" s="15"/>
      <c r="V195" s="15"/>
      <c r="AA195" s="15"/>
      <c r="AF195" s="15"/>
      <c r="AK195" s="15"/>
      <c r="AN195" s="4"/>
    </row>
    <row r="196" spans="2:40" x14ac:dyDescent="0.25">
      <c r="AN196" s="4"/>
    </row>
    <row r="197" spans="2:40" x14ac:dyDescent="0.25">
      <c r="B197" s="15"/>
      <c r="L197" s="15"/>
      <c r="V197" s="15"/>
      <c r="AA197" s="15"/>
      <c r="AF197" s="15"/>
      <c r="AK197" s="15"/>
      <c r="AN197" s="4"/>
    </row>
    <row r="198" spans="2:40" x14ac:dyDescent="0.25">
      <c r="B198" s="15"/>
      <c r="L198" s="15"/>
      <c r="V198" s="15"/>
      <c r="AA198" s="15"/>
      <c r="AF198" s="15"/>
      <c r="AK198" s="15"/>
      <c r="AN198" s="4"/>
    </row>
    <row r="199" spans="2:40" x14ac:dyDescent="0.25">
      <c r="AN199" s="4"/>
    </row>
    <row r="200" spans="2:40" x14ac:dyDescent="0.25">
      <c r="B200" s="15"/>
      <c r="L200" s="15"/>
      <c r="V200" s="15"/>
      <c r="AA200" s="15"/>
      <c r="AF200" s="15"/>
      <c r="AK200" s="15"/>
      <c r="AN200" s="4"/>
    </row>
    <row r="201" spans="2:40" x14ac:dyDescent="0.25">
      <c r="B201" s="15"/>
      <c r="L201" s="15"/>
      <c r="V201" s="15"/>
      <c r="AA201" s="15"/>
      <c r="AF201" s="15"/>
      <c r="AK201" s="15"/>
      <c r="AN201" s="4"/>
    </row>
    <row r="202" spans="2:40" x14ac:dyDescent="0.25">
      <c r="C202" s="4"/>
      <c r="AB202" s="4"/>
      <c r="AG202" s="4"/>
      <c r="AL202" s="4"/>
      <c r="AN202" s="4"/>
    </row>
    <row r="203" spans="2:40" x14ac:dyDescent="0.25">
      <c r="B203" s="15"/>
      <c r="L203" s="15"/>
      <c r="V203" s="15"/>
      <c r="AA203" s="15"/>
      <c r="AF203" s="15"/>
      <c r="AK203" s="15"/>
      <c r="AN203" s="4"/>
    </row>
    <row r="204" spans="2:40" x14ac:dyDescent="0.25">
      <c r="B204" s="15"/>
      <c r="L204" s="15"/>
      <c r="V204" s="15"/>
      <c r="AA204" s="15"/>
      <c r="AF204" s="15"/>
      <c r="AK204" s="15"/>
      <c r="AN204" s="4"/>
    </row>
    <row r="205" spans="2:40" x14ac:dyDescent="0.25">
      <c r="C205" s="4"/>
      <c r="AB205" s="4"/>
      <c r="AG205" s="4"/>
      <c r="AL205" s="4"/>
      <c r="AN205" s="4"/>
    </row>
    <row r="206" spans="2:40" x14ac:dyDescent="0.25">
      <c r="B206" s="15"/>
      <c r="L206" s="15"/>
      <c r="V206" s="15"/>
      <c r="AA206" s="15"/>
      <c r="AF206" s="15"/>
      <c r="AK206" s="15"/>
      <c r="AN206" s="4"/>
    </row>
    <row r="207" spans="2:40" x14ac:dyDescent="0.25">
      <c r="B207" s="15"/>
      <c r="L207" s="15"/>
      <c r="V207" s="15"/>
      <c r="AA207" s="15"/>
      <c r="AF207" s="15"/>
      <c r="AK207" s="15"/>
      <c r="AN207" s="4"/>
    </row>
    <row r="208" spans="2:40" x14ac:dyDescent="0.25">
      <c r="C208" s="4"/>
      <c r="AB208" s="4"/>
      <c r="AG208" s="4"/>
      <c r="AL208" s="4"/>
      <c r="AN208" s="4"/>
    </row>
    <row r="209" spans="2:40" x14ac:dyDescent="0.25">
      <c r="B209" s="15"/>
      <c r="L209" s="15"/>
      <c r="V209" s="15"/>
      <c r="AA209" s="15"/>
      <c r="AF209" s="15"/>
      <c r="AK209" s="15"/>
      <c r="AN209" s="4"/>
    </row>
    <row r="210" spans="2:40" x14ac:dyDescent="0.25">
      <c r="B210" s="15"/>
      <c r="L210" s="15"/>
      <c r="V210" s="15"/>
      <c r="AA210" s="15"/>
      <c r="AF210" s="15"/>
      <c r="AK210" s="15"/>
      <c r="AN210" s="4"/>
    </row>
    <row r="211" spans="2:40" x14ac:dyDescent="0.25">
      <c r="AB211" s="4"/>
      <c r="AG211" s="4"/>
      <c r="AL211" s="4"/>
      <c r="AN211" s="4"/>
    </row>
    <row r="212" spans="2:40" x14ac:dyDescent="0.25">
      <c r="B212" s="15"/>
      <c r="L212" s="15"/>
      <c r="V212" s="15"/>
      <c r="AA212" s="15"/>
      <c r="AF212" s="15"/>
      <c r="AK212" s="15"/>
      <c r="AN212" s="4"/>
    </row>
    <row r="213" spans="2:40" x14ac:dyDescent="0.25">
      <c r="B213" s="15"/>
      <c r="L213" s="15"/>
      <c r="V213" s="15"/>
      <c r="AA213" s="15"/>
      <c r="AF213" s="15"/>
      <c r="AK213" s="15"/>
      <c r="AN213" s="4"/>
    </row>
    <row r="214" spans="2:40" x14ac:dyDescent="0.25">
      <c r="AB214" s="4"/>
      <c r="AG214" s="4"/>
      <c r="AL214" s="4"/>
      <c r="AN214" s="4"/>
    </row>
    <row r="215" spans="2:40" x14ac:dyDescent="0.25">
      <c r="B215" s="15"/>
      <c r="L215" s="15"/>
      <c r="V215" s="15"/>
      <c r="AA215" s="15"/>
      <c r="AF215" s="15"/>
      <c r="AK215" s="15"/>
      <c r="AN215" s="4"/>
    </row>
    <row r="216" spans="2:40" x14ac:dyDescent="0.25">
      <c r="B216" s="15"/>
      <c r="L216" s="15"/>
      <c r="V216" s="15"/>
      <c r="AA216" s="15"/>
      <c r="AF216" s="15"/>
      <c r="AK216" s="15"/>
      <c r="AN216" s="4"/>
    </row>
    <row r="217" spans="2:40" x14ac:dyDescent="0.25">
      <c r="M217" s="4"/>
      <c r="W217" s="4"/>
      <c r="AB217" s="4"/>
      <c r="AG217" s="4"/>
      <c r="AL217" s="4"/>
      <c r="AN217" s="4"/>
    </row>
    <row r="218" spans="2:40" x14ac:dyDescent="0.25">
      <c r="B218" s="15"/>
      <c r="L218" s="15"/>
      <c r="V218" s="15"/>
      <c r="AA218" s="15"/>
      <c r="AF218" s="15"/>
      <c r="AK218" s="15"/>
      <c r="AN218" s="4"/>
    </row>
    <row r="219" spans="2:40" x14ac:dyDescent="0.25">
      <c r="B219" s="15"/>
      <c r="L219" s="15"/>
      <c r="V219" s="15"/>
      <c r="AA219" s="15"/>
      <c r="AF219" s="15"/>
      <c r="AK219" s="15"/>
      <c r="AN219" s="4"/>
    </row>
    <row r="220" spans="2:40" x14ac:dyDescent="0.25">
      <c r="M220" s="4"/>
      <c r="W220" s="4"/>
      <c r="AB220" s="4"/>
      <c r="AG220" s="4"/>
      <c r="AL220" s="4"/>
      <c r="AN220" s="4"/>
    </row>
    <row r="221" spans="2:40" x14ac:dyDescent="0.25">
      <c r="B221" s="15"/>
      <c r="L221" s="15"/>
      <c r="V221" s="15"/>
      <c r="AA221" s="15"/>
      <c r="AF221" s="15"/>
      <c r="AK221" s="15"/>
      <c r="AN221" s="4"/>
    </row>
    <row r="222" spans="2:40" x14ac:dyDescent="0.25">
      <c r="B222" s="15"/>
      <c r="L222" s="15"/>
      <c r="V222" s="15"/>
      <c r="AA222" s="15"/>
      <c r="AF222" s="15"/>
      <c r="AK222" s="15"/>
      <c r="AN222" s="4"/>
    </row>
    <row r="223" spans="2:40" x14ac:dyDescent="0.25">
      <c r="C223" s="4"/>
      <c r="M223" s="4"/>
      <c r="W223" s="4"/>
      <c r="AG223" s="4"/>
      <c r="AN223" s="4"/>
    </row>
    <row r="224" spans="2:40" x14ac:dyDescent="0.25">
      <c r="B224" s="15"/>
      <c r="L224" s="15"/>
      <c r="V224" s="15"/>
      <c r="AA224" s="15"/>
      <c r="AF224" s="15"/>
      <c r="AK224" s="15"/>
      <c r="AN224" s="4"/>
    </row>
    <row r="225" spans="2:40" x14ac:dyDescent="0.25">
      <c r="B225" s="15"/>
      <c r="L225" s="15"/>
      <c r="V225" s="15"/>
      <c r="AA225" s="15"/>
      <c r="AF225" s="15"/>
      <c r="AK225" s="15"/>
      <c r="AN225" s="4"/>
    </row>
    <row r="226" spans="2:40" x14ac:dyDescent="0.25">
      <c r="C226" s="4"/>
      <c r="M226" s="4"/>
      <c r="W226" s="4"/>
      <c r="AB226" s="4"/>
      <c r="AG226" s="4"/>
      <c r="AL226" s="4"/>
      <c r="AN226" s="4"/>
    </row>
    <row r="227" spans="2:40" x14ac:dyDescent="0.25">
      <c r="B227" s="15"/>
      <c r="L227" s="15"/>
      <c r="V227" s="15"/>
      <c r="AA227" s="15"/>
      <c r="AF227" s="15"/>
      <c r="AK227" s="15"/>
      <c r="AN227" s="4"/>
    </row>
    <row r="228" spans="2:40" x14ac:dyDescent="0.25">
      <c r="B228" s="15"/>
      <c r="L228" s="15"/>
      <c r="V228" s="15"/>
      <c r="AA228" s="15"/>
      <c r="AF228" s="15"/>
      <c r="AK228" s="15"/>
      <c r="AN228" s="4"/>
    </row>
    <row r="229" spans="2:40" x14ac:dyDescent="0.25">
      <c r="C229" s="4"/>
      <c r="M229" s="4"/>
      <c r="W229" s="4"/>
      <c r="AB229" s="4"/>
      <c r="AG229" s="4"/>
      <c r="AL229" s="4"/>
      <c r="AN229" s="4"/>
    </row>
    <row r="230" spans="2:40" x14ac:dyDescent="0.25">
      <c r="B230" s="15"/>
      <c r="L230" s="15"/>
      <c r="V230" s="15"/>
      <c r="AA230" s="15"/>
      <c r="AF230" s="15"/>
      <c r="AK230" s="15"/>
      <c r="AN230" s="4"/>
    </row>
  </sheetData>
  <mergeCells count="24">
    <mergeCell ref="AK1:AN2"/>
    <mergeCell ref="AK3:AN4"/>
    <mergeCell ref="AK5:AL5"/>
    <mergeCell ref="AA1:AD2"/>
    <mergeCell ref="AA3:AD4"/>
    <mergeCell ref="AA5:AB5"/>
    <mergeCell ref="AF1:AI2"/>
    <mergeCell ref="AF3:AI4"/>
    <mergeCell ref="AF5:AG5"/>
    <mergeCell ref="B1:E2"/>
    <mergeCell ref="G1:J2"/>
    <mergeCell ref="G3:J4"/>
    <mergeCell ref="G5:H5"/>
    <mergeCell ref="L1:O2"/>
    <mergeCell ref="L3:O4"/>
    <mergeCell ref="L5:M5"/>
    <mergeCell ref="B3:E4"/>
    <mergeCell ref="B5:C5"/>
    <mergeCell ref="Q3:T4"/>
    <mergeCell ref="Q5:R5"/>
    <mergeCell ref="V1:Y2"/>
    <mergeCell ref="V3:Y4"/>
    <mergeCell ref="V5:W5"/>
    <mergeCell ref="Q1:T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B6C0-B38C-49DD-8027-EE943F90706F}">
  <dimension ref="B1:R59"/>
  <sheetViews>
    <sheetView workbookViewId="0">
      <selection activeCell="F2" sqref="F2"/>
    </sheetView>
  </sheetViews>
  <sheetFormatPr defaultRowHeight="15" x14ac:dyDescent="0.25"/>
  <cols>
    <col min="4" max="4" width="6.42578125" customWidth="1"/>
  </cols>
  <sheetData>
    <row r="1" spans="2:18" x14ac:dyDescent="0.25">
      <c r="B1" s="27" t="s">
        <v>10</v>
      </c>
      <c r="C1" s="27"/>
      <c r="E1" s="28" t="s">
        <v>9</v>
      </c>
      <c r="F1" s="29"/>
      <c r="H1" s="28" t="s">
        <v>8</v>
      </c>
      <c r="I1" s="29"/>
      <c r="K1" s="28" t="s">
        <v>7</v>
      </c>
      <c r="L1" s="29"/>
      <c r="M1" s="16"/>
      <c r="N1" s="28" t="s">
        <v>5</v>
      </c>
      <c r="O1" s="29"/>
      <c r="Q1" s="28" t="s">
        <v>6</v>
      </c>
      <c r="R1" s="29"/>
    </row>
    <row r="2" spans="2:18" x14ac:dyDescent="0.25">
      <c r="B2" t="s">
        <v>54</v>
      </c>
      <c r="C2" s="17">
        <f>INDEX(B7:B1048576,MATCH(LARGE(C7:C1048576,1),C7:C1048576,0))</f>
        <v>4.2715678418803398</v>
      </c>
      <c r="E2" t="s">
        <v>54</v>
      </c>
      <c r="F2" s="17">
        <f>INDEX(E7:E1048576,MATCH(LARGE(F7:F1048576,1),F7:F1048576,0))</f>
        <v>3.8354478276353201</v>
      </c>
      <c r="H2" t="s">
        <v>54</v>
      </c>
      <c r="I2" s="17">
        <f>INDEX(H7:H1048576,MATCH(LARGE(I7:I1048576,1),I7:I1048576,0))</f>
        <v>3.6151397792022699</v>
      </c>
      <c r="K2" t="s">
        <v>54</v>
      </c>
      <c r="L2" s="17">
        <f>INDEX(K7:K1048576,MATCH(LARGE(L7:L1048576,1),L7:L1048576,0))</f>
        <v>3.4120667141500398</v>
      </c>
      <c r="M2" s="17"/>
      <c r="N2" t="s">
        <v>54</v>
      </c>
      <c r="O2" s="17">
        <f>INDEX(N7:N1048576,MATCH(LARGE(O7:O1048576,1),O7:O1048576,0))</f>
        <v>3.1835158475783398</v>
      </c>
      <c r="Q2" t="s">
        <v>54</v>
      </c>
      <c r="R2" s="17">
        <f>INDEX(Q7:Q1048576,MATCH(LARGE(R7:R1048576,1),R7:R1048576,0))</f>
        <v>3.2464610042734998</v>
      </c>
    </row>
    <row r="5" spans="2:18" x14ac:dyDescent="0.25">
      <c r="B5" s="27" t="s">
        <v>10</v>
      </c>
      <c r="C5" s="27"/>
      <c r="E5" s="28" t="s">
        <v>9</v>
      </c>
      <c r="F5" s="29"/>
      <c r="H5" s="28" t="s">
        <v>8</v>
      </c>
      <c r="I5" s="29"/>
      <c r="K5" s="28" t="s">
        <v>7</v>
      </c>
      <c r="L5" s="29"/>
      <c r="M5" s="16"/>
      <c r="N5" s="28" t="s">
        <v>5</v>
      </c>
      <c r="O5" s="29"/>
      <c r="Q5" s="28" t="s">
        <v>6</v>
      </c>
      <c r="R5" s="29"/>
    </row>
    <row r="6" spans="2:18" x14ac:dyDescent="0.25">
      <c r="B6" s="5" t="s">
        <v>1</v>
      </c>
      <c r="C6" s="5"/>
      <c r="E6" s="5" t="s">
        <v>1</v>
      </c>
      <c r="F6" s="5"/>
      <c r="H6" s="5" t="s">
        <v>1</v>
      </c>
      <c r="I6" s="5"/>
      <c r="K6" s="5" t="s">
        <v>1</v>
      </c>
      <c r="L6" s="5"/>
      <c r="N6" s="5" t="s">
        <v>1</v>
      </c>
      <c r="O6" s="5"/>
      <c r="Q6" s="5" t="s">
        <v>1</v>
      </c>
      <c r="R6" s="5"/>
    </row>
    <row r="7" spans="2:18" x14ac:dyDescent="0.25">
      <c r="B7" s="6">
        <v>4.6762152777777697</v>
      </c>
      <c r="C7" s="7">
        <v>0.44445999860012497</v>
      </c>
      <c r="E7" s="6">
        <v>4.6807113603988597</v>
      </c>
      <c r="F7" s="7">
        <v>0.117823259543004</v>
      </c>
      <c r="H7" s="6">
        <v>4.2918002136752103</v>
      </c>
      <c r="I7" s="7">
        <v>0.21452157847460299</v>
      </c>
      <c r="K7" s="6">
        <v>4.67421701883507</v>
      </c>
      <c r="L7" s="7">
        <v>0.11128350300324701</v>
      </c>
      <c r="N7" s="6">
        <v>4.6447426994301999</v>
      </c>
      <c r="O7" s="7">
        <v>0.23110267298165299</v>
      </c>
      <c r="Q7" s="6">
        <v>4.6717191951566903</v>
      </c>
      <c r="R7" s="7">
        <v>0.17893041141448701</v>
      </c>
    </row>
    <row r="8" spans="2:18" x14ac:dyDescent="0.25">
      <c r="B8" s="8">
        <v>4.6447426994301999</v>
      </c>
      <c r="C8" s="9">
        <v>0.49777478360280802</v>
      </c>
      <c r="E8" s="8">
        <v>4.6312544515669503</v>
      </c>
      <c r="F8" s="9">
        <v>0.13528690877416999</v>
      </c>
      <c r="H8" s="8">
        <v>4.2221109330484303</v>
      </c>
      <c r="I8" s="9">
        <v>0.24347405955686099</v>
      </c>
      <c r="K8" s="8">
        <v>4.61851555080721</v>
      </c>
      <c r="L8" s="9">
        <v>8.4707931841689399E-2</v>
      </c>
      <c r="N8" s="8">
        <v>4.5728053774928696</v>
      </c>
      <c r="O8" s="9">
        <v>0.18111727267778199</v>
      </c>
      <c r="Q8" s="8">
        <v>4.62226228632478</v>
      </c>
      <c r="R8" s="9">
        <v>0.16355990082104699</v>
      </c>
    </row>
    <row r="9" spans="2:18" x14ac:dyDescent="0.25">
      <c r="B9" s="8">
        <v>4.6132701210826204</v>
      </c>
      <c r="C9" s="9">
        <v>0.54902767084295701</v>
      </c>
      <c r="E9" s="8">
        <v>4.5817975427350399</v>
      </c>
      <c r="F9" s="9">
        <v>0.15343785725951301</v>
      </c>
      <c r="H9" s="8">
        <v>4.1591657763532703</v>
      </c>
      <c r="I9" s="9">
        <v>0.280980961713445</v>
      </c>
      <c r="K9" s="8">
        <v>4.5536970263532703</v>
      </c>
      <c r="L9" s="9">
        <v>7.4054793401926805E-2</v>
      </c>
      <c r="N9" s="8">
        <v>4.5224492521367496</v>
      </c>
      <c r="O9" s="9">
        <v>0.160860689204638</v>
      </c>
      <c r="Q9" s="8">
        <v>4.5728053774928696</v>
      </c>
      <c r="R9" s="9">
        <v>0.15421887913926099</v>
      </c>
    </row>
    <row r="10" spans="2:18" x14ac:dyDescent="0.25">
      <c r="B10" s="8">
        <v>4.5817975427350399</v>
      </c>
      <c r="C10" s="9">
        <v>0.599691444436667</v>
      </c>
      <c r="E10" s="8">
        <v>4.5323406339031296</v>
      </c>
      <c r="F10" s="9">
        <v>0.18117975442816101</v>
      </c>
      <c r="H10" s="8">
        <v>4.0997175728078501</v>
      </c>
      <c r="I10" s="9">
        <v>0.33717585787649401</v>
      </c>
      <c r="K10" s="8">
        <v>4.4990696225071201</v>
      </c>
      <c r="L10" s="9">
        <v>7.3023844520659603E-2</v>
      </c>
      <c r="N10" s="8">
        <v>4.4688334668803398</v>
      </c>
      <c r="O10" s="9">
        <v>0.13926231014208701</v>
      </c>
      <c r="Q10" s="8">
        <v>4.5233484686609602</v>
      </c>
      <c r="R10" s="9">
        <v>0.143709448725372</v>
      </c>
    </row>
    <row r="11" spans="2:18" x14ac:dyDescent="0.25">
      <c r="B11" s="8">
        <v>4.5525730056980001</v>
      </c>
      <c r="C11" s="9">
        <v>0.64932426914910901</v>
      </c>
      <c r="E11" s="8">
        <v>4.4828837250712201</v>
      </c>
      <c r="F11" s="9">
        <v>0.212108220866182</v>
      </c>
      <c r="H11" s="8">
        <v>4.0557558760683703</v>
      </c>
      <c r="I11" s="9">
        <v>0.37671192925969899</v>
      </c>
      <c r="K11" s="8">
        <v>4.4388221153846104</v>
      </c>
      <c r="L11" s="9">
        <v>8.1271435570798398E-2</v>
      </c>
      <c r="N11" s="8">
        <v>4.4244346509971502</v>
      </c>
      <c r="O11" s="9">
        <v>0.13263143438302599</v>
      </c>
      <c r="Q11" s="8">
        <v>4.4738915598290596</v>
      </c>
      <c r="R11" s="9">
        <v>0.135443113150119</v>
      </c>
    </row>
    <row r="12" spans="2:18" x14ac:dyDescent="0.25">
      <c r="B12" s="8">
        <v>4.5255965099715096</v>
      </c>
      <c r="C12" s="9">
        <v>0.69537331917905099</v>
      </c>
      <c r="E12" s="8">
        <v>4.4334268162393098</v>
      </c>
      <c r="F12" s="9">
        <v>0.24866004483838799</v>
      </c>
      <c r="H12" s="8">
        <v>3.99980462567268</v>
      </c>
      <c r="I12" s="9">
        <v>0.438208848240695</v>
      </c>
      <c r="K12" s="8">
        <v>4.3893652065527</v>
      </c>
      <c r="L12" s="9">
        <v>9.0756165278458006E-2</v>
      </c>
      <c r="N12" s="8">
        <v>4.39071403133903</v>
      </c>
      <c r="O12" s="9">
        <v>0.120962967499591</v>
      </c>
      <c r="Q12" s="8">
        <v>4.4244346509971502</v>
      </c>
      <c r="R12" s="9">
        <v>0.13594296715315801</v>
      </c>
    </row>
    <row r="13" spans="2:18" x14ac:dyDescent="0.25">
      <c r="B13" s="8">
        <v>4.4963719729344698</v>
      </c>
      <c r="C13" s="9">
        <v>0.74107871958190397</v>
      </c>
      <c r="E13" s="8">
        <v>4.3839699074074003</v>
      </c>
      <c r="F13" s="9">
        <v>0.29214734310275597</v>
      </c>
      <c r="H13" s="8">
        <v>3.9658342236467199</v>
      </c>
      <c r="I13" s="9">
        <v>0.49545514861995699</v>
      </c>
      <c r="K13" s="8">
        <v>4.3210247507122501</v>
      </c>
      <c r="L13" s="9">
        <v>0.104139756209819</v>
      </c>
      <c r="N13" s="8">
        <v>4.3255208333333304</v>
      </c>
      <c r="O13" s="9">
        <v>0.105639318218935</v>
      </c>
      <c r="Q13" s="8">
        <v>4.3749777421652398</v>
      </c>
      <c r="R13" s="9">
        <v>0.14050413493088601</v>
      </c>
    </row>
    <row r="14" spans="2:18" x14ac:dyDescent="0.25">
      <c r="B14" s="8">
        <v>4.4671474358974299</v>
      </c>
      <c r="C14" s="9">
        <v>0.789876966628558</v>
      </c>
      <c r="E14" s="8">
        <v>4.33900908119658</v>
      </c>
      <c r="F14" s="9">
        <v>0.33603035911953</v>
      </c>
      <c r="H14" s="8">
        <v>3.9208733974358898</v>
      </c>
      <c r="I14" s="9">
        <v>0.57035358484402998</v>
      </c>
      <c r="K14" s="8">
        <v>4.2651448667073604</v>
      </c>
      <c r="L14" s="9">
        <v>0.114752727810052</v>
      </c>
      <c r="N14" s="8">
        <v>4.2722101393976297</v>
      </c>
      <c r="O14" s="9">
        <v>0.108959776953407</v>
      </c>
      <c r="Q14" s="8">
        <v>4.3255208333333304</v>
      </c>
      <c r="R14" s="9">
        <v>0.14893917123216399</v>
      </c>
    </row>
    <row r="15" spans="2:18" x14ac:dyDescent="0.25">
      <c r="B15" s="8">
        <v>4.43792289886039</v>
      </c>
      <c r="C15" s="9">
        <v>0.84063892583000799</v>
      </c>
      <c r="E15" s="8">
        <v>4.2985443376068302</v>
      </c>
      <c r="F15" s="9">
        <v>0.38116301014390103</v>
      </c>
      <c r="H15" s="8">
        <v>3.8826566951566899</v>
      </c>
      <c r="I15" s="9">
        <v>0.63901478033643599</v>
      </c>
      <c r="K15" s="8">
        <v>4.1978320868945804</v>
      </c>
      <c r="L15" s="9">
        <v>0.136942675159235</v>
      </c>
      <c r="N15" s="8">
        <v>4.2423433048432999</v>
      </c>
      <c r="O15" s="9">
        <v>0.106014208721214</v>
      </c>
      <c r="Q15" s="8">
        <v>4.27606392450142</v>
      </c>
      <c r="R15" s="9">
        <v>0.15999844104939601</v>
      </c>
    </row>
    <row r="16" spans="2:18" x14ac:dyDescent="0.25">
      <c r="B16" s="8">
        <v>4.4042022792022797</v>
      </c>
      <c r="C16" s="9">
        <v>0.88747346072186795</v>
      </c>
      <c r="E16" s="8">
        <v>4.2603276353276298</v>
      </c>
      <c r="F16" s="9">
        <v>0.426123836354727</v>
      </c>
      <c r="H16" s="8">
        <v>3.8444399928774899</v>
      </c>
      <c r="I16" s="9">
        <v>0.70973787359137597</v>
      </c>
      <c r="K16" s="8">
        <v>4.1411814458689404</v>
      </c>
      <c r="L16" s="9">
        <v>0.15189143393761201</v>
      </c>
      <c r="N16" s="8">
        <v>4.1793981481481399</v>
      </c>
      <c r="O16" s="9">
        <v>0.10962252980565</v>
      </c>
      <c r="Q16" s="8">
        <v>4.2266070156695097</v>
      </c>
      <c r="R16" s="9">
        <v>0.17311960862916201</v>
      </c>
    </row>
    <row r="17" spans="2:18" x14ac:dyDescent="0.25">
      <c r="B17" s="8">
        <v>4.3659855769230704</v>
      </c>
      <c r="C17" s="9">
        <v>0.93283521149763104</v>
      </c>
      <c r="E17" s="8">
        <v>4.2266070156695097</v>
      </c>
      <c r="F17" s="9">
        <v>0.46890821492732299</v>
      </c>
      <c r="H17" s="8">
        <v>3.8039752492877499</v>
      </c>
      <c r="I17" s="9">
        <v>0.77937110660040498</v>
      </c>
      <c r="K17" s="8">
        <v>4.0775939916564896</v>
      </c>
      <c r="L17" s="9">
        <v>0.18230442593499899</v>
      </c>
      <c r="N17" s="8">
        <v>4.1052127849002797</v>
      </c>
      <c r="O17" s="9">
        <v>0.112387347259958</v>
      </c>
      <c r="Q17" s="8">
        <v>4.1771501068376002</v>
      </c>
      <c r="R17" s="9">
        <v>0.18699055721348601</v>
      </c>
    </row>
    <row r="18" spans="2:18" x14ac:dyDescent="0.25">
      <c r="B18" s="8">
        <v>4.3210247507122501</v>
      </c>
      <c r="C18" s="9">
        <v>0.97238615948806995</v>
      </c>
      <c r="E18" s="8">
        <v>4.1951344373219301</v>
      </c>
      <c r="F18" s="9">
        <v>0.51368085205664804</v>
      </c>
      <c r="H18" s="8">
        <v>3.7657585470085402</v>
      </c>
      <c r="I18" s="9">
        <v>0.84520455658990601</v>
      </c>
      <c r="K18" s="8">
        <v>4.0287793803418799</v>
      </c>
      <c r="L18" s="9">
        <v>0.201376980238445</v>
      </c>
      <c r="N18" s="8">
        <v>4.0557558760683703</v>
      </c>
      <c r="O18" s="9">
        <v>0.113230850890086</v>
      </c>
      <c r="Q18" s="8">
        <v>4.1276931980056899</v>
      </c>
      <c r="R18" s="9">
        <v>0.202173622555787</v>
      </c>
    </row>
    <row r="19" spans="2:18" x14ac:dyDescent="0.25">
      <c r="B19" s="8">
        <v>4.2715678418803398</v>
      </c>
      <c r="C19" s="9">
        <v>0.99375491811797501</v>
      </c>
      <c r="E19" s="8">
        <v>4.1659099002849</v>
      </c>
      <c r="F19" s="9">
        <v>0.566161059393543</v>
      </c>
      <c r="H19" s="8">
        <v>3.7207977207977199</v>
      </c>
      <c r="I19" s="9">
        <v>0.90949158325750601</v>
      </c>
      <c r="K19" s="8">
        <v>3.9600535459910402</v>
      </c>
      <c r="L19" s="9">
        <v>0.244455915634259</v>
      </c>
      <c r="N19" s="8">
        <v>4.0152911324786302</v>
      </c>
      <c r="O19" s="9">
        <v>0.118091038473203</v>
      </c>
      <c r="Q19" s="8">
        <v>4.0782362891737796</v>
      </c>
      <c r="R19" s="9">
        <v>0.22223026442771601</v>
      </c>
    </row>
    <row r="20" spans="2:18" x14ac:dyDescent="0.25">
      <c r="B20" s="8">
        <v>4.2221109330484303</v>
      </c>
      <c r="C20" s="9">
        <v>0.99188046560658005</v>
      </c>
      <c r="E20" s="8">
        <v>4.1389334045583999</v>
      </c>
      <c r="F20" s="9">
        <v>0.60946091240677203</v>
      </c>
      <c r="H20" s="8">
        <v>3.6758368945868898</v>
      </c>
      <c r="I20" s="9">
        <v>0.96960572159616698</v>
      </c>
      <c r="K20" s="8">
        <v>3.9208733974358898</v>
      </c>
      <c r="L20" s="9">
        <v>0.27715172301159502</v>
      </c>
      <c r="N20" s="8">
        <v>3.9456018518518499</v>
      </c>
      <c r="O20" s="9">
        <v>0.11652988731014099</v>
      </c>
      <c r="Q20" s="8">
        <v>4.0287793803418799</v>
      </c>
      <c r="R20" s="9">
        <v>0.245660920820156</v>
      </c>
    </row>
    <row r="21" spans="2:18" x14ac:dyDescent="0.25">
      <c r="B21" s="8">
        <v>4.1771501068376002</v>
      </c>
      <c r="C21" s="9">
        <v>0.96261817917868797</v>
      </c>
      <c r="E21" s="8">
        <v>4.10970886752136</v>
      </c>
      <c r="F21" s="9">
        <v>0.65447901355544602</v>
      </c>
      <c r="H21" s="8">
        <v>3.6151397792022699</v>
      </c>
      <c r="I21" s="9">
        <v>0.99927413940152698</v>
      </c>
      <c r="K21" s="8">
        <v>3.88490473646723</v>
      </c>
      <c r="L21" s="9">
        <v>0.32045157602482399</v>
      </c>
      <c r="N21" s="8">
        <v>3.8759125712250699</v>
      </c>
      <c r="O21" s="9">
        <v>0.128351434482007</v>
      </c>
      <c r="Q21" s="8">
        <v>3.97932247150997</v>
      </c>
      <c r="R21" s="9">
        <v>0.27396515374222302</v>
      </c>
    </row>
    <row r="22" spans="2:18" x14ac:dyDescent="0.25">
      <c r="B22" s="8">
        <v>4.1434294871794801</v>
      </c>
      <c r="C22" s="9">
        <v>0.91943287604115598</v>
      </c>
      <c r="E22" s="8">
        <v>4.0827323717948696</v>
      </c>
      <c r="F22" s="9">
        <v>0.69406745059611197</v>
      </c>
      <c r="H22" s="8">
        <v>3.5476985398860399</v>
      </c>
      <c r="I22" s="9">
        <v>0.97201126898579104</v>
      </c>
      <c r="K22" s="8">
        <v>3.8421919515669498</v>
      </c>
      <c r="L22" s="9">
        <v>0.38323636289400598</v>
      </c>
      <c r="N22" s="8">
        <v>3.8152154558404501</v>
      </c>
      <c r="O22" s="9">
        <v>0.15266464559856199</v>
      </c>
      <c r="Q22" s="8">
        <v>3.9298655626780601</v>
      </c>
      <c r="R22" s="9">
        <v>0.30995464196101102</v>
      </c>
    </row>
    <row r="23" spans="2:18" x14ac:dyDescent="0.25">
      <c r="B23" s="8">
        <v>4.1187010327635303</v>
      </c>
      <c r="C23" s="9">
        <v>0.87180303772660395</v>
      </c>
      <c r="E23" s="8">
        <v>4.0535078347578297</v>
      </c>
      <c r="F23" s="9">
        <v>0.75048097337906206</v>
      </c>
      <c r="H23" s="8">
        <v>3.5117298789173699</v>
      </c>
      <c r="I23" s="9">
        <v>0.91977652566824497</v>
      </c>
      <c r="K23" s="8">
        <v>3.7972311253561202</v>
      </c>
      <c r="L23" s="9">
        <v>0.43158786542544397</v>
      </c>
      <c r="N23" s="8">
        <v>3.7590144230769198</v>
      </c>
      <c r="O23" s="9">
        <v>0.185839107813629</v>
      </c>
      <c r="Q23" s="8">
        <v>3.8804086538461502</v>
      </c>
      <c r="R23" s="9">
        <v>0.34906821769878998</v>
      </c>
    </row>
    <row r="24" spans="2:18" x14ac:dyDescent="0.25">
      <c r="B24" s="8">
        <v>4.0984686609686598</v>
      </c>
      <c r="C24" s="9">
        <v>0.82407010452392604</v>
      </c>
      <c r="E24" s="8">
        <v>4.0175391737891699</v>
      </c>
      <c r="F24" s="9">
        <v>0.80774674723719297</v>
      </c>
      <c r="H24" s="8">
        <v>3.4914975071224998</v>
      </c>
      <c r="I24" s="9">
        <v>0.88798893516250199</v>
      </c>
      <c r="K24" s="8">
        <v>3.7590144230769198</v>
      </c>
      <c r="L24" s="9">
        <v>0.47813766205485903</v>
      </c>
      <c r="N24" s="8">
        <v>3.7073094729344702</v>
      </c>
      <c r="O24" s="9">
        <v>0.22405785562632599</v>
      </c>
      <c r="Q24" s="8">
        <v>3.8376958689458598</v>
      </c>
      <c r="R24" s="9">
        <v>0.39096847950351099</v>
      </c>
    </row>
    <row r="25" spans="2:18" x14ac:dyDescent="0.25">
      <c r="B25" s="8">
        <v>4.0827323717948696</v>
      </c>
      <c r="C25" s="9">
        <v>0.78094207632424095</v>
      </c>
      <c r="E25" s="8">
        <v>3.9905626780626702</v>
      </c>
      <c r="F25" s="9">
        <v>0.85276484838586697</v>
      </c>
      <c r="H25" s="8">
        <v>3.46676905270655</v>
      </c>
      <c r="I25" s="9">
        <v>0.82542015663034696</v>
      </c>
      <c r="K25" s="8">
        <v>3.7365340099715101</v>
      </c>
      <c r="L25" s="9">
        <v>0.52178443754876802</v>
      </c>
      <c r="N25" s="8">
        <v>3.6511084401709399</v>
      </c>
      <c r="O25" s="9">
        <v>0.27862450712769099</v>
      </c>
      <c r="Q25" s="8">
        <v>3.7972311253561202</v>
      </c>
      <c r="R25" s="9">
        <v>0.43426833251674002</v>
      </c>
    </row>
    <row r="26" spans="2:18" x14ac:dyDescent="0.25">
      <c r="B26" s="8">
        <v>4.0647480413105397</v>
      </c>
      <c r="C26" s="9">
        <v>0.73030186727638902</v>
      </c>
      <c r="E26" s="8">
        <v>3.9613381410256401</v>
      </c>
      <c r="F26" s="9">
        <v>0.89847024878871995</v>
      </c>
      <c r="H26" s="8">
        <v>3.4375445156695101</v>
      </c>
      <c r="I26" s="9">
        <v>0.76066674832598302</v>
      </c>
      <c r="K26" s="8">
        <v>3.7084334935897401</v>
      </c>
      <c r="L26" s="9">
        <v>0.577157847460395</v>
      </c>
      <c r="N26" s="8">
        <v>3.6038995726495702</v>
      </c>
      <c r="O26" s="9">
        <v>0.331104714464586</v>
      </c>
      <c r="Q26" s="8">
        <v>3.7590144230769198</v>
      </c>
      <c r="R26" s="9">
        <v>0.47695943476198199</v>
      </c>
    </row>
    <row r="27" spans="2:18" x14ac:dyDescent="0.25">
      <c r="B27" s="8">
        <v>4.0490117521367504</v>
      </c>
      <c r="C27" s="9">
        <v>0.67458251674015901</v>
      </c>
      <c r="E27" s="8">
        <v>3.92761752136752</v>
      </c>
      <c r="F27" s="9">
        <v>0.94443338641188901</v>
      </c>
      <c r="H27" s="8">
        <v>3.4173121438746401</v>
      </c>
      <c r="I27" s="9">
        <v>0.69502966955196199</v>
      </c>
      <c r="K27" s="8">
        <v>3.6735888532763501</v>
      </c>
      <c r="L27" s="9">
        <v>0.63660923294681204</v>
      </c>
      <c r="N27" s="8">
        <v>3.5521946225071201</v>
      </c>
      <c r="O27" s="9">
        <v>0.398929929639665</v>
      </c>
      <c r="Q27" s="8">
        <v>3.7201846186221101</v>
      </c>
      <c r="R27" s="9">
        <v>0.52060561519160198</v>
      </c>
    </row>
    <row r="28" spans="2:18" x14ac:dyDescent="0.25">
      <c r="B28" s="8">
        <v>4.0332754629629601</v>
      </c>
      <c r="C28" s="9">
        <v>0.62973624040502996</v>
      </c>
      <c r="E28" s="8">
        <v>3.88490473646723</v>
      </c>
      <c r="F28" s="9">
        <v>0.98457010081213903</v>
      </c>
      <c r="H28" s="8">
        <v>3.3984285968660899</v>
      </c>
      <c r="I28" s="9">
        <v>0.62025151069736995</v>
      </c>
      <c r="K28" s="8">
        <v>3.63312410968661</v>
      </c>
      <c r="L28" s="9">
        <v>0.71049390277097202</v>
      </c>
      <c r="N28" s="8">
        <v>3.5207220441595402</v>
      </c>
      <c r="O28" s="9">
        <v>0.45447493058958</v>
      </c>
      <c r="Q28" s="8">
        <v>3.68033297720797</v>
      </c>
      <c r="R28" s="9">
        <v>0.56710609586803795</v>
      </c>
    </row>
    <row r="29" spans="2:18" x14ac:dyDescent="0.25">
      <c r="B29" s="8">
        <v>4.0197872150997096</v>
      </c>
      <c r="C29" s="9">
        <v>0.58506178888344396</v>
      </c>
      <c r="E29" s="8">
        <v>3.8354478276353201</v>
      </c>
      <c r="F29" s="9">
        <v>1.0012527281635499</v>
      </c>
      <c r="H29" s="8">
        <v>3.37235131766381</v>
      </c>
      <c r="I29" s="9">
        <v>0.554820621699602</v>
      </c>
      <c r="K29" s="8">
        <v>3.5949074074073999</v>
      </c>
      <c r="L29" s="9">
        <v>0.76788339049485499</v>
      </c>
      <c r="N29" s="8">
        <v>3.5004896723646701</v>
      </c>
      <c r="O29" s="9">
        <v>0.48540339702759999</v>
      </c>
      <c r="Q29" s="8">
        <v>3.6511084401709399</v>
      </c>
      <c r="R29" s="9">
        <v>0.60458108770210595</v>
      </c>
    </row>
    <row r="30" spans="2:18" x14ac:dyDescent="0.25">
      <c r="B30" s="8">
        <v>4.00629896723646</v>
      </c>
      <c r="C30" s="9">
        <v>0.53970003810768097</v>
      </c>
      <c r="E30" s="8">
        <v>3.7859909188034102</v>
      </c>
      <c r="F30" s="9">
        <v>0.98419521030985901</v>
      </c>
      <c r="H30" s="8">
        <v>3.3498709045583999</v>
      </c>
      <c r="I30" s="9">
        <v>0.48127960150253102</v>
      </c>
      <c r="K30" s="8">
        <v>3.5602875712250701</v>
      </c>
      <c r="L30" s="9">
        <v>0.82644128695084096</v>
      </c>
      <c r="N30" s="8">
        <v>3.46676905270655</v>
      </c>
      <c r="O30" s="9">
        <v>0.549322227666176</v>
      </c>
      <c r="Q30" s="8">
        <v>3.6173878205128198</v>
      </c>
      <c r="R30" s="9">
        <v>0.65066450269475695</v>
      </c>
    </row>
    <row r="31" spans="2:18" x14ac:dyDescent="0.25">
      <c r="B31" s="8">
        <v>3.9928107193732099</v>
      </c>
      <c r="C31" s="9">
        <v>0.49365098807773899</v>
      </c>
      <c r="E31" s="8">
        <v>3.7429569851444802</v>
      </c>
      <c r="F31" s="9">
        <v>0.93283521149763104</v>
      </c>
      <c r="H31" s="8">
        <v>3.3296385327635298</v>
      </c>
      <c r="I31" s="9">
        <v>0.41426792422015302</v>
      </c>
      <c r="K31" s="8">
        <v>3.5126290954415902</v>
      </c>
      <c r="L31" s="9">
        <v>0.89283439490445804</v>
      </c>
      <c r="N31" s="8">
        <v>3.4308003917378902</v>
      </c>
      <c r="O31" s="9">
        <v>0.61571533561979397</v>
      </c>
      <c r="Q31" s="8">
        <v>3.5791711182336101</v>
      </c>
      <c r="R31" s="9">
        <v>0.69807342339189404</v>
      </c>
    </row>
    <row r="32" spans="2:18" x14ac:dyDescent="0.25">
      <c r="B32" s="8">
        <v>3.98306920702754</v>
      </c>
      <c r="C32" s="9">
        <v>0.44210354401437102</v>
      </c>
      <c r="E32" s="8">
        <v>3.72229641500474</v>
      </c>
      <c r="F32" s="9">
        <v>0.89059085376760505</v>
      </c>
      <c r="H32" s="8">
        <v>3.3116542022791999</v>
      </c>
      <c r="I32" s="9">
        <v>0.36272048015678499</v>
      </c>
      <c r="K32" s="8">
        <v>3.4645210113960099</v>
      </c>
      <c r="L32" s="9">
        <v>0.946237546954107</v>
      </c>
      <c r="N32" s="8">
        <v>3.3970797720797701</v>
      </c>
      <c r="O32" s="9">
        <v>0.683689231858021</v>
      </c>
      <c r="Q32" s="8">
        <v>3.54545049857549</v>
      </c>
      <c r="R32" s="9">
        <v>0.74185193124285398</v>
      </c>
    </row>
    <row r="33" spans="2:18" x14ac:dyDescent="0.25">
      <c r="B33" s="8">
        <v>3.9613381410256401</v>
      </c>
      <c r="C33" s="9">
        <v>0.37955931188415198</v>
      </c>
      <c r="E33" s="8">
        <v>3.7005653490028401</v>
      </c>
      <c r="F33" s="9">
        <v>0.832214600685938</v>
      </c>
      <c r="H33" s="8">
        <v>3.2869257478632399</v>
      </c>
      <c r="I33" s="9">
        <v>0.29529642332189998</v>
      </c>
      <c r="K33" s="8">
        <v>3.4120667141500398</v>
      </c>
      <c r="L33" s="9">
        <v>1.0001905384070899</v>
      </c>
      <c r="N33" s="8">
        <v>3.3611111111111098</v>
      </c>
      <c r="O33" s="9">
        <v>0.75551200391964701</v>
      </c>
      <c r="Q33" s="8">
        <v>3.5094818376068302</v>
      </c>
      <c r="R33" s="9">
        <v>0.78824463089988495</v>
      </c>
    </row>
    <row r="34" spans="2:18" x14ac:dyDescent="0.25">
      <c r="B34" s="8">
        <v>3.94171887140637</v>
      </c>
      <c r="C34" s="9">
        <v>0.285899168064773</v>
      </c>
      <c r="E34" s="8">
        <v>3.68033297720797</v>
      </c>
      <c r="F34" s="9">
        <v>0.77973930262942903</v>
      </c>
      <c r="H34" s="8">
        <v>3.26219729344729</v>
      </c>
      <c r="I34" s="9">
        <v>0.230759023354564</v>
      </c>
      <c r="K34" s="8">
        <v>3.3513695987654302</v>
      </c>
      <c r="L34" s="9">
        <v>0.97831151214909096</v>
      </c>
      <c r="N34" s="8">
        <v>3.3296385327635298</v>
      </c>
      <c r="O34" s="9">
        <v>0.82218003157493502</v>
      </c>
      <c r="Q34" s="8">
        <v>3.4735131766381699</v>
      </c>
      <c r="R34" s="9">
        <v>0.82996124098831103</v>
      </c>
    </row>
    <row r="35" spans="2:18" x14ac:dyDescent="0.25">
      <c r="B35" s="8">
        <v>3.9523459757834698</v>
      </c>
      <c r="C35" s="9">
        <v>0.34931814470030997</v>
      </c>
      <c r="E35" s="8">
        <v>3.6623486467236401</v>
      </c>
      <c r="F35" s="9">
        <v>0.73180017965049804</v>
      </c>
      <c r="H35" s="8">
        <v>3.2284766737891699</v>
      </c>
      <c r="I35" s="9">
        <v>0.164159725624693</v>
      </c>
      <c r="K35" s="8">
        <v>3.3228944088319001</v>
      </c>
      <c r="L35" s="9">
        <v>0.95724808100604197</v>
      </c>
      <c r="N35" s="8">
        <v>3.3094061609686598</v>
      </c>
      <c r="O35" s="9">
        <v>0.85791959279220398</v>
      </c>
      <c r="Q35" s="8">
        <v>3.4375445156695101</v>
      </c>
      <c r="R35" s="9">
        <v>0.87613302302792695</v>
      </c>
    </row>
    <row r="36" spans="2:18" x14ac:dyDescent="0.25">
      <c r="B36" s="8">
        <v>3.9141292735042699</v>
      </c>
      <c r="C36" s="9">
        <v>0.21735668789808901</v>
      </c>
      <c r="E36" s="8">
        <v>3.6466123575498499</v>
      </c>
      <c r="F36" s="9">
        <v>0.69090587402689296</v>
      </c>
      <c r="H36" s="8">
        <v>3.19025997150997</v>
      </c>
      <c r="I36" s="9">
        <v>0.11082530350046201</v>
      </c>
      <c r="K36" s="8">
        <v>3.2837142602767599</v>
      </c>
      <c r="L36" s="9">
        <v>0.89071358577727999</v>
      </c>
      <c r="N36" s="8">
        <v>3.2824296652421601</v>
      </c>
      <c r="O36" s="9">
        <v>0.907208767877557</v>
      </c>
      <c r="Q36" s="8">
        <v>3.3948317307692299</v>
      </c>
      <c r="R36" s="9">
        <v>0.92046382492242296</v>
      </c>
    </row>
    <row r="37" spans="2:18" x14ac:dyDescent="0.25">
      <c r="B37" s="8">
        <v>3.89614494301994</v>
      </c>
      <c r="C37" s="9">
        <v>0.17216676193586999</v>
      </c>
      <c r="E37" s="8">
        <v>3.62862802706552</v>
      </c>
      <c r="F37" s="9">
        <v>0.623463271021657</v>
      </c>
      <c r="H37" s="8">
        <v>3.1295628561253501</v>
      </c>
      <c r="I37" s="9">
        <v>6.7587932237613599E-2</v>
      </c>
      <c r="K37" s="8">
        <v>3.2509570868945801</v>
      </c>
      <c r="L37" s="9">
        <v>0.80087375469541</v>
      </c>
      <c r="N37" s="8">
        <v>3.2284766737891699</v>
      </c>
      <c r="O37" s="9">
        <v>0.97463550250174402</v>
      </c>
      <c r="Q37" s="8">
        <v>3.3453748219373201</v>
      </c>
      <c r="R37" s="9">
        <v>0.96608799904978204</v>
      </c>
    </row>
    <row r="38" spans="2:18" x14ac:dyDescent="0.25">
      <c r="B38" s="8">
        <v>3.8669204059829001</v>
      </c>
      <c r="C38" s="9">
        <v>0.11954150767845</v>
      </c>
      <c r="E38" s="8">
        <v>3.6061476139601099</v>
      </c>
      <c r="F38" s="9">
        <v>0.55963171647885002</v>
      </c>
      <c r="H38" s="8">
        <v>3.0271520853117999</v>
      </c>
      <c r="I38" s="9">
        <v>3.7513383054784202E-2</v>
      </c>
      <c r="K38" s="8">
        <v>3.22173254985755</v>
      </c>
      <c r="L38" s="9">
        <v>0.71874149382111097</v>
      </c>
      <c r="N38" s="8">
        <v>3.1835158475783398</v>
      </c>
      <c r="O38" s="9">
        <v>1.0029397354238101</v>
      </c>
      <c r="Q38" s="8">
        <v>3.2959179131054102</v>
      </c>
      <c r="R38" s="9">
        <v>0.99000601309518499</v>
      </c>
    </row>
    <row r="39" spans="2:18" x14ac:dyDescent="0.25">
      <c r="B39" s="8">
        <v>3.8174634971509902</v>
      </c>
      <c r="C39" s="9">
        <v>6.8150267991032104E-2</v>
      </c>
      <c r="E39" s="8">
        <v>3.5926593660968602</v>
      </c>
      <c r="F39" s="9">
        <v>0.51220806794055096</v>
      </c>
      <c r="H39" s="8">
        <v>2.98119212962962</v>
      </c>
      <c r="I39" s="9">
        <v>3.2535670274523601E-2</v>
      </c>
      <c r="K39" s="8">
        <v>3.2037482193732099</v>
      </c>
      <c r="L39" s="9">
        <v>0.65963375796178303</v>
      </c>
      <c r="N39" s="8">
        <v>3.1318108974358898</v>
      </c>
      <c r="O39" s="9">
        <v>0.964536889596602</v>
      </c>
      <c r="Q39" s="8">
        <v>3.2464610042734998</v>
      </c>
      <c r="R39" s="9">
        <v>0.99825360414532305</v>
      </c>
    </row>
    <row r="40" spans="2:18" x14ac:dyDescent="0.25">
      <c r="B40" s="8">
        <v>3.7680065883190799</v>
      </c>
      <c r="C40" s="9">
        <v>4.3407494840615499E-2</v>
      </c>
      <c r="E40" s="8">
        <v>3.5791711182336101</v>
      </c>
      <c r="F40" s="9">
        <v>0.45928602536882701</v>
      </c>
      <c r="H40" s="8">
        <v>2.9317352207977199</v>
      </c>
      <c r="I40" s="9">
        <v>3.1348517017306399E-2</v>
      </c>
      <c r="K40" s="8">
        <v>3.18576388888888</v>
      </c>
      <c r="L40" s="9">
        <v>0.59726135064510799</v>
      </c>
      <c r="N40" s="8">
        <v>3.1048344017093998</v>
      </c>
      <c r="O40" s="9">
        <v>0.918401927159888</v>
      </c>
      <c r="Q40" s="8">
        <v>3.1970040954415899</v>
      </c>
      <c r="R40" s="9">
        <v>0.97594761925972096</v>
      </c>
    </row>
    <row r="41" spans="2:18" x14ac:dyDescent="0.25">
      <c r="B41" s="8">
        <v>3.71854967948717</v>
      </c>
      <c r="C41" s="9">
        <v>3.7971582557569397E-2</v>
      </c>
      <c r="E41" s="8">
        <v>3.56298522079772</v>
      </c>
      <c r="F41" s="9">
        <v>0.399032790752535</v>
      </c>
      <c r="H41" s="8">
        <v>2.88227831196581</v>
      </c>
      <c r="I41" s="9">
        <v>3.1410998767686403E-2</v>
      </c>
      <c r="K41" s="8">
        <v>3.1640328228869898</v>
      </c>
      <c r="L41" s="9">
        <v>0.52251755675322498</v>
      </c>
      <c r="N41" s="8">
        <v>3.0868500712250699</v>
      </c>
      <c r="O41" s="9">
        <v>0.88077229299363002</v>
      </c>
      <c r="Q41" s="8">
        <v>3.1520432692307598</v>
      </c>
      <c r="R41" s="9">
        <v>0.93260611174623897</v>
      </c>
    </row>
    <row r="42" spans="2:18" x14ac:dyDescent="0.25">
      <c r="B42" s="8">
        <v>3.6690927706552698</v>
      </c>
      <c r="C42" s="9">
        <v>3.7971582557569397E-2</v>
      </c>
      <c r="E42" s="8">
        <v>3.5521946225071201</v>
      </c>
      <c r="F42" s="9">
        <v>0.36168953127551801</v>
      </c>
      <c r="H42" s="10">
        <v>2.8373174857549799</v>
      </c>
      <c r="I42" s="11">
        <v>2.9953091258823498E-2</v>
      </c>
      <c r="K42" s="8">
        <v>3.1452991452991399</v>
      </c>
      <c r="L42" s="9">
        <v>0.46375347052098598</v>
      </c>
      <c r="N42" s="8">
        <v>3.06436965811965</v>
      </c>
      <c r="O42" s="9">
        <v>0.82046178343949006</v>
      </c>
      <c r="Q42" s="8">
        <v>3.1180015008140001</v>
      </c>
      <c r="R42" s="9">
        <v>0.89159725624693698</v>
      </c>
    </row>
    <row r="43" spans="2:18" x14ac:dyDescent="0.25">
      <c r="B43" s="8">
        <v>3.6196358618233599</v>
      </c>
      <c r="C43" s="9">
        <v>4.00334803201043E-2</v>
      </c>
      <c r="E43" s="8">
        <v>3.5387063746438701</v>
      </c>
      <c r="F43" s="9">
        <v>0.317015079753933</v>
      </c>
      <c r="K43" s="8">
        <v>3.1250667735042699</v>
      </c>
      <c r="L43" s="9">
        <v>0.40416462518373297</v>
      </c>
      <c r="N43" s="8">
        <v>3.0497573896011398</v>
      </c>
      <c r="O43" s="9">
        <v>0.75568382873319095</v>
      </c>
      <c r="Q43" s="8">
        <v>3.0913461538461502</v>
      </c>
      <c r="R43" s="9">
        <v>0.83592601665849997</v>
      </c>
    </row>
    <row r="44" spans="2:18" x14ac:dyDescent="0.25">
      <c r="B44" s="8">
        <v>3.57017895299145</v>
      </c>
      <c r="C44" s="9">
        <v>4.0595816073522903E-2</v>
      </c>
      <c r="E44" s="8">
        <v>3.5229700854700798</v>
      </c>
      <c r="F44" s="9">
        <v>0.26838865752082203</v>
      </c>
      <c r="K44" s="8">
        <v>3.0995889719848</v>
      </c>
      <c r="L44" s="9">
        <v>0.32113887527900198</v>
      </c>
      <c r="N44" s="8">
        <v>3.0351451210826199</v>
      </c>
      <c r="O44" s="9">
        <v>0.70654193205944704</v>
      </c>
      <c r="Q44" s="8">
        <v>3.0666176994301999</v>
      </c>
      <c r="R44" s="9">
        <v>0.78355381349011899</v>
      </c>
    </row>
    <row r="45" spans="2:18" x14ac:dyDescent="0.25">
      <c r="B45" s="8">
        <v>3.5207220441595402</v>
      </c>
      <c r="C45" s="9">
        <v>4.1345597078080901E-2</v>
      </c>
      <c r="E45" s="8">
        <v>3.5004896723646701</v>
      </c>
      <c r="F45" s="9">
        <v>0.21838763677935599</v>
      </c>
      <c r="K45" s="8">
        <v>3.0801059472934398</v>
      </c>
      <c r="L45" s="9">
        <v>0.26890413196145602</v>
      </c>
      <c r="N45" s="8">
        <v>3.01716079059829</v>
      </c>
      <c r="O45" s="9">
        <v>0.66203930535140698</v>
      </c>
      <c r="Q45" s="8">
        <v>3.0459357193732099</v>
      </c>
      <c r="R45" s="9">
        <v>0.73984158092438301</v>
      </c>
    </row>
    <row r="46" spans="2:18" x14ac:dyDescent="0.25">
      <c r="B46" s="8">
        <v>3.4712651353276298</v>
      </c>
      <c r="C46" s="9">
        <v>3.7596692055290502E-2</v>
      </c>
      <c r="E46" s="8">
        <v>3.4690170940170901</v>
      </c>
      <c r="F46" s="9">
        <v>0.170448513800424</v>
      </c>
      <c r="K46" s="8">
        <v>3.0591242283950599</v>
      </c>
      <c r="L46" s="9">
        <v>0.213920191627198</v>
      </c>
      <c r="N46" s="8">
        <v>3.0029231956315199</v>
      </c>
      <c r="O46" s="9">
        <v>0.61049186128803901</v>
      </c>
      <c r="Q46" s="8">
        <v>3.0297498219373198</v>
      </c>
      <c r="R46" s="9">
        <v>0.69262412216233804</v>
      </c>
    </row>
    <row r="47" spans="2:18" x14ac:dyDescent="0.25">
      <c r="B47" s="8">
        <v>3.4218082264957199</v>
      </c>
      <c r="C47" s="9">
        <v>3.5159903790476801E-2</v>
      </c>
      <c r="E47" s="8">
        <v>3.4263043091168002</v>
      </c>
      <c r="F47" s="9">
        <v>0.128882529360236</v>
      </c>
      <c r="K47" s="8">
        <v>3.0340211004273501</v>
      </c>
      <c r="L47" s="9">
        <v>0.15756165278458201</v>
      </c>
      <c r="N47" s="8">
        <v>2.9901842948717898</v>
      </c>
      <c r="O47" s="9">
        <v>0.54244923512439402</v>
      </c>
      <c r="Q47" s="8">
        <v>3.0104166666666599</v>
      </c>
      <c r="R47" s="9">
        <v>0.64107667809897095</v>
      </c>
    </row>
    <row r="48" spans="2:18" x14ac:dyDescent="0.25">
      <c r="B48" s="8">
        <v>3.37235131766381</v>
      </c>
      <c r="C48" s="9">
        <v>3.3847787032500201E-2</v>
      </c>
      <c r="E48" s="8">
        <v>3.3768474002849</v>
      </c>
      <c r="F48" s="9">
        <v>9.8703843926773699E-2</v>
      </c>
      <c r="K48" s="8">
        <v>2.9946803774928701</v>
      </c>
      <c r="L48" s="9">
        <v>9.5189245467907704E-2</v>
      </c>
      <c r="N48" s="8">
        <v>2.9721999643874599</v>
      </c>
      <c r="O48" s="9">
        <v>0.47234471119821397</v>
      </c>
      <c r="Q48" s="8">
        <v>2.9991764601139601</v>
      </c>
      <c r="R48" s="9">
        <v>0.59729571560781702</v>
      </c>
    </row>
    <row r="49" spans="2:18" x14ac:dyDescent="0.25">
      <c r="B49" s="8">
        <v>3.3228944088319001</v>
      </c>
      <c r="C49" s="9">
        <v>3.1973334521104999E-2</v>
      </c>
      <c r="E49" s="8">
        <v>3.3273904914529902</v>
      </c>
      <c r="F49" s="9">
        <v>7.8459756803705497E-2</v>
      </c>
      <c r="K49" s="8">
        <v>2.9349467083841998</v>
      </c>
      <c r="L49" s="9">
        <v>4.3568162198735098E-2</v>
      </c>
      <c r="N49" s="8">
        <v>2.9587117165242098</v>
      </c>
      <c r="O49" s="9">
        <v>0.40911317981381601</v>
      </c>
      <c r="Q49" s="8">
        <v>2.9796934354225999</v>
      </c>
      <c r="R49" s="9">
        <v>0.53891455324576298</v>
      </c>
    </row>
    <row r="50" spans="2:18" x14ac:dyDescent="0.25">
      <c r="B50" s="8">
        <v>3.2734375</v>
      </c>
      <c r="C50" s="9">
        <v>2.67248674891984E-2</v>
      </c>
      <c r="E50" s="8">
        <v>3.2779335826210798</v>
      </c>
      <c r="F50" s="9">
        <v>6.4401362968241796E-2</v>
      </c>
      <c r="K50" s="8">
        <v>2.8867743945868898</v>
      </c>
      <c r="L50" s="9">
        <v>3.1598444018825902E-2</v>
      </c>
      <c r="N50" s="8">
        <v>2.9474715099715101</v>
      </c>
      <c r="O50" s="9">
        <v>0.373029968969459</v>
      </c>
      <c r="Q50" s="8">
        <v>2.9519675925925899</v>
      </c>
      <c r="R50" s="9">
        <v>0.48437244814633301</v>
      </c>
    </row>
    <row r="51" spans="2:18" x14ac:dyDescent="0.25">
      <c r="B51" s="10">
        <v>3.23072471509971</v>
      </c>
      <c r="C51" s="11">
        <v>2.4053772660460299E-2</v>
      </c>
      <c r="E51" s="8">
        <v>3.2284766737891699</v>
      </c>
      <c r="F51" s="9">
        <v>5.25923121464522E-2</v>
      </c>
      <c r="K51" s="8">
        <v>2.8373174857549799</v>
      </c>
      <c r="L51" s="9">
        <v>3.0098882009709602E-2</v>
      </c>
      <c r="N51" s="8">
        <v>2.9317352207977199</v>
      </c>
      <c r="O51" s="9">
        <v>0.306018291687081</v>
      </c>
      <c r="Q51" s="8">
        <v>2.93398326210826</v>
      </c>
      <c r="R51" s="9">
        <v>0.43282500408296498</v>
      </c>
    </row>
    <row r="52" spans="2:18" x14ac:dyDescent="0.25">
      <c r="E52" s="8">
        <v>3.17901976495726</v>
      </c>
      <c r="F52" s="9">
        <v>4.3032604338336597E-2</v>
      </c>
      <c r="K52" s="10">
        <v>2.8103409900284899</v>
      </c>
      <c r="L52" s="11">
        <v>2.97239915074307E-2</v>
      </c>
      <c r="N52" s="8">
        <v>2.9115028490028401</v>
      </c>
      <c r="O52" s="9">
        <v>0.240553037726604</v>
      </c>
      <c r="Q52" s="8">
        <v>2.91375089031339</v>
      </c>
      <c r="R52" s="9">
        <v>0.38601992487342701</v>
      </c>
    </row>
    <row r="53" spans="2:18" x14ac:dyDescent="0.25">
      <c r="E53" s="8">
        <v>3.1295628561253501</v>
      </c>
      <c r="F53" s="9">
        <v>3.7596692055290502E-2</v>
      </c>
      <c r="N53" s="8">
        <v>2.88227831196581</v>
      </c>
      <c r="O53" s="9">
        <v>0.16745876204474799</v>
      </c>
      <c r="Q53" s="8">
        <v>2.89127047720797</v>
      </c>
      <c r="R53" s="9">
        <v>0.33364772170504597</v>
      </c>
    </row>
    <row r="54" spans="2:18" x14ac:dyDescent="0.25">
      <c r="E54" s="8">
        <v>3.0801059472934398</v>
      </c>
      <c r="F54" s="9">
        <v>3.60971300461745E-2</v>
      </c>
      <c r="N54" s="8">
        <v>2.85080573361823</v>
      </c>
      <c r="O54" s="9">
        <v>0.10642658827372101</v>
      </c>
      <c r="Q54" s="8">
        <v>2.8687900641025599</v>
      </c>
      <c r="R54" s="9">
        <v>0.282100277641678</v>
      </c>
    </row>
    <row r="55" spans="2:18" x14ac:dyDescent="0.25">
      <c r="E55" s="8">
        <v>3.0306490384615299</v>
      </c>
      <c r="F55" s="9">
        <v>3.4972458539337101E-2</v>
      </c>
      <c r="N55" s="10">
        <v>2.8148370726495702</v>
      </c>
      <c r="O55" s="11">
        <v>6.5601012575534606E-2</v>
      </c>
      <c r="Q55" s="8">
        <v>2.84406160968661</v>
      </c>
      <c r="R55" s="9">
        <v>0.23385186999836599</v>
      </c>
    </row>
    <row r="56" spans="2:18" x14ac:dyDescent="0.25">
      <c r="E56" s="8">
        <v>2.98119212962962</v>
      </c>
      <c r="F56" s="9">
        <v>3.2535670274523601E-2</v>
      </c>
      <c r="Q56" s="10">
        <v>2.81933315527065</v>
      </c>
      <c r="R56" s="11">
        <v>0.191376776090151</v>
      </c>
    </row>
    <row r="57" spans="2:18" x14ac:dyDescent="0.25">
      <c r="E57" s="8">
        <v>2.9317352207977199</v>
      </c>
      <c r="F57" s="9">
        <v>3.1348517017306399E-2</v>
      </c>
    </row>
    <row r="58" spans="2:18" x14ac:dyDescent="0.25">
      <c r="E58" s="8">
        <v>2.88227831196581</v>
      </c>
      <c r="F58" s="9">
        <v>3.1410998767686403E-2</v>
      </c>
    </row>
    <row r="59" spans="2:18" x14ac:dyDescent="0.25">
      <c r="E59" s="10">
        <v>2.8418135683760601</v>
      </c>
      <c r="F59" s="11">
        <v>2.9429434684211601E-2</v>
      </c>
    </row>
  </sheetData>
  <mergeCells count="12">
    <mergeCell ref="Q5:R5"/>
    <mergeCell ref="N5:O5"/>
    <mergeCell ref="B5:C5"/>
    <mergeCell ref="E5:F5"/>
    <mergeCell ref="H5:I5"/>
    <mergeCell ref="K5:L5"/>
    <mergeCell ref="B1:C1"/>
    <mergeCell ref="E1:F1"/>
    <mergeCell ref="H1:I1"/>
    <mergeCell ref="K1:L1"/>
    <mergeCell ref="Q1:R1"/>
    <mergeCell ref="N1:O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F0CA-4ED3-4380-BB0E-B326356F7352}">
  <dimension ref="B1:E4"/>
  <sheetViews>
    <sheetView workbookViewId="0">
      <selection activeCell="E23" sqref="E23"/>
    </sheetView>
  </sheetViews>
  <sheetFormatPr defaultRowHeight="15" x14ac:dyDescent="0.25"/>
  <cols>
    <col min="2" max="2" width="14.28515625" bestFit="1" customWidth="1"/>
    <col min="4" max="4" width="68.140625" bestFit="1" customWidth="1"/>
    <col min="5" max="5" width="32.7109375" bestFit="1" customWidth="1"/>
  </cols>
  <sheetData>
    <row r="1" spans="2:5" x14ac:dyDescent="0.25">
      <c r="B1" t="s">
        <v>24</v>
      </c>
      <c r="C1" t="s">
        <v>15</v>
      </c>
      <c r="D1" s="13" t="s">
        <v>25</v>
      </c>
      <c r="E1" s="12" t="s">
        <v>26</v>
      </c>
    </row>
    <row r="2" spans="2:5" x14ac:dyDescent="0.25">
      <c r="B2" t="s">
        <v>27</v>
      </c>
      <c r="C2" t="s">
        <v>15</v>
      </c>
      <c r="D2" s="13" t="s">
        <v>29</v>
      </c>
      <c r="E2" s="12" t="s">
        <v>28</v>
      </c>
    </row>
    <row r="3" spans="2:5" ht="18" customHeight="1" x14ac:dyDescent="0.25">
      <c r="B3" t="s">
        <v>14</v>
      </c>
      <c r="C3" t="s">
        <v>15</v>
      </c>
      <c r="D3" s="13" t="s">
        <v>13</v>
      </c>
      <c r="E3" s="12" t="s">
        <v>16</v>
      </c>
    </row>
    <row r="4" spans="2:5" x14ac:dyDescent="0.25">
      <c r="B4" t="s">
        <v>31</v>
      </c>
      <c r="C4" t="s">
        <v>15</v>
      </c>
      <c r="D4" s="13" t="s">
        <v>33</v>
      </c>
      <c r="E4" s="12" t="s">
        <v>32</v>
      </c>
    </row>
  </sheetData>
  <hyperlinks>
    <hyperlink ref="E3" r:id="rId1" xr:uid="{04368157-1F8D-4C13-A798-50087E561780}"/>
    <hyperlink ref="E2" r:id="rId2" xr:uid="{51E61A16-736D-47E9-9ACF-80BFF0B23761}"/>
    <hyperlink ref="E1" r:id="rId3" xr:uid="{AB875F97-84C7-449D-82B8-50BE6DC3DD4C}"/>
    <hyperlink ref="E4" r:id="rId4" xr:uid="{6E4AC04E-0130-4C31-8046-2CBE45F2A2E6}"/>
  </hyperlinks>
  <pageMargins left="0.511811024" right="0.511811024" top="0.78740157499999996" bottom="0.78740157499999996" header="0.31496062000000002" footer="0.31496062000000002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471E-E791-4369-B248-76A861D73E3B}">
  <dimension ref="AJ19"/>
  <sheetViews>
    <sheetView topLeftCell="A4" zoomScale="40" zoomScaleNormal="40" workbookViewId="0">
      <selection activeCell="AG33" sqref="AG33"/>
    </sheetView>
  </sheetViews>
  <sheetFormatPr defaultRowHeight="15" x14ac:dyDescent="0.25"/>
  <sheetData>
    <row r="19" spans="36:36" ht="18" x14ac:dyDescent="0.35">
      <c r="AJ19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F3E-9F9C-4291-8E15-71547D57F6B1}">
  <dimension ref="W6:AH62"/>
  <sheetViews>
    <sheetView showGridLines="0" zoomScale="55" zoomScaleNormal="55" workbookViewId="0">
      <selection activeCell="W1" sqref="W1:W1048576"/>
    </sheetView>
  </sheetViews>
  <sheetFormatPr defaultRowHeight="15" x14ac:dyDescent="0.25"/>
  <sheetData>
    <row r="6" spans="23:34" ht="75" customHeight="1" x14ac:dyDescent="0.25">
      <c r="W6" s="18" t="s">
        <v>35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23:34" x14ac:dyDescent="0.25"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23:34" x14ac:dyDescent="0.25"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23:34" x14ac:dyDescent="0.25"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23:34" x14ac:dyDescent="0.25"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23:34" x14ac:dyDescent="0.25"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23:34" x14ac:dyDescent="0.25"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23:34" x14ac:dyDescent="0.25"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23:34" x14ac:dyDescent="0.25"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23:34" x14ac:dyDescent="0.25"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23:34" x14ac:dyDescent="0.25"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23:34" x14ac:dyDescent="0.25"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23:34" x14ac:dyDescent="0.25"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23:34" x14ac:dyDescent="0.25"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23:34" x14ac:dyDescent="0.25"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23:34" x14ac:dyDescent="0.25"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23:34" x14ac:dyDescent="0.25"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23:34" x14ac:dyDescent="0.25"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23:34" x14ac:dyDescent="0.25"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23:34" x14ac:dyDescent="0.25"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23:34" x14ac:dyDescent="0.25"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61" spans="23:30" ht="92.25" x14ac:dyDescent="1.35">
      <c r="W61" s="14"/>
      <c r="X61" s="14"/>
      <c r="Y61" s="14"/>
      <c r="Z61" s="14"/>
      <c r="AA61" s="14"/>
      <c r="AB61" s="14"/>
      <c r="AC61" s="14"/>
      <c r="AD61" s="14"/>
    </row>
    <row r="62" spans="23:30" ht="92.25" x14ac:dyDescent="1.35">
      <c r="W62" s="14"/>
      <c r="X62" s="14"/>
      <c r="Y62" s="14"/>
      <c r="Z62" s="14"/>
      <c r="AA62" s="14"/>
      <c r="AB62" s="14"/>
      <c r="AC62" s="14"/>
      <c r="AD62" s="14"/>
    </row>
  </sheetData>
  <mergeCells count="1">
    <mergeCell ref="W6:AH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28E4-7874-4CBD-A2DA-64B7B67396EC}">
  <dimension ref="U6:AF62"/>
  <sheetViews>
    <sheetView showGridLines="0" zoomScale="55" zoomScaleNormal="55" workbookViewId="0">
      <selection activeCell="Y45" sqref="Y45"/>
    </sheetView>
  </sheetViews>
  <sheetFormatPr defaultRowHeight="15" x14ac:dyDescent="0.25"/>
  <sheetData>
    <row r="6" spans="21:32" ht="75" customHeight="1" x14ac:dyDescent="0.25">
      <c r="U6" s="18" t="s">
        <v>35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21:32" x14ac:dyDescent="0.25"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21:32" x14ac:dyDescent="0.25"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1:32" x14ac:dyDescent="0.25"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21:32" x14ac:dyDescent="0.25"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21:32" x14ac:dyDescent="0.25"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21:32" x14ac:dyDescent="0.25"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21:32" x14ac:dyDescent="0.25"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21:32" x14ac:dyDescent="0.25"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21:32" x14ac:dyDescent="0.25"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21:32" x14ac:dyDescent="0.25"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21:32" x14ac:dyDescent="0.25"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21:32" x14ac:dyDescent="0.25"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21:32" x14ac:dyDescent="0.25"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21:32" x14ac:dyDescent="0.25"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21:32" x14ac:dyDescent="0.25"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21:32" x14ac:dyDescent="0.25"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21:32" x14ac:dyDescent="0.25"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21:32" x14ac:dyDescent="0.25"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21:32" x14ac:dyDescent="0.25"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21:32" x14ac:dyDescent="0.25"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61" spans="21:28" ht="92.25" x14ac:dyDescent="1.35">
      <c r="U61" s="14"/>
      <c r="V61" s="14"/>
      <c r="W61" s="14"/>
      <c r="X61" s="14"/>
      <c r="Y61" s="14"/>
      <c r="Z61" s="14"/>
      <c r="AA61" s="14"/>
      <c r="AB61" s="14"/>
    </row>
    <row r="62" spans="21:28" ht="92.25" x14ac:dyDescent="1.35">
      <c r="U62" s="14"/>
      <c r="V62" s="14"/>
      <c r="W62" s="14"/>
      <c r="X62" s="14"/>
      <c r="Y62" s="14"/>
      <c r="Z62" s="14"/>
      <c r="AA62" s="14"/>
      <c r="AB62" s="14"/>
    </row>
  </sheetData>
  <mergeCells count="1">
    <mergeCell ref="U6:AF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B4A0-A1E5-4FFA-9B01-FB6D0A1C394B}">
  <dimension ref="Z6:AK62"/>
  <sheetViews>
    <sheetView showGridLines="0" zoomScale="40" zoomScaleNormal="40" workbookViewId="0">
      <selection activeCell="Y1" sqref="Y1:AJ1048576"/>
    </sheetView>
  </sheetViews>
  <sheetFormatPr defaultRowHeight="15" x14ac:dyDescent="0.25"/>
  <sheetData>
    <row r="6" spans="26:37" ht="75" customHeight="1" x14ac:dyDescent="0.25">
      <c r="Z6" s="18" t="s">
        <v>35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26:37" x14ac:dyDescent="0.25"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26:37" x14ac:dyDescent="0.25"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26:37" x14ac:dyDescent="0.25"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26:37" x14ac:dyDescent="0.25"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26:37" x14ac:dyDescent="0.25"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26:37" x14ac:dyDescent="0.25"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26:37" x14ac:dyDescent="0.25"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26:37" x14ac:dyDescent="0.25"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26:37" x14ac:dyDescent="0.25"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26:37" x14ac:dyDescent="0.25"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26:37" x14ac:dyDescent="0.25"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26:37" x14ac:dyDescent="0.25"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26:37" x14ac:dyDescent="0.25"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26:37" x14ac:dyDescent="0.25"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26:37" x14ac:dyDescent="0.25"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26:37" x14ac:dyDescent="0.25"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26:37" x14ac:dyDescent="0.25"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26:37" x14ac:dyDescent="0.25"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26:37" x14ac:dyDescent="0.25"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26:37" x14ac:dyDescent="0.25"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61" spans="26:33" ht="92.25" x14ac:dyDescent="1.35">
      <c r="Z61" s="14"/>
      <c r="AA61" s="14"/>
      <c r="AB61" s="14"/>
      <c r="AC61" s="14"/>
      <c r="AD61" s="14"/>
      <c r="AE61" s="14"/>
      <c r="AF61" s="14"/>
      <c r="AG61" s="14"/>
    </row>
    <row r="62" spans="26:33" ht="92.25" x14ac:dyDescent="1.35">
      <c r="Z62" s="14"/>
      <c r="AA62" s="14"/>
      <c r="AB62" s="14"/>
      <c r="AC62" s="14"/>
      <c r="AD62" s="14"/>
      <c r="AE62" s="14"/>
      <c r="AF62" s="14"/>
      <c r="AG62" s="14"/>
    </row>
  </sheetData>
  <mergeCells count="1">
    <mergeCell ref="Z6:AK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5296-EA24-4D4E-8BBB-5C2F6E3CAB32}">
  <dimension ref="Z6:AK62"/>
  <sheetViews>
    <sheetView showGridLines="0" zoomScale="40" zoomScaleNormal="40" workbookViewId="0">
      <selection activeCell="Y1" sqref="Y1:AJ1048576"/>
    </sheetView>
  </sheetViews>
  <sheetFormatPr defaultRowHeight="15" x14ac:dyDescent="0.25"/>
  <sheetData>
    <row r="6" spans="26:37" ht="75" customHeight="1" x14ac:dyDescent="0.25">
      <c r="Z6" s="18" t="s">
        <v>35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26:37" x14ac:dyDescent="0.25"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26:37" x14ac:dyDescent="0.25"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26:37" x14ac:dyDescent="0.25"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26:37" x14ac:dyDescent="0.25"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26:37" x14ac:dyDescent="0.25"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26:37" x14ac:dyDescent="0.25"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26:37" x14ac:dyDescent="0.25"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26:37" x14ac:dyDescent="0.25"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26:37" x14ac:dyDescent="0.25"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26:37" x14ac:dyDescent="0.25"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26:37" x14ac:dyDescent="0.25"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26:37" x14ac:dyDescent="0.25"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26:37" x14ac:dyDescent="0.25"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26:37" x14ac:dyDescent="0.25"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26:37" x14ac:dyDescent="0.25"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26:37" x14ac:dyDescent="0.25"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26:37" x14ac:dyDescent="0.25"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26:37" x14ac:dyDescent="0.25"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26:37" x14ac:dyDescent="0.25"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26:37" x14ac:dyDescent="0.25"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61" spans="26:33" ht="92.25" x14ac:dyDescent="1.35">
      <c r="Z61" s="14"/>
      <c r="AA61" s="14"/>
      <c r="AB61" s="14"/>
      <c r="AC61" s="14"/>
      <c r="AD61" s="14"/>
      <c r="AE61" s="14"/>
      <c r="AF61" s="14"/>
      <c r="AG61" s="14"/>
    </row>
    <row r="62" spans="26:33" ht="92.25" x14ac:dyDescent="1.35">
      <c r="Z62" s="14"/>
      <c r="AA62" s="14"/>
      <c r="AB62" s="14"/>
      <c r="AC62" s="14"/>
      <c r="AD62" s="14"/>
      <c r="AE62" s="14"/>
      <c r="AF62" s="14"/>
      <c r="AG62" s="14"/>
    </row>
  </sheetData>
  <mergeCells count="1">
    <mergeCell ref="Z6:AK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2B19-854D-497E-A4D4-AF785EA10EAA}">
  <dimension ref="Z6:AK62"/>
  <sheetViews>
    <sheetView showGridLines="0" zoomScale="55" zoomScaleNormal="55" workbookViewId="0">
      <selection activeCell="Y1" sqref="Y1:AJ1048576"/>
    </sheetView>
  </sheetViews>
  <sheetFormatPr defaultRowHeight="15" x14ac:dyDescent="0.25"/>
  <sheetData>
    <row r="6" spans="26:37" ht="75" customHeight="1" x14ac:dyDescent="0.25">
      <c r="Z6" s="18" t="s">
        <v>35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26:37" x14ac:dyDescent="0.25"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26:37" x14ac:dyDescent="0.25"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26:37" x14ac:dyDescent="0.25"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26:37" x14ac:dyDescent="0.25"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26:37" x14ac:dyDescent="0.25"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26:37" x14ac:dyDescent="0.25"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26:37" x14ac:dyDescent="0.25"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26:37" x14ac:dyDescent="0.25"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26:37" x14ac:dyDescent="0.25"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26:37" x14ac:dyDescent="0.25"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26:37" x14ac:dyDescent="0.25"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26:37" x14ac:dyDescent="0.25"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26:37" x14ac:dyDescent="0.25"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26:37" x14ac:dyDescent="0.25"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26:37" x14ac:dyDescent="0.25"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26:37" x14ac:dyDescent="0.25"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26:37" x14ac:dyDescent="0.25"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26:37" x14ac:dyDescent="0.25"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26:37" x14ac:dyDescent="0.25"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26:37" x14ac:dyDescent="0.25"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61" spans="26:33" ht="92.25" x14ac:dyDescent="1.35">
      <c r="Z61" s="14"/>
      <c r="AA61" s="14"/>
      <c r="AB61" s="14"/>
      <c r="AC61" s="14"/>
      <c r="AD61" s="14"/>
      <c r="AE61" s="14"/>
      <c r="AF61" s="14"/>
      <c r="AG61" s="14"/>
    </row>
    <row r="62" spans="26:33" ht="92.25" x14ac:dyDescent="1.35">
      <c r="Z62" s="14"/>
      <c r="AA62" s="14"/>
      <c r="AB62" s="14"/>
      <c r="AC62" s="14"/>
      <c r="AD62" s="14"/>
      <c r="AE62" s="14"/>
      <c r="AF62" s="14"/>
      <c r="AG62" s="14"/>
    </row>
  </sheetData>
  <mergeCells count="1">
    <mergeCell ref="Z6:AK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E2AF-A486-4A19-82D6-DEA0DFACD472}">
  <dimension ref="Z6:AK62"/>
  <sheetViews>
    <sheetView showGridLines="0" zoomScale="40" zoomScaleNormal="40" workbookViewId="0">
      <selection activeCell="Y1" sqref="Y1:AJ1048576"/>
    </sheetView>
  </sheetViews>
  <sheetFormatPr defaultRowHeight="15" x14ac:dyDescent="0.25"/>
  <sheetData>
    <row r="6" spans="26:37" ht="75" customHeight="1" x14ac:dyDescent="0.25">
      <c r="Z6" s="18" t="s">
        <v>35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26:37" x14ac:dyDescent="0.25"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26:37" x14ac:dyDescent="0.25"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26:37" x14ac:dyDescent="0.25"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26:37" x14ac:dyDescent="0.25"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26:37" x14ac:dyDescent="0.25"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26:37" x14ac:dyDescent="0.25"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26:37" x14ac:dyDescent="0.25"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26:37" x14ac:dyDescent="0.25"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26:37" x14ac:dyDescent="0.25"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26:37" x14ac:dyDescent="0.25"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26:37" x14ac:dyDescent="0.25"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26:37" x14ac:dyDescent="0.25"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26:37" x14ac:dyDescent="0.25"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26:37" x14ac:dyDescent="0.25"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26:37" x14ac:dyDescent="0.25"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26:37" x14ac:dyDescent="0.25"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26:37" x14ac:dyDescent="0.25"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26:37" x14ac:dyDescent="0.25"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26:37" x14ac:dyDescent="0.25"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26:37" x14ac:dyDescent="0.25"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61" spans="26:33" ht="92.25" x14ac:dyDescent="1.35">
      <c r="Z61" s="14"/>
      <c r="AA61" s="14"/>
      <c r="AB61" s="14"/>
      <c r="AC61" s="14"/>
      <c r="AD61" s="14"/>
      <c r="AE61" s="14"/>
      <c r="AF61" s="14"/>
      <c r="AG61" s="14"/>
    </row>
    <row r="62" spans="26:33" ht="92.25" x14ac:dyDescent="1.35">
      <c r="Z62" s="14"/>
      <c r="AA62" s="14"/>
      <c r="AB62" s="14"/>
      <c r="AC62" s="14"/>
      <c r="AD62" s="14"/>
      <c r="AE62" s="14"/>
      <c r="AF62" s="14"/>
      <c r="AG62" s="14"/>
    </row>
  </sheetData>
  <mergeCells count="1">
    <mergeCell ref="Z6:AK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AC17-A7FA-4B62-8A38-F017A5637071}">
  <dimension ref="X6:AI62"/>
  <sheetViews>
    <sheetView showGridLines="0" zoomScale="55" zoomScaleNormal="55" workbookViewId="0">
      <selection activeCell="W1" sqref="W1:AJ1048576"/>
    </sheetView>
  </sheetViews>
  <sheetFormatPr defaultRowHeight="15" x14ac:dyDescent="0.25"/>
  <sheetData>
    <row r="6" spans="24:35" ht="75" customHeight="1" x14ac:dyDescent="0.25">
      <c r="X6" s="18" t="s">
        <v>35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24:35" x14ac:dyDescent="0.25"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24:35" x14ac:dyDescent="0.25"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24:35" x14ac:dyDescent="0.25"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spans="24:35" x14ac:dyDescent="0.25"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24:35" x14ac:dyDescent="0.25"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24:35" x14ac:dyDescent="0.25"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24:35" x14ac:dyDescent="0.25"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24:35" x14ac:dyDescent="0.25"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24:35" x14ac:dyDescent="0.25"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24:35" x14ac:dyDescent="0.25"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24:35" x14ac:dyDescent="0.25"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24:35" x14ac:dyDescent="0.25"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spans="24:35" x14ac:dyDescent="0.25"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24:35" x14ac:dyDescent="0.25"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24:35" x14ac:dyDescent="0.25"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24:35" x14ac:dyDescent="0.25"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24:35" x14ac:dyDescent="0.25"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24:35" x14ac:dyDescent="0.25"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24:35" x14ac:dyDescent="0.25"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24:35" x14ac:dyDescent="0.25"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61" spans="24:31" ht="92.25" x14ac:dyDescent="1.35">
      <c r="X61" s="14"/>
      <c r="Y61" s="14"/>
      <c r="Z61" s="14"/>
      <c r="AA61" s="14"/>
      <c r="AB61" s="14"/>
      <c r="AC61" s="14"/>
      <c r="AD61" s="14"/>
      <c r="AE61" s="14"/>
    </row>
    <row r="62" spans="24:31" ht="92.25" x14ac:dyDescent="1.35">
      <c r="X62" s="14"/>
      <c r="Y62" s="14"/>
      <c r="Z62" s="14"/>
      <c r="AA62" s="14"/>
      <c r="AB62" s="14"/>
      <c r="AC62" s="14"/>
      <c r="AD62" s="14"/>
      <c r="AE62" s="14"/>
    </row>
  </sheetData>
  <mergeCells count="1">
    <mergeCell ref="X6:AI2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Analysis</vt:lpstr>
      <vt:lpstr>All in one graph</vt:lpstr>
      <vt:lpstr>Cyclohexano Graph</vt:lpstr>
      <vt:lpstr> Toluene Graph</vt:lpstr>
      <vt:lpstr>Acetic Acid</vt:lpstr>
      <vt:lpstr>Dichloroethane</vt:lpstr>
      <vt:lpstr>Acetone</vt:lpstr>
      <vt:lpstr>CH3CN Graph</vt:lpstr>
      <vt:lpstr>DMSO Graph</vt:lpstr>
      <vt:lpstr>Water Graph</vt:lpstr>
      <vt:lpstr>Data</vt:lpstr>
      <vt:lpstr>Data - ADC(2) states</vt:lpstr>
      <vt:lpstr>Kovalenko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Máximo</dc:creator>
  <cp:lastModifiedBy>Matheus Máximo</cp:lastModifiedBy>
  <dcterms:created xsi:type="dcterms:W3CDTF">2022-09-13T13:09:04Z</dcterms:created>
  <dcterms:modified xsi:type="dcterms:W3CDTF">2024-01-17T18:07:47Z</dcterms:modified>
</cp:coreProperties>
</file>