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quindan.PROP\Downloads\"/>
    </mc:Choice>
  </mc:AlternateContent>
  <xr:revisionPtr revIDLastSave="0" documentId="13_ncr:1_{38A1AE99-45FE-49AC-B6BE-2777723471FD}" xr6:coauthVersionLast="47" xr6:coauthVersionMax="47" xr10:uidLastSave="{00000000-0000-0000-0000-000000000000}"/>
  <bookViews>
    <workbookView xWindow="-108" yWindow="-108" windowWidth="23256" windowHeight="12576" activeTab="1" xr2:uid="{00000000-000D-0000-FFFF-FFFF00000000}"/>
  </bookViews>
  <sheets>
    <sheet name="Instruction sheet" sheetId="4" r:id="rId1"/>
    <sheet name="Buy-to-let Property"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3" l="1"/>
  <c r="B9" i="3"/>
  <c r="B32" i="3"/>
  <c r="B33" i="3"/>
  <c r="B16" i="3"/>
  <c r="C16" i="3" s="1"/>
  <c r="D16" i="3" s="1"/>
  <c r="E16" i="3" s="1"/>
  <c r="F16" i="3" s="1"/>
  <c r="G16" i="3" s="1"/>
  <c r="H16" i="3" s="1"/>
  <c r="I16" i="3" s="1"/>
  <c r="J16" i="3" s="1"/>
  <c r="K16" i="3" s="1"/>
  <c r="L16" i="3" s="1"/>
  <c r="M16" i="3" s="1"/>
  <c r="N16" i="3" s="1"/>
  <c r="O16" i="3" s="1"/>
  <c r="P16" i="3" s="1"/>
  <c r="Q16" i="3" s="1"/>
  <c r="R16" i="3" s="1"/>
  <c r="S16" i="3" s="1"/>
  <c r="T16" i="3" s="1"/>
  <c r="U16" i="3" s="1"/>
  <c r="E10" i="3"/>
  <c r="K4" i="3"/>
  <c r="H7" i="3"/>
  <c r="H9" i="3"/>
  <c r="B31" i="3"/>
  <c r="B28" i="3"/>
  <c r="B35" i="3" s="1"/>
  <c r="B34" i="3"/>
  <c r="B27" i="3" l="1"/>
  <c r="B47" i="3" s="1"/>
  <c r="K5" i="3"/>
  <c r="B19" i="3" s="1"/>
  <c r="C34" i="3"/>
  <c r="D34" i="3" s="1"/>
  <c r="E34" i="3" s="1"/>
  <c r="F34" i="3" s="1"/>
  <c r="G34" i="3" s="1"/>
  <c r="H34" i="3" s="1"/>
  <c r="I34" i="3" s="1"/>
  <c r="J34" i="3" s="1"/>
  <c r="K34" i="3" s="1"/>
  <c r="L34" i="3" s="1"/>
  <c r="M34" i="3" s="1"/>
  <c r="N34" i="3" s="1"/>
  <c r="O34" i="3" s="1"/>
  <c r="P34" i="3" s="1"/>
  <c r="Q34" i="3" s="1"/>
  <c r="R34" i="3" s="1"/>
  <c r="S34" i="3" s="1"/>
  <c r="T34" i="3" s="1"/>
  <c r="U34" i="3" s="1"/>
  <c r="B49" i="3" l="1"/>
  <c r="B46" i="3" s="1"/>
  <c r="B48" i="3"/>
  <c r="C33" i="3"/>
  <c r="C32" i="3"/>
  <c r="D32" i="3" s="1"/>
  <c r="E32" i="3" s="1"/>
  <c r="F32" i="3" s="1"/>
  <c r="G32" i="3" s="1"/>
  <c r="H32" i="3" s="1"/>
  <c r="I32" i="3" s="1"/>
  <c r="J32" i="3" s="1"/>
  <c r="K32" i="3" s="1"/>
  <c r="L32" i="3" s="1"/>
  <c r="M32" i="3" s="1"/>
  <c r="N32" i="3" s="1"/>
  <c r="O32" i="3" s="1"/>
  <c r="P32" i="3" s="1"/>
  <c r="Q32" i="3" s="1"/>
  <c r="R32" i="3" s="1"/>
  <c r="S32" i="3" s="1"/>
  <c r="T32" i="3" s="1"/>
  <c r="U32" i="3" s="1"/>
  <c r="C31" i="3"/>
  <c r="D31" i="3" l="1"/>
  <c r="C28" i="3"/>
  <c r="D33" i="3"/>
  <c r="E31" i="3" l="1"/>
  <c r="C35" i="3"/>
  <c r="C27" i="3"/>
  <c r="D28" i="3"/>
  <c r="E33" i="3"/>
  <c r="C49" i="3" l="1"/>
  <c r="C46" i="3" s="1"/>
  <c r="C47" i="3"/>
  <c r="C48" i="3"/>
  <c r="F31" i="3"/>
  <c r="D35" i="3"/>
  <c r="D27" i="3"/>
  <c r="E28" i="3"/>
  <c r="F33" i="3"/>
  <c r="G33" i="3" s="1"/>
  <c r="H33" i="3" s="1"/>
  <c r="I33" i="3" s="1"/>
  <c r="J33" i="3" s="1"/>
  <c r="K33" i="3" s="1"/>
  <c r="L33" i="3" s="1"/>
  <c r="M33" i="3" s="1"/>
  <c r="N33" i="3" s="1"/>
  <c r="O33" i="3" s="1"/>
  <c r="P33" i="3" s="1"/>
  <c r="Q33" i="3" s="1"/>
  <c r="R33" i="3" s="1"/>
  <c r="S33" i="3" s="1"/>
  <c r="T33" i="3" s="1"/>
  <c r="U33" i="3" s="1"/>
  <c r="D49" i="3" l="1"/>
  <c r="D46" i="3" s="1"/>
  <c r="D48" i="3"/>
  <c r="D47" i="3"/>
  <c r="G31" i="3"/>
  <c r="E35" i="3"/>
  <c r="E27" i="3"/>
  <c r="F28" i="3"/>
  <c r="E47" i="3" l="1"/>
  <c r="E49" i="3"/>
  <c r="E46" i="3" s="1"/>
  <c r="E48" i="3"/>
  <c r="H31" i="3"/>
  <c r="F35" i="3"/>
  <c r="F27" i="3"/>
  <c r="G28" i="3"/>
  <c r="F47" i="3" l="1"/>
  <c r="F49" i="3"/>
  <c r="F46" i="3" s="1"/>
  <c r="F48" i="3"/>
  <c r="I31" i="3"/>
  <c r="G35" i="3"/>
  <c r="G27" i="3"/>
  <c r="H28" i="3"/>
  <c r="G47" i="3" l="1"/>
  <c r="G48" i="3"/>
  <c r="G49" i="3"/>
  <c r="G46" i="3" s="1"/>
  <c r="J31" i="3"/>
  <c r="H35" i="3"/>
  <c r="H27" i="3"/>
  <c r="I28" i="3"/>
  <c r="H48" i="3" l="1"/>
  <c r="H47" i="3"/>
  <c r="H49" i="3"/>
  <c r="H46" i="3" s="1"/>
  <c r="K31" i="3"/>
  <c r="I35" i="3"/>
  <c r="I27" i="3"/>
  <c r="J28" i="3"/>
  <c r="I47" i="3" l="1"/>
  <c r="I48" i="3"/>
  <c r="I49" i="3"/>
  <c r="I46" i="3" s="1"/>
  <c r="L31" i="3"/>
  <c r="J35" i="3"/>
  <c r="J27" i="3"/>
  <c r="K28" i="3"/>
  <c r="J48" i="3" l="1"/>
  <c r="J49" i="3"/>
  <c r="J46" i="3" s="1"/>
  <c r="J47" i="3"/>
  <c r="M31" i="3"/>
  <c r="K35" i="3"/>
  <c r="K27" i="3"/>
  <c r="L28" i="3"/>
  <c r="K49" i="3" l="1"/>
  <c r="K46" i="3" s="1"/>
  <c r="K48" i="3"/>
  <c r="K47" i="3"/>
  <c r="N31" i="3"/>
  <c r="L35" i="3"/>
  <c r="L27" i="3"/>
  <c r="M28" i="3"/>
  <c r="L49" i="3" l="1"/>
  <c r="L46" i="3" s="1"/>
  <c r="L47" i="3"/>
  <c r="L48" i="3"/>
  <c r="O31" i="3"/>
  <c r="M35" i="3"/>
  <c r="M27" i="3"/>
  <c r="N28" i="3"/>
  <c r="M47" i="3" l="1"/>
  <c r="M49" i="3"/>
  <c r="M46" i="3" s="1"/>
  <c r="M48" i="3"/>
  <c r="P31" i="3"/>
  <c r="N35" i="3"/>
  <c r="N27" i="3"/>
  <c r="O28" i="3"/>
  <c r="N47" i="3" l="1"/>
  <c r="N49" i="3"/>
  <c r="N46" i="3" s="1"/>
  <c r="N48" i="3"/>
  <c r="Q31" i="3"/>
  <c r="O35" i="3"/>
  <c r="O27" i="3"/>
  <c r="P28" i="3"/>
  <c r="O47" i="3" l="1"/>
  <c r="O49" i="3"/>
  <c r="O46" i="3" s="1"/>
  <c r="O48" i="3"/>
  <c r="R31" i="3"/>
  <c r="P35" i="3"/>
  <c r="P27" i="3"/>
  <c r="Q28" i="3"/>
  <c r="P48" i="3" l="1"/>
  <c r="P47" i="3"/>
  <c r="P49" i="3"/>
  <c r="P46" i="3" s="1"/>
  <c r="S31" i="3"/>
  <c r="Q35" i="3"/>
  <c r="Q27" i="3"/>
  <c r="R28" i="3"/>
  <c r="Q48" i="3" l="1"/>
  <c r="Q47" i="3"/>
  <c r="Q49" i="3"/>
  <c r="Q46" i="3" s="1"/>
  <c r="T31" i="3"/>
  <c r="R35" i="3"/>
  <c r="R27" i="3"/>
  <c r="S28" i="3"/>
  <c r="R48" i="3" l="1"/>
  <c r="R49" i="3"/>
  <c r="R46" i="3" s="1"/>
  <c r="R47" i="3"/>
  <c r="U31" i="3"/>
  <c r="S35" i="3"/>
  <c r="S27" i="3"/>
  <c r="T28" i="3"/>
  <c r="S49" i="3" l="1"/>
  <c r="S46" i="3" s="1"/>
  <c r="S48" i="3"/>
  <c r="S47" i="3"/>
  <c r="T35" i="3"/>
  <c r="T27" i="3"/>
  <c r="U28" i="3"/>
  <c r="K10" i="3"/>
  <c r="K12" i="3" l="1"/>
  <c r="T49" i="3"/>
  <c r="T46" i="3" s="1"/>
  <c r="T48" i="3"/>
  <c r="T47" i="3"/>
  <c r="U35" i="3"/>
  <c r="U27" i="3"/>
  <c r="B20" i="3" l="1"/>
  <c r="B38" i="3" s="1"/>
  <c r="B39" i="3" s="1"/>
  <c r="B23" i="3"/>
  <c r="B18" i="3" s="1"/>
  <c r="B25" i="3" s="1"/>
  <c r="U47" i="3"/>
  <c r="U49" i="3"/>
  <c r="U46" i="3" s="1"/>
  <c r="U48" i="3"/>
  <c r="B42" i="3" l="1"/>
  <c r="C19" i="3"/>
  <c r="B21" i="3"/>
  <c r="B43" i="3"/>
  <c r="B44" i="3" s="1"/>
  <c r="B40" i="3"/>
  <c r="B22" i="3" l="1"/>
  <c r="B30" i="3"/>
  <c r="B29" i="3" s="1"/>
  <c r="B36" i="3" s="1"/>
  <c r="C20" i="3"/>
  <c r="C38" i="3" s="1"/>
  <c r="C23" i="3"/>
  <c r="C18" i="3" s="1"/>
  <c r="C25" i="3" s="1"/>
  <c r="C42" i="3" l="1"/>
  <c r="C39" i="3"/>
  <c r="C21" i="3"/>
  <c r="D19" i="3"/>
  <c r="C22" i="3" l="1"/>
  <c r="C30" i="3"/>
  <c r="C29" i="3" s="1"/>
  <c r="C36" i="3" s="1"/>
  <c r="C40" i="3"/>
  <c r="C43" i="3"/>
  <c r="C44" i="3" s="1"/>
  <c r="D23" i="3"/>
  <c r="D18" i="3" s="1"/>
  <c r="D25" i="3" s="1"/>
  <c r="D20" i="3"/>
  <c r="D38" i="3" s="1"/>
  <c r="D42" i="3" l="1"/>
  <c r="D39" i="3"/>
  <c r="D21" i="3"/>
  <c r="E19" i="3"/>
  <c r="D22" i="3" l="1"/>
  <c r="D30" i="3"/>
  <c r="D29" i="3" s="1"/>
  <c r="D36" i="3" s="1"/>
  <c r="D40" i="3"/>
  <c r="D43" i="3"/>
  <c r="D44" i="3" s="1"/>
  <c r="E23" i="3"/>
  <c r="E18" i="3" s="1"/>
  <c r="E25" i="3" s="1"/>
  <c r="E20" i="3"/>
  <c r="E38" i="3" s="1"/>
  <c r="E42" i="3" l="1"/>
  <c r="E39" i="3"/>
  <c r="E21" i="3"/>
  <c r="F19" i="3"/>
  <c r="E22" i="3" l="1"/>
  <c r="E30" i="3"/>
  <c r="E29" i="3" s="1"/>
  <c r="E36" i="3" s="1"/>
  <c r="E43" i="3"/>
  <c r="E44" i="3" s="1"/>
  <c r="E40" i="3"/>
  <c r="F23" i="3"/>
  <c r="F18" i="3" s="1"/>
  <c r="F25" i="3" s="1"/>
  <c r="F20" i="3"/>
  <c r="F38" i="3" s="1"/>
  <c r="F39" i="3" l="1"/>
  <c r="F42" i="3"/>
  <c r="G19" i="3"/>
  <c r="F21" i="3"/>
  <c r="F22" i="3" l="1"/>
  <c r="F30" i="3"/>
  <c r="F29" i="3" s="1"/>
  <c r="F36" i="3" s="1"/>
  <c r="F43" i="3"/>
  <c r="F44" i="3" s="1"/>
  <c r="F40" i="3"/>
  <c r="G20" i="3"/>
  <c r="G38" i="3" s="1"/>
  <c r="G23" i="3"/>
  <c r="G18" i="3" s="1"/>
  <c r="G25" i="3" s="1"/>
  <c r="G39" i="3" l="1"/>
  <c r="G42" i="3"/>
  <c r="G21" i="3"/>
  <c r="H19" i="3"/>
  <c r="G22" i="3" l="1"/>
  <c r="G30" i="3"/>
  <c r="G29" i="3" s="1"/>
  <c r="G36" i="3" s="1"/>
  <c r="G40" i="3"/>
  <c r="G43" i="3"/>
  <c r="G44" i="3" s="1"/>
  <c r="H20" i="3"/>
  <c r="H38" i="3" s="1"/>
  <c r="H23" i="3"/>
  <c r="H18" i="3" s="1"/>
  <c r="H25" i="3" s="1"/>
  <c r="H39" i="3" l="1"/>
  <c r="H42" i="3"/>
  <c r="I19" i="3"/>
  <c r="H21" i="3"/>
  <c r="H43" i="3" l="1"/>
  <c r="H44" i="3" s="1"/>
  <c r="H40" i="3"/>
  <c r="H22" i="3"/>
  <c r="H30" i="3"/>
  <c r="H29" i="3" s="1"/>
  <c r="H36" i="3" s="1"/>
  <c r="I23" i="3"/>
  <c r="I18" i="3" s="1"/>
  <c r="I25" i="3" s="1"/>
  <c r="I20" i="3"/>
  <c r="I38" i="3" s="1"/>
  <c r="I42" i="3" l="1"/>
  <c r="I39" i="3"/>
  <c r="J19" i="3"/>
  <c r="I21" i="3"/>
  <c r="I40" i="3" l="1"/>
  <c r="I43" i="3"/>
  <c r="I44" i="3" s="1"/>
  <c r="I22" i="3"/>
  <c r="I30" i="3"/>
  <c r="I29" i="3" s="1"/>
  <c r="I36" i="3" s="1"/>
  <c r="J23" i="3"/>
  <c r="J18" i="3" s="1"/>
  <c r="J25" i="3" s="1"/>
  <c r="J20" i="3"/>
  <c r="J38" i="3" s="1"/>
  <c r="J42" i="3" l="1"/>
  <c r="J39" i="3"/>
  <c r="J21" i="3"/>
  <c r="K19" i="3"/>
  <c r="J40" i="3" l="1"/>
  <c r="J43" i="3"/>
  <c r="J44" i="3" s="1"/>
  <c r="J22" i="3"/>
  <c r="J30" i="3"/>
  <c r="J29" i="3" s="1"/>
  <c r="J36" i="3" s="1"/>
  <c r="K20" i="3"/>
  <c r="K38" i="3" s="1"/>
  <c r="K23" i="3"/>
  <c r="K18" i="3" s="1"/>
  <c r="K25" i="3" s="1"/>
  <c r="K42" i="3" l="1"/>
  <c r="K39" i="3"/>
  <c r="L19" i="3"/>
  <c r="K21" i="3"/>
  <c r="K22" i="3" l="1"/>
  <c r="K30" i="3"/>
  <c r="K29" i="3" s="1"/>
  <c r="K36" i="3" s="1"/>
  <c r="K40" i="3"/>
  <c r="K43" i="3"/>
  <c r="K44" i="3" s="1"/>
  <c r="L20" i="3"/>
  <c r="L38" i="3" s="1"/>
  <c r="L23" i="3"/>
  <c r="L18" i="3" s="1"/>
  <c r="L25" i="3" s="1"/>
  <c r="L42" i="3" l="1"/>
  <c r="L39" i="3"/>
  <c r="L21" i="3"/>
  <c r="M19" i="3"/>
  <c r="L22" i="3" l="1"/>
  <c r="L30" i="3"/>
  <c r="L29" i="3" s="1"/>
  <c r="L36" i="3" s="1"/>
  <c r="L43" i="3"/>
  <c r="L44" i="3" s="1"/>
  <c r="L40" i="3"/>
  <c r="M20" i="3"/>
  <c r="M38" i="3" s="1"/>
  <c r="M23" i="3"/>
  <c r="M18" i="3" s="1"/>
  <c r="M25" i="3" s="1"/>
  <c r="M42" i="3" l="1"/>
  <c r="M39" i="3"/>
  <c r="M21" i="3"/>
  <c r="N19" i="3"/>
  <c r="M22" i="3" l="1"/>
  <c r="M30" i="3"/>
  <c r="M29" i="3" s="1"/>
  <c r="M36" i="3" s="1"/>
  <c r="M40" i="3"/>
  <c r="M43" i="3"/>
  <c r="M44" i="3" s="1"/>
  <c r="N23" i="3"/>
  <c r="N18" i="3" s="1"/>
  <c r="N25" i="3" s="1"/>
  <c r="N20" i="3"/>
  <c r="N38" i="3" s="1"/>
  <c r="N39" i="3" l="1"/>
  <c r="N42" i="3"/>
  <c r="O19" i="3"/>
  <c r="N21" i="3"/>
  <c r="N22" i="3" l="1"/>
  <c r="N30" i="3"/>
  <c r="N29" i="3" s="1"/>
  <c r="N36" i="3" s="1"/>
  <c r="N43" i="3"/>
  <c r="N44" i="3" s="1"/>
  <c r="N40" i="3"/>
  <c r="O23" i="3"/>
  <c r="O18" i="3" s="1"/>
  <c r="O25" i="3" s="1"/>
  <c r="O20" i="3"/>
  <c r="O38" i="3" s="1"/>
  <c r="O42" i="3" l="1"/>
  <c r="O39" i="3"/>
  <c r="O21" i="3"/>
  <c r="O30" i="3" s="1"/>
  <c r="O29" i="3" s="1"/>
  <c r="O36" i="3" s="1"/>
  <c r="P19" i="3"/>
  <c r="O22" i="3" l="1"/>
  <c r="O40" i="3"/>
  <c r="O43" i="3"/>
  <c r="O44" i="3" s="1"/>
  <c r="P23" i="3"/>
  <c r="P18" i="3" s="1"/>
  <c r="P25" i="3" s="1"/>
  <c r="P20" i="3"/>
  <c r="P38" i="3" s="1"/>
  <c r="P42" i="3" l="1"/>
  <c r="P39" i="3"/>
  <c r="Q19" i="3"/>
  <c r="P21" i="3"/>
  <c r="P22" i="3" l="1"/>
  <c r="P30" i="3"/>
  <c r="P29" i="3" s="1"/>
  <c r="P36" i="3" s="1"/>
  <c r="P43" i="3"/>
  <c r="P44" i="3" s="1"/>
  <c r="P40" i="3"/>
  <c r="Q23" i="3"/>
  <c r="Q18" i="3" s="1"/>
  <c r="Q25" i="3" s="1"/>
  <c r="Q20" i="3"/>
  <c r="Q38" i="3" s="1"/>
  <c r="Q39" i="3" l="1"/>
  <c r="Q42" i="3"/>
  <c r="R19" i="3"/>
  <c r="Q21" i="3"/>
  <c r="Q22" i="3" l="1"/>
  <c r="Q30" i="3"/>
  <c r="Q29" i="3" s="1"/>
  <c r="Q36" i="3" s="1"/>
  <c r="Q40" i="3"/>
  <c r="Q43" i="3"/>
  <c r="Q44" i="3" s="1"/>
  <c r="R20" i="3"/>
  <c r="R38" i="3" s="1"/>
  <c r="R23" i="3"/>
  <c r="R18" i="3" s="1"/>
  <c r="R25" i="3" s="1"/>
  <c r="R39" i="3" l="1"/>
  <c r="R42" i="3"/>
  <c r="R21" i="3"/>
  <c r="S19" i="3"/>
  <c r="R40" i="3" l="1"/>
  <c r="R43" i="3"/>
  <c r="R44" i="3" s="1"/>
  <c r="R22" i="3"/>
  <c r="R30" i="3"/>
  <c r="R29" i="3" s="1"/>
  <c r="R36" i="3" s="1"/>
  <c r="S23" i="3"/>
  <c r="S18" i="3" s="1"/>
  <c r="S25" i="3" s="1"/>
  <c r="S20" i="3"/>
  <c r="S38" i="3" s="1"/>
  <c r="S42" i="3" l="1"/>
  <c r="S39" i="3"/>
  <c r="T19" i="3"/>
  <c r="S21" i="3"/>
  <c r="S22" i="3" l="1"/>
  <c r="S30" i="3"/>
  <c r="S29" i="3" s="1"/>
  <c r="S36" i="3" s="1"/>
  <c r="S43" i="3"/>
  <c r="S44" i="3" s="1"/>
  <c r="S40" i="3"/>
  <c r="T20" i="3"/>
  <c r="T38" i="3" s="1"/>
  <c r="T23" i="3"/>
  <c r="T18" i="3" s="1"/>
  <c r="T25" i="3" s="1"/>
  <c r="T42" i="3" l="1"/>
  <c r="T39" i="3"/>
  <c r="T21" i="3"/>
  <c r="U19" i="3"/>
  <c r="T22" i="3" l="1"/>
  <c r="T30" i="3"/>
  <c r="T29" i="3" s="1"/>
  <c r="T36" i="3" s="1"/>
  <c r="T43" i="3"/>
  <c r="T44" i="3" s="1"/>
  <c r="T40" i="3"/>
  <c r="U23" i="3"/>
  <c r="U18" i="3" s="1"/>
  <c r="U25" i="3" s="1"/>
  <c r="U20" i="3"/>
  <c r="U38" i="3" s="1"/>
  <c r="U39" i="3" l="1"/>
  <c r="U42" i="3"/>
  <c r="U21" i="3"/>
  <c r="U22" i="3" l="1"/>
  <c r="U30" i="3"/>
  <c r="U29" i="3" s="1"/>
  <c r="U36" i="3" s="1"/>
  <c r="U43" i="3"/>
  <c r="U44" i="3" s="1"/>
  <c r="U40" i="3"/>
  <c r="B51" i="3"/>
  <c r="I51" i="3" s="1"/>
  <c r="N51" i="3" s="1"/>
  <c r="B52" i="3" l="1"/>
</calcChain>
</file>

<file path=xl/sharedStrings.xml><?xml version="1.0" encoding="utf-8"?>
<sst xmlns="http://schemas.openxmlformats.org/spreadsheetml/2006/main" count="75" uniqueCount="75">
  <si>
    <t>Property details</t>
  </si>
  <si>
    <t>Levies</t>
  </si>
  <si>
    <t>Rates and taxes</t>
  </si>
  <si>
    <t>Purchase price</t>
  </si>
  <si>
    <t>Total cost</t>
  </si>
  <si>
    <t>Total bond</t>
  </si>
  <si>
    <t>Period (months)</t>
  </si>
  <si>
    <t>Interest rate</t>
  </si>
  <si>
    <t>Year</t>
  </si>
  <si>
    <t>Cash Flow - Yearly</t>
  </si>
  <si>
    <t>Cash Flow - Monthly</t>
  </si>
  <si>
    <t>Notes</t>
  </si>
  <si>
    <t>Management</t>
  </si>
  <si>
    <t>Discounted Cash Flow - Yearly</t>
  </si>
  <si>
    <t>Discounted Cash Flow - Monthly</t>
  </si>
  <si>
    <t>Total Discounted Cashflow</t>
  </si>
  <si>
    <t>Rent</t>
  </si>
  <si>
    <t>Deposit</t>
  </si>
  <si>
    <t>Discounted Cash Flow - Yearly - Per partner</t>
  </si>
  <si>
    <t>Total Discounted Cashflow - Per partner</t>
  </si>
  <si>
    <t>Discounted Cash Flow - Monthly - Per partner</t>
  </si>
  <si>
    <t>Floor area (m²)</t>
  </si>
  <si>
    <t>This excludes the initial buy in</t>
  </si>
  <si>
    <t>Bedrooms</t>
  </si>
  <si>
    <t>Bathrooms</t>
  </si>
  <si>
    <t>Parkings</t>
  </si>
  <si>
    <t>Transfer costs</t>
  </si>
  <si>
    <t>Bond costs</t>
  </si>
  <si>
    <t>Asking price</t>
  </si>
  <si>
    <t>Purchase details</t>
  </si>
  <si>
    <t>Rental details</t>
  </si>
  <si>
    <t>Bond details</t>
  </si>
  <si>
    <t>Financial Management Costs</t>
  </si>
  <si>
    <t>Maintenance</t>
  </si>
  <si>
    <t>NPV</t>
  </si>
  <si>
    <t>NPV per Investor</t>
  </si>
  <si>
    <t>Bond repayment</t>
  </si>
  <si>
    <t>Initial investment</t>
  </si>
  <si>
    <t>Number of investors</t>
  </si>
  <si>
    <t>Investor details</t>
  </si>
  <si>
    <t>Expected number of months occupied</t>
  </si>
  <si>
    <t>Discount</t>
  </si>
  <si>
    <t>Levies psm</t>
  </si>
  <si>
    <t>Yield After All Expenses</t>
  </si>
  <si>
    <t>Yield (Income/Total Cost)</t>
  </si>
  <si>
    <t>Yield After Levy and Rates and Taxes</t>
  </si>
  <si>
    <t>Property Value</t>
  </si>
  <si>
    <t>Value Increase (pa)</t>
  </si>
  <si>
    <t>Rental Escalation (pa)</t>
  </si>
  <si>
    <t>Rental Income (pm)</t>
  </si>
  <si>
    <t>Maintanance (pa)</t>
  </si>
  <si>
    <t>Financial Management Costs (pa)</t>
  </si>
  <si>
    <t>Levies (pm)</t>
  </si>
  <si>
    <t>Rates and taxes (pa)</t>
  </si>
  <si>
    <t>Cost Increase - Inflation (pa)</t>
  </si>
  <si>
    <t>Management fee (% of rental income)</t>
  </si>
  <si>
    <t>Start Loan Value</t>
  </si>
  <si>
    <t>Total Payments</t>
  </si>
  <si>
    <t>Interest for the year</t>
  </si>
  <si>
    <t>End Value</t>
  </si>
  <si>
    <t>Additional payments</t>
  </si>
  <si>
    <t>Total monthly payment</t>
  </si>
  <si>
    <t>Capital for the year</t>
  </si>
  <si>
    <t>Yield</t>
  </si>
  <si>
    <t>Loan</t>
  </si>
  <si>
    <t>Bond Interest</t>
  </si>
  <si>
    <t>Profit</t>
  </si>
  <si>
    <t>Equity</t>
  </si>
  <si>
    <t>Income</t>
  </si>
  <si>
    <t>Expenses</t>
  </si>
  <si>
    <t>Prime Rate</t>
  </si>
  <si>
    <t>Adjustement to Prime</t>
  </si>
  <si>
    <t>Including the future value of the property, excluding the terminal value</t>
  </si>
  <si>
    <t>Property Investment Calculator</t>
  </si>
  <si>
    <t>The purpose of this calculator is to compare investment properties in an objective manner. It take the various inputs into a property investment into consideration and reduces it to a present value using the free cash flow valuation method.
The inputs needed for the calculation are all styled as inputs using the excel default styling (orange cells). Once populated, the sheet provides the cash flow and income forecasts over a 20 year period. It also includes the current calue of the investment using the free cash flow valuation model and provides other measures throughout the sheet that gives more information relevant to making an investment decision.
If you have any suggestions to improve or alter the calculation, please do not hesitate to email me: barnardq2@gmail.com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</si>
</sst>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0.00;[Red]\-&quot;R&quot;#,##0.00"/>
    <numFmt numFmtId="44" formatCode="_-&quot;R&quot;* #,##0.00_-;\-&quot;R&quot;* #,##0.00_-;_-&quot;R&quot;* &quot;-&quot;??_-;_-@_-"/>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5"/>
      <color theme="3"/>
      <name val="Arial"/>
      <family val="2"/>
    </font>
    <font>
      <b/>
      <sz val="13"/>
      <color theme="3"/>
      <name val="Arial"/>
      <family val="2"/>
    </font>
    <font>
      <sz val="11"/>
      <color rgb="FF3F3F76"/>
      <name val="Arial"/>
      <family val="2"/>
    </font>
    <font>
      <b/>
      <sz val="11"/>
      <color rgb="FFFA7D00"/>
      <name val="Arial"/>
      <family val="2"/>
    </font>
    <font>
      <b/>
      <sz val="12"/>
      <color rgb="FFFA7D00"/>
      <name val="Arial"/>
      <family val="2"/>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s>
  <borders count="8">
    <border>
      <left/>
      <right/>
      <top/>
      <bottom/>
      <diagonal/>
    </border>
    <border>
      <left/>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
      <left/>
      <right/>
      <top style="thick">
        <color theme="4"/>
      </top>
      <bottom style="thick">
        <color theme="4" tint="0.499984740745262"/>
      </bottom>
      <diagonal/>
    </border>
  </borders>
  <cellStyleXfs count="7">
    <xf numFmtId="0" fontId="0" fillId="0" borderId="0"/>
    <xf numFmtId="0" fontId="3" fillId="0" borderId="2" applyNumberFormat="0" applyFill="0" applyAlignment="0" applyProtection="0"/>
    <xf numFmtId="0" fontId="4" fillId="0" borderId="3" applyNumberFormat="0" applyFill="0" applyAlignment="0" applyProtection="0"/>
    <xf numFmtId="0" fontId="5" fillId="2" borderId="4" applyNumberFormat="0" applyAlignment="0" applyProtection="0"/>
    <xf numFmtId="0" fontId="6" fillId="3" borderId="4" applyNumberFormat="0" applyAlignment="0" applyProtection="0"/>
    <xf numFmtId="0" fontId="2" fillId="4" borderId="5" applyNumberFormat="0" applyFont="0" applyAlignment="0" applyProtection="0"/>
    <xf numFmtId="9" fontId="2" fillId="0" borderId="0" applyFont="0" applyFill="0" applyBorder="0" applyAlignment="0" applyProtection="0"/>
  </cellStyleXfs>
  <cellXfs count="38">
    <xf numFmtId="0" fontId="0" fillId="0" borderId="0" xfId="0"/>
    <xf numFmtId="44" fontId="0" fillId="0" borderId="0" xfId="0" applyNumberFormat="1"/>
    <xf numFmtId="0" fontId="1" fillId="0" borderId="0" xfId="0" applyFont="1"/>
    <xf numFmtId="44" fontId="1" fillId="0" borderId="0" xfId="0" applyNumberFormat="1" applyFont="1"/>
    <xf numFmtId="44" fontId="1" fillId="0" borderId="1" xfId="0" applyNumberFormat="1" applyFont="1" applyBorder="1"/>
    <xf numFmtId="0" fontId="1" fillId="0" borderId="0" xfId="0" applyFont="1" applyAlignment="1">
      <alignment horizontal="left"/>
    </xf>
    <xf numFmtId="8" fontId="0" fillId="0" borderId="0" xfId="0" applyNumberFormat="1"/>
    <xf numFmtId="0" fontId="0" fillId="0" borderId="0" xfId="0" applyAlignment="1">
      <alignment horizontal="left" indent="1"/>
    </xf>
    <xf numFmtId="44" fontId="5" fillId="2" borderId="4" xfId="3" applyNumberFormat="1"/>
    <xf numFmtId="0" fontId="5" fillId="2" borderId="4" xfId="3" applyAlignment="1">
      <alignment horizontal="right"/>
    </xf>
    <xf numFmtId="44" fontId="5" fillId="2" borderId="4" xfId="3" applyNumberFormat="1" applyAlignment="1">
      <alignment horizontal="right"/>
    </xf>
    <xf numFmtId="2" fontId="5" fillId="2" borderId="4" xfId="3" applyNumberFormat="1"/>
    <xf numFmtId="44" fontId="6" fillId="3" borderId="4" xfId="4" applyNumberFormat="1"/>
    <xf numFmtId="10" fontId="5" fillId="2" borderId="4" xfId="3" applyNumberFormat="1"/>
    <xf numFmtId="0" fontId="5" fillId="2" borderId="4" xfId="3" applyNumberFormat="1"/>
    <xf numFmtId="0" fontId="5" fillId="2" borderId="6" xfId="3" applyNumberFormat="1" applyBorder="1" applyAlignment="1">
      <alignment horizontal="right"/>
    </xf>
    <xf numFmtId="0" fontId="4" fillId="0" borderId="3" xfId="2" applyAlignment="1">
      <alignment horizontal="center" vertical="center"/>
    </xf>
    <xf numFmtId="0" fontId="4" fillId="0" borderId="3" xfId="2"/>
    <xf numFmtId="0" fontId="4" fillId="0" borderId="3" xfId="2" applyAlignment="1">
      <alignment vertical="center"/>
    </xf>
    <xf numFmtId="9" fontId="6" fillId="3" borderId="4" xfId="4" applyNumberFormat="1"/>
    <xf numFmtId="44" fontId="6" fillId="3" borderId="4" xfId="4" applyNumberFormat="1" applyAlignment="1">
      <alignment horizontal="right"/>
    </xf>
    <xf numFmtId="9" fontId="5" fillId="2" borderId="4" xfId="6" applyFont="1" applyFill="1" applyBorder="1" applyAlignment="1">
      <alignment horizontal="right"/>
    </xf>
    <xf numFmtId="10" fontId="2" fillId="0" borderId="0" xfId="6" applyNumberFormat="1" applyFont="1" applyBorder="1"/>
    <xf numFmtId="10" fontId="2" fillId="0" borderId="0" xfId="6" applyNumberFormat="1" applyFont="1" applyBorder="1" applyAlignment="1">
      <alignment horizontal="left" indent="1"/>
    </xf>
    <xf numFmtId="10" fontId="1" fillId="0" borderId="0" xfId="0" applyNumberFormat="1" applyFont="1"/>
    <xf numFmtId="0" fontId="1" fillId="0" borderId="1" xfId="0" applyFont="1" applyBorder="1" applyAlignment="1">
      <alignment horizontal="left"/>
    </xf>
    <xf numFmtId="10" fontId="5" fillId="2" borderId="4" xfId="6" applyNumberFormat="1" applyFont="1" applyFill="1" applyBorder="1"/>
    <xf numFmtId="10" fontId="6" fillId="3" borderId="4" xfId="6" applyNumberFormat="1" applyFont="1" applyFill="1" applyBorder="1" applyAlignment="1">
      <alignment horizontal="right"/>
    </xf>
    <xf numFmtId="0" fontId="1" fillId="0" borderId="0" xfId="0" applyFont="1" applyAlignment="1">
      <alignment horizontal="center"/>
    </xf>
    <xf numFmtId="0" fontId="4" fillId="0" borderId="7" xfId="2" applyBorder="1" applyAlignment="1">
      <alignment horizontal="center"/>
    </xf>
    <xf numFmtId="0" fontId="0" fillId="4" borderId="5" xfId="5" applyFont="1" applyAlignment="1">
      <alignment horizontal="left" vertical="top" wrapText="1"/>
    </xf>
    <xf numFmtId="0" fontId="3" fillId="0" borderId="2" xfId="1" applyAlignment="1">
      <alignment horizontal="center" vertical="center"/>
    </xf>
    <xf numFmtId="0" fontId="4" fillId="0" borderId="3" xfId="2" applyAlignment="1">
      <alignment horizontal="center" vertical="center"/>
    </xf>
    <xf numFmtId="0" fontId="4" fillId="0" borderId="7" xfId="2" applyBorder="1" applyAlignment="1">
      <alignment horizontal="center" vertical="center"/>
    </xf>
    <xf numFmtId="44" fontId="7" fillId="3" borderId="4" xfId="4" applyNumberFormat="1" applyFont="1" applyAlignment="1">
      <alignment horizontal="center" vertical="center"/>
    </xf>
    <xf numFmtId="44" fontId="1" fillId="4" borderId="5" xfId="5" applyNumberFormat="1" applyFont="1" applyAlignment="1">
      <alignment horizontal="center" vertical="center" wrapText="1"/>
    </xf>
    <xf numFmtId="0" fontId="0" fillId="0" borderId="0" xfId="0" applyAlignment="1">
      <alignment horizontal="left" vertical="top"/>
    </xf>
    <xf numFmtId="0" fontId="0" fillId="0" borderId="0" xfId="0" applyAlignment="1">
      <alignment horizontal="left" vertical="top" wrapText="1"/>
    </xf>
  </cellXfs>
  <cellStyles count="7">
    <cellStyle name="Calculation" xfId="4" builtinId="22"/>
    <cellStyle name="Heading 1" xfId="1" builtinId="16"/>
    <cellStyle name="Heading 2" xfId="2" builtinId="17"/>
    <cellStyle name="Input" xfId="3" builtinId="20"/>
    <cellStyle name="Normal" xfId="0" builtinId="0"/>
    <cellStyle name="Note" xfId="5" builtinId="10"/>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B9CB7-FB0A-48CC-A958-DCDDF9B0641B}">
  <dimension ref="A1:Q25"/>
  <sheetViews>
    <sheetView workbookViewId="0">
      <selection sqref="A1:Q25"/>
    </sheetView>
  </sheetViews>
  <sheetFormatPr defaultRowHeight="14.4" x14ac:dyDescent="0.3"/>
  <sheetData>
    <row r="1" spans="1:17" x14ac:dyDescent="0.3">
      <c r="A1" s="37" t="s">
        <v>74</v>
      </c>
      <c r="B1" s="36"/>
      <c r="C1" s="36"/>
      <c r="D1" s="36"/>
      <c r="E1" s="36"/>
      <c r="F1" s="36"/>
      <c r="G1" s="36"/>
      <c r="H1" s="36"/>
      <c r="I1" s="36"/>
      <c r="J1" s="36"/>
      <c r="K1" s="36"/>
      <c r="L1" s="36"/>
      <c r="M1" s="36"/>
      <c r="N1" s="36"/>
      <c r="O1" s="36"/>
      <c r="P1" s="36"/>
      <c r="Q1" s="36"/>
    </row>
    <row r="2" spans="1:17" x14ac:dyDescent="0.3">
      <c r="A2" s="36"/>
      <c r="B2" s="36"/>
      <c r="C2" s="36"/>
      <c r="D2" s="36"/>
      <c r="E2" s="36"/>
      <c r="F2" s="36"/>
      <c r="G2" s="36"/>
      <c r="H2" s="36"/>
      <c r="I2" s="36"/>
      <c r="J2" s="36"/>
      <c r="K2" s="36"/>
      <c r="L2" s="36"/>
      <c r="M2" s="36"/>
      <c r="N2" s="36"/>
      <c r="O2" s="36"/>
      <c r="P2" s="36"/>
      <c r="Q2" s="36"/>
    </row>
    <row r="3" spans="1:17" x14ac:dyDescent="0.3">
      <c r="A3" s="36"/>
      <c r="B3" s="36"/>
      <c r="C3" s="36"/>
      <c r="D3" s="36"/>
      <c r="E3" s="36"/>
      <c r="F3" s="36"/>
      <c r="G3" s="36"/>
      <c r="H3" s="36"/>
      <c r="I3" s="36"/>
      <c r="J3" s="36"/>
      <c r="K3" s="36"/>
      <c r="L3" s="36"/>
      <c r="M3" s="36"/>
      <c r="N3" s="36"/>
      <c r="O3" s="36"/>
      <c r="P3" s="36"/>
      <c r="Q3" s="36"/>
    </row>
    <row r="4" spans="1:17" x14ac:dyDescent="0.3">
      <c r="A4" s="36"/>
      <c r="B4" s="36"/>
      <c r="C4" s="36"/>
      <c r="D4" s="36"/>
      <c r="E4" s="36"/>
      <c r="F4" s="36"/>
      <c r="G4" s="36"/>
      <c r="H4" s="36"/>
      <c r="I4" s="36"/>
      <c r="J4" s="36"/>
      <c r="K4" s="36"/>
      <c r="L4" s="36"/>
      <c r="M4" s="36"/>
      <c r="N4" s="36"/>
      <c r="O4" s="36"/>
      <c r="P4" s="36"/>
      <c r="Q4" s="36"/>
    </row>
    <row r="5" spans="1:17" x14ac:dyDescent="0.3">
      <c r="A5" s="36"/>
      <c r="B5" s="36"/>
      <c r="C5" s="36"/>
      <c r="D5" s="36"/>
      <c r="E5" s="36"/>
      <c r="F5" s="36"/>
      <c r="G5" s="36"/>
      <c r="H5" s="36"/>
      <c r="I5" s="36"/>
      <c r="J5" s="36"/>
      <c r="K5" s="36"/>
      <c r="L5" s="36"/>
      <c r="M5" s="36"/>
      <c r="N5" s="36"/>
      <c r="O5" s="36"/>
      <c r="P5" s="36"/>
      <c r="Q5" s="36"/>
    </row>
    <row r="6" spans="1:17" x14ac:dyDescent="0.3">
      <c r="A6" s="36"/>
      <c r="B6" s="36"/>
      <c r="C6" s="36"/>
      <c r="D6" s="36"/>
      <c r="E6" s="36"/>
      <c r="F6" s="36"/>
      <c r="G6" s="36"/>
      <c r="H6" s="36"/>
      <c r="I6" s="36"/>
      <c r="J6" s="36"/>
      <c r="K6" s="36"/>
      <c r="L6" s="36"/>
      <c r="M6" s="36"/>
      <c r="N6" s="36"/>
      <c r="O6" s="36"/>
      <c r="P6" s="36"/>
      <c r="Q6" s="36"/>
    </row>
    <row r="7" spans="1:17" x14ac:dyDescent="0.3">
      <c r="A7" s="36"/>
      <c r="B7" s="36"/>
      <c r="C7" s="36"/>
      <c r="D7" s="36"/>
      <c r="E7" s="36"/>
      <c r="F7" s="36"/>
      <c r="G7" s="36"/>
      <c r="H7" s="36"/>
      <c r="I7" s="36"/>
      <c r="J7" s="36"/>
      <c r="K7" s="36"/>
      <c r="L7" s="36"/>
      <c r="M7" s="36"/>
      <c r="N7" s="36"/>
      <c r="O7" s="36"/>
      <c r="P7" s="36"/>
      <c r="Q7" s="36"/>
    </row>
    <row r="8" spans="1:17" x14ac:dyDescent="0.3">
      <c r="A8" s="36"/>
      <c r="B8" s="36"/>
      <c r="C8" s="36"/>
      <c r="D8" s="36"/>
      <c r="E8" s="36"/>
      <c r="F8" s="36"/>
      <c r="G8" s="36"/>
      <c r="H8" s="36"/>
      <c r="I8" s="36"/>
      <c r="J8" s="36"/>
      <c r="K8" s="36"/>
      <c r="L8" s="36"/>
      <c r="M8" s="36"/>
      <c r="N8" s="36"/>
      <c r="O8" s="36"/>
      <c r="P8" s="36"/>
      <c r="Q8" s="36"/>
    </row>
    <row r="9" spans="1:17" x14ac:dyDescent="0.3">
      <c r="A9" s="36"/>
      <c r="B9" s="36"/>
      <c r="C9" s="36"/>
      <c r="D9" s="36"/>
      <c r="E9" s="36"/>
      <c r="F9" s="36"/>
      <c r="G9" s="36"/>
      <c r="H9" s="36"/>
      <c r="I9" s="36"/>
      <c r="J9" s="36"/>
      <c r="K9" s="36"/>
      <c r="L9" s="36"/>
      <c r="M9" s="36"/>
      <c r="N9" s="36"/>
      <c r="O9" s="36"/>
      <c r="P9" s="36"/>
      <c r="Q9" s="36"/>
    </row>
    <row r="10" spans="1:17" x14ac:dyDescent="0.3">
      <c r="A10" s="36"/>
      <c r="B10" s="36"/>
      <c r="C10" s="36"/>
      <c r="D10" s="36"/>
      <c r="E10" s="36"/>
      <c r="F10" s="36"/>
      <c r="G10" s="36"/>
      <c r="H10" s="36"/>
      <c r="I10" s="36"/>
      <c r="J10" s="36"/>
      <c r="K10" s="36"/>
      <c r="L10" s="36"/>
      <c r="M10" s="36"/>
      <c r="N10" s="36"/>
      <c r="O10" s="36"/>
      <c r="P10" s="36"/>
      <c r="Q10" s="36"/>
    </row>
    <row r="11" spans="1:17" x14ac:dyDescent="0.3">
      <c r="A11" s="36"/>
      <c r="B11" s="36"/>
      <c r="C11" s="36"/>
      <c r="D11" s="36"/>
      <c r="E11" s="36"/>
      <c r="F11" s="36"/>
      <c r="G11" s="36"/>
      <c r="H11" s="36"/>
      <c r="I11" s="36"/>
      <c r="J11" s="36"/>
      <c r="K11" s="36"/>
      <c r="L11" s="36"/>
      <c r="M11" s="36"/>
      <c r="N11" s="36"/>
      <c r="O11" s="36"/>
      <c r="P11" s="36"/>
      <c r="Q11" s="36"/>
    </row>
    <row r="12" spans="1:17" x14ac:dyDescent="0.3">
      <c r="A12" s="36"/>
      <c r="B12" s="36"/>
      <c r="C12" s="36"/>
      <c r="D12" s="36"/>
      <c r="E12" s="36"/>
      <c r="F12" s="36"/>
      <c r="G12" s="36"/>
      <c r="H12" s="36"/>
      <c r="I12" s="36"/>
      <c r="J12" s="36"/>
      <c r="K12" s="36"/>
      <c r="L12" s="36"/>
      <c r="M12" s="36"/>
      <c r="N12" s="36"/>
      <c r="O12" s="36"/>
      <c r="P12" s="36"/>
      <c r="Q12" s="36"/>
    </row>
    <row r="13" spans="1:17" x14ac:dyDescent="0.3">
      <c r="A13" s="36"/>
      <c r="B13" s="36"/>
      <c r="C13" s="36"/>
      <c r="D13" s="36"/>
      <c r="E13" s="36"/>
      <c r="F13" s="36"/>
      <c r="G13" s="36"/>
      <c r="H13" s="36"/>
      <c r="I13" s="36"/>
      <c r="J13" s="36"/>
      <c r="K13" s="36"/>
      <c r="L13" s="36"/>
      <c r="M13" s="36"/>
      <c r="N13" s="36"/>
      <c r="O13" s="36"/>
      <c r="P13" s="36"/>
      <c r="Q13" s="36"/>
    </row>
    <row r="14" spans="1:17" x14ac:dyDescent="0.3">
      <c r="A14" s="36"/>
      <c r="B14" s="36"/>
      <c r="C14" s="36"/>
      <c r="D14" s="36"/>
      <c r="E14" s="36"/>
      <c r="F14" s="36"/>
      <c r="G14" s="36"/>
      <c r="H14" s="36"/>
      <c r="I14" s="36"/>
      <c r="J14" s="36"/>
      <c r="K14" s="36"/>
      <c r="L14" s="36"/>
      <c r="M14" s="36"/>
      <c r="N14" s="36"/>
      <c r="O14" s="36"/>
      <c r="P14" s="36"/>
      <c r="Q14" s="36"/>
    </row>
    <row r="15" spans="1:17" x14ac:dyDescent="0.3">
      <c r="A15" s="36"/>
      <c r="B15" s="36"/>
      <c r="C15" s="36"/>
      <c r="D15" s="36"/>
      <c r="E15" s="36"/>
      <c r="F15" s="36"/>
      <c r="G15" s="36"/>
      <c r="H15" s="36"/>
      <c r="I15" s="36"/>
      <c r="J15" s="36"/>
      <c r="K15" s="36"/>
      <c r="L15" s="36"/>
      <c r="M15" s="36"/>
      <c r="N15" s="36"/>
      <c r="O15" s="36"/>
      <c r="P15" s="36"/>
      <c r="Q15" s="36"/>
    </row>
    <row r="16" spans="1:17" x14ac:dyDescent="0.3">
      <c r="A16" s="36"/>
      <c r="B16" s="36"/>
      <c r="C16" s="36"/>
      <c r="D16" s="36"/>
      <c r="E16" s="36"/>
      <c r="F16" s="36"/>
      <c r="G16" s="36"/>
      <c r="H16" s="36"/>
      <c r="I16" s="36"/>
      <c r="J16" s="36"/>
      <c r="K16" s="36"/>
      <c r="L16" s="36"/>
      <c r="M16" s="36"/>
      <c r="N16" s="36"/>
      <c r="O16" s="36"/>
      <c r="P16" s="36"/>
      <c r="Q16" s="36"/>
    </row>
    <row r="17" spans="1:17" x14ac:dyDescent="0.3">
      <c r="A17" s="36"/>
      <c r="B17" s="36"/>
      <c r="C17" s="36"/>
      <c r="D17" s="36"/>
      <c r="E17" s="36"/>
      <c r="F17" s="36"/>
      <c r="G17" s="36"/>
      <c r="H17" s="36"/>
      <c r="I17" s="36"/>
      <c r="J17" s="36"/>
      <c r="K17" s="36"/>
      <c r="L17" s="36"/>
      <c r="M17" s="36"/>
      <c r="N17" s="36"/>
      <c r="O17" s="36"/>
      <c r="P17" s="36"/>
      <c r="Q17" s="36"/>
    </row>
    <row r="18" spans="1:17" x14ac:dyDescent="0.3">
      <c r="A18" s="36"/>
      <c r="B18" s="36"/>
      <c r="C18" s="36"/>
      <c r="D18" s="36"/>
      <c r="E18" s="36"/>
      <c r="F18" s="36"/>
      <c r="G18" s="36"/>
      <c r="H18" s="36"/>
      <c r="I18" s="36"/>
      <c r="J18" s="36"/>
      <c r="K18" s="36"/>
      <c r="L18" s="36"/>
      <c r="M18" s="36"/>
      <c r="N18" s="36"/>
      <c r="O18" s="36"/>
      <c r="P18" s="36"/>
      <c r="Q18" s="36"/>
    </row>
    <row r="19" spans="1:17" x14ac:dyDescent="0.3">
      <c r="A19" s="36"/>
      <c r="B19" s="36"/>
      <c r="C19" s="36"/>
      <c r="D19" s="36"/>
      <c r="E19" s="36"/>
      <c r="F19" s="36"/>
      <c r="G19" s="36"/>
      <c r="H19" s="36"/>
      <c r="I19" s="36"/>
      <c r="J19" s="36"/>
      <c r="K19" s="36"/>
      <c r="L19" s="36"/>
      <c r="M19" s="36"/>
      <c r="N19" s="36"/>
      <c r="O19" s="36"/>
      <c r="P19" s="36"/>
      <c r="Q19" s="36"/>
    </row>
    <row r="20" spans="1:17" x14ac:dyDescent="0.3">
      <c r="A20" s="36"/>
      <c r="B20" s="36"/>
      <c r="C20" s="36"/>
      <c r="D20" s="36"/>
      <c r="E20" s="36"/>
      <c r="F20" s="36"/>
      <c r="G20" s="36"/>
      <c r="H20" s="36"/>
      <c r="I20" s="36"/>
      <c r="J20" s="36"/>
      <c r="K20" s="36"/>
      <c r="L20" s="36"/>
      <c r="M20" s="36"/>
      <c r="N20" s="36"/>
      <c r="O20" s="36"/>
      <c r="P20" s="36"/>
      <c r="Q20" s="36"/>
    </row>
    <row r="21" spans="1:17" x14ac:dyDescent="0.3">
      <c r="A21" s="36"/>
      <c r="B21" s="36"/>
      <c r="C21" s="36"/>
      <c r="D21" s="36"/>
      <c r="E21" s="36"/>
      <c r="F21" s="36"/>
      <c r="G21" s="36"/>
      <c r="H21" s="36"/>
      <c r="I21" s="36"/>
      <c r="J21" s="36"/>
      <c r="K21" s="36"/>
      <c r="L21" s="36"/>
      <c r="M21" s="36"/>
      <c r="N21" s="36"/>
      <c r="O21" s="36"/>
      <c r="P21" s="36"/>
      <c r="Q21" s="36"/>
    </row>
    <row r="22" spans="1:17" x14ac:dyDescent="0.3">
      <c r="A22" s="36"/>
      <c r="B22" s="36"/>
      <c r="C22" s="36"/>
      <c r="D22" s="36"/>
      <c r="E22" s="36"/>
      <c r="F22" s="36"/>
      <c r="G22" s="36"/>
      <c r="H22" s="36"/>
      <c r="I22" s="36"/>
      <c r="J22" s="36"/>
      <c r="K22" s="36"/>
      <c r="L22" s="36"/>
      <c r="M22" s="36"/>
      <c r="N22" s="36"/>
      <c r="O22" s="36"/>
      <c r="P22" s="36"/>
      <c r="Q22" s="36"/>
    </row>
    <row r="23" spans="1:17" x14ac:dyDescent="0.3">
      <c r="A23" s="36"/>
      <c r="B23" s="36"/>
      <c r="C23" s="36"/>
      <c r="D23" s="36"/>
      <c r="E23" s="36"/>
      <c r="F23" s="36"/>
      <c r="G23" s="36"/>
      <c r="H23" s="36"/>
      <c r="I23" s="36"/>
      <c r="J23" s="36"/>
      <c r="K23" s="36"/>
      <c r="L23" s="36"/>
      <c r="M23" s="36"/>
      <c r="N23" s="36"/>
      <c r="O23" s="36"/>
      <c r="P23" s="36"/>
      <c r="Q23" s="36"/>
    </row>
    <row r="24" spans="1:17" x14ac:dyDescent="0.3">
      <c r="A24" s="36"/>
      <c r="B24" s="36"/>
      <c r="C24" s="36"/>
      <c r="D24" s="36"/>
      <c r="E24" s="36"/>
      <c r="F24" s="36"/>
      <c r="G24" s="36"/>
      <c r="H24" s="36"/>
      <c r="I24" s="36"/>
      <c r="J24" s="36"/>
      <c r="K24" s="36"/>
      <c r="L24" s="36"/>
      <c r="M24" s="36"/>
      <c r="N24" s="36"/>
      <c r="O24" s="36"/>
      <c r="P24" s="36"/>
      <c r="Q24" s="36"/>
    </row>
    <row r="25" spans="1:17" x14ac:dyDescent="0.3">
      <c r="A25" s="36"/>
      <c r="B25" s="36"/>
      <c r="C25" s="36"/>
      <c r="D25" s="36"/>
      <c r="E25" s="36"/>
      <c r="F25" s="36"/>
      <c r="G25" s="36"/>
      <c r="H25" s="36"/>
      <c r="I25" s="36"/>
      <c r="J25" s="36"/>
      <c r="K25" s="36"/>
      <c r="L25" s="36"/>
      <c r="M25" s="36"/>
      <c r="N25" s="36"/>
      <c r="O25" s="36"/>
      <c r="P25" s="36"/>
      <c r="Q25" s="36"/>
    </row>
  </sheetData>
  <mergeCells count="1">
    <mergeCell ref="A1:Q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8A33B-905E-4BF8-AB41-8A840E8D0B63}">
  <sheetPr>
    <outlinePr summaryBelow="0"/>
  </sheetPr>
  <dimension ref="A1:U53"/>
  <sheetViews>
    <sheetView tabSelected="1" zoomScaleNormal="100" workbookViewId="0">
      <selection sqref="A1:U2"/>
    </sheetView>
  </sheetViews>
  <sheetFormatPr defaultRowHeight="14.4" outlineLevelRow="1" x14ac:dyDescent="0.3"/>
  <cols>
    <col min="1" max="1" width="42.21875" style="2" bestFit="1" customWidth="1"/>
    <col min="2" max="3" width="12.44140625" bestFit="1" customWidth="1"/>
    <col min="4" max="4" width="18.44140625" bestFit="1" customWidth="1"/>
    <col min="5" max="5" width="14" bestFit="1" customWidth="1"/>
    <col min="6" max="6" width="12.44140625" bestFit="1" customWidth="1"/>
    <col min="7" max="7" width="13.5546875" bestFit="1" customWidth="1"/>
    <col min="8" max="8" width="14" bestFit="1" customWidth="1"/>
    <col min="9" max="9" width="14.33203125" bestFit="1" customWidth="1"/>
    <col min="10" max="10" width="21.33203125" bestFit="1" customWidth="1"/>
    <col min="11" max="11" width="14" bestFit="1" customWidth="1"/>
    <col min="12" max="12" width="12.44140625" bestFit="1" customWidth="1"/>
    <col min="13" max="13" width="18.88671875" bestFit="1" customWidth="1"/>
    <col min="14" max="14" width="14.33203125" bestFit="1" customWidth="1"/>
    <col min="15" max="21" width="12.44140625" bestFit="1" customWidth="1"/>
  </cols>
  <sheetData>
    <row r="1" spans="1:21" s="2" customFormat="1" ht="15" thickBot="1" x14ac:dyDescent="0.35">
      <c r="A1" s="31" t="s">
        <v>73</v>
      </c>
      <c r="B1" s="31"/>
      <c r="C1" s="31"/>
      <c r="D1" s="31"/>
      <c r="E1" s="31"/>
      <c r="F1" s="31"/>
      <c r="G1" s="31"/>
      <c r="H1" s="31"/>
      <c r="I1" s="31"/>
      <c r="J1" s="31"/>
      <c r="K1" s="31"/>
      <c r="L1" s="31"/>
      <c r="M1" s="31"/>
      <c r="N1" s="31"/>
      <c r="O1" s="31"/>
      <c r="P1" s="31"/>
      <c r="Q1" s="31"/>
      <c r="R1" s="31"/>
      <c r="S1" s="31"/>
      <c r="T1" s="31"/>
      <c r="U1" s="31"/>
    </row>
    <row r="2" spans="1:21" s="2" customFormat="1" ht="15.6" thickTop="1" thickBot="1" x14ac:dyDescent="0.35">
      <c r="A2" s="31"/>
      <c r="B2" s="31"/>
      <c r="C2" s="31"/>
      <c r="D2" s="31"/>
      <c r="E2" s="31"/>
      <c r="F2" s="31"/>
      <c r="G2" s="31"/>
      <c r="H2" s="31"/>
      <c r="I2" s="31"/>
      <c r="J2" s="31"/>
      <c r="K2" s="31"/>
      <c r="L2" s="31"/>
      <c r="M2" s="31"/>
      <c r="N2" s="31"/>
      <c r="O2" s="31"/>
      <c r="P2" s="31"/>
      <c r="Q2" s="31"/>
      <c r="R2" s="31"/>
      <c r="S2" s="31"/>
      <c r="T2" s="31"/>
      <c r="U2" s="31"/>
    </row>
    <row r="3" spans="1:21" s="17" customFormat="1" ht="18" thickTop="1" thickBot="1" x14ac:dyDescent="0.35">
      <c r="A3" s="32" t="s">
        <v>30</v>
      </c>
      <c r="B3" s="32"/>
      <c r="C3" s="16"/>
      <c r="D3" s="32" t="s">
        <v>0</v>
      </c>
      <c r="E3" s="32"/>
      <c r="F3" s="16"/>
      <c r="G3" s="32" t="s">
        <v>29</v>
      </c>
      <c r="H3" s="32"/>
      <c r="I3" s="16"/>
      <c r="J3" s="32" t="s">
        <v>31</v>
      </c>
      <c r="K3" s="32"/>
      <c r="L3" s="16"/>
      <c r="M3" s="29" t="s">
        <v>39</v>
      </c>
      <c r="N3" s="29"/>
      <c r="O3" s="18"/>
      <c r="P3" s="33" t="s">
        <v>11</v>
      </c>
      <c r="Q3" s="33"/>
      <c r="R3" s="33"/>
      <c r="S3" s="33"/>
      <c r="T3" s="33"/>
      <c r="U3" s="33"/>
    </row>
    <row r="4" spans="1:21" s="2" customFormat="1" ht="15" thickTop="1" x14ac:dyDescent="0.3">
      <c r="A4" s="2" t="s">
        <v>48</v>
      </c>
      <c r="B4" s="13"/>
      <c r="D4" s="2" t="s">
        <v>28</v>
      </c>
      <c r="E4" s="8"/>
      <c r="G4" s="5" t="s">
        <v>3</v>
      </c>
      <c r="H4" s="8"/>
      <c r="I4"/>
      <c r="J4" s="2" t="s">
        <v>17</v>
      </c>
      <c r="K4" s="12">
        <f>N4*N5</f>
        <v>0</v>
      </c>
      <c r="L4"/>
      <c r="M4" s="2" t="s">
        <v>38</v>
      </c>
      <c r="N4" s="11">
        <v>1</v>
      </c>
      <c r="O4"/>
      <c r="P4" s="30"/>
      <c r="Q4" s="30"/>
      <c r="R4" s="30"/>
      <c r="S4" s="30"/>
      <c r="T4" s="30"/>
      <c r="U4" s="30"/>
    </row>
    <row r="5" spans="1:21" s="2" customFormat="1" x14ac:dyDescent="0.3">
      <c r="A5" s="2" t="s">
        <v>54</v>
      </c>
      <c r="B5" s="13"/>
      <c r="D5" s="2" t="s">
        <v>23</v>
      </c>
      <c r="E5" s="14"/>
      <c r="G5" s="5" t="s">
        <v>26</v>
      </c>
      <c r="H5" s="8"/>
      <c r="I5"/>
      <c r="J5" s="2" t="s">
        <v>5</v>
      </c>
      <c r="K5" s="12">
        <f>H7-K4</f>
        <v>0</v>
      </c>
      <c r="L5"/>
      <c r="M5" s="2" t="s">
        <v>37</v>
      </c>
      <c r="N5" s="8">
        <v>0</v>
      </c>
      <c r="O5"/>
      <c r="P5" s="30"/>
      <c r="Q5" s="30"/>
      <c r="R5" s="30"/>
      <c r="S5" s="30"/>
      <c r="T5" s="30"/>
      <c r="U5" s="30"/>
    </row>
    <row r="6" spans="1:21" s="2" customFormat="1" x14ac:dyDescent="0.3">
      <c r="A6" s="2" t="s">
        <v>40</v>
      </c>
      <c r="B6" s="11"/>
      <c r="D6" s="2" t="s">
        <v>24</v>
      </c>
      <c r="E6" s="14"/>
      <c r="G6" s="5" t="s">
        <v>27</v>
      </c>
      <c r="H6" s="8"/>
      <c r="I6"/>
      <c r="J6" s="2" t="s">
        <v>6</v>
      </c>
      <c r="K6" s="9">
        <v>240</v>
      </c>
      <c r="L6"/>
      <c r="O6"/>
      <c r="P6" s="30"/>
      <c r="Q6" s="30"/>
      <c r="R6" s="30"/>
      <c r="S6" s="30"/>
      <c r="T6" s="30"/>
      <c r="U6" s="30"/>
    </row>
    <row r="7" spans="1:21" s="2" customFormat="1" x14ac:dyDescent="0.3">
      <c r="A7" s="2" t="s">
        <v>55</v>
      </c>
      <c r="B7" s="13"/>
      <c r="D7" s="2" t="s">
        <v>25</v>
      </c>
      <c r="E7" s="14"/>
      <c r="G7" s="2" t="s">
        <v>4</v>
      </c>
      <c r="H7" s="12">
        <f>SUM(H4:H6)</f>
        <v>0</v>
      </c>
      <c r="I7"/>
      <c r="J7" s="2" t="s">
        <v>70</v>
      </c>
      <c r="K7" s="26">
        <v>0.1125</v>
      </c>
      <c r="L7"/>
      <c r="M7"/>
      <c r="N7"/>
      <c r="O7"/>
      <c r="P7" s="30"/>
      <c r="Q7" s="30"/>
      <c r="R7" s="30"/>
      <c r="S7" s="30"/>
      <c r="T7" s="30"/>
      <c r="U7" s="30"/>
    </row>
    <row r="8" spans="1:21" s="2" customFormat="1" x14ac:dyDescent="0.3">
      <c r="A8" s="2" t="s">
        <v>49</v>
      </c>
      <c r="B8" s="8"/>
      <c r="D8" s="2" t="s">
        <v>21</v>
      </c>
      <c r="E8" s="15"/>
      <c r="I8"/>
      <c r="J8" s="2" t="s">
        <v>71</v>
      </c>
      <c r="K8" s="26">
        <v>-1.2200000000000001E-2</v>
      </c>
      <c r="L8"/>
      <c r="M8"/>
      <c r="N8"/>
      <c r="O8"/>
      <c r="P8" s="30"/>
      <c r="Q8" s="30"/>
      <c r="R8" s="30"/>
      <c r="S8" s="30"/>
      <c r="T8" s="30"/>
      <c r="U8" s="30"/>
    </row>
    <row r="9" spans="1:21" s="2" customFormat="1" x14ac:dyDescent="0.3">
      <c r="A9" s="2" t="s">
        <v>50</v>
      </c>
      <c r="B9" s="12">
        <f>B8</f>
        <v>0</v>
      </c>
      <c r="D9" s="2" t="s">
        <v>52</v>
      </c>
      <c r="E9" s="10"/>
      <c r="F9" s="1"/>
      <c r="G9" s="2" t="s">
        <v>41</v>
      </c>
      <c r="H9" s="19" t="e">
        <f>($E$4-$H$4)/E4</f>
        <v>#DIV/0!</v>
      </c>
      <c r="I9"/>
      <c r="J9" s="2" t="s">
        <v>7</v>
      </c>
      <c r="K9" s="27">
        <f>K7+K8</f>
        <v>0.1003</v>
      </c>
      <c r="L9"/>
      <c r="M9"/>
      <c r="N9"/>
      <c r="O9"/>
      <c r="P9" s="30"/>
      <c r="Q9" s="30"/>
      <c r="R9" s="30"/>
      <c r="S9" s="30"/>
      <c r="T9" s="30"/>
      <c r="U9" s="30"/>
    </row>
    <row r="10" spans="1:21" s="2" customFormat="1" x14ac:dyDescent="0.3">
      <c r="A10" s="2" t="s">
        <v>51</v>
      </c>
      <c r="B10" s="8">
        <v>0</v>
      </c>
      <c r="D10" s="2" t="s">
        <v>42</v>
      </c>
      <c r="E10" s="20" t="e">
        <f>E9/E8</f>
        <v>#DIV/0!</v>
      </c>
      <c r="F10" s="1"/>
      <c r="I10"/>
      <c r="J10" s="2" t="s">
        <v>36</v>
      </c>
      <c r="K10" s="12">
        <f>PMT((K9/12),K6,K5,0,0)</f>
        <v>0</v>
      </c>
      <c r="L10"/>
      <c r="M10"/>
      <c r="N10"/>
      <c r="O10"/>
      <c r="P10" s="30"/>
      <c r="Q10" s="30"/>
      <c r="R10" s="30"/>
      <c r="S10" s="30"/>
      <c r="T10" s="30"/>
      <c r="U10" s="30"/>
    </row>
    <row r="11" spans="1:21" x14ac:dyDescent="0.3">
      <c r="A11"/>
      <c r="D11" s="2" t="s">
        <v>53</v>
      </c>
      <c r="E11" s="10"/>
      <c r="J11" s="2" t="s">
        <v>60</v>
      </c>
      <c r="K11" s="8">
        <v>0</v>
      </c>
    </row>
    <row r="12" spans="1:21" x14ac:dyDescent="0.3">
      <c r="A12"/>
      <c r="D12" s="2" t="s">
        <v>47</v>
      </c>
      <c r="E12" s="21"/>
      <c r="J12" s="2" t="s">
        <v>61</v>
      </c>
      <c r="K12" s="12">
        <f>-K10+K11</f>
        <v>0</v>
      </c>
    </row>
    <row r="13" spans="1:21" s="2" customFormat="1" x14ac:dyDescent="0.3">
      <c r="E13"/>
      <c r="F13"/>
      <c r="G13"/>
      <c r="H13"/>
      <c r="I13"/>
      <c r="J13"/>
      <c r="K13"/>
      <c r="L13"/>
      <c r="M13"/>
      <c r="N13"/>
      <c r="O13"/>
      <c r="P13"/>
      <c r="Q13"/>
      <c r="R13"/>
      <c r="S13"/>
      <c r="T13"/>
      <c r="U13"/>
    </row>
    <row r="14" spans="1:21" s="2" customFormat="1" x14ac:dyDescent="0.3">
      <c r="A14" s="2" t="s">
        <v>8</v>
      </c>
      <c r="B14" s="2">
        <v>1</v>
      </c>
      <c r="C14" s="2">
        <v>2</v>
      </c>
      <c r="D14" s="2">
        <v>3</v>
      </c>
      <c r="E14" s="2">
        <v>4</v>
      </c>
      <c r="F14" s="2">
        <v>5</v>
      </c>
      <c r="G14" s="2">
        <v>6</v>
      </c>
      <c r="H14" s="2">
        <v>7</v>
      </c>
      <c r="I14" s="2">
        <v>8</v>
      </c>
      <c r="J14" s="2">
        <v>9</v>
      </c>
      <c r="K14" s="2">
        <v>10</v>
      </c>
      <c r="L14" s="2">
        <v>11</v>
      </c>
      <c r="M14" s="2">
        <v>12</v>
      </c>
      <c r="N14" s="2">
        <v>13</v>
      </c>
      <c r="O14" s="2">
        <v>14</v>
      </c>
      <c r="P14" s="2">
        <v>15</v>
      </c>
      <c r="Q14" s="2">
        <v>16</v>
      </c>
      <c r="R14" s="2">
        <v>17</v>
      </c>
      <c r="S14" s="2">
        <v>18</v>
      </c>
      <c r="T14" s="2">
        <v>19</v>
      </c>
      <c r="U14" s="2">
        <v>20</v>
      </c>
    </row>
    <row r="15" spans="1:21" s="2" customFormat="1" x14ac:dyDescent="0.3"/>
    <row r="16" spans="1:21" s="2" customFormat="1" x14ac:dyDescent="0.3">
      <c r="A16" s="2" t="s">
        <v>46</v>
      </c>
      <c r="B16" s="3">
        <f>H4</f>
        <v>0</v>
      </c>
      <c r="C16" s="3">
        <f>B16*(1+$E$12)</f>
        <v>0</v>
      </c>
      <c r="D16" s="3">
        <f>C16*(1+$E$12)</f>
        <v>0</v>
      </c>
      <c r="E16" s="3">
        <f t="shared" ref="E16:U16" si="0">D16*(1+$E$12)</f>
        <v>0</v>
      </c>
      <c r="F16" s="3">
        <f t="shared" si="0"/>
        <v>0</v>
      </c>
      <c r="G16" s="3">
        <f t="shared" si="0"/>
        <v>0</v>
      </c>
      <c r="H16" s="3">
        <f t="shared" si="0"/>
        <v>0</v>
      </c>
      <c r="I16" s="3">
        <f t="shared" si="0"/>
        <v>0</v>
      </c>
      <c r="J16" s="3">
        <f t="shared" si="0"/>
        <v>0</v>
      </c>
      <c r="K16" s="3">
        <f t="shared" si="0"/>
        <v>0</v>
      </c>
      <c r="L16" s="3">
        <f t="shared" si="0"/>
        <v>0</v>
      </c>
      <c r="M16" s="3">
        <f t="shared" si="0"/>
        <v>0</v>
      </c>
      <c r="N16" s="3">
        <f t="shared" si="0"/>
        <v>0</v>
      </c>
      <c r="O16" s="3">
        <f t="shared" si="0"/>
        <v>0</v>
      </c>
      <c r="P16" s="3">
        <f t="shared" si="0"/>
        <v>0</v>
      </c>
      <c r="Q16" s="3">
        <f t="shared" si="0"/>
        <v>0</v>
      </c>
      <c r="R16" s="3">
        <f t="shared" si="0"/>
        <v>0</v>
      </c>
      <c r="S16" s="3">
        <f t="shared" si="0"/>
        <v>0</v>
      </c>
      <c r="T16" s="3">
        <f t="shared" si="0"/>
        <v>0</v>
      </c>
      <c r="U16" s="3">
        <f t="shared" si="0"/>
        <v>0</v>
      </c>
    </row>
    <row r="17" spans="1:21" s="2" customFormat="1" x14ac:dyDescent="0.3"/>
    <row r="18" spans="1:21" s="2" customFormat="1" collapsed="1" x14ac:dyDescent="0.3">
      <c r="A18" s="2" t="s">
        <v>64</v>
      </c>
      <c r="B18" s="3">
        <f>B23</f>
        <v>0</v>
      </c>
      <c r="C18" s="3">
        <f t="shared" ref="C18:U18" si="1">C23</f>
        <v>0</v>
      </c>
      <c r="D18" s="3">
        <f t="shared" si="1"/>
        <v>0</v>
      </c>
      <c r="E18" s="3">
        <f t="shared" si="1"/>
        <v>0</v>
      </c>
      <c r="F18" s="3">
        <f t="shared" si="1"/>
        <v>0</v>
      </c>
      <c r="G18" s="3">
        <f t="shared" si="1"/>
        <v>0</v>
      </c>
      <c r="H18" s="3">
        <f t="shared" si="1"/>
        <v>0</v>
      </c>
      <c r="I18" s="3">
        <f t="shared" si="1"/>
        <v>0</v>
      </c>
      <c r="J18" s="3">
        <f t="shared" si="1"/>
        <v>0</v>
      </c>
      <c r="K18" s="3">
        <f t="shared" si="1"/>
        <v>0</v>
      </c>
      <c r="L18" s="3">
        <f t="shared" si="1"/>
        <v>0</v>
      </c>
      <c r="M18" s="3">
        <f t="shared" si="1"/>
        <v>0</v>
      </c>
      <c r="N18" s="3">
        <f t="shared" si="1"/>
        <v>0</v>
      </c>
      <c r="O18" s="3">
        <f t="shared" si="1"/>
        <v>0</v>
      </c>
      <c r="P18" s="3">
        <f t="shared" si="1"/>
        <v>0</v>
      </c>
      <c r="Q18" s="3">
        <f t="shared" si="1"/>
        <v>0</v>
      </c>
      <c r="R18" s="3">
        <f t="shared" si="1"/>
        <v>0</v>
      </c>
      <c r="S18" s="3">
        <f t="shared" si="1"/>
        <v>0</v>
      </c>
      <c r="T18" s="3">
        <f t="shared" si="1"/>
        <v>0</v>
      </c>
      <c r="U18" s="3">
        <f t="shared" si="1"/>
        <v>0</v>
      </c>
    </row>
    <row r="19" spans="1:21" hidden="1" outlineLevel="1" x14ac:dyDescent="0.3">
      <c r="A19" s="7" t="s">
        <v>56</v>
      </c>
      <c r="B19" s="1">
        <f>K5</f>
        <v>0</v>
      </c>
      <c r="C19" s="1">
        <f>B23</f>
        <v>0</v>
      </c>
      <c r="D19" s="1">
        <f t="shared" ref="D19:U19" si="2">C23</f>
        <v>0</v>
      </c>
      <c r="E19" s="1">
        <f t="shared" si="2"/>
        <v>0</v>
      </c>
      <c r="F19" s="1">
        <f t="shared" si="2"/>
        <v>0</v>
      </c>
      <c r="G19" s="1">
        <f t="shared" si="2"/>
        <v>0</v>
      </c>
      <c r="H19" s="1">
        <f t="shared" si="2"/>
        <v>0</v>
      </c>
      <c r="I19" s="1">
        <f t="shared" si="2"/>
        <v>0</v>
      </c>
      <c r="J19" s="1">
        <f t="shared" si="2"/>
        <v>0</v>
      </c>
      <c r="K19" s="1">
        <f t="shared" si="2"/>
        <v>0</v>
      </c>
      <c r="L19" s="1">
        <f t="shared" si="2"/>
        <v>0</v>
      </c>
      <c r="M19" s="1">
        <f t="shared" si="2"/>
        <v>0</v>
      </c>
      <c r="N19" s="1">
        <f t="shared" si="2"/>
        <v>0</v>
      </c>
      <c r="O19" s="1">
        <f t="shared" si="2"/>
        <v>0</v>
      </c>
      <c r="P19" s="1">
        <f t="shared" si="2"/>
        <v>0</v>
      </c>
      <c r="Q19" s="1">
        <f t="shared" si="2"/>
        <v>0</v>
      </c>
      <c r="R19" s="1">
        <f t="shared" si="2"/>
        <v>0</v>
      </c>
      <c r="S19" s="1">
        <f t="shared" si="2"/>
        <v>0</v>
      </c>
      <c r="T19" s="1">
        <f t="shared" si="2"/>
        <v>0</v>
      </c>
      <c r="U19" s="1">
        <f t="shared" si="2"/>
        <v>0</v>
      </c>
    </row>
    <row r="20" spans="1:21" hidden="1" outlineLevel="1" x14ac:dyDescent="0.3">
      <c r="A20" s="7" t="s">
        <v>57</v>
      </c>
      <c r="B20" s="1">
        <f t="shared" ref="B20:U20" si="3">MIN($K$12*12,B19+($K$9*B19))</f>
        <v>0</v>
      </c>
      <c r="C20" s="1">
        <f t="shared" si="3"/>
        <v>0</v>
      </c>
      <c r="D20" s="1">
        <f t="shared" si="3"/>
        <v>0</v>
      </c>
      <c r="E20" s="1">
        <f t="shared" si="3"/>
        <v>0</v>
      </c>
      <c r="F20" s="1">
        <f t="shared" si="3"/>
        <v>0</v>
      </c>
      <c r="G20" s="1">
        <f t="shared" si="3"/>
        <v>0</v>
      </c>
      <c r="H20" s="1">
        <f t="shared" si="3"/>
        <v>0</v>
      </c>
      <c r="I20" s="1">
        <f t="shared" si="3"/>
        <v>0</v>
      </c>
      <c r="J20" s="1">
        <f t="shared" si="3"/>
        <v>0</v>
      </c>
      <c r="K20" s="1">
        <f t="shared" si="3"/>
        <v>0</v>
      </c>
      <c r="L20" s="1">
        <f t="shared" si="3"/>
        <v>0</v>
      </c>
      <c r="M20" s="1">
        <f t="shared" si="3"/>
        <v>0</v>
      </c>
      <c r="N20" s="1">
        <f t="shared" si="3"/>
        <v>0</v>
      </c>
      <c r="O20" s="1">
        <f t="shared" si="3"/>
        <v>0</v>
      </c>
      <c r="P20" s="1">
        <f t="shared" si="3"/>
        <v>0</v>
      </c>
      <c r="Q20" s="1">
        <f t="shared" si="3"/>
        <v>0</v>
      </c>
      <c r="R20" s="1">
        <f t="shared" si="3"/>
        <v>0</v>
      </c>
      <c r="S20" s="1">
        <f t="shared" si="3"/>
        <v>0</v>
      </c>
      <c r="T20" s="1">
        <f t="shared" si="3"/>
        <v>0</v>
      </c>
      <c r="U20" s="1">
        <f t="shared" si="3"/>
        <v>0</v>
      </c>
    </row>
    <row r="21" spans="1:21" hidden="1" outlineLevel="1" x14ac:dyDescent="0.3">
      <c r="A21" s="7" t="s">
        <v>58</v>
      </c>
      <c r="B21" s="1">
        <f>B23+B20-B19</f>
        <v>0</v>
      </c>
      <c r="C21" s="1">
        <f>C23+C20-C19</f>
        <v>0</v>
      </c>
      <c r="D21" s="1">
        <f t="shared" ref="D21:U21" si="4">D23+D20-D19</f>
        <v>0</v>
      </c>
      <c r="E21" s="1">
        <f t="shared" si="4"/>
        <v>0</v>
      </c>
      <c r="F21" s="1">
        <f t="shared" si="4"/>
        <v>0</v>
      </c>
      <c r="G21" s="1">
        <f t="shared" si="4"/>
        <v>0</v>
      </c>
      <c r="H21" s="1">
        <f t="shared" si="4"/>
        <v>0</v>
      </c>
      <c r="I21" s="1">
        <f t="shared" si="4"/>
        <v>0</v>
      </c>
      <c r="J21" s="1">
        <f t="shared" si="4"/>
        <v>0</v>
      </c>
      <c r="K21" s="1">
        <f t="shared" si="4"/>
        <v>0</v>
      </c>
      <c r="L21" s="1">
        <f t="shared" si="4"/>
        <v>0</v>
      </c>
      <c r="M21" s="1">
        <f t="shared" si="4"/>
        <v>0</v>
      </c>
      <c r="N21" s="1">
        <f t="shared" si="4"/>
        <v>0</v>
      </c>
      <c r="O21" s="1">
        <f t="shared" si="4"/>
        <v>0</v>
      </c>
      <c r="P21" s="1">
        <f t="shared" si="4"/>
        <v>0</v>
      </c>
      <c r="Q21" s="1">
        <f t="shared" si="4"/>
        <v>0</v>
      </c>
      <c r="R21" s="1">
        <f t="shared" si="4"/>
        <v>0</v>
      </c>
      <c r="S21" s="1">
        <f t="shared" si="4"/>
        <v>0</v>
      </c>
      <c r="T21" s="1">
        <f t="shared" si="4"/>
        <v>0</v>
      </c>
      <c r="U21" s="1">
        <f t="shared" si="4"/>
        <v>0</v>
      </c>
    </row>
    <row r="22" spans="1:21" hidden="1" outlineLevel="1" x14ac:dyDescent="0.3">
      <c r="A22" s="7" t="s">
        <v>62</v>
      </c>
      <c r="B22" s="1">
        <f>B20-B21</f>
        <v>0</v>
      </c>
      <c r="C22" s="1">
        <f>C20-C21</f>
        <v>0</v>
      </c>
      <c r="D22" s="1">
        <f t="shared" ref="D22:U22" si="5">D20-D21</f>
        <v>0</v>
      </c>
      <c r="E22" s="1">
        <f t="shared" si="5"/>
        <v>0</v>
      </c>
      <c r="F22" s="1">
        <f t="shared" si="5"/>
        <v>0</v>
      </c>
      <c r="G22" s="1">
        <f t="shared" si="5"/>
        <v>0</v>
      </c>
      <c r="H22" s="1">
        <f t="shared" si="5"/>
        <v>0</v>
      </c>
      <c r="I22" s="1">
        <f t="shared" si="5"/>
        <v>0</v>
      </c>
      <c r="J22" s="1">
        <f t="shared" si="5"/>
        <v>0</v>
      </c>
      <c r="K22" s="1">
        <f t="shared" si="5"/>
        <v>0</v>
      </c>
      <c r="L22" s="1">
        <f t="shared" si="5"/>
        <v>0</v>
      </c>
      <c r="M22" s="1">
        <f t="shared" si="5"/>
        <v>0</v>
      </c>
      <c r="N22" s="1">
        <f t="shared" si="5"/>
        <v>0</v>
      </c>
      <c r="O22" s="1">
        <f t="shared" si="5"/>
        <v>0</v>
      </c>
      <c r="P22" s="1">
        <f t="shared" si="5"/>
        <v>0</v>
      </c>
      <c r="Q22" s="1">
        <f t="shared" si="5"/>
        <v>0</v>
      </c>
      <c r="R22" s="1">
        <f t="shared" si="5"/>
        <v>0</v>
      </c>
      <c r="S22" s="1">
        <f t="shared" si="5"/>
        <v>0</v>
      </c>
      <c r="T22" s="1">
        <f t="shared" si="5"/>
        <v>0</v>
      </c>
      <c r="U22" s="1">
        <f t="shared" si="5"/>
        <v>0</v>
      </c>
    </row>
    <row r="23" spans="1:21" hidden="1" outlineLevel="1" x14ac:dyDescent="0.3">
      <c r="A23" s="7" t="s">
        <v>59</v>
      </c>
      <c r="B23" s="1">
        <f>-FV($K$9/12,12,-$K$12,B19,0)</f>
        <v>0</v>
      </c>
      <c r="C23" s="1">
        <f t="shared" ref="C23:U23" si="6">IF(-FV($K$9/12,12,-$K$12,C19,0)&lt;0,0,-FV($K$9/12,12,-$K$12,C19,0))</f>
        <v>0</v>
      </c>
      <c r="D23" s="1">
        <f t="shared" si="6"/>
        <v>0</v>
      </c>
      <c r="E23" s="1">
        <f t="shared" si="6"/>
        <v>0</v>
      </c>
      <c r="F23" s="1">
        <f t="shared" si="6"/>
        <v>0</v>
      </c>
      <c r="G23" s="1">
        <f t="shared" si="6"/>
        <v>0</v>
      </c>
      <c r="H23" s="1">
        <f t="shared" si="6"/>
        <v>0</v>
      </c>
      <c r="I23" s="1">
        <f t="shared" si="6"/>
        <v>0</v>
      </c>
      <c r="J23" s="1">
        <f t="shared" si="6"/>
        <v>0</v>
      </c>
      <c r="K23" s="1">
        <f t="shared" si="6"/>
        <v>0</v>
      </c>
      <c r="L23" s="1">
        <f t="shared" si="6"/>
        <v>0</v>
      </c>
      <c r="M23" s="1">
        <f t="shared" si="6"/>
        <v>0</v>
      </c>
      <c r="N23" s="1">
        <f t="shared" si="6"/>
        <v>0</v>
      </c>
      <c r="O23" s="1">
        <f t="shared" si="6"/>
        <v>0</v>
      </c>
      <c r="P23" s="1">
        <f t="shared" si="6"/>
        <v>0</v>
      </c>
      <c r="Q23" s="1">
        <f t="shared" si="6"/>
        <v>0</v>
      </c>
      <c r="R23" s="1">
        <f t="shared" si="6"/>
        <v>0</v>
      </c>
      <c r="S23" s="1">
        <f t="shared" si="6"/>
        <v>0</v>
      </c>
      <c r="T23" s="1">
        <f t="shared" si="6"/>
        <v>0</v>
      </c>
      <c r="U23" s="1">
        <f t="shared" si="6"/>
        <v>0</v>
      </c>
    </row>
    <row r="24" spans="1:21" x14ac:dyDescent="0.3">
      <c r="A24" s="7"/>
      <c r="B24" s="1"/>
      <c r="C24" s="1"/>
      <c r="D24" s="1"/>
      <c r="E24" s="1"/>
      <c r="F24" s="1"/>
      <c r="G24" s="1"/>
      <c r="H24" s="1"/>
      <c r="I24" s="1"/>
      <c r="J24" s="1"/>
      <c r="K24" s="1"/>
      <c r="L24" s="1"/>
      <c r="M24" s="1"/>
      <c r="N24" s="1"/>
      <c r="O24" s="1"/>
      <c r="P24" s="1"/>
      <c r="Q24" s="1"/>
      <c r="R24" s="1"/>
      <c r="S24" s="1"/>
      <c r="T24" s="1"/>
      <c r="U24" s="1"/>
    </row>
    <row r="25" spans="1:21" s="2" customFormat="1" x14ac:dyDescent="0.3">
      <c r="A25" s="5" t="s">
        <v>67</v>
      </c>
      <c r="B25" s="3">
        <f>B16-B18</f>
        <v>0</v>
      </c>
      <c r="C25" s="3">
        <f>C16-C18</f>
        <v>0</v>
      </c>
      <c r="D25" s="3">
        <f t="shared" ref="D25:U25" si="7">D16-D18</f>
        <v>0</v>
      </c>
      <c r="E25" s="3">
        <f t="shared" si="7"/>
        <v>0</v>
      </c>
      <c r="F25" s="3">
        <f t="shared" si="7"/>
        <v>0</v>
      </c>
      <c r="G25" s="3">
        <f t="shared" si="7"/>
        <v>0</v>
      </c>
      <c r="H25" s="3">
        <f t="shared" si="7"/>
        <v>0</v>
      </c>
      <c r="I25" s="3">
        <f t="shared" si="7"/>
        <v>0</v>
      </c>
      <c r="J25" s="3">
        <f t="shared" si="7"/>
        <v>0</v>
      </c>
      <c r="K25" s="3">
        <f t="shared" si="7"/>
        <v>0</v>
      </c>
      <c r="L25" s="3">
        <f t="shared" si="7"/>
        <v>0</v>
      </c>
      <c r="M25" s="3">
        <f t="shared" si="7"/>
        <v>0</v>
      </c>
      <c r="N25" s="3">
        <f t="shared" si="7"/>
        <v>0</v>
      </c>
      <c r="O25" s="3">
        <f t="shared" si="7"/>
        <v>0</v>
      </c>
      <c r="P25" s="3">
        <f t="shared" si="7"/>
        <v>0</v>
      </c>
      <c r="Q25" s="3">
        <f t="shared" si="7"/>
        <v>0</v>
      </c>
      <c r="R25" s="3">
        <f t="shared" si="7"/>
        <v>0</v>
      </c>
      <c r="S25" s="3">
        <f t="shared" si="7"/>
        <v>0</v>
      </c>
      <c r="T25" s="3">
        <f t="shared" si="7"/>
        <v>0</v>
      </c>
      <c r="U25" s="3">
        <f t="shared" si="7"/>
        <v>0</v>
      </c>
    </row>
    <row r="26" spans="1:21" s="2" customFormat="1" x14ac:dyDescent="0.3"/>
    <row r="27" spans="1:21" s="2" customFormat="1" collapsed="1" x14ac:dyDescent="0.3">
      <c r="A27" s="2" t="s">
        <v>68</v>
      </c>
      <c r="B27" s="3">
        <f t="shared" ref="B27:U27" si="8">SUM(B28)</f>
        <v>0</v>
      </c>
      <c r="C27" s="3">
        <f t="shared" si="8"/>
        <v>0</v>
      </c>
      <c r="D27" s="3">
        <f t="shared" si="8"/>
        <v>0</v>
      </c>
      <c r="E27" s="3">
        <f t="shared" si="8"/>
        <v>0</v>
      </c>
      <c r="F27" s="3">
        <f t="shared" si="8"/>
        <v>0</v>
      </c>
      <c r="G27" s="3">
        <f t="shared" si="8"/>
        <v>0</v>
      </c>
      <c r="H27" s="3">
        <f t="shared" si="8"/>
        <v>0</v>
      </c>
      <c r="I27" s="3">
        <f t="shared" si="8"/>
        <v>0</v>
      </c>
      <c r="J27" s="3">
        <f t="shared" si="8"/>
        <v>0</v>
      </c>
      <c r="K27" s="3">
        <f t="shared" si="8"/>
        <v>0</v>
      </c>
      <c r="L27" s="3">
        <f t="shared" si="8"/>
        <v>0</v>
      </c>
      <c r="M27" s="3">
        <f t="shared" si="8"/>
        <v>0</v>
      </c>
      <c r="N27" s="3">
        <f t="shared" si="8"/>
        <v>0</v>
      </c>
      <c r="O27" s="3">
        <f t="shared" si="8"/>
        <v>0</v>
      </c>
      <c r="P27" s="3">
        <f t="shared" si="8"/>
        <v>0</v>
      </c>
      <c r="Q27" s="3">
        <f t="shared" si="8"/>
        <v>0</v>
      </c>
      <c r="R27" s="3">
        <f t="shared" si="8"/>
        <v>0</v>
      </c>
      <c r="S27" s="3">
        <f t="shared" si="8"/>
        <v>0</v>
      </c>
      <c r="T27" s="3">
        <f t="shared" si="8"/>
        <v>0</v>
      </c>
      <c r="U27" s="3">
        <f t="shared" si="8"/>
        <v>0</v>
      </c>
    </row>
    <row r="28" spans="1:21" hidden="1" outlineLevel="1" x14ac:dyDescent="0.3">
      <c r="A28" s="7" t="s">
        <v>16</v>
      </c>
      <c r="B28" s="1">
        <f>$B$8*$B$6</f>
        <v>0</v>
      </c>
      <c r="C28" s="1">
        <f>B28*(1+$B$4)</f>
        <v>0</v>
      </c>
      <c r="D28" s="1">
        <f>C28*(1+$B$4)</f>
        <v>0</v>
      </c>
      <c r="E28" s="1">
        <f>D28*(1+$B$4)</f>
        <v>0</v>
      </c>
      <c r="F28" s="1">
        <f t="shared" ref="F28:U28" si="9">E28*(1+$B$4)</f>
        <v>0</v>
      </c>
      <c r="G28" s="1">
        <f t="shared" si="9"/>
        <v>0</v>
      </c>
      <c r="H28" s="1">
        <f t="shared" si="9"/>
        <v>0</v>
      </c>
      <c r="I28" s="1">
        <f t="shared" si="9"/>
        <v>0</v>
      </c>
      <c r="J28" s="1">
        <f t="shared" si="9"/>
        <v>0</v>
      </c>
      <c r="K28" s="1">
        <f t="shared" si="9"/>
        <v>0</v>
      </c>
      <c r="L28" s="1">
        <f t="shared" si="9"/>
        <v>0</v>
      </c>
      <c r="M28" s="1">
        <f t="shared" si="9"/>
        <v>0</v>
      </c>
      <c r="N28" s="1">
        <f t="shared" si="9"/>
        <v>0</v>
      </c>
      <c r="O28" s="1">
        <f t="shared" si="9"/>
        <v>0</v>
      </c>
      <c r="P28" s="1">
        <f t="shared" si="9"/>
        <v>0</v>
      </c>
      <c r="Q28" s="1">
        <f t="shared" si="9"/>
        <v>0</v>
      </c>
      <c r="R28" s="1">
        <f t="shared" si="9"/>
        <v>0</v>
      </c>
      <c r="S28" s="1">
        <f t="shared" si="9"/>
        <v>0</v>
      </c>
      <c r="T28" s="1">
        <f t="shared" si="9"/>
        <v>0</v>
      </c>
      <c r="U28" s="1">
        <f t="shared" si="9"/>
        <v>0</v>
      </c>
    </row>
    <row r="29" spans="1:21" s="2" customFormat="1" collapsed="1" x14ac:dyDescent="0.3">
      <c r="A29" s="2" t="s">
        <v>69</v>
      </c>
      <c r="B29" s="3">
        <f t="shared" ref="B29:U29" si="10">SUM(B30:B35)</f>
        <v>0</v>
      </c>
      <c r="C29" s="3">
        <f t="shared" si="10"/>
        <v>0</v>
      </c>
      <c r="D29" s="3">
        <f t="shared" si="10"/>
        <v>0</v>
      </c>
      <c r="E29" s="3">
        <f t="shared" si="10"/>
        <v>0</v>
      </c>
      <c r="F29" s="3">
        <f t="shared" si="10"/>
        <v>0</v>
      </c>
      <c r="G29" s="3">
        <f t="shared" si="10"/>
        <v>0</v>
      </c>
      <c r="H29" s="3">
        <f t="shared" si="10"/>
        <v>0</v>
      </c>
      <c r="I29" s="3">
        <f t="shared" si="10"/>
        <v>0</v>
      </c>
      <c r="J29" s="3">
        <f t="shared" si="10"/>
        <v>0</v>
      </c>
      <c r="K29" s="3">
        <f t="shared" si="10"/>
        <v>0</v>
      </c>
      <c r="L29" s="3">
        <f t="shared" si="10"/>
        <v>0</v>
      </c>
      <c r="M29" s="3">
        <f t="shared" si="10"/>
        <v>0</v>
      </c>
      <c r="N29" s="3">
        <f t="shared" si="10"/>
        <v>0</v>
      </c>
      <c r="O29" s="3">
        <f t="shared" si="10"/>
        <v>0</v>
      </c>
      <c r="P29" s="3">
        <f t="shared" si="10"/>
        <v>0</v>
      </c>
      <c r="Q29" s="3">
        <f t="shared" si="10"/>
        <v>0</v>
      </c>
      <c r="R29" s="3">
        <f t="shared" si="10"/>
        <v>0</v>
      </c>
      <c r="S29" s="3">
        <f t="shared" si="10"/>
        <v>0</v>
      </c>
      <c r="T29" s="3">
        <f t="shared" si="10"/>
        <v>0</v>
      </c>
      <c r="U29" s="3">
        <f t="shared" si="10"/>
        <v>0</v>
      </c>
    </row>
    <row r="30" spans="1:21" hidden="1" outlineLevel="1" x14ac:dyDescent="0.3">
      <c r="A30" s="7" t="s">
        <v>65</v>
      </c>
      <c r="B30" s="1">
        <f>-B21</f>
        <v>0</v>
      </c>
      <c r="C30" s="1">
        <f t="shared" ref="C30:U30" si="11">-C21</f>
        <v>0</v>
      </c>
      <c r="D30" s="1">
        <f t="shared" si="11"/>
        <v>0</v>
      </c>
      <c r="E30" s="1">
        <f t="shared" si="11"/>
        <v>0</v>
      </c>
      <c r="F30" s="1">
        <f t="shared" si="11"/>
        <v>0</v>
      </c>
      <c r="G30" s="1">
        <f t="shared" si="11"/>
        <v>0</v>
      </c>
      <c r="H30" s="1">
        <f t="shared" si="11"/>
        <v>0</v>
      </c>
      <c r="I30" s="1">
        <f t="shared" si="11"/>
        <v>0</v>
      </c>
      <c r="J30" s="1">
        <f t="shared" si="11"/>
        <v>0</v>
      </c>
      <c r="K30" s="1">
        <f t="shared" si="11"/>
        <v>0</v>
      </c>
      <c r="L30" s="1">
        <f t="shared" si="11"/>
        <v>0</v>
      </c>
      <c r="M30" s="1">
        <f t="shared" si="11"/>
        <v>0</v>
      </c>
      <c r="N30" s="1">
        <f t="shared" si="11"/>
        <v>0</v>
      </c>
      <c r="O30" s="1">
        <f t="shared" si="11"/>
        <v>0</v>
      </c>
      <c r="P30" s="1">
        <f t="shared" si="11"/>
        <v>0</v>
      </c>
      <c r="Q30" s="1">
        <f t="shared" si="11"/>
        <v>0</v>
      </c>
      <c r="R30" s="1">
        <f t="shared" si="11"/>
        <v>0</v>
      </c>
      <c r="S30" s="1">
        <f t="shared" si="11"/>
        <v>0</v>
      </c>
      <c r="T30" s="1">
        <f t="shared" si="11"/>
        <v>0</v>
      </c>
      <c r="U30" s="1">
        <f t="shared" si="11"/>
        <v>0</v>
      </c>
    </row>
    <row r="31" spans="1:21" hidden="1" outlineLevel="1" x14ac:dyDescent="0.3">
      <c r="A31" s="7" t="s">
        <v>1</v>
      </c>
      <c r="B31" s="1">
        <f>-$E$9*12</f>
        <v>0</v>
      </c>
      <c r="C31" s="1">
        <f>B31*(1+$B$5)</f>
        <v>0</v>
      </c>
      <c r="D31" s="1">
        <f t="shared" ref="D31:U31" si="12">C31*(1+$B$5)</f>
        <v>0</v>
      </c>
      <c r="E31" s="1">
        <f t="shared" si="12"/>
        <v>0</v>
      </c>
      <c r="F31" s="1">
        <f t="shared" si="12"/>
        <v>0</v>
      </c>
      <c r="G31" s="1">
        <f t="shared" si="12"/>
        <v>0</v>
      </c>
      <c r="H31" s="1">
        <f t="shared" si="12"/>
        <v>0</v>
      </c>
      <c r="I31" s="1">
        <f t="shared" si="12"/>
        <v>0</v>
      </c>
      <c r="J31" s="1">
        <f t="shared" si="12"/>
        <v>0</v>
      </c>
      <c r="K31" s="1">
        <f t="shared" si="12"/>
        <v>0</v>
      </c>
      <c r="L31" s="1">
        <f t="shared" si="12"/>
        <v>0</v>
      </c>
      <c r="M31" s="1">
        <f t="shared" si="12"/>
        <v>0</v>
      </c>
      <c r="N31" s="1">
        <f t="shared" si="12"/>
        <v>0</v>
      </c>
      <c r="O31" s="1">
        <f t="shared" si="12"/>
        <v>0</v>
      </c>
      <c r="P31" s="1">
        <f t="shared" si="12"/>
        <v>0</v>
      </c>
      <c r="Q31" s="1">
        <f t="shared" si="12"/>
        <v>0</v>
      </c>
      <c r="R31" s="1">
        <f t="shared" si="12"/>
        <v>0</v>
      </c>
      <c r="S31" s="1">
        <f t="shared" si="12"/>
        <v>0</v>
      </c>
      <c r="T31" s="1">
        <f t="shared" si="12"/>
        <v>0</v>
      </c>
      <c r="U31" s="1">
        <f t="shared" si="12"/>
        <v>0</v>
      </c>
    </row>
    <row r="32" spans="1:21" hidden="1" outlineLevel="1" x14ac:dyDescent="0.3">
      <c r="A32" s="7" t="s">
        <v>2</v>
      </c>
      <c r="B32" s="1">
        <f>-$E$11</f>
        <v>0</v>
      </c>
      <c r="C32" s="1">
        <f>B32*(1+$B$5)</f>
        <v>0</v>
      </c>
      <c r="D32" s="1">
        <f t="shared" ref="D32:U32" si="13">C32*(1+$B$5)</f>
        <v>0</v>
      </c>
      <c r="E32" s="1">
        <f t="shared" si="13"/>
        <v>0</v>
      </c>
      <c r="F32" s="1">
        <f t="shared" si="13"/>
        <v>0</v>
      </c>
      <c r="G32" s="1">
        <f t="shared" si="13"/>
        <v>0</v>
      </c>
      <c r="H32" s="1">
        <f t="shared" si="13"/>
        <v>0</v>
      </c>
      <c r="I32" s="1">
        <f t="shared" si="13"/>
        <v>0</v>
      </c>
      <c r="J32" s="1">
        <f t="shared" si="13"/>
        <v>0</v>
      </c>
      <c r="K32" s="1">
        <f t="shared" si="13"/>
        <v>0</v>
      </c>
      <c r="L32" s="1">
        <f t="shared" si="13"/>
        <v>0</v>
      </c>
      <c r="M32" s="1">
        <f t="shared" si="13"/>
        <v>0</v>
      </c>
      <c r="N32" s="1">
        <f t="shared" si="13"/>
        <v>0</v>
      </c>
      <c r="O32" s="1">
        <f t="shared" si="13"/>
        <v>0</v>
      </c>
      <c r="P32" s="1">
        <f t="shared" si="13"/>
        <v>0</v>
      </c>
      <c r="Q32" s="1">
        <f t="shared" si="13"/>
        <v>0</v>
      </c>
      <c r="R32" s="1">
        <f t="shared" si="13"/>
        <v>0</v>
      </c>
      <c r="S32" s="1">
        <f t="shared" si="13"/>
        <v>0</v>
      </c>
      <c r="T32" s="1">
        <f t="shared" si="13"/>
        <v>0</v>
      </c>
      <c r="U32" s="1">
        <f t="shared" si="13"/>
        <v>0</v>
      </c>
    </row>
    <row r="33" spans="1:21" hidden="1" outlineLevel="1" x14ac:dyDescent="0.3">
      <c r="A33" s="7" t="s">
        <v>33</v>
      </c>
      <c r="B33" s="1">
        <f>-$B$9</f>
        <v>0</v>
      </c>
      <c r="C33" s="1">
        <f>B33*(1+$B$5)</f>
        <v>0</v>
      </c>
      <c r="D33" s="1">
        <f t="shared" ref="D33:U34" si="14">C33*(1+$B$5)</f>
        <v>0</v>
      </c>
      <c r="E33" s="1">
        <f t="shared" si="14"/>
        <v>0</v>
      </c>
      <c r="F33" s="1">
        <f t="shared" si="14"/>
        <v>0</v>
      </c>
      <c r="G33" s="1">
        <f t="shared" si="14"/>
        <v>0</v>
      </c>
      <c r="H33" s="1">
        <f t="shared" si="14"/>
        <v>0</v>
      </c>
      <c r="I33" s="1">
        <f t="shared" si="14"/>
        <v>0</v>
      </c>
      <c r="J33" s="1">
        <f t="shared" si="14"/>
        <v>0</v>
      </c>
      <c r="K33" s="1">
        <f t="shared" si="14"/>
        <v>0</v>
      </c>
      <c r="L33" s="1">
        <f t="shared" si="14"/>
        <v>0</v>
      </c>
      <c r="M33" s="1">
        <f t="shared" si="14"/>
        <v>0</v>
      </c>
      <c r="N33" s="1">
        <f t="shared" si="14"/>
        <v>0</v>
      </c>
      <c r="O33" s="1">
        <f t="shared" si="14"/>
        <v>0</v>
      </c>
      <c r="P33" s="1">
        <f t="shared" si="14"/>
        <v>0</v>
      </c>
      <c r="Q33" s="1">
        <f t="shared" si="14"/>
        <v>0</v>
      </c>
      <c r="R33" s="1">
        <f t="shared" si="14"/>
        <v>0</v>
      </c>
      <c r="S33" s="1">
        <f t="shared" si="14"/>
        <v>0</v>
      </c>
      <c r="T33" s="1">
        <f t="shared" si="14"/>
        <v>0</v>
      </c>
      <c r="U33" s="1">
        <f t="shared" si="14"/>
        <v>0</v>
      </c>
    </row>
    <row r="34" spans="1:21" hidden="1" outlineLevel="1" x14ac:dyDescent="0.3">
      <c r="A34" s="7" t="s">
        <v>32</v>
      </c>
      <c r="B34" s="1">
        <f>-$B$10</f>
        <v>0</v>
      </c>
      <c r="C34" s="1">
        <f>B34*(1+$B$5)</f>
        <v>0</v>
      </c>
      <c r="D34" s="1">
        <f t="shared" si="14"/>
        <v>0</v>
      </c>
      <c r="E34" s="1">
        <f t="shared" si="14"/>
        <v>0</v>
      </c>
      <c r="F34" s="1">
        <f t="shared" si="14"/>
        <v>0</v>
      </c>
      <c r="G34" s="1">
        <f t="shared" si="14"/>
        <v>0</v>
      </c>
      <c r="H34" s="1">
        <f t="shared" si="14"/>
        <v>0</v>
      </c>
      <c r="I34" s="1">
        <f t="shared" si="14"/>
        <v>0</v>
      </c>
      <c r="J34" s="1">
        <f t="shared" si="14"/>
        <v>0</v>
      </c>
      <c r="K34" s="1">
        <f t="shared" si="14"/>
        <v>0</v>
      </c>
      <c r="L34" s="1">
        <f t="shared" si="14"/>
        <v>0</v>
      </c>
      <c r="M34" s="1">
        <f t="shared" si="14"/>
        <v>0</v>
      </c>
      <c r="N34" s="1">
        <f t="shared" si="14"/>
        <v>0</v>
      </c>
      <c r="O34" s="1">
        <f t="shared" si="14"/>
        <v>0</v>
      </c>
      <c r="P34" s="1">
        <f t="shared" si="14"/>
        <v>0</v>
      </c>
      <c r="Q34" s="1">
        <f t="shared" si="14"/>
        <v>0</v>
      </c>
      <c r="R34" s="1">
        <f t="shared" si="14"/>
        <v>0</v>
      </c>
      <c r="S34" s="1">
        <f t="shared" si="14"/>
        <v>0</v>
      </c>
      <c r="T34" s="1">
        <f t="shared" si="14"/>
        <v>0</v>
      </c>
      <c r="U34" s="1">
        <f t="shared" si="14"/>
        <v>0</v>
      </c>
    </row>
    <row r="35" spans="1:21" hidden="1" outlineLevel="1" x14ac:dyDescent="0.3">
      <c r="A35" s="7" t="s">
        <v>12</v>
      </c>
      <c r="B35" s="1">
        <f t="shared" ref="B35:U35" si="15">-B28*$B$7</f>
        <v>0</v>
      </c>
      <c r="C35" s="1">
        <f t="shared" si="15"/>
        <v>0</v>
      </c>
      <c r="D35" s="1">
        <f t="shared" si="15"/>
        <v>0</v>
      </c>
      <c r="E35" s="1">
        <f t="shared" si="15"/>
        <v>0</v>
      </c>
      <c r="F35" s="1">
        <f t="shared" si="15"/>
        <v>0</v>
      </c>
      <c r="G35" s="1">
        <f t="shared" si="15"/>
        <v>0</v>
      </c>
      <c r="H35" s="1">
        <f t="shared" si="15"/>
        <v>0</v>
      </c>
      <c r="I35" s="1">
        <f t="shared" si="15"/>
        <v>0</v>
      </c>
      <c r="J35" s="1">
        <f t="shared" si="15"/>
        <v>0</v>
      </c>
      <c r="K35" s="1">
        <f t="shared" si="15"/>
        <v>0</v>
      </c>
      <c r="L35" s="1">
        <f t="shared" si="15"/>
        <v>0</v>
      </c>
      <c r="M35" s="1">
        <f t="shared" si="15"/>
        <v>0</v>
      </c>
      <c r="N35" s="1">
        <f t="shared" si="15"/>
        <v>0</v>
      </c>
      <c r="O35" s="1">
        <f t="shared" si="15"/>
        <v>0</v>
      </c>
      <c r="P35" s="1">
        <f t="shared" si="15"/>
        <v>0</v>
      </c>
      <c r="Q35" s="1">
        <f t="shared" si="15"/>
        <v>0</v>
      </c>
      <c r="R35" s="1">
        <f t="shared" si="15"/>
        <v>0</v>
      </c>
      <c r="S35" s="1">
        <f t="shared" si="15"/>
        <v>0</v>
      </c>
      <c r="T35" s="1">
        <f t="shared" si="15"/>
        <v>0</v>
      </c>
      <c r="U35" s="1">
        <f t="shared" si="15"/>
        <v>0</v>
      </c>
    </row>
    <row r="36" spans="1:21" s="2" customFormat="1" ht="15" thickBot="1" x14ac:dyDescent="0.35">
      <c r="A36" s="25" t="s">
        <v>66</v>
      </c>
      <c r="B36" s="4">
        <f>B27+B29</f>
        <v>0</v>
      </c>
      <c r="C36" s="4">
        <f t="shared" ref="C36:U36" si="16">C27+C29</f>
        <v>0</v>
      </c>
      <c r="D36" s="4">
        <f t="shared" si="16"/>
        <v>0</v>
      </c>
      <c r="E36" s="4">
        <f t="shared" si="16"/>
        <v>0</v>
      </c>
      <c r="F36" s="4">
        <f t="shared" si="16"/>
        <v>0</v>
      </c>
      <c r="G36" s="4">
        <f t="shared" si="16"/>
        <v>0</v>
      </c>
      <c r="H36" s="4">
        <f t="shared" si="16"/>
        <v>0</v>
      </c>
      <c r="I36" s="4">
        <f t="shared" si="16"/>
        <v>0</v>
      </c>
      <c r="J36" s="4">
        <f t="shared" si="16"/>
        <v>0</v>
      </c>
      <c r="K36" s="4">
        <f t="shared" si="16"/>
        <v>0</v>
      </c>
      <c r="L36" s="4">
        <f t="shared" si="16"/>
        <v>0</v>
      </c>
      <c r="M36" s="4">
        <f t="shared" si="16"/>
        <v>0</v>
      </c>
      <c r="N36" s="4">
        <f t="shared" si="16"/>
        <v>0</v>
      </c>
      <c r="O36" s="4">
        <f t="shared" si="16"/>
        <v>0</v>
      </c>
      <c r="P36" s="4">
        <f t="shared" si="16"/>
        <v>0</v>
      </c>
      <c r="Q36" s="4">
        <f t="shared" si="16"/>
        <v>0</v>
      </c>
      <c r="R36" s="4">
        <f t="shared" si="16"/>
        <v>0</v>
      </c>
      <c r="S36" s="4">
        <f t="shared" si="16"/>
        <v>0</v>
      </c>
      <c r="T36" s="4">
        <f t="shared" si="16"/>
        <v>0</v>
      </c>
      <c r="U36" s="4">
        <f t="shared" si="16"/>
        <v>0</v>
      </c>
    </row>
    <row r="37" spans="1:21" ht="15" thickTop="1" x14ac:dyDescent="0.3">
      <c r="A37" s="7"/>
      <c r="B37" s="1"/>
      <c r="C37" s="1"/>
      <c r="D37" s="1"/>
      <c r="E37" s="1"/>
      <c r="F37" s="1"/>
      <c r="G37" s="1"/>
      <c r="H37" s="1"/>
      <c r="I37" s="1"/>
      <c r="J37" s="1"/>
      <c r="K37" s="1"/>
      <c r="L37" s="1"/>
      <c r="M37" s="1"/>
      <c r="N37" s="1"/>
      <c r="O37" s="1"/>
      <c r="P37" s="1"/>
      <c r="Q37" s="1"/>
      <c r="R37" s="1"/>
      <c r="S37" s="1"/>
      <c r="T37" s="1"/>
      <c r="U37" s="1"/>
    </row>
    <row r="38" spans="1:21" collapsed="1" x14ac:dyDescent="0.3">
      <c r="A38" s="2" t="s">
        <v>9</v>
      </c>
      <c r="B38" s="3">
        <f t="shared" ref="B38:U38" si="17">-B20+SUM(B31:B35)+B28</f>
        <v>0</v>
      </c>
      <c r="C38" s="3">
        <f t="shared" si="17"/>
        <v>0</v>
      </c>
      <c r="D38" s="3">
        <f t="shared" si="17"/>
        <v>0</v>
      </c>
      <c r="E38" s="3">
        <f t="shared" si="17"/>
        <v>0</v>
      </c>
      <c r="F38" s="3">
        <f t="shared" si="17"/>
        <v>0</v>
      </c>
      <c r="G38" s="3">
        <f t="shared" si="17"/>
        <v>0</v>
      </c>
      <c r="H38" s="3">
        <f t="shared" si="17"/>
        <v>0</v>
      </c>
      <c r="I38" s="3">
        <f t="shared" si="17"/>
        <v>0</v>
      </c>
      <c r="J38" s="3">
        <f t="shared" si="17"/>
        <v>0</v>
      </c>
      <c r="K38" s="3">
        <f t="shared" si="17"/>
        <v>0</v>
      </c>
      <c r="L38" s="3">
        <f t="shared" si="17"/>
        <v>0</v>
      </c>
      <c r="M38" s="3">
        <f t="shared" si="17"/>
        <v>0</v>
      </c>
      <c r="N38" s="3">
        <f t="shared" si="17"/>
        <v>0</v>
      </c>
      <c r="O38" s="3">
        <f t="shared" si="17"/>
        <v>0</v>
      </c>
      <c r="P38" s="3">
        <f t="shared" si="17"/>
        <v>0</v>
      </c>
      <c r="Q38" s="3">
        <f t="shared" si="17"/>
        <v>0</v>
      </c>
      <c r="R38" s="3">
        <f t="shared" si="17"/>
        <v>0</v>
      </c>
      <c r="S38" s="3">
        <f t="shared" si="17"/>
        <v>0</v>
      </c>
      <c r="T38" s="3">
        <f t="shared" si="17"/>
        <v>0</v>
      </c>
      <c r="U38" s="3">
        <f t="shared" si="17"/>
        <v>0</v>
      </c>
    </row>
    <row r="39" spans="1:21" hidden="1" outlineLevel="1" x14ac:dyDescent="0.3">
      <c r="A39" s="7" t="s">
        <v>13</v>
      </c>
      <c r="B39" s="1">
        <f t="shared" ref="B39:U39" si="18">B38*(1-$K$9)^(B14-1)</f>
        <v>0</v>
      </c>
      <c r="C39" s="1">
        <f t="shared" si="18"/>
        <v>0</v>
      </c>
      <c r="D39" s="1">
        <f t="shared" si="18"/>
        <v>0</v>
      </c>
      <c r="E39" s="1">
        <f t="shared" si="18"/>
        <v>0</v>
      </c>
      <c r="F39" s="1">
        <f t="shared" si="18"/>
        <v>0</v>
      </c>
      <c r="G39" s="1">
        <f t="shared" si="18"/>
        <v>0</v>
      </c>
      <c r="H39" s="1">
        <f t="shared" si="18"/>
        <v>0</v>
      </c>
      <c r="I39" s="1">
        <f t="shared" si="18"/>
        <v>0</v>
      </c>
      <c r="J39" s="1">
        <f t="shared" si="18"/>
        <v>0</v>
      </c>
      <c r="K39" s="1">
        <f t="shared" si="18"/>
        <v>0</v>
      </c>
      <c r="L39" s="1">
        <f t="shared" si="18"/>
        <v>0</v>
      </c>
      <c r="M39" s="1">
        <f t="shared" si="18"/>
        <v>0</v>
      </c>
      <c r="N39" s="1">
        <f t="shared" si="18"/>
        <v>0</v>
      </c>
      <c r="O39" s="1">
        <f t="shared" si="18"/>
        <v>0</v>
      </c>
      <c r="P39" s="1">
        <f t="shared" si="18"/>
        <v>0</v>
      </c>
      <c r="Q39" s="1">
        <f t="shared" si="18"/>
        <v>0</v>
      </c>
      <c r="R39" s="1">
        <f t="shared" si="18"/>
        <v>0</v>
      </c>
      <c r="S39" s="1">
        <f t="shared" si="18"/>
        <v>0</v>
      </c>
      <c r="T39" s="1">
        <f t="shared" si="18"/>
        <v>0</v>
      </c>
      <c r="U39" s="1">
        <f t="shared" si="18"/>
        <v>0</v>
      </c>
    </row>
    <row r="40" spans="1:21" hidden="1" outlineLevel="1" x14ac:dyDescent="0.3">
      <c r="A40" s="7" t="s">
        <v>18</v>
      </c>
      <c r="B40" s="1">
        <f t="shared" ref="B40:U40" si="19">B39/$N$4</f>
        <v>0</v>
      </c>
      <c r="C40" s="1">
        <f>C39*(1-$K$9)^(C15-1)</f>
        <v>0</v>
      </c>
      <c r="D40" s="1">
        <f>D39*(1-$K$9)^(D15-1)</f>
        <v>0</v>
      </c>
      <c r="E40" s="1">
        <f t="shared" si="19"/>
        <v>0</v>
      </c>
      <c r="F40" s="1">
        <f t="shared" si="19"/>
        <v>0</v>
      </c>
      <c r="G40" s="1">
        <f t="shared" si="19"/>
        <v>0</v>
      </c>
      <c r="H40" s="1">
        <f t="shared" si="19"/>
        <v>0</v>
      </c>
      <c r="I40" s="1">
        <f t="shared" si="19"/>
        <v>0</v>
      </c>
      <c r="J40" s="1">
        <f t="shared" si="19"/>
        <v>0</v>
      </c>
      <c r="K40" s="1">
        <f t="shared" si="19"/>
        <v>0</v>
      </c>
      <c r="L40" s="1">
        <f t="shared" si="19"/>
        <v>0</v>
      </c>
      <c r="M40" s="1">
        <f t="shared" si="19"/>
        <v>0</v>
      </c>
      <c r="N40" s="1">
        <f t="shared" si="19"/>
        <v>0</v>
      </c>
      <c r="O40" s="1">
        <f t="shared" si="19"/>
        <v>0</v>
      </c>
      <c r="P40" s="1">
        <f t="shared" si="19"/>
        <v>0</v>
      </c>
      <c r="Q40" s="1">
        <f t="shared" si="19"/>
        <v>0</v>
      </c>
      <c r="R40" s="1">
        <f t="shared" si="19"/>
        <v>0</v>
      </c>
      <c r="S40" s="1">
        <f t="shared" si="19"/>
        <v>0</v>
      </c>
      <c r="T40" s="1">
        <f t="shared" si="19"/>
        <v>0</v>
      </c>
      <c r="U40" s="1">
        <f t="shared" si="19"/>
        <v>0</v>
      </c>
    </row>
    <row r="41" spans="1:21" x14ac:dyDescent="0.3">
      <c r="B41" s="6"/>
      <c r="C41" s="1"/>
      <c r="D41" s="1"/>
      <c r="E41" s="1"/>
      <c r="F41" s="1"/>
      <c r="G41" s="1"/>
      <c r="H41" s="1"/>
      <c r="I41" s="1"/>
      <c r="J41" s="1"/>
      <c r="K41" s="1"/>
      <c r="L41" s="1"/>
      <c r="M41" s="1"/>
      <c r="N41" s="1"/>
      <c r="O41" s="1"/>
      <c r="P41" s="1"/>
      <c r="Q41" s="1"/>
      <c r="R41" s="1"/>
      <c r="S41" s="1"/>
      <c r="T41" s="1"/>
      <c r="U41" s="1"/>
    </row>
    <row r="42" spans="1:21" s="2" customFormat="1" collapsed="1" x14ac:dyDescent="0.3">
      <c r="A42" s="2" t="s">
        <v>10</v>
      </c>
      <c r="B42" s="3">
        <f t="shared" ref="B42:U42" si="20">B38/12</f>
        <v>0</v>
      </c>
      <c r="C42" s="3">
        <f t="shared" si="20"/>
        <v>0</v>
      </c>
      <c r="D42" s="3">
        <f t="shared" si="20"/>
        <v>0</v>
      </c>
      <c r="E42" s="3">
        <f t="shared" si="20"/>
        <v>0</v>
      </c>
      <c r="F42" s="3">
        <f t="shared" si="20"/>
        <v>0</v>
      </c>
      <c r="G42" s="3">
        <f t="shared" si="20"/>
        <v>0</v>
      </c>
      <c r="H42" s="3">
        <f t="shared" si="20"/>
        <v>0</v>
      </c>
      <c r="I42" s="3">
        <f t="shared" si="20"/>
        <v>0</v>
      </c>
      <c r="J42" s="3">
        <f t="shared" si="20"/>
        <v>0</v>
      </c>
      <c r="K42" s="3">
        <f t="shared" si="20"/>
        <v>0</v>
      </c>
      <c r="L42" s="3">
        <f t="shared" si="20"/>
        <v>0</v>
      </c>
      <c r="M42" s="3">
        <f t="shared" si="20"/>
        <v>0</v>
      </c>
      <c r="N42" s="3">
        <f t="shared" si="20"/>
        <v>0</v>
      </c>
      <c r="O42" s="3">
        <f t="shared" si="20"/>
        <v>0</v>
      </c>
      <c r="P42" s="3">
        <f t="shared" si="20"/>
        <v>0</v>
      </c>
      <c r="Q42" s="3">
        <f t="shared" si="20"/>
        <v>0</v>
      </c>
      <c r="R42" s="3">
        <f t="shared" si="20"/>
        <v>0</v>
      </c>
      <c r="S42" s="3">
        <f t="shared" si="20"/>
        <v>0</v>
      </c>
      <c r="T42" s="3">
        <f t="shared" si="20"/>
        <v>0</v>
      </c>
      <c r="U42" s="3">
        <f t="shared" si="20"/>
        <v>0</v>
      </c>
    </row>
    <row r="43" spans="1:21" hidden="1" outlineLevel="1" x14ac:dyDescent="0.3">
      <c r="A43" s="7" t="s">
        <v>14</v>
      </c>
      <c r="B43" s="1">
        <f t="shared" ref="B43:U43" si="21">B39/12</f>
        <v>0</v>
      </c>
      <c r="C43" s="1">
        <f t="shared" si="21"/>
        <v>0</v>
      </c>
      <c r="D43" s="1">
        <f t="shared" si="21"/>
        <v>0</v>
      </c>
      <c r="E43" s="1">
        <f t="shared" si="21"/>
        <v>0</v>
      </c>
      <c r="F43" s="1">
        <f t="shared" si="21"/>
        <v>0</v>
      </c>
      <c r="G43" s="1">
        <f t="shared" si="21"/>
        <v>0</v>
      </c>
      <c r="H43" s="1">
        <f t="shared" si="21"/>
        <v>0</v>
      </c>
      <c r="I43" s="1">
        <f t="shared" si="21"/>
        <v>0</v>
      </c>
      <c r="J43" s="1">
        <f t="shared" si="21"/>
        <v>0</v>
      </c>
      <c r="K43" s="1">
        <f t="shared" si="21"/>
        <v>0</v>
      </c>
      <c r="L43" s="1">
        <f t="shared" si="21"/>
        <v>0</v>
      </c>
      <c r="M43" s="1">
        <f t="shared" si="21"/>
        <v>0</v>
      </c>
      <c r="N43" s="1">
        <f t="shared" si="21"/>
        <v>0</v>
      </c>
      <c r="O43" s="1">
        <f t="shared" si="21"/>
        <v>0</v>
      </c>
      <c r="P43" s="1">
        <f t="shared" si="21"/>
        <v>0</v>
      </c>
      <c r="Q43" s="1">
        <f t="shared" si="21"/>
        <v>0</v>
      </c>
      <c r="R43" s="1">
        <f t="shared" si="21"/>
        <v>0</v>
      </c>
      <c r="S43" s="1">
        <f t="shared" si="21"/>
        <v>0</v>
      </c>
      <c r="T43" s="1">
        <f t="shared" si="21"/>
        <v>0</v>
      </c>
      <c r="U43" s="1">
        <f t="shared" si="21"/>
        <v>0</v>
      </c>
    </row>
    <row r="44" spans="1:21" hidden="1" outlineLevel="1" x14ac:dyDescent="0.3">
      <c r="A44" s="7" t="s">
        <v>20</v>
      </c>
      <c r="B44" s="1">
        <f t="shared" ref="B44:U44" si="22">B43/$N$4</f>
        <v>0</v>
      </c>
      <c r="C44" s="1">
        <f t="shared" si="22"/>
        <v>0</v>
      </c>
      <c r="D44" s="1">
        <f t="shared" si="22"/>
        <v>0</v>
      </c>
      <c r="E44" s="1">
        <f t="shared" si="22"/>
        <v>0</v>
      </c>
      <c r="F44" s="1">
        <f t="shared" si="22"/>
        <v>0</v>
      </c>
      <c r="G44" s="1">
        <f t="shared" si="22"/>
        <v>0</v>
      </c>
      <c r="H44" s="1">
        <f t="shared" si="22"/>
        <v>0</v>
      </c>
      <c r="I44" s="1">
        <f t="shared" si="22"/>
        <v>0</v>
      </c>
      <c r="J44" s="1">
        <f t="shared" si="22"/>
        <v>0</v>
      </c>
      <c r="K44" s="1">
        <f t="shared" si="22"/>
        <v>0</v>
      </c>
      <c r="L44" s="1">
        <f t="shared" si="22"/>
        <v>0</v>
      </c>
      <c r="M44" s="1">
        <f t="shared" si="22"/>
        <v>0</v>
      </c>
      <c r="N44" s="1">
        <f t="shared" si="22"/>
        <v>0</v>
      </c>
      <c r="O44" s="1">
        <f t="shared" si="22"/>
        <v>0</v>
      </c>
      <c r="P44" s="1">
        <f t="shared" si="22"/>
        <v>0</v>
      </c>
      <c r="Q44" s="1">
        <f t="shared" si="22"/>
        <v>0</v>
      </c>
      <c r="R44" s="1">
        <f t="shared" si="22"/>
        <v>0</v>
      </c>
      <c r="S44" s="1">
        <f t="shared" si="22"/>
        <v>0</v>
      </c>
      <c r="T44" s="1">
        <f t="shared" si="22"/>
        <v>0</v>
      </c>
      <c r="U44" s="1">
        <f t="shared" si="22"/>
        <v>0</v>
      </c>
    </row>
    <row r="45" spans="1:21" x14ac:dyDescent="0.3">
      <c r="B45" s="1"/>
      <c r="C45" s="1"/>
      <c r="D45" s="1"/>
      <c r="E45" s="1"/>
      <c r="F45" s="1"/>
      <c r="G45" s="1"/>
      <c r="H45" s="1"/>
      <c r="I45" s="1"/>
      <c r="J45" s="1"/>
      <c r="K45" s="1"/>
      <c r="L45" s="1"/>
      <c r="M45" s="1"/>
      <c r="N45" s="1"/>
      <c r="O45" s="1"/>
      <c r="P45" s="1"/>
      <c r="Q45" s="1"/>
      <c r="R45" s="1"/>
      <c r="S45" s="1"/>
      <c r="T45" s="1"/>
      <c r="U45" s="1"/>
    </row>
    <row r="46" spans="1:21" s="2" customFormat="1" collapsed="1" x14ac:dyDescent="0.3">
      <c r="A46" s="2" t="s">
        <v>63</v>
      </c>
      <c r="B46" s="24" t="e">
        <f>B49</f>
        <v>#DIV/0!</v>
      </c>
      <c r="C46" s="24" t="e">
        <f t="shared" ref="C46:U46" si="23">C49</f>
        <v>#DIV/0!</v>
      </c>
      <c r="D46" s="24" t="e">
        <f t="shared" si="23"/>
        <v>#DIV/0!</v>
      </c>
      <c r="E46" s="24" t="e">
        <f t="shared" si="23"/>
        <v>#DIV/0!</v>
      </c>
      <c r="F46" s="24" t="e">
        <f t="shared" si="23"/>
        <v>#DIV/0!</v>
      </c>
      <c r="G46" s="24" t="e">
        <f t="shared" si="23"/>
        <v>#DIV/0!</v>
      </c>
      <c r="H46" s="24" t="e">
        <f t="shared" si="23"/>
        <v>#DIV/0!</v>
      </c>
      <c r="I46" s="24" t="e">
        <f t="shared" si="23"/>
        <v>#DIV/0!</v>
      </c>
      <c r="J46" s="24" t="e">
        <f t="shared" si="23"/>
        <v>#DIV/0!</v>
      </c>
      <c r="K46" s="24" t="e">
        <f t="shared" si="23"/>
        <v>#DIV/0!</v>
      </c>
      <c r="L46" s="24" t="e">
        <f t="shared" si="23"/>
        <v>#DIV/0!</v>
      </c>
      <c r="M46" s="24" t="e">
        <f t="shared" si="23"/>
        <v>#DIV/0!</v>
      </c>
      <c r="N46" s="24" t="e">
        <f t="shared" si="23"/>
        <v>#DIV/0!</v>
      </c>
      <c r="O46" s="24" t="e">
        <f t="shared" si="23"/>
        <v>#DIV/0!</v>
      </c>
      <c r="P46" s="24" t="e">
        <f t="shared" si="23"/>
        <v>#DIV/0!</v>
      </c>
      <c r="Q46" s="24" t="e">
        <f t="shared" si="23"/>
        <v>#DIV/0!</v>
      </c>
      <c r="R46" s="24" t="e">
        <f t="shared" si="23"/>
        <v>#DIV/0!</v>
      </c>
      <c r="S46" s="24" t="e">
        <f t="shared" si="23"/>
        <v>#DIV/0!</v>
      </c>
      <c r="T46" s="24" t="e">
        <f t="shared" si="23"/>
        <v>#DIV/0!</v>
      </c>
      <c r="U46" s="24" t="e">
        <f t="shared" si="23"/>
        <v>#DIV/0!</v>
      </c>
    </row>
    <row r="47" spans="1:21" s="22" customFormat="1" hidden="1" outlineLevel="1" x14ac:dyDescent="0.3">
      <c r="A47" s="23" t="s">
        <v>44</v>
      </c>
      <c r="B47" s="22" t="e">
        <f t="shared" ref="B47:U47" si="24">B27/B16</f>
        <v>#DIV/0!</v>
      </c>
      <c r="C47" s="22" t="e">
        <f t="shared" si="24"/>
        <v>#DIV/0!</v>
      </c>
      <c r="D47" s="22" t="e">
        <f t="shared" si="24"/>
        <v>#DIV/0!</v>
      </c>
      <c r="E47" s="22" t="e">
        <f t="shared" si="24"/>
        <v>#DIV/0!</v>
      </c>
      <c r="F47" s="22" t="e">
        <f t="shared" si="24"/>
        <v>#DIV/0!</v>
      </c>
      <c r="G47" s="22" t="e">
        <f t="shared" si="24"/>
        <v>#DIV/0!</v>
      </c>
      <c r="H47" s="22" t="e">
        <f t="shared" si="24"/>
        <v>#DIV/0!</v>
      </c>
      <c r="I47" s="22" t="e">
        <f t="shared" si="24"/>
        <v>#DIV/0!</v>
      </c>
      <c r="J47" s="22" t="e">
        <f t="shared" si="24"/>
        <v>#DIV/0!</v>
      </c>
      <c r="K47" s="22" t="e">
        <f t="shared" si="24"/>
        <v>#DIV/0!</v>
      </c>
      <c r="L47" s="22" t="e">
        <f t="shared" si="24"/>
        <v>#DIV/0!</v>
      </c>
      <c r="M47" s="22" t="e">
        <f t="shared" si="24"/>
        <v>#DIV/0!</v>
      </c>
      <c r="N47" s="22" t="e">
        <f t="shared" si="24"/>
        <v>#DIV/0!</v>
      </c>
      <c r="O47" s="22" t="e">
        <f t="shared" si="24"/>
        <v>#DIV/0!</v>
      </c>
      <c r="P47" s="22" t="e">
        <f t="shared" si="24"/>
        <v>#DIV/0!</v>
      </c>
      <c r="Q47" s="22" t="e">
        <f t="shared" si="24"/>
        <v>#DIV/0!</v>
      </c>
      <c r="R47" s="22" t="e">
        <f t="shared" si="24"/>
        <v>#DIV/0!</v>
      </c>
      <c r="S47" s="22" t="e">
        <f t="shared" si="24"/>
        <v>#DIV/0!</v>
      </c>
      <c r="T47" s="22" t="e">
        <f t="shared" si="24"/>
        <v>#DIV/0!</v>
      </c>
      <c r="U47" s="22" t="e">
        <f t="shared" si="24"/>
        <v>#DIV/0!</v>
      </c>
    </row>
    <row r="48" spans="1:21" s="22" customFormat="1" hidden="1" outlineLevel="1" x14ac:dyDescent="0.3">
      <c r="A48" s="23" t="s">
        <v>45</v>
      </c>
      <c r="B48" s="22" t="e">
        <f t="shared" ref="B48:U48" si="25">(B27+SUM(B31:B32))/B16</f>
        <v>#DIV/0!</v>
      </c>
      <c r="C48" s="22" t="e">
        <f t="shared" si="25"/>
        <v>#DIV/0!</v>
      </c>
      <c r="D48" s="22" t="e">
        <f t="shared" si="25"/>
        <v>#DIV/0!</v>
      </c>
      <c r="E48" s="22" t="e">
        <f t="shared" si="25"/>
        <v>#DIV/0!</v>
      </c>
      <c r="F48" s="22" t="e">
        <f t="shared" si="25"/>
        <v>#DIV/0!</v>
      </c>
      <c r="G48" s="22" t="e">
        <f t="shared" si="25"/>
        <v>#DIV/0!</v>
      </c>
      <c r="H48" s="22" t="e">
        <f t="shared" si="25"/>
        <v>#DIV/0!</v>
      </c>
      <c r="I48" s="22" t="e">
        <f t="shared" si="25"/>
        <v>#DIV/0!</v>
      </c>
      <c r="J48" s="22" t="e">
        <f t="shared" si="25"/>
        <v>#DIV/0!</v>
      </c>
      <c r="K48" s="22" t="e">
        <f t="shared" si="25"/>
        <v>#DIV/0!</v>
      </c>
      <c r="L48" s="22" t="e">
        <f t="shared" si="25"/>
        <v>#DIV/0!</v>
      </c>
      <c r="M48" s="22" t="e">
        <f t="shared" si="25"/>
        <v>#DIV/0!</v>
      </c>
      <c r="N48" s="22" t="e">
        <f t="shared" si="25"/>
        <v>#DIV/0!</v>
      </c>
      <c r="O48" s="22" t="e">
        <f t="shared" si="25"/>
        <v>#DIV/0!</v>
      </c>
      <c r="P48" s="22" t="e">
        <f t="shared" si="25"/>
        <v>#DIV/0!</v>
      </c>
      <c r="Q48" s="22" t="e">
        <f t="shared" si="25"/>
        <v>#DIV/0!</v>
      </c>
      <c r="R48" s="22" t="e">
        <f t="shared" si="25"/>
        <v>#DIV/0!</v>
      </c>
      <c r="S48" s="22" t="e">
        <f t="shared" si="25"/>
        <v>#DIV/0!</v>
      </c>
      <c r="T48" s="22" t="e">
        <f t="shared" si="25"/>
        <v>#DIV/0!</v>
      </c>
      <c r="U48" s="22" t="e">
        <f t="shared" si="25"/>
        <v>#DIV/0!</v>
      </c>
    </row>
    <row r="49" spans="1:21" s="22" customFormat="1" hidden="1" outlineLevel="1" x14ac:dyDescent="0.3">
      <c r="A49" s="23" t="s">
        <v>43</v>
      </c>
      <c r="B49" s="22" t="e">
        <f t="shared" ref="B49:U49" si="26">(B27+SUM(B31:B35))/B16</f>
        <v>#DIV/0!</v>
      </c>
      <c r="C49" s="22" t="e">
        <f t="shared" si="26"/>
        <v>#DIV/0!</v>
      </c>
      <c r="D49" s="22" t="e">
        <f t="shared" si="26"/>
        <v>#DIV/0!</v>
      </c>
      <c r="E49" s="22" t="e">
        <f t="shared" si="26"/>
        <v>#DIV/0!</v>
      </c>
      <c r="F49" s="22" t="e">
        <f t="shared" si="26"/>
        <v>#DIV/0!</v>
      </c>
      <c r="G49" s="22" t="e">
        <f t="shared" si="26"/>
        <v>#DIV/0!</v>
      </c>
      <c r="H49" s="22" t="e">
        <f t="shared" si="26"/>
        <v>#DIV/0!</v>
      </c>
      <c r="I49" s="22" t="e">
        <f t="shared" si="26"/>
        <v>#DIV/0!</v>
      </c>
      <c r="J49" s="22" t="e">
        <f t="shared" si="26"/>
        <v>#DIV/0!</v>
      </c>
      <c r="K49" s="22" t="e">
        <f t="shared" si="26"/>
        <v>#DIV/0!</v>
      </c>
      <c r="L49" s="22" t="e">
        <f t="shared" si="26"/>
        <v>#DIV/0!</v>
      </c>
      <c r="M49" s="22" t="e">
        <f t="shared" si="26"/>
        <v>#DIV/0!</v>
      </c>
      <c r="N49" s="22" t="e">
        <f t="shared" si="26"/>
        <v>#DIV/0!</v>
      </c>
      <c r="O49" s="22" t="e">
        <f t="shared" si="26"/>
        <v>#DIV/0!</v>
      </c>
      <c r="P49" s="22" t="e">
        <f t="shared" si="26"/>
        <v>#DIV/0!</v>
      </c>
      <c r="Q49" s="22" t="e">
        <f t="shared" si="26"/>
        <v>#DIV/0!</v>
      </c>
      <c r="R49" s="22" t="e">
        <f t="shared" si="26"/>
        <v>#DIV/0!</v>
      </c>
      <c r="S49" s="22" t="e">
        <f t="shared" si="26"/>
        <v>#DIV/0!</v>
      </c>
      <c r="T49" s="22" t="e">
        <f t="shared" si="26"/>
        <v>#DIV/0!</v>
      </c>
      <c r="U49" s="22" t="e">
        <f t="shared" si="26"/>
        <v>#DIV/0!</v>
      </c>
    </row>
    <row r="50" spans="1:21" x14ac:dyDescent="0.3">
      <c r="B50" s="1"/>
      <c r="C50" s="1"/>
      <c r="D50" s="1"/>
      <c r="E50" s="1"/>
      <c r="F50" s="1"/>
      <c r="G50" s="1"/>
      <c r="H50" s="1"/>
      <c r="I50" s="1"/>
      <c r="J50" s="1"/>
      <c r="K50" s="1"/>
      <c r="L50" s="1"/>
      <c r="M50" s="1"/>
      <c r="N50" s="1"/>
      <c r="O50" s="1"/>
      <c r="P50" s="1"/>
      <c r="Q50" s="1"/>
      <c r="R50" s="1"/>
      <c r="S50" s="1"/>
      <c r="T50" s="1"/>
      <c r="U50" s="1"/>
    </row>
    <row r="51" spans="1:21" x14ac:dyDescent="0.3">
      <c r="A51" s="2" t="s">
        <v>15</v>
      </c>
      <c r="B51" s="3">
        <f>SUM(B39:U39)</f>
        <v>0</v>
      </c>
      <c r="C51" s="35" t="s">
        <v>22</v>
      </c>
      <c r="D51" s="35"/>
      <c r="F51" s="34" t="s">
        <v>34</v>
      </c>
      <c r="G51" s="34"/>
      <c r="H51" s="34"/>
      <c r="I51" s="34">
        <f>B51-(N5*N4)+U16</f>
        <v>0</v>
      </c>
      <c r="K51" s="34" t="s">
        <v>35</v>
      </c>
      <c r="L51" s="34"/>
      <c r="M51" s="34"/>
      <c r="N51" s="34">
        <f>I51/N4</f>
        <v>0</v>
      </c>
      <c r="O51" s="1"/>
      <c r="P51" s="1"/>
      <c r="Q51" s="1"/>
      <c r="R51" s="1"/>
      <c r="S51" s="1"/>
      <c r="T51" s="1"/>
      <c r="U51" s="1"/>
    </row>
    <row r="52" spans="1:21" x14ac:dyDescent="0.3">
      <c r="A52" s="2" t="s">
        <v>19</v>
      </c>
      <c r="B52" s="3">
        <f>(B51/$N$4)</f>
        <v>0</v>
      </c>
      <c r="C52" s="35"/>
      <c r="D52" s="35"/>
      <c r="F52" s="34"/>
      <c r="G52" s="34"/>
      <c r="H52" s="34"/>
      <c r="I52" s="34"/>
      <c r="K52" s="34"/>
      <c r="L52" s="34"/>
      <c r="M52" s="34"/>
      <c r="N52" s="34"/>
      <c r="O52" s="1"/>
      <c r="P52" s="1"/>
      <c r="Q52" s="1"/>
      <c r="R52" s="1"/>
      <c r="S52" s="1"/>
      <c r="T52" s="1"/>
      <c r="U52" s="1"/>
    </row>
    <row r="53" spans="1:21" x14ac:dyDescent="0.3">
      <c r="F53" s="28" t="s">
        <v>72</v>
      </c>
      <c r="G53" s="28"/>
      <c r="H53" s="28"/>
      <c r="I53" s="28"/>
      <c r="J53" s="28"/>
      <c r="K53" s="28"/>
      <c r="L53" s="28"/>
      <c r="M53" s="28"/>
      <c r="N53" s="28"/>
    </row>
  </sheetData>
  <mergeCells count="14">
    <mergeCell ref="F53:N53"/>
    <mergeCell ref="M3:N3"/>
    <mergeCell ref="P4:U10"/>
    <mergeCell ref="A1:U2"/>
    <mergeCell ref="A3:B3"/>
    <mergeCell ref="D3:E3"/>
    <mergeCell ref="G3:H3"/>
    <mergeCell ref="J3:K3"/>
    <mergeCell ref="P3:U3"/>
    <mergeCell ref="K51:M52"/>
    <mergeCell ref="N51:N52"/>
    <mergeCell ref="C51:D52"/>
    <mergeCell ref="F51:H52"/>
    <mergeCell ref="I51:I52"/>
  </mergeCells>
  <conditionalFormatting sqref="B42:U42">
    <cfRule type="dataBar" priority="2">
      <dataBar>
        <cfvo type="min"/>
        <cfvo type="max"/>
        <color rgb="FF63C384"/>
      </dataBar>
      <extLst>
        <ext xmlns:x14="http://schemas.microsoft.com/office/spreadsheetml/2009/9/main" uri="{B025F937-C7B1-47D3-B67F-A62EFF666E3E}">
          <x14:id>{52C0EA6C-71EF-4EC1-B5AD-CC170D3E0A31}</x14:id>
        </ext>
      </extLst>
    </cfRule>
  </conditionalFormatting>
  <dataValidations disablePrompts="1" count="2">
    <dataValidation type="whole" operator="greaterThan" allowBlank="1" showInputMessage="1" showErrorMessage="1" sqref="N4" xr:uid="{F22467FB-36F0-46A7-BCCD-990936C8C1CF}">
      <formula1>0</formula1>
    </dataValidation>
    <dataValidation type="whole" operator="greaterThan" allowBlank="1" showInputMessage="1" showErrorMessage="1" sqref="N5" xr:uid="{BED0D269-D943-4E87-A339-E305140CD7A4}">
      <formula1>-1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2C0EA6C-71EF-4EC1-B5AD-CC170D3E0A31}">
            <x14:dataBar minLength="0" maxLength="100" border="1" negativeBarBorderColorSameAsPositive="0">
              <x14:cfvo type="autoMin"/>
              <x14:cfvo type="autoMax"/>
              <x14:borderColor rgb="FF63C384"/>
              <x14:negativeFillColor rgb="FFFF0000"/>
              <x14:negativeBorderColor rgb="FFFF0000"/>
              <x14:axisColor rgb="FF000000"/>
            </x14:dataBar>
          </x14:cfRule>
          <xm:sqref>B42:U42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 sheet</vt:lpstr>
      <vt:lpstr>Buy-to-let Property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Quindan Barnard</dc:creator>
  <cp:lastModifiedBy>Quindan Barnard</cp:lastModifiedBy>
  <dcterms:created xsi:type="dcterms:W3CDTF">2015-06-05T18:17:20Z</dcterms:created>
  <dcterms:modified xsi:type="dcterms:W3CDTF">2023-07-18T15:44:44Z</dcterms:modified>
</cp:coreProperties>
</file>