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7537c975a39c91/IC_Project/learnjulia/Collocation_Method_Examples/Cart_Pole_v5/plotResult/"/>
    </mc:Choice>
  </mc:AlternateContent>
  <xr:revisionPtr revIDLastSave="715" documentId="11_F25DC773A252ABDACC1048E1919B67045BDE58E4" xr6:coauthVersionLast="47" xr6:coauthVersionMax="47" xr10:uidLastSave="{252E1FEA-C57E-48AC-B517-4C3955863036}"/>
  <bookViews>
    <workbookView minimized="1" xWindow="360" yWindow="1176" windowWidth="11784" windowHeight="10404" activeTab="2" xr2:uid="{00000000-000D-0000-FFFF-FFFF00000000}"/>
  </bookViews>
  <sheets>
    <sheet name="Sheet1" sheetId="1" r:id="rId1"/>
    <sheet name="Term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O10" i="3"/>
  <c r="N10" i="3"/>
  <c r="L16" i="3"/>
  <c r="K16" i="3"/>
  <c r="M10" i="3"/>
  <c r="N16" i="3"/>
  <c r="N32" i="3"/>
  <c r="K35" i="3"/>
  <c r="P35" i="3"/>
  <c r="O35" i="3"/>
  <c r="M32" i="3"/>
  <c r="K32" i="3"/>
  <c r="L35" i="3"/>
  <c r="O32" i="3"/>
  <c r="N29" i="3"/>
  <c r="M29" i="3"/>
  <c r="L29" i="3"/>
  <c r="K29" i="3"/>
  <c r="L26" i="3"/>
  <c r="K26" i="3"/>
  <c r="P16" i="3"/>
  <c r="O16" i="3"/>
  <c r="M16" i="3"/>
  <c r="P13" i="3"/>
  <c r="O13" i="3"/>
  <c r="N13" i="3"/>
  <c r="M13" i="3"/>
  <c r="L13" i="3"/>
  <c r="K13" i="3"/>
  <c r="K10" i="3"/>
  <c r="O7" i="3"/>
  <c r="N7" i="3"/>
  <c r="M7" i="3"/>
  <c r="K7" i="3"/>
  <c r="C34" i="3"/>
  <c r="D34" i="3"/>
  <c r="E34" i="3"/>
  <c r="F34" i="3"/>
  <c r="G34" i="3"/>
  <c r="B34" i="3"/>
  <c r="C31" i="3"/>
  <c r="D31" i="3"/>
  <c r="E31" i="3"/>
  <c r="F31" i="3"/>
  <c r="G31" i="3"/>
  <c r="B31" i="3"/>
  <c r="C28" i="3"/>
  <c r="D28" i="3"/>
  <c r="E28" i="3"/>
  <c r="F28" i="3"/>
  <c r="G28" i="3"/>
  <c r="B28" i="3"/>
  <c r="C25" i="3"/>
  <c r="D25" i="3"/>
  <c r="E25" i="3"/>
  <c r="F25" i="3"/>
  <c r="G25" i="3"/>
  <c r="B25" i="3"/>
  <c r="C16" i="3"/>
  <c r="D16" i="3"/>
  <c r="E16" i="3"/>
  <c r="F16" i="3"/>
  <c r="G16" i="3"/>
  <c r="B16" i="3"/>
  <c r="H16" i="3" s="1"/>
  <c r="C13" i="3"/>
  <c r="D13" i="3"/>
  <c r="E13" i="3"/>
  <c r="F13" i="3"/>
  <c r="G13" i="3"/>
  <c r="B13" i="3"/>
  <c r="C10" i="3"/>
  <c r="D10" i="3"/>
  <c r="E10" i="3"/>
  <c r="F10" i="3"/>
  <c r="G10" i="3"/>
  <c r="B10" i="3"/>
  <c r="C7" i="3"/>
  <c r="D7" i="3"/>
  <c r="E7" i="3"/>
  <c r="F7" i="3"/>
  <c r="G7" i="3"/>
  <c r="B7" i="3"/>
  <c r="S25" i="2"/>
  <c r="C22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5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5" i="1"/>
  <c r="T8" i="1"/>
  <c r="T9" i="1"/>
  <c r="T10" i="1"/>
  <c r="T12" i="1"/>
  <c r="T2" i="1"/>
  <c r="T3" i="1"/>
  <c r="T1" i="1"/>
  <c r="L10" i="3" l="1"/>
  <c r="L7" i="3"/>
  <c r="P10" i="3"/>
  <c r="Q10" i="3" s="1"/>
  <c r="O26" i="3"/>
  <c r="M35" i="3"/>
  <c r="P26" i="3"/>
  <c r="L32" i="3"/>
  <c r="N35" i="3"/>
  <c r="Q35" i="3" s="1"/>
  <c r="P32" i="3"/>
  <c r="M26" i="3"/>
  <c r="Q26" i="3" s="1"/>
  <c r="O29" i="3"/>
  <c r="N26" i="3"/>
  <c r="P29" i="3"/>
  <c r="Q16" i="3"/>
  <c r="Q32" i="3"/>
  <c r="Q29" i="3"/>
  <c r="H25" i="3"/>
  <c r="Q7" i="3"/>
  <c r="H10" i="3"/>
  <c r="Q13" i="3"/>
  <c r="H13" i="3"/>
  <c r="H31" i="3"/>
  <c r="H7" i="3"/>
  <c r="H28" i="3"/>
  <c r="H34" i="3"/>
</calcChain>
</file>

<file path=xl/sharedStrings.xml><?xml version="1.0" encoding="utf-8"?>
<sst xmlns="http://schemas.openxmlformats.org/spreadsheetml/2006/main" count="167" uniqueCount="46">
  <si>
    <t>linear</t>
  </si>
  <si>
    <t>quadratic</t>
  </si>
  <si>
    <t>cubic</t>
  </si>
  <si>
    <t>original</t>
  </si>
  <si>
    <t>1e-5/N</t>
  </si>
  <si>
    <t>1e-5/N^2*4</t>
  </si>
  <si>
    <t>1e-5/N^3*16</t>
  </si>
  <si>
    <t>TRPuC</t>
  </si>
  <si>
    <t>TRPuD</t>
  </si>
  <si>
    <t>HSSuC</t>
  </si>
  <si>
    <t>HSSuD</t>
  </si>
  <si>
    <t>tolerance</t>
  </si>
  <si>
    <t>max(1e-5/N,1e-8)</t>
  </si>
  <si>
    <t>max(16*1e-5/N^3,1e-8)</t>
  </si>
  <si>
    <t>max(4*1e-5/N^2,1e-8)</t>
  </si>
  <si>
    <t>max(64*1e-5/N^4,1e-8)</t>
  </si>
  <si>
    <t>Minimax</t>
  </si>
  <si>
    <t>default(1e-8)</t>
  </si>
  <si>
    <t>Equidistributed</t>
  </si>
  <si>
    <t>Bisection(Multi)</t>
  </si>
  <si>
    <t>Bisection(One)</t>
  </si>
  <si>
    <t>max(1e-3/N,1e-8)</t>
  </si>
  <si>
    <t>max(4*1e-3/N^2,1e-8)</t>
  </si>
  <si>
    <t>max(16*1e-3/N^3,1e-8)</t>
  </si>
  <si>
    <t>max(64*1e-3/N^4,1e-8)</t>
  </si>
  <si>
    <t>max(128*1e-3/N^5,1e-8)</t>
  </si>
  <si>
    <t>10 samples</t>
  </si>
  <si>
    <t>50 samples</t>
  </si>
  <si>
    <t>decrease ratio</t>
  </si>
  <si>
    <t>Running Time (s)</t>
  </si>
  <si>
    <t>ratio</t>
  </si>
  <si>
    <t>change ratio</t>
  </si>
  <si>
    <t>Running Time (ms)</t>
  </si>
  <si>
    <t>Average</t>
  </si>
  <si>
    <t>Average change ratio</t>
  </si>
  <si>
    <t>1e-8(default)</t>
  </si>
  <si>
    <t>M - Minimax Error; E - Equidistributed Error; B - Bisection(Multi)</t>
  </si>
  <si>
    <t>M</t>
  </si>
  <si>
    <t>E</t>
  </si>
  <si>
    <t>B</t>
  </si>
  <si>
    <t>default($10^{-8}$)</t>
  </si>
  <si>
    <t>$\max(10^{-3}N^{-1},10^{-8})$</t>
  </si>
  <si>
    <t>$\max(4\times10^{-3}N^{-2},10^{-8})$</t>
  </si>
  <si>
    <t>$\max(16\times10^{-3}N^{-3},10^{-8})$</t>
  </si>
  <si>
    <t>$\max(64\times10^{-3}N^{-4},10^{-8})$</t>
  </si>
  <si>
    <t xml:space="preserve">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</si>
</sst>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"/>
    <numFmt numFmtId="171" formatCode="0.0%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171" fontId="0" fillId="0" borderId="0" xfId="0" applyNumberFormat="1"/>
    <xf numFmtId="17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9" fontId="0" fillId="2" borderId="1" xfId="0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/>
    </xf>
    <xf numFmtId="0" fontId="0" fillId="0" borderId="1" xfId="0" applyBorder="1"/>
    <xf numFmtId="171" fontId="0" fillId="0" borderId="0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172" fontId="0" fillId="0" borderId="1" xfId="0" applyNumberFormat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/>
    </xf>
    <xf numFmtId="172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zoomScale="85" zoomScaleNormal="85" workbookViewId="0">
      <selection activeCell="C14" sqref="C14:R14"/>
    </sheetView>
  </sheetViews>
  <sheetFormatPr defaultRowHeight="14.4" x14ac:dyDescent="0.3"/>
  <cols>
    <col min="21" max="21" width="21.44140625" bestFit="1" customWidth="1"/>
  </cols>
  <sheetData>
    <row r="1" spans="2:21" x14ac:dyDescent="0.3">
      <c r="B1" s="4">
        <v>1</v>
      </c>
      <c r="C1">
        <v>0.18350079999999999</v>
      </c>
      <c r="D1">
        <v>0.2310719</v>
      </c>
      <c r="E1">
        <v>0.28362209999999999</v>
      </c>
      <c r="F1">
        <v>2.6330667999999999</v>
      </c>
      <c r="G1">
        <v>0.37166909999999997</v>
      </c>
      <c r="H1">
        <v>0.28392299999999998</v>
      </c>
      <c r="I1" s="1">
        <v>0.28558650000000002</v>
      </c>
      <c r="J1">
        <v>3.2363786999999999</v>
      </c>
      <c r="K1">
        <v>0.13988709999999999</v>
      </c>
      <c r="L1" s="1">
        <v>0.21320259999999999</v>
      </c>
      <c r="M1">
        <v>0.25018210000000002</v>
      </c>
      <c r="N1">
        <v>0.47364469999999997</v>
      </c>
      <c r="O1">
        <v>0.14471110000000001</v>
      </c>
      <c r="P1">
        <v>0.22246489999999999</v>
      </c>
      <c r="Q1">
        <v>0.16567599999999999</v>
      </c>
      <c r="R1">
        <v>0.50777609999999995</v>
      </c>
      <c r="S1" t="s">
        <v>0</v>
      </c>
      <c r="T1">
        <f>AVERAGE(C1:R1)</f>
        <v>0.60164771874999989</v>
      </c>
      <c r="U1" t="s">
        <v>11</v>
      </c>
    </row>
    <row r="2" spans="2:21" x14ac:dyDescent="0.3">
      <c r="B2" s="4"/>
      <c r="C2">
        <v>0.19156500000000001</v>
      </c>
      <c r="D2" s="1">
        <v>0.32282810000000001</v>
      </c>
      <c r="E2">
        <v>0.23617840000000001</v>
      </c>
      <c r="F2">
        <v>2.7761939999999998</v>
      </c>
      <c r="G2" s="1">
        <v>0.39226939999999999</v>
      </c>
      <c r="H2" s="1">
        <v>0.37204559999999998</v>
      </c>
      <c r="I2" s="1">
        <v>0.28692770000000001</v>
      </c>
      <c r="J2">
        <v>3.2974986999999998</v>
      </c>
      <c r="K2">
        <v>0.1469481</v>
      </c>
      <c r="L2" s="1">
        <v>0.17418359999999999</v>
      </c>
      <c r="M2" s="1">
        <v>0.2975679</v>
      </c>
      <c r="N2" s="1">
        <v>0.54309969999999996</v>
      </c>
      <c r="O2" s="1">
        <v>0.16369400000000001</v>
      </c>
      <c r="P2">
        <v>0.1865511</v>
      </c>
      <c r="Q2" s="1">
        <v>0.26352239999999999</v>
      </c>
      <c r="R2">
        <v>0.60504610000000003</v>
      </c>
      <c r="S2" t="s">
        <v>1</v>
      </c>
      <c r="T2">
        <f t="shared" ref="T2:T12" si="0">AVERAGE(C2:R2)</f>
        <v>0.64100748750000003</v>
      </c>
    </row>
    <row r="3" spans="2:21" x14ac:dyDescent="0.3">
      <c r="B3" s="4"/>
      <c r="C3">
        <v>0.1472292</v>
      </c>
      <c r="D3" s="1">
        <v>0.33092890000000003</v>
      </c>
      <c r="E3">
        <v>0.23759359999999999</v>
      </c>
      <c r="F3">
        <v>2.6907679999999998</v>
      </c>
      <c r="G3">
        <v>0.30879519999999999</v>
      </c>
      <c r="H3" s="1">
        <v>0.34292660000000003</v>
      </c>
      <c r="I3" s="1">
        <v>0.38668970000000003</v>
      </c>
      <c r="J3">
        <v>3.4058565000000001</v>
      </c>
      <c r="K3">
        <v>0.11005860000000001</v>
      </c>
      <c r="L3">
        <v>0.15793219999999999</v>
      </c>
      <c r="M3">
        <v>0.30676560000000003</v>
      </c>
      <c r="N3">
        <v>0.64067059999999998</v>
      </c>
      <c r="O3">
        <v>0.14774689999999999</v>
      </c>
      <c r="P3">
        <v>0.16603770000000001</v>
      </c>
      <c r="Q3">
        <v>0.34197870000000002</v>
      </c>
      <c r="R3">
        <v>0.716144</v>
      </c>
      <c r="S3" t="s">
        <v>2</v>
      </c>
      <c r="T3">
        <f t="shared" si="0"/>
        <v>0.65238262499999999</v>
      </c>
    </row>
    <row r="4" spans="2:21" x14ac:dyDescent="0.3">
      <c r="B4" s="4"/>
    </row>
    <row r="5" spans="2:21" x14ac:dyDescent="0.3">
      <c r="B5" s="4"/>
      <c r="C5">
        <v>0.19526279999999999</v>
      </c>
      <c r="D5">
        <v>0.25321739999999998</v>
      </c>
      <c r="E5">
        <v>0.30469859999999999</v>
      </c>
      <c r="F5">
        <v>3.0138611000000002</v>
      </c>
      <c r="G5">
        <v>0.3808455</v>
      </c>
      <c r="H5">
        <v>0.28342319999999999</v>
      </c>
      <c r="I5">
        <v>0.27373170000000002</v>
      </c>
      <c r="J5">
        <v>3.4611923999999998</v>
      </c>
      <c r="K5">
        <v>0.20357030000000001</v>
      </c>
      <c r="L5">
        <v>0.1706057</v>
      </c>
      <c r="M5">
        <v>0.26965830000000002</v>
      </c>
      <c r="N5">
        <v>0.5174339</v>
      </c>
      <c r="O5">
        <v>0.1553911</v>
      </c>
      <c r="P5">
        <v>0.2399551</v>
      </c>
      <c r="Q5">
        <v>0.23445389999999999</v>
      </c>
      <c r="R5">
        <v>0.59845300000000001</v>
      </c>
      <c r="S5" t="s">
        <v>3</v>
      </c>
      <c r="T5">
        <f t="shared" si="0"/>
        <v>0.65973462499999991</v>
      </c>
    </row>
    <row r="8" spans="2:21" x14ac:dyDescent="0.3">
      <c r="B8" s="4">
        <v>2</v>
      </c>
      <c r="C8" s="1">
        <v>0.18094935000000001</v>
      </c>
      <c r="D8">
        <v>0.22830035000000001</v>
      </c>
      <c r="E8">
        <v>0.21501495000000001</v>
      </c>
      <c r="F8">
        <v>2.5417702499999999</v>
      </c>
      <c r="G8" s="1">
        <v>0.31457190000000002</v>
      </c>
      <c r="H8">
        <v>0.2400632</v>
      </c>
      <c r="I8" s="1">
        <v>0.31618524999999997</v>
      </c>
      <c r="J8">
        <v>2.9988060000000001</v>
      </c>
      <c r="K8" s="1">
        <v>0.14067245</v>
      </c>
      <c r="L8">
        <v>0.18409845</v>
      </c>
      <c r="M8">
        <v>0.28107955000000001</v>
      </c>
      <c r="N8">
        <v>0.61123819999999995</v>
      </c>
      <c r="O8">
        <v>0.13776864999999999</v>
      </c>
      <c r="P8" s="1">
        <v>0.23425480000000001</v>
      </c>
      <c r="Q8">
        <v>0.20628650000000001</v>
      </c>
      <c r="R8">
        <v>0.61937620000000004</v>
      </c>
      <c r="S8" t="s">
        <v>0</v>
      </c>
      <c r="T8">
        <f t="shared" si="0"/>
        <v>0.59065225312500003</v>
      </c>
      <c r="U8" t="s">
        <v>4</v>
      </c>
    </row>
    <row r="9" spans="2:21" x14ac:dyDescent="0.3">
      <c r="B9" s="4"/>
      <c r="C9" s="1">
        <v>0.19015365000000001</v>
      </c>
      <c r="D9" s="1">
        <v>0.29504075000000002</v>
      </c>
      <c r="E9" s="1">
        <v>0.23207325000000001</v>
      </c>
      <c r="F9" s="1">
        <v>3.0773668999999999</v>
      </c>
      <c r="G9" s="1">
        <v>0.37448035000000002</v>
      </c>
      <c r="H9" s="1">
        <v>0.33398480000000003</v>
      </c>
      <c r="I9" s="1">
        <v>0.34473939999999997</v>
      </c>
      <c r="J9" s="1">
        <v>3.3084540499999999</v>
      </c>
      <c r="K9" s="1">
        <v>0.16014885000000001</v>
      </c>
      <c r="L9">
        <v>0.18917909999999999</v>
      </c>
      <c r="M9">
        <v>0.34944694999999998</v>
      </c>
      <c r="N9">
        <v>0.60989185000000001</v>
      </c>
      <c r="O9">
        <v>0.15159030000000001</v>
      </c>
      <c r="P9">
        <v>0.192415</v>
      </c>
      <c r="Q9">
        <v>0.2185491</v>
      </c>
      <c r="R9">
        <v>0.57536624999999997</v>
      </c>
      <c r="S9" t="s">
        <v>1</v>
      </c>
      <c r="T9">
        <f t="shared" si="0"/>
        <v>0.66268003437500023</v>
      </c>
      <c r="U9" t="s">
        <v>5</v>
      </c>
    </row>
    <row r="10" spans="2:21" x14ac:dyDescent="0.3">
      <c r="B10" s="4"/>
      <c r="C10" s="1">
        <v>0.19564095000000001</v>
      </c>
      <c r="D10" s="1">
        <v>0.25025665000000002</v>
      </c>
      <c r="E10" s="1">
        <v>0.2459991</v>
      </c>
      <c r="F10" s="1">
        <v>2.7415194500000002</v>
      </c>
      <c r="G10" s="1">
        <v>0.37546344999999998</v>
      </c>
      <c r="H10" s="1">
        <v>0.34055999999999997</v>
      </c>
      <c r="I10" s="1">
        <v>0.26569979999999999</v>
      </c>
      <c r="J10">
        <v>3.19504565</v>
      </c>
      <c r="K10">
        <v>0.1165822</v>
      </c>
      <c r="L10">
        <v>0.14637315000000001</v>
      </c>
      <c r="M10">
        <v>0.27611799999999997</v>
      </c>
      <c r="N10">
        <v>0.5780111</v>
      </c>
      <c r="O10" s="1">
        <v>0.21535460000000001</v>
      </c>
      <c r="P10" s="1">
        <v>0.1990527</v>
      </c>
      <c r="Q10">
        <v>0.20525579999999999</v>
      </c>
      <c r="R10">
        <v>0.68236960000000002</v>
      </c>
      <c r="S10" t="s">
        <v>2</v>
      </c>
      <c r="T10">
        <f t="shared" si="0"/>
        <v>0.62683138749999978</v>
      </c>
      <c r="U10" t="s">
        <v>6</v>
      </c>
    </row>
    <row r="11" spans="2:21" x14ac:dyDescent="0.3">
      <c r="B11" s="4"/>
    </row>
    <row r="12" spans="2:21" x14ac:dyDescent="0.3">
      <c r="B12" s="4"/>
      <c r="C12">
        <v>0.14442265000000001</v>
      </c>
      <c r="D12">
        <v>0.24610535</v>
      </c>
      <c r="E12">
        <v>0.22561439999999999</v>
      </c>
      <c r="F12">
        <v>2.7327666499999999</v>
      </c>
      <c r="G12">
        <v>0.30400305</v>
      </c>
      <c r="H12">
        <v>0.27794200000000002</v>
      </c>
      <c r="I12">
        <v>0.2545675</v>
      </c>
      <c r="J12">
        <v>3.3073875500000001</v>
      </c>
      <c r="K12">
        <v>0.11746435</v>
      </c>
      <c r="L12">
        <v>0.21502964999999999</v>
      </c>
      <c r="M12">
        <v>0.36465599999999998</v>
      </c>
      <c r="N12">
        <v>0.65272019999999997</v>
      </c>
      <c r="O12">
        <v>0.19498285000000001</v>
      </c>
      <c r="P12">
        <v>0.19283130000000001</v>
      </c>
      <c r="Q12">
        <v>0.2248761</v>
      </c>
      <c r="R12">
        <v>0.68792304999999998</v>
      </c>
      <c r="S12" t="s">
        <v>3</v>
      </c>
      <c r="T12">
        <f t="shared" si="0"/>
        <v>0.63395579062499985</v>
      </c>
      <c r="U12" s="2">
        <v>1E-8</v>
      </c>
    </row>
    <row r="14" spans="2:21" x14ac:dyDescent="0.3">
      <c r="C14" s="3" t="s">
        <v>7</v>
      </c>
      <c r="D14" s="3"/>
      <c r="E14" s="3"/>
      <c r="F14" s="3"/>
      <c r="G14" s="3" t="s">
        <v>8</v>
      </c>
      <c r="H14" s="3"/>
      <c r="I14" s="3"/>
      <c r="J14" s="3"/>
      <c r="K14" s="3" t="s">
        <v>9</v>
      </c>
      <c r="L14" s="3"/>
      <c r="M14" s="3"/>
      <c r="N14" s="3"/>
      <c r="O14" s="3" t="s">
        <v>10</v>
      </c>
      <c r="P14" s="3"/>
      <c r="Q14" s="3"/>
      <c r="R14" s="3"/>
    </row>
    <row r="16" spans="2:21" x14ac:dyDescent="0.3">
      <c r="C16" s="1">
        <v>0.1957988</v>
      </c>
      <c r="D16">
        <v>0.29317080000000001</v>
      </c>
      <c r="E16" s="1">
        <v>0.20494589999999999</v>
      </c>
      <c r="F16">
        <v>2.6284904500000001</v>
      </c>
      <c r="G16">
        <v>0.20555794999999999</v>
      </c>
      <c r="H16">
        <v>0.25696970000000002</v>
      </c>
      <c r="I16">
        <v>0.19224169999999999</v>
      </c>
      <c r="J16">
        <v>2.9396151000000001</v>
      </c>
      <c r="K16">
        <v>9.3390249999999994E-2</v>
      </c>
      <c r="L16" s="1">
        <v>0.21388004999999999</v>
      </c>
      <c r="M16" s="1">
        <v>0.28362235000000002</v>
      </c>
      <c r="N16" s="1">
        <v>0.66161135000000004</v>
      </c>
      <c r="O16">
        <v>0.145896</v>
      </c>
      <c r="P16">
        <v>0.2057755</v>
      </c>
      <c r="Q16">
        <v>0.22447755</v>
      </c>
      <c r="R16">
        <v>0.69039044999999999</v>
      </c>
      <c r="S16" t="s">
        <v>0</v>
      </c>
      <c r="U16" t="s">
        <v>12</v>
      </c>
    </row>
    <row r="17" spans="3:21" x14ac:dyDescent="0.3">
      <c r="C17" s="1">
        <v>0.24717115000000001</v>
      </c>
      <c r="D17">
        <v>0.30235135000000002</v>
      </c>
      <c r="E17" s="1">
        <v>0.19958699999999999</v>
      </c>
      <c r="F17" s="1">
        <v>3.1766492999999998</v>
      </c>
      <c r="G17" s="1">
        <v>0.28542210000000001</v>
      </c>
      <c r="H17" s="1">
        <v>0.37130265000000001</v>
      </c>
      <c r="I17">
        <v>0.22728645</v>
      </c>
      <c r="J17" s="1">
        <v>3.4990378999999998</v>
      </c>
      <c r="K17">
        <v>8.9103399999999999E-2</v>
      </c>
      <c r="L17" s="1">
        <v>0.19619395000000001</v>
      </c>
      <c r="M17" s="1">
        <v>0.33871370000000001</v>
      </c>
      <c r="N17">
        <v>0.60184384999999996</v>
      </c>
      <c r="O17">
        <v>0.1300308</v>
      </c>
      <c r="P17">
        <v>0.20310529999999999</v>
      </c>
      <c r="Q17">
        <v>0.2204641</v>
      </c>
      <c r="R17">
        <v>0.68734835000000005</v>
      </c>
      <c r="S17" t="s">
        <v>1</v>
      </c>
      <c r="U17" t="s">
        <v>14</v>
      </c>
    </row>
    <row r="18" spans="3:21" x14ac:dyDescent="0.3">
      <c r="C18">
        <v>0.18978405000000001</v>
      </c>
      <c r="D18">
        <v>0.24926490000000001</v>
      </c>
      <c r="E18">
        <v>0.15942075</v>
      </c>
      <c r="F18" s="1">
        <v>3.5614442500000001</v>
      </c>
      <c r="G18" s="1">
        <v>0.28874005000000003</v>
      </c>
      <c r="H18" s="1">
        <v>0.28057124999999999</v>
      </c>
      <c r="I18">
        <v>0.19894244999999999</v>
      </c>
      <c r="J18" s="1">
        <v>3.3102738</v>
      </c>
      <c r="K18" s="1">
        <v>0.12704494999999999</v>
      </c>
      <c r="L18" s="1">
        <v>0.2706288</v>
      </c>
      <c r="M18" s="1">
        <v>0.30304684999999998</v>
      </c>
      <c r="N18" s="1">
        <v>0.72413899999999998</v>
      </c>
      <c r="O18">
        <v>0.12188164999999999</v>
      </c>
      <c r="P18">
        <v>0.20163990000000001</v>
      </c>
      <c r="Q18">
        <v>0.18457609999999999</v>
      </c>
      <c r="R18">
        <v>0.65348759999999995</v>
      </c>
      <c r="S18" t="s">
        <v>2</v>
      </c>
      <c r="U18" t="s">
        <v>13</v>
      </c>
    </row>
    <row r="19" spans="3:21" x14ac:dyDescent="0.3">
      <c r="C19" s="1">
        <v>0.28600170000000003</v>
      </c>
      <c r="D19">
        <v>0.26567990000000002</v>
      </c>
      <c r="E19" s="1">
        <v>0.23864194999999999</v>
      </c>
      <c r="F19" s="1">
        <v>3.1667182</v>
      </c>
      <c r="G19" s="1">
        <v>0.27294125000000002</v>
      </c>
      <c r="H19" s="1">
        <v>0.30028470000000002</v>
      </c>
      <c r="I19">
        <v>0.21547215</v>
      </c>
      <c r="J19" s="1">
        <v>3.39642015</v>
      </c>
      <c r="K19" s="1">
        <v>0.15435004999999999</v>
      </c>
      <c r="L19" s="1">
        <v>0.20083965000000001</v>
      </c>
      <c r="M19" s="1">
        <v>0.29095494999999999</v>
      </c>
      <c r="N19" s="1">
        <v>0.79742975000000005</v>
      </c>
      <c r="O19">
        <v>0.14815865</v>
      </c>
      <c r="P19">
        <v>0.21145530000000001</v>
      </c>
      <c r="Q19">
        <v>0.19338364999999999</v>
      </c>
      <c r="R19">
        <v>0.68427194999999996</v>
      </c>
      <c r="U19" t="s">
        <v>15</v>
      </c>
    </row>
    <row r="21" spans="3:21" x14ac:dyDescent="0.3">
      <c r="C21">
        <v>0.1913279</v>
      </c>
      <c r="D21">
        <v>0.31458914999999998</v>
      </c>
      <c r="E21">
        <v>0.19330449999999999</v>
      </c>
      <c r="F21">
        <v>2.7033886499999999</v>
      </c>
      <c r="G21">
        <v>0.25546235</v>
      </c>
      <c r="H21">
        <v>0.26312780000000002</v>
      </c>
      <c r="I21">
        <v>0.24532335</v>
      </c>
      <c r="J21">
        <v>3.24476195</v>
      </c>
      <c r="K21">
        <v>0.11667474999999999</v>
      </c>
      <c r="L21">
        <v>0.14917164999999999</v>
      </c>
      <c r="M21">
        <v>0.23316505000000001</v>
      </c>
      <c r="N21">
        <v>0.60086519999999999</v>
      </c>
      <c r="O21">
        <v>0.18014730000000001</v>
      </c>
      <c r="P21">
        <v>0.23844265000000001</v>
      </c>
      <c r="Q21">
        <v>0.27931549999999999</v>
      </c>
      <c r="R21">
        <v>0.82439439999999997</v>
      </c>
      <c r="S21" t="s">
        <v>3</v>
      </c>
      <c r="U21" s="2">
        <v>1E-8</v>
      </c>
    </row>
  </sheetData>
  <mergeCells count="6">
    <mergeCell ref="K14:N14"/>
    <mergeCell ref="O14:R14"/>
    <mergeCell ref="B1:B5"/>
    <mergeCell ref="B8:B12"/>
    <mergeCell ref="C14:F14"/>
    <mergeCell ref="G14:J1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C7A7-7351-43E4-872A-9353FEED9483}">
  <dimension ref="B1:AC35"/>
  <sheetViews>
    <sheetView topLeftCell="A7" zoomScale="85" zoomScaleNormal="85" workbookViewId="0">
      <selection activeCell="S29" sqref="B16:S29"/>
    </sheetView>
  </sheetViews>
  <sheetFormatPr defaultRowHeight="14.4" x14ac:dyDescent="0.3"/>
  <cols>
    <col min="2" max="2" width="21.77734375" bestFit="1" customWidth="1"/>
    <col min="3" max="3" width="9" bestFit="1" customWidth="1"/>
    <col min="4" max="4" width="16" bestFit="1" customWidth="1"/>
    <col min="5" max="5" width="13.88671875" bestFit="1" customWidth="1"/>
    <col min="6" max="6" width="12.88671875" bestFit="1" customWidth="1"/>
    <col min="7" max="7" width="9" bestFit="1" customWidth="1"/>
    <col min="8" max="8" width="13.21875" bestFit="1" customWidth="1"/>
    <col min="9" max="9" width="13.88671875" bestFit="1" customWidth="1"/>
    <col min="10" max="10" width="12.88671875" bestFit="1" customWidth="1"/>
    <col min="12" max="12" width="13.21875" bestFit="1" customWidth="1"/>
    <col min="13" max="13" width="13.88671875" bestFit="1" customWidth="1"/>
    <col min="14" max="14" width="12.88671875" bestFit="1" customWidth="1"/>
    <col min="15" max="15" width="9" bestFit="1" customWidth="1"/>
    <col min="16" max="16" width="13.21875" bestFit="1" customWidth="1"/>
    <col min="17" max="17" width="13.88671875" bestFit="1" customWidth="1"/>
    <col min="18" max="18" width="12.88671875" bestFit="1" customWidth="1"/>
  </cols>
  <sheetData>
    <row r="1" spans="2:29" x14ac:dyDescent="0.3">
      <c r="B1" s="5" t="s">
        <v>26</v>
      </c>
      <c r="C1" s="6" t="s">
        <v>7</v>
      </c>
      <c r="D1" s="6"/>
      <c r="E1" s="6"/>
      <c r="F1" s="6"/>
      <c r="G1" s="6" t="s">
        <v>8</v>
      </c>
      <c r="H1" s="6"/>
      <c r="I1" s="6"/>
      <c r="J1" s="6"/>
      <c r="K1" s="6" t="s">
        <v>9</v>
      </c>
      <c r="L1" s="6"/>
      <c r="M1" s="6"/>
      <c r="N1" s="6"/>
      <c r="O1" s="6" t="s">
        <v>10</v>
      </c>
      <c r="P1" s="6"/>
      <c r="Q1" s="6"/>
      <c r="R1" s="6"/>
      <c r="X1">
        <v>0.15249299999999999</v>
      </c>
      <c r="Y1">
        <v>0.18814400000000001</v>
      </c>
      <c r="Z1">
        <v>0.18257699999999999</v>
      </c>
      <c r="AA1">
        <v>0.15056</v>
      </c>
      <c r="AB1">
        <v>0.21107100000000001</v>
      </c>
      <c r="AC1">
        <v>0.20361000000000001</v>
      </c>
    </row>
    <row r="2" spans="2:29" x14ac:dyDescent="0.3">
      <c r="B2" s="5" t="s">
        <v>11</v>
      </c>
      <c r="C2" s="5" t="s">
        <v>16</v>
      </c>
      <c r="D2" s="5" t="s">
        <v>18</v>
      </c>
      <c r="E2" s="5" t="s">
        <v>19</v>
      </c>
      <c r="F2" s="5" t="s">
        <v>20</v>
      </c>
      <c r="G2" s="5" t="s">
        <v>16</v>
      </c>
      <c r="H2" s="5" t="s">
        <v>18</v>
      </c>
      <c r="I2" s="5" t="s">
        <v>19</v>
      </c>
      <c r="J2" s="5" t="s">
        <v>20</v>
      </c>
      <c r="K2" s="5" t="s">
        <v>16</v>
      </c>
      <c r="L2" s="5" t="s">
        <v>18</v>
      </c>
      <c r="M2" s="5" t="s">
        <v>19</v>
      </c>
      <c r="N2" s="5" t="s">
        <v>20</v>
      </c>
      <c r="O2" s="5" t="s">
        <v>16</v>
      </c>
      <c r="P2" s="5" t="s">
        <v>18</v>
      </c>
      <c r="Q2" s="5" t="s">
        <v>19</v>
      </c>
      <c r="R2" s="5" t="s">
        <v>20</v>
      </c>
      <c r="X2">
        <v>2.5667200000000001</v>
      </c>
      <c r="Y2">
        <v>2.2932899999999998</v>
      </c>
      <c r="Z2">
        <v>2.6520600000000001</v>
      </c>
      <c r="AA2">
        <v>2.9884499999999998</v>
      </c>
      <c r="AB2">
        <v>2.79074</v>
      </c>
      <c r="AC2">
        <v>2.8620299999999999</v>
      </c>
    </row>
    <row r="3" spans="2:29" x14ac:dyDescent="0.3">
      <c r="B3" s="7" t="s">
        <v>17</v>
      </c>
      <c r="C3" s="8">
        <v>0.25999299999999997</v>
      </c>
      <c r="D3" s="8">
        <v>0.30829899999999999</v>
      </c>
      <c r="E3" s="8">
        <v>0.15249299999999999</v>
      </c>
      <c r="F3" s="8">
        <v>2.5667200000000001</v>
      </c>
      <c r="G3" s="8">
        <v>0.26662599999999997</v>
      </c>
      <c r="H3" s="8">
        <v>0.258218</v>
      </c>
      <c r="I3" s="8">
        <v>0.21568899999999999</v>
      </c>
      <c r="J3" s="8">
        <v>3.2161200000000001</v>
      </c>
      <c r="K3" s="8">
        <v>0.122322</v>
      </c>
      <c r="L3" s="8">
        <v>0.21349499999999999</v>
      </c>
      <c r="M3" s="8">
        <v>0.337644</v>
      </c>
      <c r="N3" s="8">
        <v>0.68324600000000002</v>
      </c>
      <c r="O3" s="8">
        <v>0.11458699999999999</v>
      </c>
      <c r="P3" s="8">
        <v>0.18226300000000001</v>
      </c>
      <c r="Q3" s="8">
        <v>0.167876</v>
      </c>
      <c r="R3" s="8">
        <v>0.58219299999999996</v>
      </c>
      <c r="X3">
        <v>0.26662599999999997</v>
      </c>
      <c r="Y3">
        <v>0.202546</v>
      </c>
      <c r="Z3">
        <v>0.26884999999999998</v>
      </c>
      <c r="AA3">
        <v>0.24218700000000001</v>
      </c>
      <c r="AB3">
        <v>0.27291599999999999</v>
      </c>
      <c r="AC3">
        <v>0.21007000000000001</v>
      </c>
    </row>
    <row r="4" spans="2:29" x14ac:dyDescent="0.3">
      <c r="B4" s="5" t="s">
        <v>21</v>
      </c>
      <c r="C4" s="9">
        <v>0.24775</v>
      </c>
      <c r="D4" s="10">
        <v>0.31729400000000002</v>
      </c>
      <c r="E4" s="10">
        <v>0.18814400000000001</v>
      </c>
      <c r="F4" s="9">
        <v>2.2932899999999998</v>
      </c>
      <c r="G4" s="9">
        <v>0.202546</v>
      </c>
      <c r="H4" s="10">
        <v>0.26249299999999998</v>
      </c>
      <c r="I4" s="9">
        <v>0.19336400000000001</v>
      </c>
      <c r="J4" s="9">
        <v>2.92</v>
      </c>
      <c r="K4" s="9">
        <v>8.3413600000000004E-2</v>
      </c>
      <c r="L4" s="9">
        <v>0.18240700000000001</v>
      </c>
      <c r="M4" s="9">
        <v>0.28685300000000002</v>
      </c>
      <c r="N4" s="9">
        <v>0.60425200000000001</v>
      </c>
      <c r="O4" s="10">
        <v>0.13838</v>
      </c>
      <c r="P4" s="9">
        <v>0.17275199999999999</v>
      </c>
      <c r="Q4" s="10">
        <v>0.19084400000000001</v>
      </c>
      <c r="R4" s="9">
        <v>0.54045200000000004</v>
      </c>
      <c r="X4">
        <v>0.258218</v>
      </c>
      <c r="Y4">
        <v>0.26249299999999998</v>
      </c>
      <c r="Z4">
        <v>0.317828</v>
      </c>
      <c r="AA4">
        <v>0.275065</v>
      </c>
      <c r="AB4">
        <v>0.36778100000000002</v>
      </c>
      <c r="AC4">
        <v>0.273507</v>
      </c>
    </row>
    <row r="5" spans="2:29" x14ac:dyDescent="0.3">
      <c r="B5" s="5" t="s">
        <v>22</v>
      </c>
      <c r="C5" s="9">
        <v>0.236813</v>
      </c>
      <c r="D5" s="10">
        <v>0.32718599999999998</v>
      </c>
      <c r="E5" s="10">
        <v>0.18257699999999999</v>
      </c>
      <c r="F5" s="10">
        <v>2.6520600000000001</v>
      </c>
      <c r="G5" s="10">
        <v>0.26884999999999998</v>
      </c>
      <c r="H5" s="10">
        <v>0.317828</v>
      </c>
      <c r="I5" s="9">
        <v>0.18324799999999999</v>
      </c>
      <c r="J5" s="9">
        <v>2.9425300000000001</v>
      </c>
      <c r="K5" s="9">
        <v>0.113695</v>
      </c>
      <c r="L5" s="9">
        <v>0.18171100000000001</v>
      </c>
      <c r="M5" s="9">
        <v>0.263069</v>
      </c>
      <c r="N5" s="9">
        <v>0.552643</v>
      </c>
      <c r="O5" s="10">
        <v>0.13435800000000001</v>
      </c>
      <c r="P5" s="9">
        <v>0.17497599999999999</v>
      </c>
      <c r="Q5" s="10">
        <v>0.235323</v>
      </c>
      <c r="R5" s="10">
        <v>0.610066</v>
      </c>
      <c r="X5">
        <v>0.21568899999999999</v>
      </c>
      <c r="Y5">
        <v>0.19336400000000001</v>
      </c>
      <c r="Z5">
        <v>0.18324799999999999</v>
      </c>
      <c r="AA5">
        <v>0.23136899999999999</v>
      </c>
      <c r="AB5">
        <v>0.22269600000000001</v>
      </c>
      <c r="AC5">
        <v>0.25457800000000003</v>
      </c>
    </row>
    <row r="6" spans="2:29" x14ac:dyDescent="0.3">
      <c r="B6" s="5" t="s">
        <v>23</v>
      </c>
      <c r="C6" s="10">
        <v>0.27124999999999999</v>
      </c>
      <c r="D6" s="9">
        <v>0.25161099999999997</v>
      </c>
      <c r="E6" s="9">
        <v>0.15056</v>
      </c>
      <c r="F6" s="10">
        <v>2.9884499999999998</v>
      </c>
      <c r="G6" s="9">
        <v>0.24218700000000001</v>
      </c>
      <c r="H6" s="10">
        <v>0.275065</v>
      </c>
      <c r="I6" s="10">
        <v>0.23136899999999999</v>
      </c>
      <c r="J6" s="10">
        <v>3.3511700000000002</v>
      </c>
      <c r="K6" s="10">
        <v>0.125662</v>
      </c>
      <c r="L6" s="9">
        <v>0.18196399999999999</v>
      </c>
      <c r="M6" s="9">
        <v>0.29911599999999999</v>
      </c>
      <c r="N6" s="9">
        <v>0.57236799999999999</v>
      </c>
      <c r="O6" s="9">
        <v>0.113223</v>
      </c>
      <c r="P6" s="10">
        <v>0.225969</v>
      </c>
      <c r="Q6" s="10">
        <v>0.221917</v>
      </c>
      <c r="R6" s="10">
        <v>0.688253</v>
      </c>
      <c r="X6">
        <v>3.2161200000000001</v>
      </c>
      <c r="Y6">
        <v>2.92</v>
      </c>
      <c r="Z6">
        <v>2.9425300000000001</v>
      </c>
      <c r="AA6">
        <v>3.3511700000000002</v>
      </c>
      <c r="AB6">
        <v>3.3370099999999998</v>
      </c>
      <c r="AC6">
        <v>3.04834</v>
      </c>
    </row>
    <row r="7" spans="2:29" x14ac:dyDescent="0.3">
      <c r="B7" s="5" t="s">
        <v>24</v>
      </c>
      <c r="C7" s="10">
        <v>0.28690599999999999</v>
      </c>
      <c r="D7" s="9">
        <v>0.29469800000000002</v>
      </c>
      <c r="E7" s="10">
        <v>0.21107100000000001</v>
      </c>
      <c r="F7" s="10">
        <v>2.79074</v>
      </c>
      <c r="G7" s="11">
        <v>0.27291599999999999</v>
      </c>
      <c r="H7" s="10">
        <v>0.36778100000000002</v>
      </c>
      <c r="I7" s="10">
        <v>0.22269600000000001</v>
      </c>
      <c r="J7" s="10">
        <v>3.3370099999999998</v>
      </c>
      <c r="K7" s="9">
        <v>0.122339</v>
      </c>
      <c r="L7" s="9">
        <v>0.19130800000000001</v>
      </c>
      <c r="M7" s="10">
        <v>0.35727799999999998</v>
      </c>
      <c r="N7" s="10">
        <v>0.716387</v>
      </c>
      <c r="O7" s="10">
        <v>0.119364</v>
      </c>
      <c r="P7" s="10">
        <v>0.199101</v>
      </c>
      <c r="Q7" s="10">
        <v>0.20940900000000001</v>
      </c>
      <c r="R7" s="10">
        <v>0.75906899999999999</v>
      </c>
      <c r="X7">
        <v>0.122322</v>
      </c>
      <c r="Y7">
        <v>8.3413600000000004E-2</v>
      </c>
      <c r="Z7">
        <v>0.113695</v>
      </c>
      <c r="AA7">
        <v>0.125662</v>
      </c>
      <c r="AB7">
        <v>0.122339</v>
      </c>
      <c r="AC7">
        <v>9.7402199999999994E-2</v>
      </c>
    </row>
    <row r="8" spans="2:29" x14ac:dyDescent="0.3">
      <c r="B8" s="5" t="s">
        <v>25</v>
      </c>
      <c r="C8" s="9">
        <v>0.197267</v>
      </c>
      <c r="D8" s="10">
        <v>0.327044</v>
      </c>
      <c r="E8" s="10">
        <v>0.20361000000000001</v>
      </c>
      <c r="F8" s="10">
        <v>2.8620299999999999</v>
      </c>
      <c r="G8" s="9">
        <v>0.21007000000000001</v>
      </c>
      <c r="H8" s="10">
        <v>0.273507</v>
      </c>
      <c r="I8" s="10">
        <v>0.25457800000000003</v>
      </c>
      <c r="J8" s="9">
        <v>3.04834</v>
      </c>
      <c r="K8" s="9">
        <v>9.7402199999999994E-2</v>
      </c>
      <c r="L8" s="9">
        <v>0.15157999999999999</v>
      </c>
      <c r="M8" s="9">
        <v>0.240539</v>
      </c>
      <c r="N8" s="10">
        <v>0.71033400000000002</v>
      </c>
      <c r="O8" s="10">
        <v>0.150172</v>
      </c>
      <c r="P8" s="10">
        <v>0.21091199999999999</v>
      </c>
      <c r="Q8" s="10">
        <v>0.22403999999999999</v>
      </c>
      <c r="R8" s="10">
        <v>0.71164799999999995</v>
      </c>
      <c r="X8">
        <v>0.21349499999999999</v>
      </c>
      <c r="Y8">
        <v>0.18240700000000001</v>
      </c>
      <c r="Z8">
        <v>0.18171100000000001</v>
      </c>
      <c r="AA8">
        <v>0.18196399999999999</v>
      </c>
      <c r="AB8">
        <v>0.19130800000000001</v>
      </c>
      <c r="AC8">
        <v>0.15157999999999999</v>
      </c>
    </row>
    <row r="9" spans="2:29" x14ac:dyDescent="0.3">
      <c r="X9">
        <v>0.337644</v>
      </c>
      <c r="Y9">
        <v>0.28685300000000002</v>
      </c>
      <c r="Z9">
        <v>0.263069</v>
      </c>
      <c r="AA9">
        <v>0.29911599999999999</v>
      </c>
      <c r="AB9">
        <v>0.35727799999999998</v>
      </c>
      <c r="AC9">
        <v>0.240539</v>
      </c>
    </row>
    <row r="10" spans="2:29" x14ac:dyDescent="0.3">
      <c r="X10">
        <v>0.68324600000000002</v>
      </c>
      <c r="Y10">
        <v>0.60425200000000001</v>
      </c>
      <c r="Z10">
        <v>0.552643</v>
      </c>
      <c r="AA10">
        <v>0.57236799999999999</v>
      </c>
      <c r="AB10">
        <v>0.716387</v>
      </c>
      <c r="AC10">
        <v>0.71033400000000002</v>
      </c>
    </row>
    <row r="11" spans="2:29" x14ac:dyDescent="0.3">
      <c r="X11">
        <v>0.11458699999999999</v>
      </c>
      <c r="Y11">
        <v>0.13838</v>
      </c>
      <c r="Z11">
        <v>0.13435800000000001</v>
      </c>
      <c r="AA11">
        <v>0.113223</v>
      </c>
      <c r="AB11">
        <v>0.119364</v>
      </c>
      <c r="AC11">
        <v>0.150172</v>
      </c>
    </row>
    <row r="12" spans="2:29" x14ac:dyDescent="0.3">
      <c r="X12">
        <v>0.18226300000000001</v>
      </c>
      <c r="Y12">
        <v>0.17275199999999999</v>
      </c>
      <c r="Z12">
        <v>0.17497599999999999</v>
      </c>
      <c r="AA12">
        <v>0.225969</v>
      </c>
      <c r="AB12">
        <v>0.199101</v>
      </c>
      <c r="AC12">
        <v>0.21091199999999999</v>
      </c>
    </row>
    <row r="13" spans="2:29" x14ac:dyDescent="0.3">
      <c r="X13">
        <v>0.167876</v>
      </c>
      <c r="Y13">
        <v>0.19084400000000001</v>
      </c>
      <c r="Z13">
        <v>0.235323</v>
      </c>
      <c r="AA13">
        <v>0.221917</v>
      </c>
      <c r="AB13">
        <v>0.20940900000000001</v>
      </c>
      <c r="AC13">
        <v>0.22403999999999999</v>
      </c>
    </row>
    <row r="14" spans="2:29" x14ac:dyDescent="0.3">
      <c r="X14">
        <v>0.58219299999999996</v>
      </c>
      <c r="Y14">
        <v>0.54045200000000004</v>
      </c>
      <c r="Z14">
        <v>0.610066</v>
      </c>
      <c r="AA14">
        <v>0.688253</v>
      </c>
      <c r="AB14">
        <v>0.75906899999999999</v>
      </c>
      <c r="AC14">
        <v>0.71164799999999995</v>
      </c>
    </row>
    <row r="16" spans="2:29" x14ac:dyDescent="0.3">
      <c r="C16" s="17" t="s">
        <v>29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2:19" x14ac:dyDescent="0.3">
      <c r="B17" s="5" t="s">
        <v>27</v>
      </c>
      <c r="C17" s="6" t="s">
        <v>7</v>
      </c>
      <c r="D17" s="6"/>
      <c r="E17" s="6"/>
      <c r="F17" s="6"/>
      <c r="G17" s="6" t="s">
        <v>8</v>
      </c>
      <c r="H17" s="6"/>
      <c r="I17" s="6"/>
      <c r="J17" s="6"/>
      <c r="K17" s="6" t="s">
        <v>9</v>
      </c>
      <c r="L17" s="6"/>
      <c r="M17" s="6"/>
      <c r="N17" s="6"/>
      <c r="O17" s="6" t="s">
        <v>10</v>
      </c>
      <c r="P17" s="6"/>
      <c r="Q17" s="6"/>
      <c r="R17" s="6"/>
    </row>
    <row r="18" spans="2:19" x14ac:dyDescent="0.3">
      <c r="B18" s="5" t="s">
        <v>11</v>
      </c>
      <c r="C18" s="5" t="s">
        <v>16</v>
      </c>
      <c r="D18" s="5" t="s">
        <v>18</v>
      </c>
      <c r="E18" s="5" t="s">
        <v>19</v>
      </c>
      <c r="F18" s="5" t="s">
        <v>20</v>
      </c>
      <c r="G18" s="5" t="s">
        <v>16</v>
      </c>
      <c r="H18" s="5" t="s">
        <v>18</v>
      </c>
      <c r="I18" s="5" t="s">
        <v>19</v>
      </c>
      <c r="J18" s="5" t="s">
        <v>20</v>
      </c>
      <c r="K18" s="5" t="s">
        <v>16</v>
      </c>
      <c r="L18" s="5" t="s">
        <v>18</v>
      </c>
      <c r="M18" s="5" t="s">
        <v>19</v>
      </c>
      <c r="N18" s="5" t="s">
        <v>20</v>
      </c>
      <c r="O18" s="5" t="s">
        <v>16</v>
      </c>
      <c r="P18" s="5" t="s">
        <v>18</v>
      </c>
      <c r="Q18" s="5" t="s">
        <v>19</v>
      </c>
      <c r="R18" s="5" t="s">
        <v>20</v>
      </c>
    </row>
    <row r="19" spans="2:19" x14ac:dyDescent="0.3">
      <c r="B19" s="7" t="s">
        <v>17</v>
      </c>
      <c r="C19" s="9">
        <v>0.23563605000000001</v>
      </c>
      <c r="D19" s="9">
        <v>0.2740126</v>
      </c>
      <c r="E19" s="9">
        <v>0.18666674999999999</v>
      </c>
      <c r="F19" s="9">
        <v>2.7208527500000002</v>
      </c>
      <c r="G19" s="9">
        <v>0.22499274999999999</v>
      </c>
      <c r="H19" s="9">
        <v>0.27052850000000001</v>
      </c>
      <c r="I19" s="9">
        <v>0.21733559999999999</v>
      </c>
      <c r="J19" s="9">
        <v>3.2370774</v>
      </c>
      <c r="K19" s="9">
        <v>0.12669240000000001</v>
      </c>
      <c r="L19" s="9">
        <v>0.20421329999999999</v>
      </c>
      <c r="M19" s="9">
        <v>0.29677320000000001</v>
      </c>
      <c r="N19" s="9">
        <v>0.61386834999999995</v>
      </c>
      <c r="O19" s="9">
        <v>0.14964685</v>
      </c>
      <c r="P19" s="9">
        <v>0.21278174999999999</v>
      </c>
      <c r="Q19" s="9">
        <v>0.22008245000000001</v>
      </c>
      <c r="R19" s="9">
        <v>0.62691894999999997</v>
      </c>
    </row>
    <row r="20" spans="2:19" x14ac:dyDescent="0.3"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9" x14ac:dyDescent="0.3">
      <c r="B21" s="5" t="s">
        <v>21</v>
      </c>
      <c r="C21" s="9">
        <v>0.22145960000000001</v>
      </c>
      <c r="D21" s="9">
        <v>0.25541190000000003</v>
      </c>
      <c r="E21" s="12">
        <v>0.18858349999999999</v>
      </c>
      <c r="F21" s="9">
        <v>2.6493821</v>
      </c>
      <c r="G21" s="9">
        <v>0.21225810000000001</v>
      </c>
      <c r="H21" s="9">
        <v>0.26656305000000002</v>
      </c>
      <c r="I21" s="9">
        <v>0.19699895000000001</v>
      </c>
      <c r="J21" s="9">
        <v>2.9906654000000001</v>
      </c>
      <c r="K21" s="9">
        <v>0.11527005</v>
      </c>
      <c r="L21" s="9">
        <v>0.18776399999999999</v>
      </c>
      <c r="M21" s="9">
        <v>0.28886964999999998</v>
      </c>
      <c r="N21" s="9">
        <v>0.5741906</v>
      </c>
      <c r="O21" s="9">
        <v>0.14147609999999999</v>
      </c>
      <c r="P21" s="9">
        <v>0.1927055</v>
      </c>
      <c r="Q21" s="9">
        <v>0.2153081</v>
      </c>
      <c r="R21" s="12">
        <v>0.65832009999999996</v>
      </c>
    </row>
    <row r="22" spans="2:19" x14ac:dyDescent="0.3">
      <c r="B22" s="5" t="s">
        <v>28</v>
      </c>
      <c r="C22" s="16">
        <f>(C19-C21)/C19</f>
        <v>6.0162483626762568E-2</v>
      </c>
      <c r="D22" s="16">
        <f t="shared" ref="D22:R22" si="0">(D19-D21)/D19</f>
        <v>6.788264481268369E-2</v>
      </c>
      <c r="E22" s="16">
        <f t="shared" si="0"/>
        <v>-1.0268298987366496E-2</v>
      </c>
      <c r="F22" s="16">
        <f t="shared" si="0"/>
        <v>2.6267739038799576E-2</v>
      </c>
      <c r="G22" s="16">
        <f t="shared" si="0"/>
        <v>5.6600268230865156E-2</v>
      </c>
      <c r="H22" s="16">
        <f t="shared" si="0"/>
        <v>1.4658159861160586E-2</v>
      </c>
      <c r="I22" s="16">
        <f t="shared" si="0"/>
        <v>9.3572567034576865E-2</v>
      </c>
      <c r="J22" s="16">
        <f t="shared" si="0"/>
        <v>7.6121751058531945E-2</v>
      </c>
      <c r="K22" s="16">
        <f t="shared" si="0"/>
        <v>9.0158131032327199E-2</v>
      </c>
      <c r="L22" s="16">
        <f t="shared" si="0"/>
        <v>8.0549601813398056E-2</v>
      </c>
      <c r="M22" s="16">
        <f t="shared" si="0"/>
        <v>2.6631616331933061E-2</v>
      </c>
      <c r="N22" s="16">
        <f t="shared" si="0"/>
        <v>6.4635601428221473E-2</v>
      </c>
      <c r="O22" s="16">
        <f t="shared" si="0"/>
        <v>5.4600213769952423E-2</v>
      </c>
      <c r="P22" s="16">
        <f t="shared" si="0"/>
        <v>9.435137176943037E-2</v>
      </c>
      <c r="Q22" s="16">
        <f t="shared" si="0"/>
        <v>2.1693460791626092E-2</v>
      </c>
      <c r="R22" s="16">
        <f t="shared" si="0"/>
        <v>-5.0088053647126138E-2</v>
      </c>
      <c r="S22" s="15">
        <f>AVERAGE(C22:R22)</f>
        <v>4.7970578622861026E-2</v>
      </c>
    </row>
    <row r="23" spans="2:19" x14ac:dyDescent="0.3">
      <c r="B23" s="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5"/>
    </row>
    <row r="24" spans="2:19" x14ac:dyDescent="0.3">
      <c r="B24" s="5" t="s">
        <v>22</v>
      </c>
      <c r="C24" s="13">
        <v>0.22238550000000001</v>
      </c>
      <c r="D24" s="13">
        <v>0.26873005</v>
      </c>
      <c r="E24" s="12">
        <v>0.18932275000000001</v>
      </c>
      <c r="F24" s="12">
        <v>2.9448408000000001</v>
      </c>
      <c r="G24" s="12">
        <v>0.2440716</v>
      </c>
      <c r="H24" s="12">
        <v>0.27515404999999998</v>
      </c>
      <c r="I24" s="13">
        <v>0.229322</v>
      </c>
      <c r="J24" s="12">
        <v>3.2394702999999998</v>
      </c>
      <c r="K24" s="13">
        <v>0.11283509999999999</v>
      </c>
      <c r="L24" s="13">
        <v>0.18712565</v>
      </c>
      <c r="M24" s="13">
        <v>0.2891109</v>
      </c>
      <c r="N24" s="12">
        <v>0.65204275</v>
      </c>
      <c r="O24" s="13">
        <v>0.12455135000000001</v>
      </c>
      <c r="P24" s="13">
        <v>0.1905906</v>
      </c>
      <c r="Q24" s="13">
        <v>0.20610855</v>
      </c>
      <c r="R24" s="13">
        <v>0.56888930000000004</v>
      </c>
      <c r="S24" s="15"/>
    </row>
    <row r="25" spans="2:19" x14ac:dyDescent="0.3">
      <c r="B25" s="5"/>
      <c r="C25" s="16">
        <f>(C19-C24)/C19</f>
        <v>5.6233118828803989E-2</v>
      </c>
      <c r="D25" s="16">
        <f t="shared" ref="D25:R25" si="1">(D19-D24)/D19</f>
        <v>1.927849303280213E-2</v>
      </c>
      <c r="E25" s="16">
        <f t="shared" si="1"/>
        <v>-1.4228565076533552E-2</v>
      </c>
      <c r="F25" s="16">
        <f t="shared" si="1"/>
        <v>-8.2322738707561433E-2</v>
      </c>
      <c r="G25" s="16">
        <f t="shared" si="1"/>
        <v>-8.4797621256684982E-2</v>
      </c>
      <c r="H25" s="16">
        <f t="shared" si="1"/>
        <v>-1.7098198526218043E-2</v>
      </c>
      <c r="I25" s="16">
        <f t="shared" si="1"/>
        <v>-5.515157203881927E-2</v>
      </c>
      <c r="J25" s="16">
        <f t="shared" si="1"/>
        <v>-7.3921618309151613E-4</v>
      </c>
      <c r="K25" s="16">
        <f t="shared" si="1"/>
        <v>0.10937751593623624</v>
      </c>
      <c r="L25" s="16">
        <f t="shared" si="1"/>
        <v>8.3675500077614845E-2</v>
      </c>
      <c r="M25" s="16">
        <f t="shared" si="1"/>
        <v>2.5818706001754909E-2</v>
      </c>
      <c r="N25" s="16">
        <f t="shared" si="1"/>
        <v>-6.2186623565134214E-2</v>
      </c>
      <c r="O25" s="16">
        <f t="shared" si="1"/>
        <v>0.16769815067941618</v>
      </c>
      <c r="P25" s="16">
        <f t="shared" si="1"/>
        <v>0.10429066402546268</v>
      </c>
      <c r="Q25" s="16">
        <f t="shared" si="1"/>
        <v>6.3493931478861718E-2</v>
      </c>
      <c r="R25" s="16">
        <f t="shared" si="1"/>
        <v>9.2563241229189089E-2</v>
      </c>
      <c r="S25" s="15">
        <f t="shared" ref="S25" si="2">AVERAGE(C25:R25)</f>
        <v>2.5369049121006172E-2</v>
      </c>
    </row>
    <row r="26" spans="2:19" x14ac:dyDescent="0.3">
      <c r="B26" s="5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5"/>
    </row>
    <row r="27" spans="2:19" x14ac:dyDescent="0.3">
      <c r="B27" s="5" t="s">
        <v>23</v>
      </c>
      <c r="C27" s="9">
        <v>0.22305154999999999</v>
      </c>
      <c r="D27" s="9">
        <v>0.26956415</v>
      </c>
      <c r="E27" s="12">
        <v>0.20692730000000001</v>
      </c>
      <c r="F27" s="9">
        <v>2.6894965000000002</v>
      </c>
      <c r="G27" s="12">
        <v>0.21583805</v>
      </c>
      <c r="H27" s="12">
        <v>0.29777255000000002</v>
      </c>
      <c r="I27" s="9">
        <v>0.19399515000000001</v>
      </c>
      <c r="J27" s="9">
        <v>3.0227374999999999</v>
      </c>
      <c r="K27" s="9">
        <v>0.11573455000000001</v>
      </c>
      <c r="L27" s="9">
        <v>0.18771489999999999</v>
      </c>
      <c r="M27" s="9">
        <v>0.26854939999999999</v>
      </c>
      <c r="N27" s="9">
        <v>0.58587900000000004</v>
      </c>
      <c r="O27" s="9">
        <v>0.14160064999999999</v>
      </c>
      <c r="P27" s="9">
        <v>0.19636799999999999</v>
      </c>
      <c r="Q27" s="9">
        <v>0.20211815</v>
      </c>
      <c r="R27" s="18">
        <v>0.77088975000000004</v>
      </c>
      <c r="S27" s="15"/>
    </row>
    <row r="28" spans="2:19" x14ac:dyDescent="0.3">
      <c r="B28" s="5" t="s">
        <v>24</v>
      </c>
      <c r="C28" s="14">
        <v>0.28690599999999999</v>
      </c>
      <c r="D28" s="13">
        <v>0.29469800000000002</v>
      </c>
      <c r="E28" s="14">
        <v>0.21107100000000001</v>
      </c>
      <c r="F28" s="14">
        <v>2.79074</v>
      </c>
      <c r="G28" s="14">
        <v>0.27291599999999999</v>
      </c>
      <c r="H28" s="14">
        <v>0.36778100000000002</v>
      </c>
      <c r="I28" s="14">
        <v>0.22269600000000001</v>
      </c>
      <c r="J28" s="14">
        <v>3.3370099999999998</v>
      </c>
      <c r="K28" s="13">
        <v>0.122339</v>
      </c>
      <c r="L28" s="13">
        <v>0.19130800000000001</v>
      </c>
      <c r="M28" s="14">
        <v>0.35727799999999998</v>
      </c>
      <c r="N28" s="14">
        <v>0.716387</v>
      </c>
      <c r="O28" s="14">
        <v>0.119364</v>
      </c>
      <c r="P28" s="14">
        <v>0.199101</v>
      </c>
      <c r="Q28" s="14">
        <v>0.20940900000000001</v>
      </c>
      <c r="R28" s="14">
        <v>0.75906899999999999</v>
      </c>
      <c r="S28" s="15"/>
    </row>
    <row r="29" spans="2:19" x14ac:dyDescent="0.3">
      <c r="B29" s="5" t="s">
        <v>25</v>
      </c>
      <c r="C29" s="13">
        <v>0.197267</v>
      </c>
      <c r="D29" s="14">
        <v>0.327044</v>
      </c>
      <c r="E29" s="14">
        <v>0.20361000000000001</v>
      </c>
      <c r="F29" s="14">
        <v>2.8620299999999999</v>
      </c>
      <c r="G29" s="13">
        <v>0.21007000000000001</v>
      </c>
      <c r="H29" s="14">
        <v>0.273507</v>
      </c>
      <c r="I29" s="14">
        <v>0.25457800000000003</v>
      </c>
      <c r="J29" s="13">
        <v>3.04834</v>
      </c>
      <c r="K29" s="13">
        <v>9.7402199999999994E-2</v>
      </c>
      <c r="L29" s="13">
        <v>0.15157999999999999</v>
      </c>
      <c r="M29" s="13">
        <v>0.240539</v>
      </c>
      <c r="N29" s="14">
        <v>0.71033400000000002</v>
      </c>
      <c r="O29" s="14">
        <v>0.150172</v>
      </c>
      <c r="P29" s="14">
        <v>0.21091199999999999</v>
      </c>
      <c r="Q29" s="14">
        <v>0.22403999999999999</v>
      </c>
      <c r="R29" s="14">
        <v>0.71164799999999995</v>
      </c>
      <c r="S29" s="15"/>
    </row>
    <row r="33" spans="13:15" x14ac:dyDescent="0.3">
      <c r="O33" s="9"/>
    </row>
    <row r="35" spans="13:15" x14ac:dyDescent="0.3">
      <c r="M35" s="9"/>
    </row>
  </sheetData>
  <mergeCells count="9">
    <mergeCell ref="C17:F17"/>
    <mergeCell ref="G17:J17"/>
    <mergeCell ref="K17:N17"/>
    <mergeCell ref="O17:R17"/>
    <mergeCell ref="C16:R16"/>
    <mergeCell ref="C1:F1"/>
    <mergeCell ref="G1:J1"/>
    <mergeCell ref="K1:N1"/>
    <mergeCell ref="O1:R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3B9D-A2A4-492F-AF21-60ED8356450F}">
  <dimension ref="A1:Q37"/>
  <sheetViews>
    <sheetView tabSelected="1" topLeftCell="H20" zoomScale="115" zoomScaleNormal="115" workbookViewId="0">
      <selection activeCell="R17" sqref="R17"/>
    </sheetView>
  </sheetViews>
  <sheetFormatPr defaultRowHeight="14.4" x14ac:dyDescent="0.3"/>
  <cols>
    <col min="1" max="1" width="21.77734375" bestFit="1" customWidth="1"/>
    <col min="2" max="2" width="8" bestFit="1" customWidth="1"/>
    <col min="3" max="3" width="13.21875" bestFit="1" customWidth="1"/>
    <col min="4" max="4" width="13.88671875" bestFit="1" customWidth="1"/>
    <col min="6" max="6" width="13.21875" bestFit="1" customWidth="1"/>
    <col min="7" max="7" width="13.88671875" bestFit="1" customWidth="1"/>
    <col min="8" max="8" width="18.33203125" bestFit="1" customWidth="1"/>
    <col min="9" max="9" width="18.33203125" customWidth="1"/>
    <col min="10" max="10" width="34.33203125" bestFit="1" customWidth="1"/>
    <col min="11" max="11" width="8.77734375" bestFit="1" customWidth="1"/>
    <col min="12" max="12" width="13.21875" bestFit="1" customWidth="1"/>
    <col min="13" max="13" width="13.88671875" bestFit="1" customWidth="1"/>
    <col min="15" max="15" width="13.21875" bestFit="1" customWidth="1"/>
    <col min="16" max="16" width="13.88671875" bestFit="1" customWidth="1"/>
    <col min="17" max="17" width="18.33203125" bestFit="1" customWidth="1"/>
  </cols>
  <sheetData>
    <row r="1" spans="1:17" x14ac:dyDescent="0.3">
      <c r="A1" s="23"/>
      <c r="B1" s="6" t="s">
        <v>29</v>
      </c>
      <c r="C1" s="6"/>
      <c r="D1" s="6"/>
      <c r="E1" s="6"/>
      <c r="F1" s="6"/>
      <c r="G1" s="6"/>
      <c r="H1" s="25" t="s">
        <v>34</v>
      </c>
      <c r="I1" s="24"/>
      <c r="J1" s="27"/>
      <c r="K1" s="28" t="s">
        <v>32</v>
      </c>
      <c r="L1" s="28"/>
      <c r="M1" s="28"/>
      <c r="N1" s="28"/>
      <c r="O1" s="28"/>
      <c r="P1" s="28"/>
      <c r="Q1" s="32"/>
    </row>
    <row r="2" spans="1:17" x14ac:dyDescent="0.3">
      <c r="A2" s="5" t="s">
        <v>27</v>
      </c>
      <c r="B2" s="6" t="s">
        <v>7</v>
      </c>
      <c r="C2" s="6"/>
      <c r="D2" s="6"/>
      <c r="E2" s="6" t="s">
        <v>8</v>
      </c>
      <c r="F2" s="6"/>
      <c r="G2" s="6"/>
      <c r="H2" s="25"/>
      <c r="I2" s="24"/>
      <c r="J2" s="29"/>
      <c r="K2" s="28" t="s">
        <v>7</v>
      </c>
      <c r="L2" s="28"/>
      <c r="M2" s="28"/>
      <c r="N2" s="28" t="s">
        <v>8</v>
      </c>
      <c r="O2" s="28"/>
      <c r="P2" s="28"/>
      <c r="Q2" s="33" t="s">
        <v>33</v>
      </c>
    </row>
    <row r="3" spans="1:17" x14ac:dyDescent="0.3">
      <c r="A3" s="5" t="s">
        <v>11</v>
      </c>
      <c r="B3" s="5" t="s">
        <v>16</v>
      </c>
      <c r="C3" s="5" t="s">
        <v>18</v>
      </c>
      <c r="D3" s="5" t="s">
        <v>19</v>
      </c>
      <c r="E3" s="5" t="s">
        <v>16</v>
      </c>
      <c r="F3" s="5" t="s">
        <v>18</v>
      </c>
      <c r="G3" s="5" t="s">
        <v>19</v>
      </c>
      <c r="H3" s="25"/>
      <c r="I3" s="24"/>
      <c r="J3" s="29" t="s">
        <v>11</v>
      </c>
      <c r="K3" s="29" t="s">
        <v>37</v>
      </c>
      <c r="L3" s="29" t="s">
        <v>38</v>
      </c>
      <c r="M3" s="29" t="s">
        <v>39</v>
      </c>
      <c r="N3" s="29" t="s">
        <v>37</v>
      </c>
      <c r="O3" s="29" t="s">
        <v>38</v>
      </c>
      <c r="P3" s="29" t="s">
        <v>39</v>
      </c>
      <c r="Q3" s="33" t="s">
        <v>45</v>
      </c>
    </row>
    <row r="4" spans="1:17" x14ac:dyDescent="0.3">
      <c r="A4" s="20" t="s">
        <v>17</v>
      </c>
      <c r="B4" s="19">
        <v>0.23563605000000001</v>
      </c>
      <c r="C4" s="19">
        <v>0.2740126</v>
      </c>
      <c r="D4" s="19">
        <v>0.18666674999999999</v>
      </c>
      <c r="E4" s="19">
        <v>0.22499274999999999</v>
      </c>
      <c r="F4" s="19">
        <v>0.27052850000000001</v>
      </c>
      <c r="G4" s="19">
        <v>0.21733559999999999</v>
      </c>
      <c r="H4" s="25"/>
      <c r="I4" s="24"/>
      <c r="J4" s="30" t="s">
        <v>40</v>
      </c>
      <c r="K4" s="38">
        <v>235.63605000000001</v>
      </c>
      <c r="L4" s="38">
        <v>274.01260000000002</v>
      </c>
      <c r="M4" s="38">
        <v>186.66674999999998</v>
      </c>
      <c r="N4" s="38">
        <v>224.99275</v>
      </c>
      <c r="O4" s="38">
        <v>270.52850000000001</v>
      </c>
      <c r="P4" s="38">
        <v>217.3356</v>
      </c>
      <c r="Q4" s="34"/>
    </row>
    <row r="5" spans="1:17" x14ac:dyDescent="0.3">
      <c r="A5" s="7"/>
      <c r="B5" s="9"/>
      <c r="C5" s="9"/>
      <c r="D5" s="9"/>
      <c r="E5" s="9"/>
      <c r="F5" s="9"/>
      <c r="G5" s="9"/>
      <c r="H5" s="23"/>
      <c r="J5" s="30"/>
      <c r="K5" s="13"/>
      <c r="L5" s="13"/>
      <c r="M5" s="13"/>
      <c r="N5" s="13"/>
      <c r="O5" s="13"/>
      <c r="P5" s="13"/>
      <c r="Q5" s="27"/>
    </row>
    <row r="6" spans="1:17" x14ac:dyDescent="0.3">
      <c r="A6" s="5" t="s">
        <v>21</v>
      </c>
      <c r="B6" s="9">
        <v>0.22145960000000001</v>
      </c>
      <c r="C6" s="9">
        <v>0.25541190000000003</v>
      </c>
      <c r="D6" s="12">
        <v>0.18858349999999999</v>
      </c>
      <c r="E6" s="9">
        <v>0.21225810000000001</v>
      </c>
      <c r="F6" s="9">
        <v>0.26656305000000002</v>
      </c>
      <c r="G6" s="9">
        <v>0.19699895000000001</v>
      </c>
      <c r="H6" s="23"/>
      <c r="J6" s="29" t="s">
        <v>41</v>
      </c>
      <c r="K6" s="36">
        <v>221.45959999999999</v>
      </c>
      <c r="L6" s="36">
        <v>255.41190000000003</v>
      </c>
      <c r="M6" s="37">
        <v>188.58349999999999</v>
      </c>
      <c r="N6" s="36">
        <v>212.25810000000001</v>
      </c>
      <c r="O6" s="36">
        <v>266.56305000000003</v>
      </c>
      <c r="P6" s="36">
        <v>196.99895000000001</v>
      </c>
      <c r="Q6" s="27"/>
    </row>
    <row r="7" spans="1:17" x14ac:dyDescent="0.3">
      <c r="A7" s="5" t="s">
        <v>31</v>
      </c>
      <c r="B7" s="16">
        <f>(B6-B4)/B4</f>
        <v>-6.0162483626762568E-2</v>
      </c>
      <c r="C7" s="16">
        <f t="shared" ref="C7:G7" si="0">(C6-C4)/C4</f>
        <v>-6.788264481268369E-2</v>
      </c>
      <c r="D7" s="16">
        <f t="shared" si="0"/>
        <v>1.0268298987366496E-2</v>
      </c>
      <c r="E7" s="16">
        <f t="shared" si="0"/>
        <v>-5.6600268230865156E-2</v>
      </c>
      <c r="F7" s="16">
        <f t="shared" si="0"/>
        <v>-1.4658159861160586E-2</v>
      </c>
      <c r="G7" s="16">
        <f t="shared" si="0"/>
        <v>-9.3572567034576865E-2</v>
      </c>
      <c r="H7" s="26">
        <f t="shared" ref="H7:H16" si="1">AVERAGE(B7:G7)</f>
        <v>-4.7101304096447062E-2</v>
      </c>
      <c r="I7" s="24"/>
      <c r="J7" s="29" t="s">
        <v>30</v>
      </c>
      <c r="K7" s="26">
        <f>(K6-K4)/K4</f>
        <v>-6.016248362676261E-2</v>
      </c>
      <c r="L7" s="26">
        <f t="shared" ref="L7" si="2">(L6-L4)/L4</f>
        <v>-6.7882644812683746E-2</v>
      </c>
      <c r="M7" s="26">
        <f t="shared" ref="M7" si="3">(M6-M4)/M4</f>
        <v>1.0268298987366566E-2</v>
      </c>
      <c r="N7" s="26">
        <f t="shared" ref="N7" si="4">(N6-N4)/N4</f>
        <v>-5.6600268230865163E-2</v>
      </c>
      <c r="O7" s="26">
        <f t="shared" ref="O7" si="5">(O6-O4)/O4</f>
        <v>-1.4658159861160563E-2</v>
      </c>
      <c r="P7" s="26">
        <f t="shared" ref="P7" si="6">(P6-P4)/P4</f>
        <v>-9.3572567034576906E-2</v>
      </c>
      <c r="Q7" s="26">
        <f t="shared" ref="Q7" si="7">AVERAGE(K7:P7)</f>
        <v>-4.7101304096447076E-2</v>
      </c>
    </row>
    <row r="8" spans="1:17" x14ac:dyDescent="0.3">
      <c r="A8" s="5"/>
      <c r="B8" s="9"/>
      <c r="C8" s="9"/>
      <c r="D8" s="9"/>
      <c r="E8" s="9"/>
      <c r="F8" s="9"/>
      <c r="G8" s="9"/>
      <c r="H8" s="26"/>
      <c r="I8" s="24"/>
      <c r="J8" s="29"/>
      <c r="K8" s="13"/>
      <c r="L8" s="13"/>
      <c r="M8" s="13"/>
      <c r="N8" s="13"/>
      <c r="O8" s="13"/>
      <c r="P8" s="13"/>
      <c r="Q8" s="26"/>
    </row>
    <row r="9" spans="1:17" x14ac:dyDescent="0.3">
      <c r="A9" s="5" t="s">
        <v>22</v>
      </c>
      <c r="B9" s="13">
        <v>0.22238550000000001</v>
      </c>
      <c r="C9" s="13">
        <v>0.26873005</v>
      </c>
      <c r="D9" s="12">
        <v>0.18932275000000001</v>
      </c>
      <c r="E9" s="12">
        <v>0.2440716</v>
      </c>
      <c r="F9" s="12">
        <v>0.27515404999999998</v>
      </c>
      <c r="G9" s="12">
        <v>0.229322</v>
      </c>
      <c r="H9" s="26"/>
      <c r="I9" s="24"/>
      <c r="J9" s="29" t="s">
        <v>42</v>
      </c>
      <c r="K9" s="36">
        <v>222.38550000000001</v>
      </c>
      <c r="L9" s="36">
        <v>268.73005000000001</v>
      </c>
      <c r="M9" s="37">
        <v>189.32275000000001</v>
      </c>
      <c r="N9" s="37">
        <v>244.07159999999999</v>
      </c>
      <c r="O9" s="37">
        <v>275.15404999999998</v>
      </c>
      <c r="P9" s="37">
        <v>229.322</v>
      </c>
      <c r="Q9" s="26"/>
    </row>
    <row r="10" spans="1:17" x14ac:dyDescent="0.3">
      <c r="A10" s="5" t="s">
        <v>31</v>
      </c>
      <c r="B10" s="16">
        <f>-(B4-B9)/B4</f>
        <v>-5.6233118828803989E-2</v>
      </c>
      <c r="C10" s="16">
        <f t="shared" ref="C10:G10" si="8">-(C4-C9)/C4</f>
        <v>-1.927849303280213E-2</v>
      </c>
      <c r="D10" s="16">
        <f t="shared" si="8"/>
        <v>1.4228565076533552E-2</v>
      </c>
      <c r="E10" s="16">
        <f t="shared" si="8"/>
        <v>8.4797621256684982E-2</v>
      </c>
      <c r="F10" s="16">
        <f t="shared" si="8"/>
        <v>1.7098198526218043E-2</v>
      </c>
      <c r="G10" s="16">
        <f t="shared" si="8"/>
        <v>5.515157203881927E-2</v>
      </c>
      <c r="H10" s="26">
        <f t="shared" si="1"/>
        <v>1.5960724172774953E-2</v>
      </c>
      <c r="I10" s="24"/>
      <c r="J10" s="29" t="s">
        <v>30</v>
      </c>
      <c r="K10" s="26">
        <f>-(K4-K9)/K4</f>
        <v>-5.623311882880401E-2</v>
      </c>
      <c r="L10" s="26">
        <f t="shared" ref="L10" si="9">-(L4-L9)/L4</f>
        <v>-1.9278493032802192E-2</v>
      </c>
      <c r="M10" s="26">
        <f t="shared" ref="M10" si="10">-(M4-M9)/M4</f>
        <v>1.4228565076533634E-2</v>
      </c>
      <c r="N10" s="26">
        <f t="shared" ref="N10" si="11">-(N4-N9)/N4</f>
        <v>8.4797621256684885E-2</v>
      </c>
      <c r="O10" s="26">
        <f t="shared" ref="O10" si="12">-(O4-O9)/O4</f>
        <v>1.7098198526218033E-2</v>
      </c>
      <c r="P10" s="26">
        <f t="shared" ref="P10" si="13">-(P4-P9)/P4</f>
        <v>5.5151572038819242E-2</v>
      </c>
      <c r="Q10" s="26">
        <f t="shared" ref="Q10" si="14">AVERAGE(K10:P10)</f>
        <v>1.5960724172774929E-2</v>
      </c>
    </row>
    <row r="11" spans="1:17" x14ac:dyDescent="0.3">
      <c r="A11" s="5"/>
      <c r="B11" s="9"/>
      <c r="C11" s="9"/>
      <c r="D11" s="9"/>
      <c r="E11" s="9"/>
      <c r="F11" s="9"/>
      <c r="G11" s="9"/>
      <c r="H11" s="26"/>
      <c r="I11" s="24"/>
      <c r="J11" s="29"/>
      <c r="K11" s="13"/>
      <c r="L11" s="13"/>
      <c r="M11" s="13"/>
      <c r="N11" s="13"/>
      <c r="O11" s="13"/>
      <c r="P11" s="13"/>
      <c r="Q11" s="26"/>
    </row>
    <row r="12" spans="1:17" x14ac:dyDescent="0.3">
      <c r="A12" s="5" t="s">
        <v>23</v>
      </c>
      <c r="B12" s="9">
        <v>0.22305154999999999</v>
      </c>
      <c r="C12" s="9">
        <v>0.26956415</v>
      </c>
      <c r="D12" s="12">
        <v>0.20692730000000001</v>
      </c>
      <c r="E12" s="13">
        <v>0.21583805</v>
      </c>
      <c r="F12" s="12">
        <v>0.29777255000000002</v>
      </c>
      <c r="G12" s="9">
        <v>0.19399515000000001</v>
      </c>
      <c r="H12" s="26"/>
      <c r="I12" s="24"/>
      <c r="J12" s="29" t="s">
        <v>43</v>
      </c>
      <c r="K12" s="36">
        <v>223.05154999999999</v>
      </c>
      <c r="L12" s="36">
        <v>269.56414999999998</v>
      </c>
      <c r="M12" s="37">
        <v>206.9273</v>
      </c>
      <c r="N12" s="36">
        <v>215.83805000000001</v>
      </c>
      <c r="O12" s="37">
        <v>297.77255000000002</v>
      </c>
      <c r="P12" s="36">
        <v>193.99515</v>
      </c>
      <c r="Q12" s="26"/>
    </row>
    <row r="13" spans="1:17" x14ac:dyDescent="0.3">
      <c r="A13" s="5" t="s">
        <v>31</v>
      </c>
      <c r="B13" s="16">
        <f>-(B4-B12)/B4</f>
        <v>-5.3406513986293799E-2</v>
      </c>
      <c r="C13" s="16">
        <f t="shared" ref="C13:G13" si="15">-(C4-C12)/C4</f>
        <v>-1.6234472429370012E-2</v>
      </c>
      <c r="D13" s="16">
        <f t="shared" si="15"/>
        <v>0.1085386122595482</v>
      </c>
      <c r="E13" s="16">
        <f t="shared" si="15"/>
        <v>-4.0688866641258391E-2</v>
      </c>
      <c r="F13" s="16">
        <f t="shared" si="15"/>
        <v>0.10070676472164677</v>
      </c>
      <c r="G13" s="16">
        <f t="shared" si="15"/>
        <v>-0.10739358853312567</v>
      </c>
      <c r="H13" s="26">
        <f t="shared" si="1"/>
        <v>-1.4130107681421488E-3</v>
      </c>
      <c r="I13" s="24"/>
      <c r="J13" s="29" t="s">
        <v>30</v>
      </c>
      <c r="K13" s="26">
        <f>-(K4-K12)/K4</f>
        <v>-5.3406513986293772E-2</v>
      </c>
      <c r="L13" s="26">
        <f t="shared" ref="L13" si="16">-(L4-L12)/L4</f>
        <v>-1.6234472429370168E-2</v>
      </c>
      <c r="M13" s="26">
        <f t="shared" ref="M13" si="17">-(M4-M12)/M4</f>
        <v>0.10853861225954824</v>
      </c>
      <c r="N13" s="26">
        <f t="shared" ref="N13" si="18">-(N4-N12)/N4</f>
        <v>-4.0688866641258405E-2</v>
      </c>
      <c r="O13" s="26">
        <f t="shared" ref="O13" si="19">-(O4-O12)/O4</f>
        <v>0.10070676472164676</v>
      </c>
      <c r="P13" s="26">
        <f t="shared" ref="P13" si="20">-(P4-P12)/P4</f>
        <v>-0.10739358853312575</v>
      </c>
      <c r="Q13" s="26">
        <f t="shared" ref="Q13" si="21">AVERAGE(K13:P13)</f>
        <v>-1.4130107681421811E-3</v>
      </c>
    </row>
    <row r="14" spans="1:17" x14ac:dyDescent="0.3">
      <c r="A14" s="5"/>
      <c r="B14" s="9"/>
      <c r="C14" s="9"/>
      <c r="D14" s="13"/>
      <c r="E14" s="13"/>
      <c r="F14" s="13"/>
      <c r="G14" s="9"/>
      <c r="H14" s="26"/>
      <c r="I14" s="24"/>
      <c r="J14" s="29"/>
      <c r="K14" s="13"/>
      <c r="L14" s="13"/>
      <c r="M14" s="13"/>
      <c r="N14" s="13"/>
      <c r="O14" s="13"/>
      <c r="P14" s="13"/>
      <c r="Q14" s="26"/>
    </row>
    <row r="15" spans="1:17" x14ac:dyDescent="0.3">
      <c r="A15" s="5" t="s">
        <v>24</v>
      </c>
      <c r="B15" s="9">
        <v>0.22666149999999999</v>
      </c>
      <c r="C15" s="12">
        <v>0.28376109999999999</v>
      </c>
      <c r="D15" s="12">
        <v>0.19683809999999999</v>
      </c>
      <c r="E15" s="9">
        <v>0.20855080000000001</v>
      </c>
      <c r="F15" s="12">
        <v>0.27646635000000003</v>
      </c>
      <c r="G15" s="9">
        <v>0.19829759999999999</v>
      </c>
      <c r="H15" s="26"/>
      <c r="I15" s="24"/>
      <c r="J15" s="29" t="s">
        <v>44</v>
      </c>
      <c r="K15" s="36">
        <v>226.66149999999999</v>
      </c>
      <c r="L15" s="37">
        <v>283.7611</v>
      </c>
      <c r="M15" s="37">
        <v>196.8381</v>
      </c>
      <c r="N15" s="36">
        <v>208.55080000000001</v>
      </c>
      <c r="O15" s="37">
        <v>276.46635000000003</v>
      </c>
      <c r="P15" s="36">
        <v>198.29759999999999</v>
      </c>
      <c r="Q15" s="26"/>
    </row>
    <row r="16" spans="1:17" x14ac:dyDescent="0.3">
      <c r="A16" s="5" t="s">
        <v>31</v>
      </c>
      <c r="B16" s="16">
        <f>-(B4-B15)/B4</f>
        <v>-3.808648973703313E-2</v>
      </c>
      <c r="C16" s="16">
        <f t="shared" ref="C16:G16" si="22">-(C4-C15)/C4</f>
        <v>3.5576831138422076E-2</v>
      </c>
      <c r="D16" s="16">
        <f t="shared" si="22"/>
        <v>5.4489350674397002E-2</v>
      </c>
      <c r="E16" s="16">
        <f t="shared" si="22"/>
        <v>-7.3077688058837381E-2</v>
      </c>
      <c r="F16" s="16">
        <f t="shared" si="22"/>
        <v>2.19490737574785E-2</v>
      </c>
      <c r="G16" s="16">
        <f t="shared" si="22"/>
        <v>-8.7597245918294112E-2</v>
      </c>
      <c r="H16" s="26">
        <f t="shared" si="1"/>
        <v>-1.4457694690644507E-2</v>
      </c>
      <c r="I16" s="24"/>
      <c r="J16" s="29" t="s">
        <v>30</v>
      </c>
      <c r="K16" s="26">
        <f>-(K4-K15)/K4</f>
        <v>-3.8086489737033116E-2</v>
      </c>
      <c r="L16" s="26">
        <f t="shared" ref="L16" si="23">-(L4-L15)/L4</f>
        <v>3.557683113842202E-2</v>
      </c>
      <c r="M16" s="26">
        <f t="shared" ref="M16" si="24">-(M4-M15)/M4</f>
        <v>5.448935067439712E-2</v>
      </c>
      <c r="N16" s="26">
        <f t="shared" ref="N16" si="25">-(N4-N15)/N4</f>
        <v>-7.3077688058837409E-2</v>
      </c>
      <c r="O16" s="26">
        <f t="shared" ref="O16" si="26">-(O4-O15)/O4</f>
        <v>2.1949073757478513E-2</v>
      </c>
      <c r="P16" s="26">
        <f t="shared" ref="P16" si="27">-(P4-P15)/P4</f>
        <v>-8.7597245918294153E-2</v>
      </c>
      <c r="Q16" s="26">
        <f t="shared" ref="Q16" si="28">AVERAGE(K16:P16)</f>
        <v>-1.4457694690644505E-2</v>
      </c>
    </row>
    <row r="17" spans="1:17" x14ac:dyDescent="0.3">
      <c r="A17" s="21"/>
      <c r="B17" s="22"/>
      <c r="C17" s="22"/>
      <c r="D17" s="22"/>
      <c r="E17" s="22"/>
      <c r="F17" s="22"/>
      <c r="G17" s="22"/>
      <c r="H17" s="24"/>
      <c r="I17" s="24"/>
    </row>
    <row r="18" spans="1:17" x14ac:dyDescent="0.3">
      <c r="A18" s="21"/>
      <c r="B18" s="22"/>
      <c r="C18" s="22"/>
      <c r="D18" s="22"/>
      <c r="E18" s="22"/>
      <c r="F18" s="22"/>
      <c r="G18" s="22"/>
      <c r="H18" s="24"/>
      <c r="I18" s="24"/>
      <c r="J18" s="31" t="s">
        <v>36</v>
      </c>
      <c r="K18" s="31"/>
      <c r="L18" s="31"/>
      <c r="M18" s="31"/>
      <c r="N18" s="31"/>
      <c r="O18" s="31"/>
      <c r="P18" s="31"/>
      <c r="Q18" s="31"/>
    </row>
    <row r="19" spans="1:17" x14ac:dyDescent="0.3">
      <c r="A19" s="23"/>
      <c r="B19" s="6" t="s">
        <v>29</v>
      </c>
      <c r="C19" s="6"/>
      <c r="D19" s="6"/>
      <c r="E19" s="6"/>
      <c r="F19" s="6"/>
      <c r="G19" s="6"/>
      <c r="H19" s="25" t="s">
        <v>34</v>
      </c>
      <c r="I19" s="24"/>
    </row>
    <row r="20" spans="1:17" x14ac:dyDescent="0.3">
      <c r="A20" s="5"/>
      <c r="B20" s="6" t="s">
        <v>9</v>
      </c>
      <c r="C20" s="6"/>
      <c r="D20" s="6"/>
      <c r="E20" s="6" t="s">
        <v>10</v>
      </c>
      <c r="F20" s="6"/>
      <c r="G20" s="6"/>
      <c r="H20" s="25"/>
      <c r="I20" s="24"/>
      <c r="J20" s="23"/>
      <c r="K20" s="6" t="s">
        <v>32</v>
      </c>
      <c r="L20" s="6"/>
      <c r="M20" s="6"/>
      <c r="N20" s="6"/>
      <c r="O20" s="6"/>
      <c r="P20" s="6"/>
      <c r="Q20" s="32"/>
    </row>
    <row r="21" spans="1:17" x14ac:dyDescent="0.3">
      <c r="A21" s="5" t="s">
        <v>11</v>
      </c>
      <c r="B21" s="5" t="s">
        <v>16</v>
      </c>
      <c r="C21" s="5" t="s">
        <v>18</v>
      </c>
      <c r="D21" s="5" t="s">
        <v>19</v>
      </c>
      <c r="E21" s="5" t="s">
        <v>16</v>
      </c>
      <c r="F21" s="5" t="s">
        <v>18</v>
      </c>
      <c r="G21" s="5" t="s">
        <v>19</v>
      </c>
      <c r="H21" s="25"/>
      <c r="I21" s="24"/>
      <c r="J21" s="5"/>
      <c r="K21" s="6" t="s">
        <v>9</v>
      </c>
      <c r="L21" s="6"/>
      <c r="M21" s="6"/>
      <c r="N21" s="6" t="s">
        <v>10</v>
      </c>
      <c r="O21" s="6"/>
      <c r="P21" s="6"/>
      <c r="Q21" s="33" t="s">
        <v>33</v>
      </c>
    </row>
    <row r="22" spans="1:17" x14ac:dyDescent="0.3">
      <c r="A22" s="30" t="s">
        <v>35</v>
      </c>
      <c r="B22" s="13">
        <v>0.12669240000000001</v>
      </c>
      <c r="C22" s="13">
        <v>0.20421329999999999</v>
      </c>
      <c r="D22" s="13">
        <v>0.29677320000000001</v>
      </c>
      <c r="E22" s="13">
        <v>0.14964685</v>
      </c>
      <c r="F22" s="13">
        <v>0.21278174999999999</v>
      </c>
      <c r="G22" s="13">
        <v>0.22008245000000001</v>
      </c>
      <c r="H22" s="25"/>
      <c r="I22" s="24"/>
      <c r="J22" s="29" t="s">
        <v>11</v>
      </c>
      <c r="K22" s="29" t="s">
        <v>37</v>
      </c>
      <c r="L22" s="29" t="s">
        <v>38</v>
      </c>
      <c r="M22" s="29" t="s">
        <v>39</v>
      </c>
      <c r="N22" s="29" t="s">
        <v>37</v>
      </c>
      <c r="O22" s="29" t="s">
        <v>38</v>
      </c>
      <c r="P22" s="29" t="s">
        <v>39</v>
      </c>
      <c r="Q22" s="33" t="s">
        <v>45</v>
      </c>
    </row>
    <row r="23" spans="1:17" x14ac:dyDescent="0.3">
      <c r="A23" s="7"/>
      <c r="B23" s="9"/>
      <c r="C23" s="9"/>
      <c r="D23" s="9"/>
      <c r="E23" s="9"/>
      <c r="F23" s="9"/>
      <c r="G23" s="9"/>
      <c r="H23" s="26"/>
      <c r="I23" s="24"/>
      <c r="J23" s="30" t="s">
        <v>40</v>
      </c>
      <c r="K23" s="36">
        <v>126.69240000000001</v>
      </c>
      <c r="L23" s="36">
        <v>204.21329999999998</v>
      </c>
      <c r="M23" s="36">
        <v>296.77320000000003</v>
      </c>
      <c r="N23" s="36">
        <v>149.64685</v>
      </c>
      <c r="O23" s="36">
        <v>212.78174999999999</v>
      </c>
      <c r="P23" s="36">
        <v>220.08245000000002</v>
      </c>
      <c r="Q23" s="34"/>
    </row>
    <row r="24" spans="1:17" x14ac:dyDescent="0.3">
      <c r="A24" s="5" t="s">
        <v>21</v>
      </c>
      <c r="B24" s="9">
        <v>0.11527005</v>
      </c>
      <c r="C24" s="9">
        <v>0.18776399999999999</v>
      </c>
      <c r="D24" s="9">
        <v>0.28886964999999998</v>
      </c>
      <c r="E24" s="9">
        <v>0.14147609999999999</v>
      </c>
      <c r="F24" s="9">
        <v>0.1927055</v>
      </c>
      <c r="G24" s="9">
        <v>0.2153081</v>
      </c>
      <c r="H24" s="26"/>
      <c r="I24" s="24"/>
      <c r="J24" s="30"/>
      <c r="K24" s="35"/>
      <c r="L24" s="35"/>
      <c r="M24" s="35"/>
      <c r="N24" s="35"/>
      <c r="O24" s="35"/>
      <c r="P24" s="35"/>
      <c r="Q24" s="26"/>
    </row>
    <row r="25" spans="1:17" x14ac:dyDescent="0.3">
      <c r="A25" s="5" t="s">
        <v>31</v>
      </c>
      <c r="B25" s="16">
        <f>-(B22-B24)/B22</f>
        <v>-9.0158131032327199E-2</v>
      </c>
      <c r="C25" s="16">
        <f t="shared" ref="C25:G25" si="29">-(C22-C24)/C22</f>
        <v>-8.0549601813398056E-2</v>
      </c>
      <c r="D25" s="16">
        <f t="shared" si="29"/>
        <v>-2.6631616331933061E-2</v>
      </c>
      <c r="E25" s="16">
        <f t="shared" si="29"/>
        <v>-5.4600213769952423E-2</v>
      </c>
      <c r="F25" s="16">
        <f t="shared" si="29"/>
        <v>-9.435137176943037E-2</v>
      </c>
      <c r="G25" s="16">
        <f t="shared" si="29"/>
        <v>-2.1693460791626092E-2</v>
      </c>
      <c r="H25" s="26">
        <f>AVERAGE(B25:G25)</f>
        <v>-6.1330732584777871E-2</v>
      </c>
      <c r="I25" s="24"/>
      <c r="J25" s="29" t="s">
        <v>41</v>
      </c>
      <c r="K25" s="35">
        <v>115.27005</v>
      </c>
      <c r="L25" s="35">
        <v>187.76399999999998</v>
      </c>
      <c r="M25" s="35">
        <v>288.86964999999998</v>
      </c>
      <c r="N25" s="35">
        <v>141.4761</v>
      </c>
      <c r="O25" s="35">
        <v>192.7055</v>
      </c>
      <c r="P25" s="35">
        <v>215.3081</v>
      </c>
      <c r="Q25" s="26"/>
    </row>
    <row r="26" spans="1:17" x14ac:dyDescent="0.3">
      <c r="A26" s="5"/>
      <c r="B26" s="9"/>
      <c r="C26" s="9"/>
      <c r="D26" s="9"/>
      <c r="E26" s="9"/>
      <c r="F26" s="9"/>
      <c r="G26" s="9"/>
      <c r="H26" s="26"/>
      <c r="I26" s="24"/>
      <c r="J26" s="29" t="s">
        <v>30</v>
      </c>
      <c r="K26" s="16">
        <f>-(K23-K25)/K23</f>
        <v>-9.0158131032327185E-2</v>
      </c>
      <c r="L26" s="16">
        <f t="shared" ref="L26" si="30">-(L23-L25)/L23</f>
        <v>-8.0549601813398028E-2</v>
      </c>
      <c r="M26" s="16">
        <f t="shared" ref="M26" si="31">-(M23-M25)/M23</f>
        <v>-2.663161633193311E-2</v>
      </c>
      <c r="N26" s="16">
        <f t="shared" ref="N26" si="32">-(N23-N25)/N23</f>
        <v>-5.4600213769952381E-2</v>
      </c>
      <c r="O26" s="16">
        <f t="shared" ref="O26" si="33">-(O23-O25)/O23</f>
        <v>-9.4351371769430356E-2</v>
      </c>
      <c r="P26" s="16">
        <f t="shared" ref="P26" si="34">-(P23-P25)/P23</f>
        <v>-2.1693460791626165E-2</v>
      </c>
      <c r="Q26" s="26">
        <f>AVERAGE(K26:P26)</f>
        <v>-6.1330732584777871E-2</v>
      </c>
    </row>
    <row r="27" spans="1:17" x14ac:dyDescent="0.3">
      <c r="A27" s="5" t="s">
        <v>22</v>
      </c>
      <c r="B27" s="13">
        <v>0.11283509999999999</v>
      </c>
      <c r="C27" s="13">
        <v>0.18712565</v>
      </c>
      <c r="D27" s="13">
        <v>0.2891109</v>
      </c>
      <c r="E27" s="13">
        <v>0.12455135000000001</v>
      </c>
      <c r="F27" s="13">
        <v>0.1905906</v>
      </c>
      <c r="G27" s="13">
        <v>0.20610855</v>
      </c>
      <c r="H27" s="26"/>
      <c r="I27" s="24"/>
      <c r="J27" s="29"/>
      <c r="K27" s="9"/>
      <c r="L27" s="9"/>
      <c r="M27" s="9"/>
      <c r="N27" s="9"/>
      <c r="O27" s="9"/>
      <c r="P27" s="9"/>
      <c r="Q27" s="26"/>
    </row>
    <row r="28" spans="1:17" x14ac:dyDescent="0.3">
      <c r="A28" s="5" t="s">
        <v>31</v>
      </c>
      <c r="B28" s="16">
        <f>-(B22-B27)/B22</f>
        <v>-0.10937751593623624</v>
      </c>
      <c r="C28" s="16">
        <f t="shared" ref="C28:G28" si="35">-(C22-C27)/C22</f>
        <v>-8.3675500077614845E-2</v>
      </c>
      <c r="D28" s="16">
        <f t="shared" si="35"/>
        <v>-2.5818706001754909E-2</v>
      </c>
      <c r="E28" s="16">
        <f t="shared" si="35"/>
        <v>-0.16769815067941618</v>
      </c>
      <c r="F28" s="16">
        <f t="shared" si="35"/>
        <v>-0.10429066402546268</v>
      </c>
      <c r="G28" s="16">
        <f t="shared" si="35"/>
        <v>-6.3493931478861718E-2</v>
      </c>
      <c r="H28" s="26">
        <f t="shared" ref="H28:H31" si="36">AVERAGE(B28:G28)</f>
        <v>-9.239241136655775E-2</v>
      </c>
      <c r="I28" s="24"/>
      <c r="J28" s="29" t="s">
        <v>42</v>
      </c>
      <c r="K28" s="36">
        <v>112.8351</v>
      </c>
      <c r="L28" s="36">
        <v>187.12565000000001</v>
      </c>
      <c r="M28" s="36">
        <v>289.11090000000002</v>
      </c>
      <c r="N28" s="36">
        <v>124.55135</v>
      </c>
      <c r="O28" s="36">
        <v>190.59059999999999</v>
      </c>
      <c r="P28" s="36">
        <v>206.10855000000001</v>
      </c>
      <c r="Q28" s="26"/>
    </row>
    <row r="29" spans="1:17" x14ac:dyDescent="0.3">
      <c r="A29" s="5"/>
      <c r="B29" s="9"/>
      <c r="C29" s="9"/>
      <c r="D29" s="9"/>
      <c r="E29" s="9"/>
      <c r="F29" s="9"/>
      <c r="G29" s="9"/>
      <c r="H29" s="26"/>
      <c r="I29" s="24"/>
      <c r="J29" s="29" t="s">
        <v>30</v>
      </c>
      <c r="K29" s="16">
        <f>-(K23-K28)/K23</f>
        <v>-0.10937751593623618</v>
      </c>
      <c r="L29" s="16">
        <f>-(L23-L28)/L23</f>
        <v>-8.3675500077614776E-2</v>
      </c>
      <c r="M29" s="16">
        <f>-(M23-M28)/M23</f>
        <v>-2.5818706001754926E-2</v>
      </c>
      <c r="N29" s="16">
        <f>-(N23-N28)/N23</f>
        <v>-0.16769815067941624</v>
      </c>
      <c r="O29" s="16">
        <f>-(O23-O28)/O23</f>
        <v>-0.10429066402546268</v>
      </c>
      <c r="P29" s="16">
        <f>-(P23-P28)/P23</f>
        <v>-6.3493931478861731E-2</v>
      </c>
      <c r="Q29" s="26">
        <f t="shared" ref="Q29" si="37">AVERAGE(K29:P29)</f>
        <v>-9.2392411366557736E-2</v>
      </c>
    </row>
    <row r="30" spans="1:17" x14ac:dyDescent="0.3">
      <c r="A30" s="5" t="s">
        <v>23</v>
      </c>
      <c r="B30" s="9">
        <v>0.11573455000000001</v>
      </c>
      <c r="C30" s="9">
        <v>0.18771489999999999</v>
      </c>
      <c r="D30" s="9">
        <v>0.26854939999999999</v>
      </c>
      <c r="E30" s="9">
        <v>0.14160064999999999</v>
      </c>
      <c r="F30" s="9">
        <v>0.19636799999999999</v>
      </c>
      <c r="G30" s="9">
        <v>0.20211815</v>
      </c>
      <c r="H30" s="26"/>
      <c r="I30" s="24"/>
      <c r="J30" s="29"/>
      <c r="K30" s="9"/>
      <c r="L30" s="9"/>
      <c r="M30" s="9"/>
      <c r="N30" s="9"/>
      <c r="O30" s="9"/>
      <c r="P30" s="9"/>
      <c r="Q30" s="26"/>
    </row>
    <row r="31" spans="1:17" x14ac:dyDescent="0.3">
      <c r="A31" s="5" t="s">
        <v>31</v>
      </c>
      <c r="B31" s="16">
        <f>-(B22-B30)/B22</f>
        <v>-8.649177061923212E-2</v>
      </c>
      <c r="C31" s="16">
        <f t="shared" ref="C31:G31" si="38">-(C22-C30)/C22</f>
        <v>-8.0790036692027389E-2</v>
      </c>
      <c r="D31" s="16">
        <f t="shared" si="38"/>
        <v>-9.5102253168412851E-2</v>
      </c>
      <c r="E31" s="16">
        <f t="shared" si="38"/>
        <v>-5.3767920941870835E-2</v>
      </c>
      <c r="F31" s="16">
        <f t="shared" si="38"/>
        <v>-7.7138899365194649E-2</v>
      </c>
      <c r="G31" s="16">
        <f t="shared" si="38"/>
        <v>-8.1625318147812403E-2</v>
      </c>
      <c r="H31" s="26">
        <f t="shared" si="36"/>
        <v>-7.9152699822425052E-2</v>
      </c>
      <c r="I31" s="24"/>
      <c r="J31" s="29" t="s">
        <v>43</v>
      </c>
      <c r="K31" s="35">
        <v>115.73455</v>
      </c>
      <c r="L31" s="35">
        <v>187.7149</v>
      </c>
      <c r="M31" s="35">
        <v>268.54939999999999</v>
      </c>
      <c r="N31" s="35">
        <v>141.60065</v>
      </c>
      <c r="O31" s="35">
        <v>196.36799999999999</v>
      </c>
      <c r="P31" s="35">
        <v>202.11814999999999</v>
      </c>
      <c r="Q31" s="26"/>
    </row>
    <row r="32" spans="1:17" x14ac:dyDescent="0.3">
      <c r="A32" s="5"/>
      <c r="B32" s="9"/>
      <c r="C32" s="9"/>
      <c r="D32" s="9"/>
      <c r="E32" s="9"/>
      <c r="F32" s="9"/>
      <c r="G32" s="9"/>
      <c r="H32" s="26"/>
      <c r="I32" s="24"/>
      <c r="J32" s="29" t="s">
        <v>30</v>
      </c>
      <c r="K32" s="16">
        <f>-(K23-K31)/K23</f>
        <v>-8.6491770619232147E-2</v>
      </c>
      <c r="L32" s="16">
        <f t="shared" ref="L32" si="39">-(L23-L31)/L23</f>
        <v>-8.0790036692027292E-2</v>
      </c>
      <c r="M32" s="16">
        <f t="shared" ref="M32" si="40">-(M23-M31)/M23</f>
        <v>-9.5102253168412906E-2</v>
      </c>
      <c r="N32" s="16">
        <f t="shared" ref="N32" si="41">-(N23-N31)/N23</f>
        <v>-5.37679209418708E-2</v>
      </c>
      <c r="O32" s="16">
        <f t="shared" ref="O32" si="42">-(O23-O31)/O23</f>
        <v>-7.7138899365194594E-2</v>
      </c>
      <c r="P32" s="16">
        <f t="shared" ref="P32" si="43">-(P23-P31)/P23</f>
        <v>-8.1625318147812487E-2</v>
      </c>
      <c r="Q32" s="26">
        <f t="shared" ref="Q32" si="44">AVERAGE(K32:P32)</f>
        <v>-7.9152699822425024E-2</v>
      </c>
    </row>
    <row r="33" spans="1:17" x14ac:dyDescent="0.3">
      <c r="A33" s="5" t="s">
        <v>24</v>
      </c>
      <c r="B33" s="9">
        <v>0.11486315</v>
      </c>
      <c r="C33" s="9">
        <v>0.1869876</v>
      </c>
      <c r="D33" s="9">
        <v>0.27112445000000002</v>
      </c>
      <c r="E33" s="9">
        <v>0.13638980000000001</v>
      </c>
      <c r="F33" s="9">
        <v>0.19482959999999999</v>
      </c>
      <c r="G33" s="9">
        <v>0.2065051</v>
      </c>
      <c r="H33" s="26"/>
      <c r="I33" s="24"/>
      <c r="J33" s="29"/>
      <c r="K33" s="9"/>
      <c r="L33" s="9"/>
      <c r="M33" s="9"/>
      <c r="N33" s="9"/>
      <c r="O33" s="9"/>
      <c r="P33" s="9"/>
      <c r="Q33" s="26"/>
    </row>
    <row r="34" spans="1:17" x14ac:dyDescent="0.3">
      <c r="A34" s="5" t="s">
        <v>31</v>
      </c>
      <c r="B34" s="16">
        <f>-(B22-B33)/B22</f>
        <v>-9.336984696793188E-2</v>
      </c>
      <c r="C34" s="16">
        <f t="shared" ref="C34:G34" si="45">-(C22-C33)/C22</f>
        <v>-8.4351508936979055E-2</v>
      </c>
      <c r="D34" s="16">
        <f t="shared" si="45"/>
        <v>-8.6425425206858295E-2</v>
      </c>
      <c r="E34" s="16">
        <f t="shared" si="45"/>
        <v>-8.858890113624171E-2</v>
      </c>
      <c r="F34" s="16">
        <f t="shared" si="45"/>
        <v>-8.4368842722648912E-2</v>
      </c>
      <c r="G34" s="16">
        <f t="shared" si="45"/>
        <v>-6.169210675362808E-2</v>
      </c>
      <c r="H34" s="26">
        <f>AVERAGE(B34:G34)</f>
        <v>-8.3132771954047988E-2</v>
      </c>
      <c r="I34" s="24"/>
      <c r="J34" s="29" t="s">
        <v>44</v>
      </c>
      <c r="K34" s="35">
        <v>114.86314999999999</v>
      </c>
      <c r="L34" s="35">
        <v>186.98760000000001</v>
      </c>
      <c r="M34" s="35">
        <v>271.12445000000002</v>
      </c>
      <c r="N34" s="35">
        <v>136.38980000000001</v>
      </c>
      <c r="O34" s="35">
        <v>194.8296</v>
      </c>
      <c r="P34" s="35">
        <v>206.5051</v>
      </c>
      <c r="Q34" s="26"/>
    </row>
    <row r="35" spans="1:17" x14ac:dyDescent="0.3">
      <c r="J35" s="29" t="s">
        <v>30</v>
      </c>
      <c r="K35" s="16">
        <f>-(K23-K34)/K23</f>
        <v>-9.3369846967931894E-2</v>
      </c>
      <c r="L35" s="16">
        <f t="shared" ref="L35" si="46">-(L23-L34)/L23</f>
        <v>-8.4351508936978944E-2</v>
      </c>
      <c r="M35" s="16">
        <f t="shared" ref="M35" si="47">-(M23-M34)/M23</f>
        <v>-8.6425425206858308E-2</v>
      </c>
      <c r="N35" s="16">
        <f t="shared" ref="N35" si="48">-(N23-N34)/N23</f>
        <v>-8.858890113624171E-2</v>
      </c>
      <c r="O35" s="16">
        <f t="shared" ref="O35" si="49">-(O23-O34)/O23</f>
        <v>-8.4368842722648871E-2</v>
      </c>
      <c r="P35" s="16">
        <f t="shared" ref="P35" si="50">-(P23-P34)/P23</f>
        <v>-6.1692106753628115E-2</v>
      </c>
      <c r="Q35" s="26">
        <f>AVERAGE(K35:P35)</f>
        <v>-8.3132771954047988E-2</v>
      </c>
    </row>
    <row r="36" spans="1:17" x14ac:dyDescent="0.3">
      <c r="J36" s="31"/>
      <c r="K36" s="31"/>
      <c r="L36" s="31"/>
      <c r="M36" s="31"/>
      <c r="N36" s="31"/>
      <c r="O36" s="31"/>
      <c r="P36" s="31"/>
      <c r="Q36" s="31"/>
    </row>
    <row r="37" spans="1:17" x14ac:dyDescent="0.3">
      <c r="J37" s="31" t="s">
        <v>36</v>
      </c>
      <c r="K37" s="31"/>
      <c r="L37" s="31"/>
      <c r="M37" s="31"/>
      <c r="N37" s="31"/>
      <c r="O37" s="31"/>
      <c r="P37" s="31"/>
      <c r="Q37" s="31"/>
    </row>
  </sheetData>
  <mergeCells count="17">
    <mergeCell ref="K20:P20"/>
    <mergeCell ref="K21:M21"/>
    <mergeCell ref="N21:P21"/>
    <mergeCell ref="J36:Q36"/>
    <mergeCell ref="J37:Q37"/>
    <mergeCell ref="K1:P1"/>
    <mergeCell ref="K2:M2"/>
    <mergeCell ref="N2:P2"/>
    <mergeCell ref="J18:Q18"/>
    <mergeCell ref="B1:G1"/>
    <mergeCell ref="B19:G19"/>
    <mergeCell ref="H19:H22"/>
    <mergeCell ref="H1:H4"/>
    <mergeCell ref="B2:D2"/>
    <mergeCell ref="E2:G2"/>
    <mergeCell ref="B20:D20"/>
    <mergeCell ref="E20: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833-8DA0-46AD-BF15-973D5551327E}">
  <dimension ref="A1"/>
  <sheetViews>
    <sheetView workbookViewId="0">
      <selection activeCell="D13"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Term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 Xie</dc:creator>
  <cp:lastModifiedBy>Xie Kui</cp:lastModifiedBy>
  <dcterms:created xsi:type="dcterms:W3CDTF">2015-06-05T18:17:20Z</dcterms:created>
  <dcterms:modified xsi:type="dcterms:W3CDTF">2022-09-21T21:48:24Z</dcterms:modified>
</cp:coreProperties>
</file>