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8090"/>
  </bookViews>
  <sheets>
    <sheet name="Product" sheetId="4" r:id="rId1"/>
  </sheets>
  <definedNames>
    <definedName name="_xlnm._FilterDatabase" localSheetId="0" hidden="1">Product!$A$3:$M$31</definedName>
  </definedNames>
  <calcPr calcId="144525"/>
</workbook>
</file>

<file path=xl/sharedStrings.xml><?xml version="1.0" encoding="utf-8"?>
<sst xmlns="http://schemas.openxmlformats.org/spreadsheetml/2006/main" count="43" uniqueCount="43">
  <si>
    <t>Price Volume Mix Analysis</t>
  </si>
  <si>
    <t>Grand Total</t>
  </si>
  <si>
    <t>Product</t>
  </si>
  <si>
    <t>Qty- Y1</t>
  </si>
  <si>
    <t>Qty - Y2</t>
  </si>
  <si>
    <t>Value - Y1</t>
  </si>
  <si>
    <t>Value - Y2</t>
  </si>
  <si>
    <t>PriceY1</t>
  </si>
  <si>
    <t>Price Y2</t>
  </si>
  <si>
    <t>Mix Y1</t>
  </si>
  <si>
    <t>Mix Y2</t>
  </si>
  <si>
    <t>Volume Variance</t>
  </si>
  <si>
    <t>Price Variance</t>
  </si>
  <si>
    <t>Mix Variance</t>
  </si>
  <si>
    <t>Quantity variance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</si>
  <si>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</si>
  <si>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</si>
  <si>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</si>
  <si>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</si>
  <si>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</si>
  <si>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</si>
  <si>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</si>
  <si>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</si>
  <si>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</si>
  <si>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</si>
  <si>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</si>
  <si>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</si>
  <si>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</si>
  <si>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</si>
  <si>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</si>
  <si>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</si>
  <si>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</si>
  <si>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</si>
  <si>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</si>
  <si>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</si>
  <si>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</si>
  <si>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</si>
  <si>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</si>
  <si>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Y</t>
  </si>
  <si>
    <t>Z</t>
  </si>
  <si>
    <t>AA</t>
  </si>
  <si>
    <t>BB</t>
  </si>
  <si>
    <t>CC</t>
  </si>
</sst>
</file>

<file path=xl/styles.xml><?xml version="1.0" encoding="utf-8"?>
<styleSheet xmlns="http://schemas.openxmlformats.org/spreadsheetml/2006/main">
  <numFmts count="5">
    <numFmt numFmtId="42" formatCode="_-&quot;£&quot;* #,##0_-;\-&quot;£&quot;* #,##0_-;_-&quot;£&quot;* &quot;-&quot;_-;_-@_-"/>
    <numFmt numFmtId="176" formatCode="_(* #,##0.00_);_(* \(#,##0.00\);_(* &quot;-&quot;??_);_(@_)"/>
    <numFmt numFmtId="44" formatCode="_-&quot;£&quot;* #,##0.00_-;\-&quot;£&quot;* #,##0.00_-;_-&quot;£&quot;* &quot;-&quot;??_-;_-@_-"/>
    <numFmt numFmtId="41" formatCode="_-* #,##0_-;\-* #,##0_-;_-* &quot;-&quot;_-;_-@_-"/>
    <numFmt numFmtId="177" formatCode="_(* #,##0_);_(* \(#,##0\);_(* &quot;-&quot;??_);_(@_)"/>
  </numFmts>
  <fonts count="26">
    <font>
      <sz val="11"/>
      <color theme="1"/>
      <name val="Calibri"/>
      <charset val="134"/>
      <scheme val="minor"/>
    </font>
    <font>
      <b/>
      <i/>
      <sz val="12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1"/>
      <name val="Calibri"/>
      <charset val="163"/>
      <scheme val="minor"/>
    </font>
    <font>
      <b/>
      <i/>
      <sz val="12"/>
      <color theme="1"/>
      <name val="Calibri"/>
      <charset val="163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3F3F7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4" tint="0.8"/>
        <bgColor indexed="64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theme="0" tint="-0.0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8"/>
        <bgColor theme="4" tint="0.79998168889431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</fills>
  <borders count="2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/>
      <top style="dotted">
        <color auto="1"/>
      </top>
      <bottom style="dotted">
        <color auto="1"/>
      </bottom>
      <diagonal/>
    </border>
    <border>
      <left/>
      <right style="medium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 style="medium">
        <color auto="1"/>
      </right>
      <top style="dotted">
        <color auto="1"/>
      </top>
      <bottom style="medium">
        <color auto="1"/>
      </bottom>
      <diagonal/>
    </border>
    <border>
      <left style="medium">
        <color auto="1"/>
      </left>
      <right/>
      <top style="dotted">
        <color auto="1"/>
      </top>
      <bottom style="medium">
        <color auto="1"/>
      </bottom>
      <diagonal/>
    </border>
    <border>
      <left/>
      <right style="medium">
        <color auto="1"/>
      </right>
      <top style="dotted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6" fillId="11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/>
    <xf numFmtId="41" fontId="17" fillId="0" borderId="0" applyFont="0" applyFill="0" applyBorder="0" applyAlignment="0" applyProtection="0">
      <alignment vertical="center"/>
    </xf>
    <xf numFmtId="42" fontId="17" fillId="0" borderId="0" applyFont="0" applyFill="0" applyBorder="0" applyAlignment="0" applyProtection="0">
      <alignment vertical="center"/>
    </xf>
    <xf numFmtId="44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0" fontId="13" fillId="15" borderId="20" applyNumberFormat="0" applyAlignment="0" applyProtection="0">
      <alignment vertical="center"/>
    </xf>
    <xf numFmtId="0" fontId="10" fillId="0" borderId="19" applyNumberFormat="0" applyFill="0" applyAlignment="0" applyProtection="0">
      <alignment vertical="center"/>
    </xf>
    <xf numFmtId="0" fontId="17" fillId="31" borderId="23" applyNumberFormat="0" applyFon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3" fillId="0" borderId="19" applyNumberFormat="0" applyFill="0" applyAlignment="0" applyProtection="0">
      <alignment vertical="center"/>
    </xf>
    <xf numFmtId="0" fontId="11" fillId="0" borderId="26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21" borderId="21" applyNumberFormat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24" fillId="25" borderId="25" applyNumberFormat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20" fillId="25" borderId="21" applyNumberFormat="0" applyAlignment="0" applyProtection="0">
      <alignment vertical="center"/>
    </xf>
    <xf numFmtId="0" fontId="22" fillId="0" borderId="24" applyNumberFormat="0" applyFill="0" applyAlignment="0" applyProtection="0">
      <alignment vertical="center"/>
    </xf>
    <xf numFmtId="0" fontId="21" fillId="0" borderId="22" applyNumberFormat="0" applyFill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</cellStyleXfs>
  <cellXfs count="43">
    <xf numFmtId="0" fontId="0" fillId="0" borderId="0" xfId="0"/>
    <xf numFmtId="177" fontId="0" fillId="0" borderId="0" xfId="2" applyNumberFormat="1" applyFont="1"/>
    <xf numFmtId="0" fontId="1" fillId="0" borderId="0" xfId="0" applyFont="1"/>
    <xf numFmtId="177" fontId="1" fillId="0" borderId="0" xfId="0" applyNumberFormat="1" applyFont="1"/>
    <xf numFmtId="176" fontId="1" fillId="0" borderId="0" xfId="2" applyFont="1"/>
    <xf numFmtId="9" fontId="1" fillId="0" borderId="0" xfId="6" applyFont="1"/>
    <xf numFmtId="0" fontId="2" fillId="2" borderId="1" xfId="0" applyFont="1" applyFill="1" applyBorder="1"/>
    <xf numFmtId="0" fontId="2" fillId="3" borderId="2" xfId="0" applyFont="1" applyFill="1" applyBorder="1"/>
    <xf numFmtId="0" fontId="2" fillId="3" borderId="3" xfId="0" applyFont="1" applyFill="1" applyBorder="1"/>
    <xf numFmtId="0" fontId="3" fillId="4" borderId="4" xfId="0" applyFont="1" applyFill="1" applyBorder="1" applyAlignment="1">
      <alignment horizontal="left"/>
    </xf>
    <xf numFmtId="3" fontId="0" fillId="0" borderId="5" xfId="0" applyNumberFormat="1" applyBorder="1"/>
    <xf numFmtId="3" fontId="0" fillId="0" borderId="6" xfId="0" applyNumberFormat="1" applyBorder="1"/>
    <xf numFmtId="176" fontId="0" fillId="0" borderId="5" xfId="0" applyNumberFormat="1" applyBorder="1"/>
    <xf numFmtId="176" fontId="0" fillId="0" borderId="6" xfId="0" applyNumberFormat="1" applyBorder="1"/>
    <xf numFmtId="10" fontId="0" fillId="0" borderId="5" xfId="0" applyNumberFormat="1" applyBorder="1"/>
    <xf numFmtId="0" fontId="3" fillId="4" borderId="7" xfId="0" applyFont="1" applyFill="1" applyBorder="1" applyAlignment="1">
      <alignment horizontal="left"/>
    </xf>
    <xf numFmtId="3" fontId="0" fillId="0" borderId="8" xfId="0" applyNumberFormat="1" applyBorder="1"/>
    <xf numFmtId="3" fontId="0" fillId="0" borderId="9" xfId="0" applyNumberFormat="1" applyBorder="1"/>
    <xf numFmtId="176" fontId="0" fillId="0" borderId="8" xfId="0" applyNumberFormat="1" applyBorder="1"/>
    <xf numFmtId="176" fontId="0" fillId="0" borderId="9" xfId="0" applyNumberFormat="1" applyBorder="1"/>
    <xf numFmtId="10" fontId="0" fillId="0" borderId="8" xfId="0" applyNumberFormat="1" applyBorder="1"/>
    <xf numFmtId="177" fontId="4" fillId="2" borderId="10" xfId="2" applyNumberFormat="1" applyFont="1" applyFill="1" applyBorder="1" applyAlignment="1">
      <alignment horizontal="center"/>
    </xf>
    <xf numFmtId="177" fontId="4" fillId="2" borderId="11" xfId="2" applyNumberFormat="1" applyFont="1" applyFill="1" applyBorder="1" applyAlignment="1">
      <alignment horizontal="center"/>
    </xf>
    <xf numFmtId="177" fontId="4" fillId="2" borderId="12" xfId="2" applyNumberFormat="1" applyFont="1" applyFill="1" applyBorder="1" applyAlignment="1">
      <alignment horizontal="center"/>
    </xf>
    <xf numFmtId="177" fontId="5" fillId="5" borderId="13" xfId="2" applyNumberFormat="1" applyFont="1" applyFill="1" applyBorder="1"/>
    <xf numFmtId="177" fontId="5" fillId="5" borderId="14" xfId="0" applyNumberFormat="1" applyFont="1" applyFill="1" applyBorder="1"/>
    <xf numFmtId="177" fontId="5" fillId="5" borderId="15" xfId="0" applyNumberFormat="1" applyFont="1" applyFill="1" applyBorder="1"/>
    <xf numFmtId="177" fontId="0" fillId="0" borderId="0" xfId="0" applyNumberFormat="1"/>
    <xf numFmtId="177" fontId="2" fillId="6" borderId="2" xfId="2" applyNumberFormat="1" applyFont="1" applyFill="1" applyBorder="1"/>
    <xf numFmtId="0" fontId="2" fillId="6" borderId="16" xfId="0" applyFont="1" applyFill="1" applyBorder="1"/>
    <xf numFmtId="0" fontId="2" fillId="6" borderId="3" xfId="0" applyFont="1" applyFill="1" applyBorder="1"/>
    <xf numFmtId="10" fontId="0" fillId="0" borderId="6" xfId="0" applyNumberFormat="1" applyBorder="1"/>
    <xf numFmtId="177" fontId="4" fillId="5" borderId="5" xfId="2" applyNumberFormat="1" applyFont="1" applyFill="1" applyBorder="1"/>
    <xf numFmtId="177" fontId="4" fillId="5" borderId="17" xfId="2" applyNumberFormat="1" applyFont="1" applyFill="1" applyBorder="1"/>
    <xf numFmtId="177" fontId="4" fillId="5" borderId="6" xfId="2" applyNumberFormat="1" applyFont="1" applyFill="1" applyBorder="1"/>
    <xf numFmtId="177" fontId="4" fillId="4" borderId="17" xfId="2" applyNumberFormat="1" applyFont="1" applyFill="1" applyBorder="1"/>
    <xf numFmtId="177" fontId="4" fillId="4" borderId="5" xfId="2" applyNumberFormat="1" applyFont="1" applyFill="1" applyBorder="1"/>
    <xf numFmtId="177" fontId="4" fillId="4" borderId="6" xfId="2" applyNumberFormat="1" applyFont="1" applyFill="1" applyBorder="1"/>
    <xf numFmtId="10" fontId="0" fillId="0" borderId="9" xfId="0" applyNumberFormat="1" applyBorder="1"/>
    <xf numFmtId="177" fontId="4" fillId="4" borderId="8" xfId="2" applyNumberFormat="1" applyFont="1" applyFill="1" applyBorder="1"/>
    <xf numFmtId="177" fontId="4" fillId="5" borderId="18" xfId="2" applyNumberFormat="1" applyFont="1" applyFill="1" applyBorder="1"/>
    <xf numFmtId="177" fontId="4" fillId="4" borderId="18" xfId="2" applyNumberFormat="1" applyFont="1" applyFill="1" applyBorder="1"/>
    <xf numFmtId="177" fontId="4" fillId="4" borderId="9" xfId="2" applyNumberFormat="1" applyFont="1" applyFill="1" applyBorder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2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ustomXml" Target="../customXml/item3.xml"/><Relationship Id="rId3" Type="http://schemas.openxmlformats.org/officeDocument/2006/relationships/customXml" Target="../customXml/item2.xml"/><Relationship Id="rId2" Type="http://schemas.openxmlformats.org/officeDocument/2006/relationships/customXml" Target="../customXml/item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1"/>
  <sheetViews>
    <sheetView showGridLines="0" tabSelected="1" workbookViewId="0">
      <pane xSplit="1" ySplit="3" topLeftCell="B4" activePane="bottomRight" state="frozen"/>
      <selection/>
      <selection pane="topRight"/>
      <selection pane="bottomLeft"/>
      <selection pane="bottomRight" activeCell="K24" sqref="K24"/>
    </sheetView>
  </sheetViews>
  <sheetFormatPr defaultColWidth="9" defaultRowHeight="14.5"/>
  <cols>
    <col min="1" max="1" width="11.6363636363636" customWidth="1"/>
    <col min="2" max="2" width="11.1818181818182" customWidth="1"/>
    <col min="3" max="5" width="11.6363636363636" customWidth="1"/>
    <col min="6" max="6" width="11.1818181818182" customWidth="1"/>
    <col min="7" max="7" width="11.6363636363636" customWidth="1"/>
    <col min="8" max="9" width="10.6363636363636" customWidth="1"/>
    <col min="10" max="10" width="17.8181818181818" style="1" customWidth="1"/>
    <col min="11" max="11" width="14.9090909090909" customWidth="1"/>
    <col min="12" max="12" width="13.9090909090909" customWidth="1"/>
    <col min="13" max="13" width="18" customWidth="1"/>
    <col min="14" max="14" width="10" customWidth="1"/>
  </cols>
  <sheetData>
    <row r="1" ht="15.25" spans="10:13">
      <c r="J1" s="21" t="s">
        <v>0</v>
      </c>
      <c r="K1" s="22"/>
      <c r="L1" s="22"/>
      <c r="M1" s="23"/>
    </row>
    <row r="2" ht="16.25" spans="1:14">
      <c r="A2" s="2" t="s">
        <v>1</v>
      </c>
      <c r="B2" s="3">
        <f t="shared" ref="B2:E2" si="0">SUM(B4:B31)</f>
        <v>2150740.448</v>
      </c>
      <c r="C2" s="3">
        <f t="shared" si="0"/>
        <v>2228683.335</v>
      </c>
      <c r="D2" s="3">
        <f t="shared" si="0"/>
        <v>38424484.6498</v>
      </c>
      <c r="E2" s="3">
        <f t="shared" si="0"/>
        <v>39537082.86</v>
      </c>
      <c r="F2" s="4">
        <f>D2/B2</f>
        <v>17.8657004779593</v>
      </c>
      <c r="G2" s="4">
        <f>E2/C2</f>
        <v>17.7401079099468</v>
      </c>
      <c r="H2" s="5">
        <f>SUM(H4:H31)</f>
        <v>1</v>
      </c>
      <c r="I2" s="5">
        <f>SUM(I4:I31)</f>
        <v>1</v>
      </c>
      <c r="J2" s="24">
        <f>SUM(J4:J31)</f>
        <v>1366410.9769534</v>
      </c>
      <c r="K2" s="25">
        <f>SUM(K4:K31)</f>
        <v>-282997.846953394</v>
      </c>
      <c r="L2" s="25">
        <f>SUM(L4:L31)</f>
        <v>-27131.2137904431</v>
      </c>
      <c r="M2" s="26">
        <f>J2-L2</f>
        <v>1393542.19074384</v>
      </c>
      <c r="N2" s="27"/>
    </row>
    <row r="3" ht="15.5" spans="1:13">
      <c r="A3" s="6" t="s">
        <v>2</v>
      </c>
      <c r="B3" s="7" t="s">
        <v>3</v>
      </c>
      <c r="C3" s="8" t="s">
        <v>4</v>
      </c>
      <c r="D3" s="7" t="s">
        <v>5</v>
      </c>
      <c r="E3" s="8" t="s">
        <v>6</v>
      </c>
      <c r="F3" s="7" t="s">
        <v>7</v>
      </c>
      <c r="G3" s="8" t="s">
        <v>8</v>
      </c>
      <c r="H3" s="7" t="s">
        <v>9</v>
      </c>
      <c r="I3" s="8" t="s">
        <v>10</v>
      </c>
      <c r="J3" s="28" t="s">
        <v>11</v>
      </c>
      <c r="K3" s="29" t="s">
        <v>12</v>
      </c>
      <c r="L3" s="29" t="s">
        <v>13</v>
      </c>
      <c r="M3" s="30" t="s">
        <v>14</v>
      </c>
    </row>
    <row r="4" spans="1:14">
      <c r="A4" s="9" t="s">
        <v>15</v>
      </c>
      <c r="B4" s="10">
        <v>1080118.573</v>
      </c>
      <c r="C4" s="11">
        <v>1148419.472</v>
      </c>
      <c r="D4" s="10">
        <v>22502260.63</v>
      </c>
      <c r="E4" s="11">
        <v>24009890.87</v>
      </c>
      <c r="F4" s="12">
        <v>20.8331392427598</v>
      </c>
      <c r="G4" s="13">
        <v>20.9068998352895</v>
      </c>
      <c r="H4" s="14">
        <v>0.502207774073536</v>
      </c>
      <c r="I4" s="31">
        <v>0.515290554725667</v>
      </c>
      <c r="J4" s="32">
        <f>(C4-B4)*F4</f>
        <v>1422922.13927268</v>
      </c>
      <c r="K4" s="33">
        <f t="shared" ref="K4:K31" si="1">C4*(G4-F4)</f>
        <v>84708.1007273306</v>
      </c>
      <c r="L4" s="33">
        <f>$C$2*(I4-H4)*F4</f>
        <v>607439.657804676</v>
      </c>
      <c r="M4" s="34">
        <f>($C$2-$B$2)*F4*H4</f>
        <v>815482.481468002</v>
      </c>
      <c r="N4" s="27"/>
    </row>
    <row r="5" spans="1:14">
      <c r="A5" s="9" t="s">
        <v>16</v>
      </c>
      <c r="B5" s="10">
        <v>327535.597</v>
      </c>
      <c r="C5" s="11">
        <v>314983.742</v>
      </c>
      <c r="D5" s="10">
        <v>6189818.44</v>
      </c>
      <c r="E5" s="11">
        <v>5719090.06</v>
      </c>
      <c r="F5" s="12">
        <v>18.8981548774987</v>
      </c>
      <c r="G5" s="13">
        <v>18.1567785806545</v>
      </c>
      <c r="H5" s="14">
        <v>0.152289690420143</v>
      </c>
      <c r="I5" s="31">
        <v>0.141331761696868</v>
      </c>
      <c r="J5" s="32">
        <f t="shared" ref="J5:J31" si="2">(C5-B5)*F5</f>
        <v>-237206.899789903</v>
      </c>
      <c r="K5" s="33">
        <f t="shared" si="1"/>
        <v>-233521.480210102</v>
      </c>
      <c r="L5" s="33">
        <f t="shared" ref="L5:L31" si="3">$C$2*(I5-H5)*F5</f>
        <v>-461526.073062567</v>
      </c>
      <c r="M5" s="34">
        <f>($C$2-$B$2)*F5*H5</f>
        <v>224319.173272663</v>
      </c>
      <c r="N5" s="27"/>
    </row>
    <row r="6" spans="1:14">
      <c r="A6" s="9" t="s">
        <v>17</v>
      </c>
      <c r="B6" s="10">
        <v>208315.95</v>
      </c>
      <c r="C6" s="11">
        <v>49692.6</v>
      </c>
      <c r="D6" s="10">
        <v>2531768.11</v>
      </c>
      <c r="E6" s="11">
        <v>593775.26</v>
      </c>
      <c r="F6" s="12">
        <v>12.1535010161248</v>
      </c>
      <c r="G6" s="13">
        <v>11.9489674518942</v>
      </c>
      <c r="H6" s="14">
        <v>0.0968577822552765</v>
      </c>
      <c r="I6" s="31">
        <v>0.0222968419154083</v>
      </c>
      <c r="J6" s="32">
        <f t="shared" si="2"/>
        <v>-1927829.04540612</v>
      </c>
      <c r="K6" s="33">
        <f t="shared" si="1"/>
        <v>-10163.8045938825</v>
      </c>
      <c r="L6" s="33">
        <f t="shared" si="3"/>
        <v>-2019580.38429568</v>
      </c>
      <c r="M6" s="34">
        <f t="shared" ref="M5:M31" si="4">($C$2-$B$2)*F6*H6</f>
        <v>91751.3388895608</v>
      </c>
      <c r="N6" s="27"/>
    </row>
    <row r="7" spans="1:14">
      <c r="A7" s="9" t="s">
        <v>18</v>
      </c>
      <c r="B7" s="10">
        <v>130059.1</v>
      </c>
      <c r="C7" s="11">
        <v>166754</v>
      </c>
      <c r="D7" s="10">
        <v>1402000.74</v>
      </c>
      <c r="E7" s="11">
        <v>1682857.69</v>
      </c>
      <c r="F7" s="12">
        <v>10.7797204501646</v>
      </c>
      <c r="G7" s="13">
        <v>10.0918580064046</v>
      </c>
      <c r="H7" s="14">
        <v>0.0604717785081615</v>
      </c>
      <c r="I7" s="31">
        <v>0.0748217556892173</v>
      </c>
      <c r="J7" s="32">
        <f t="shared" si="2"/>
        <v>395560.763946744</v>
      </c>
      <c r="K7" s="33">
        <f t="shared" si="1"/>
        <v>-114703.813946745</v>
      </c>
      <c r="L7" s="33">
        <f t="shared" si="3"/>
        <v>344752.222472875</v>
      </c>
      <c r="M7" s="34">
        <f t="shared" si="4"/>
        <v>50808.5414738694</v>
      </c>
      <c r="N7" s="27"/>
    </row>
    <row r="8" spans="1:14">
      <c r="A8" s="9" t="s">
        <v>19</v>
      </c>
      <c r="B8" s="10">
        <v>112087.9</v>
      </c>
      <c r="C8" s="11">
        <v>128547.95</v>
      </c>
      <c r="D8" s="10">
        <v>821197.01</v>
      </c>
      <c r="E8" s="11">
        <v>918488.659999999</v>
      </c>
      <c r="F8" s="12">
        <v>7.32636627147088</v>
      </c>
      <c r="G8" s="13">
        <v>7.14510546453677</v>
      </c>
      <c r="H8" s="14">
        <v>0.0521159585315057</v>
      </c>
      <c r="I8" s="31">
        <v>0.0576788761244091</v>
      </c>
      <c r="J8" s="32">
        <f t="shared" si="2"/>
        <v>120592.355146725</v>
      </c>
      <c r="K8" s="33">
        <f t="shared" si="1"/>
        <v>-23300.7051467255</v>
      </c>
      <c r="L8" s="33">
        <f t="shared" si="3"/>
        <v>90832.1552050305</v>
      </c>
      <c r="M8" s="34">
        <f t="shared" si="4"/>
        <v>29760.1999416937</v>
      </c>
      <c r="N8" s="27"/>
    </row>
    <row r="9" spans="1:14">
      <c r="A9" s="9" t="s">
        <v>20</v>
      </c>
      <c r="B9" s="10">
        <v>90459.89</v>
      </c>
      <c r="C9" s="11">
        <v>82386.86</v>
      </c>
      <c r="D9" s="10">
        <v>1642688.19</v>
      </c>
      <c r="E9" s="11">
        <v>1455438.64</v>
      </c>
      <c r="F9" s="12">
        <v>18.1592989998108</v>
      </c>
      <c r="G9" s="13">
        <v>17.6659074031951</v>
      </c>
      <c r="H9" s="14">
        <v>0.0420598822531653</v>
      </c>
      <c r="I9" s="31">
        <v>0.0369666065636911</v>
      </c>
      <c r="J9" s="32">
        <f t="shared" si="2"/>
        <v>-146600.565604444</v>
      </c>
      <c r="K9" s="33">
        <f t="shared" si="1"/>
        <v>-40648.984395556</v>
      </c>
      <c r="L9" s="33">
        <f t="shared" si="3"/>
        <v>-206131.626215903</v>
      </c>
      <c r="M9" s="34">
        <f t="shared" si="4"/>
        <v>59531.060611459</v>
      </c>
      <c r="N9" s="27"/>
    </row>
    <row r="10" spans="1:14">
      <c r="A10" s="9" t="s">
        <v>21</v>
      </c>
      <c r="B10" s="10">
        <v>78285.44</v>
      </c>
      <c r="C10" s="11">
        <v>111950.73</v>
      </c>
      <c r="D10" s="10">
        <v>1393229.46</v>
      </c>
      <c r="E10" s="11">
        <v>1945883.39</v>
      </c>
      <c r="F10" s="12">
        <v>17.7967890325455</v>
      </c>
      <c r="G10" s="13">
        <v>17.3816051936419</v>
      </c>
      <c r="H10" s="14">
        <v>0.0363992968434655</v>
      </c>
      <c r="I10" s="31">
        <v>0.050231779563246</v>
      </c>
      <c r="J10" s="32">
        <f t="shared" si="2"/>
        <v>599134.063849465</v>
      </c>
      <c r="K10" s="33">
        <f t="shared" si="1"/>
        <v>-46480.133849465</v>
      </c>
      <c r="L10" s="33">
        <f t="shared" si="3"/>
        <v>548643.393779614</v>
      </c>
      <c r="M10" s="34">
        <f t="shared" si="4"/>
        <v>50490.6700698508</v>
      </c>
      <c r="N10" s="27"/>
    </row>
    <row r="11" spans="1:14">
      <c r="A11" s="9" t="s">
        <v>22</v>
      </c>
      <c r="B11" s="10">
        <v>61949.25</v>
      </c>
      <c r="C11" s="11">
        <v>90545.25</v>
      </c>
      <c r="D11" s="10">
        <v>710299.98</v>
      </c>
      <c r="E11" s="11">
        <v>960001.57</v>
      </c>
      <c r="F11" s="12">
        <v>11.4658366324047</v>
      </c>
      <c r="G11" s="13">
        <v>10.6024509292315</v>
      </c>
      <c r="H11" s="14">
        <v>0.0288036848228745</v>
      </c>
      <c r="I11" s="31">
        <v>0.0406272387727976</v>
      </c>
      <c r="J11" s="32">
        <f t="shared" si="2"/>
        <v>327877.064340246</v>
      </c>
      <c r="K11" s="33">
        <f t="shared" si="1"/>
        <v>-78175.4743402457</v>
      </c>
      <c r="L11" s="33">
        <f t="shared" si="3"/>
        <v>302135.775507033</v>
      </c>
      <c r="M11" s="34">
        <f t="shared" si="4"/>
        <v>25741.2888332132</v>
      </c>
      <c r="N11" s="27"/>
    </row>
    <row r="12" spans="1:14">
      <c r="A12" s="9" t="s">
        <v>23</v>
      </c>
      <c r="B12" s="10">
        <v>37184.62</v>
      </c>
      <c r="C12" s="11">
        <v>41992.59</v>
      </c>
      <c r="D12" s="10">
        <v>460137.93</v>
      </c>
      <c r="E12" s="11">
        <v>502684.53</v>
      </c>
      <c r="F12" s="12">
        <v>12.3744152824474</v>
      </c>
      <c r="G12" s="13">
        <v>11.9707912753179</v>
      </c>
      <c r="H12" s="14">
        <v>0.0172892177829168</v>
      </c>
      <c r="I12" s="31">
        <v>0.0188418827118838</v>
      </c>
      <c r="J12" s="32">
        <f t="shared" si="2"/>
        <v>59495.8174455487</v>
      </c>
      <c r="K12" s="33">
        <f t="shared" si="1"/>
        <v>-16949.2174455487</v>
      </c>
      <c r="L12" s="33">
        <f t="shared" si="3"/>
        <v>42820.4074881292</v>
      </c>
      <c r="M12" s="34">
        <f t="shared" si="4"/>
        <v>16675.4099574194</v>
      </c>
      <c r="N12" s="27"/>
    </row>
    <row r="13" spans="1:14">
      <c r="A13" s="9" t="s">
        <v>24</v>
      </c>
      <c r="B13" s="10">
        <v>7203.2</v>
      </c>
      <c r="C13" s="11">
        <v>7136.6</v>
      </c>
      <c r="D13" s="10">
        <v>135264.41</v>
      </c>
      <c r="E13" s="11">
        <v>141023.71</v>
      </c>
      <c r="F13" s="12">
        <v>18.778377665482</v>
      </c>
      <c r="G13" s="13">
        <v>19.7606297116274</v>
      </c>
      <c r="H13" s="14">
        <v>0.00334917214520159</v>
      </c>
      <c r="I13" s="31">
        <v>0.00320215971821766</v>
      </c>
      <c r="J13" s="32">
        <f t="shared" si="2"/>
        <v>-1250.63995252107</v>
      </c>
      <c r="K13" s="33">
        <f t="shared" si="1"/>
        <v>7009.93995252104</v>
      </c>
      <c r="L13" s="33">
        <f t="shared" si="3"/>
        <v>-6152.62551454261</v>
      </c>
      <c r="M13" s="34">
        <f t="shared" si="4"/>
        <v>4901.98556202151</v>
      </c>
      <c r="N13" s="27"/>
    </row>
    <row r="14" spans="1:14">
      <c r="A14" s="9" t="s">
        <v>25</v>
      </c>
      <c r="B14" s="10">
        <v>4698.25</v>
      </c>
      <c r="C14" s="11">
        <v>145.75</v>
      </c>
      <c r="D14" s="10">
        <v>91543.73</v>
      </c>
      <c r="E14" s="11">
        <v>4439.23</v>
      </c>
      <c r="F14" s="12">
        <v>19.4846442824456</v>
      </c>
      <c r="G14" s="13">
        <v>30.4578387650086</v>
      </c>
      <c r="H14" s="14">
        <v>0.00218448023533893</v>
      </c>
      <c r="I14" s="31">
        <v>6.53973571350817e-5</v>
      </c>
      <c r="J14" s="32">
        <f t="shared" si="2"/>
        <v>-88703.8430958336</v>
      </c>
      <c r="K14" s="33">
        <f t="shared" si="1"/>
        <v>1599.34309583355</v>
      </c>
      <c r="L14" s="33">
        <f t="shared" si="3"/>
        <v>-92021.390133917</v>
      </c>
      <c r="M14" s="34">
        <f t="shared" si="4"/>
        <v>3317.54703808338</v>
      </c>
      <c r="N14" s="27"/>
    </row>
    <row r="15" spans="1:14">
      <c r="A15" s="9" t="s">
        <v>26</v>
      </c>
      <c r="B15" s="10">
        <v>3702.7</v>
      </c>
      <c r="C15" s="11">
        <v>5386.3</v>
      </c>
      <c r="D15" s="10">
        <v>199682.37</v>
      </c>
      <c r="E15" s="11">
        <v>266584.26</v>
      </c>
      <c r="F15" s="12">
        <v>53.9288546196019</v>
      </c>
      <c r="G15" s="13">
        <v>49.4930211833726</v>
      </c>
      <c r="H15" s="14">
        <v>0.00172159313944329</v>
      </c>
      <c r="I15" s="31">
        <v>0.00241680812855362</v>
      </c>
      <c r="J15" s="32">
        <f t="shared" si="2"/>
        <v>90794.6196375617</v>
      </c>
      <c r="K15" s="33">
        <f t="shared" si="1"/>
        <v>-23892.7296375617</v>
      </c>
      <c r="L15" s="33">
        <f t="shared" si="3"/>
        <v>83558.1256127828</v>
      </c>
      <c r="M15" s="34">
        <f t="shared" si="4"/>
        <v>7236.49402477886</v>
      </c>
      <c r="N15" s="27"/>
    </row>
    <row r="16" spans="1:14">
      <c r="A16" s="9" t="s">
        <v>27</v>
      </c>
      <c r="B16" s="10">
        <v>3082.278</v>
      </c>
      <c r="C16" s="11">
        <v>3252.366</v>
      </c>
      <c r="D16" s="10">
        <v>206197.03</v>
      </c>
      <c r="E16" s="11">
        <v>258776.77</v>
      </c>
      <c r="F16" s="12">
        <v>66.8976094953148</v>
      </c>
      <c r="G16" s="13">
        <v>79.5656977105283</v>
      </c>
      <c r="H16" s="14">
        <v>0.00143312411447241</v>
      </c>
      <c r="I16" s="31">
        <v>0.0014593217210017</v>
      </c>
      <c r="J16" s="32">
        <f t="shared" si="2"/>
        <v>11378.4806038391</v>
      </c>
      <c r="K16" s="33">
        <f t="shared" si="1"/>
        <v>41201.2593961609</v>
      </c>
      <c r="L16" s="33">
        <f t="shared" si="3"/>
        <v>3905.89513962328</v>
      </c>
      <c r="M16" s="34">
        <f t="shared" si="4"/>
        <v>7472.58546421573</v>
      </c>
      <c r="N16" s="27"/>
    </row>
    <row r="17" spans="1:14">
      <c r="A17" s="9" t="s">
        <v>28</v>
      </c>
      <c r="B17" s="10">
        <v>2929.8</v>
      </c>
      <c r="C17" s="11">
        <v>43771.5</v>
      </c>
      <c r="D17" s="10">
        <v>50946.29</v>
      </c>
      <c r="E17" s="11">
        <v>682102.76</v>
      </c>
      <c r="F17" s="12">
        <v>17.3889992490955</v>
      </c>
      <c r="G17" s="13">
        <v>15.5832621683059</v>
      </c>
      <c r="H17" s="14">
        <v>0.00136222853051583</v>
      </c>
      <c r="I17" s="31">
        <v>0.0196400714774493</v>
      </c>
      <c r="J17" s="32">
        <f t="shared" si="2"/>
        <v>710196.290631784</v>
      </c>
      <c r="K17" s="33">
        <f t="shared" si="1"/>
        <v>-79039.8206317837</v>
      </c>
      <c r="L17" s="33">
        <f t="shared" si="3"/>
        <v>708349.995822835</v>
      </c>
      <c r="M17" s="34">
        <f t="shared" si="4"/>
        <v>1846.29480894909</v>
      </c>
      <c r="N17" s="27"/>
    </row>
    <row r="18" spans="1:14">
      <c r="A18" s="9" t="s">
        <v>29</v>
      </c>
      <c r="B18" s="10">
        <v>2566</v>
      </c>
      <c r="C18" s="11">
        <v>725.5</v>
      </c>
      <c r="D18" s="10">
        <v>35350.58</v>
      </c>
      <c r="E18" s="11">
        <v>9944.16</v>
      </c>
      <c r="F18" s="12">
        <v>13.7765315666407</v>
      </c>
      <c r="G18" s="13">
        <v>13.7066299104066</v>
      </c>
      <c r="H18" s="14">
        <v>0.00119307748286696</v>
      </c>
      <c r="I18" s="31">
        <v>0.000325528525567765</v>
      </c>
      <c r="J18" s="32">
        <f t="shared" si="2"/>
        <v>-25355.7063484022</v>
      </c>
      <c r="K18" s="33">
        <f t="shared" si="1"/>
        <v>-50.7136515978161</v>
      </c>
      <c r="L18" s="33">
        <f t="shared" si="3"/>
        <v>-26636.8122414385</v>
      </c>
      <c r="M18" s="34">
        <f t="shared" si="4"/>
        <v>1281.10589303636</v>
      </c>
      <c r="N18" s="27"/>
    </row>
    <row r="19" spans="1:14">
      <c r="A19" s="9" t="s">
        <v>30</v>
      </c>
      <c r="B19" s="10">
        <v>337.9</v>
      </c>
      <c r="C19" s="11">
        <v>0</v>
      </c>
      <c r="D19" s="10">
        <v>70421.52</v>
      </c>
      <c r="E19" s="11">
        <v>0</v>
      </c>
      <c r="F19" s="12">
        <v>208.409351879254</v>
      </c>
      <c r="G19" s="13">
        <v>0</v>
      </c>
      <c r="H19" s="14">
        <v>0.000157108683344016</v>
      </c>
      <c r="I19" s="31">
        <v>0</v>
      </c>
      <c r="J19" s="32">
        <f t="shared" si="2"/>
        <v>-70421.52</v>
      </c>
      <c r="K19" s="35">
        <f t="shared" si="1"/>
        <v>0</v>
      </c>
      <c r="L19" s="33">
        <f t="shared" si="3"/>
        <v>-72973.5976255602</v>
      </c>
      <c r="M19" s="34">
        <f t="shared" si="4"/>
        <v>2552.07762556026</v>
      </c>
      <c r="N19" s="27"/>
    </row>
    <row r="20" spans="1:14">
      <c r="A20" s="9" t="s">
        <v>31</v>
      </c>
      <c r="B20" s="10">
        <v>108</v>
      </c>
      <c r="C20" s="11">
        <v>57.5</v>
      </c>
      <c r="D20" s="10">
        <v>825.52</v>
      </c>
      <c r="E20" s="11">
        <v>402.5</v>
      </c>
      <c r="F20" s="12">
        <v>7.6437037037037</v>
      </c>
      <c r="G20" s="13">
        <v>7</v>
      </c>
      <c r="H20" s="14">
        <v>5.02152642827871e-5</v>
      </c>
      <c r="I20" s="31">
        <v>2.57999865198435e-5</v>
      </c>
      <c r="J20" s="32">
        <f t="shared" si="2"/>
        <v>-386.007037037037</v>
      </c>
      <c r="K20" s="33">
        <f t="shared" si="1"/>
        <v>-37.0129629629629</v>
      </c>
      <c r="L20" s="33">
        <f t="shared" si="3"/>
        <v>-415.923902243191</v>
      </c>
      <c r="M20" s="34">
        <f t="shared" si="4"/>
        <v>29.9168652061544</v>
      </c>
      <c r="N20" s="27"/>
    </row>
    <row r="21" spans="1:14">
      <c r="A21" s="9" t="s">
        <v>32</v>
      </c>
      <c r="B21" s="10">
        <v>74</v>
      </c>
      <c r="C21" s="11">
        <v>0.125</v>
      </c>
      <c r="D21" s="10">
        <v>9246.14</v>
      </c>
      <c r="E21" s="11">
        <v>0</v>
      </c>
      <c r="F21" s="12">
        <v>124.947837837838</v>
      </c>
      <c r="G21" s="13">
        <v>0</v>
      </c>
      <c r="H21" s="14">
        <v>3.44067551567245e-5</v>
      </c>
      <c r="I21" s="31">
        <v>5.60869272170512e-8</v>
      </c>
      <c r="J21" s="32">
        <f t="shared" si="2"/>
        <v>-9230.52152027027</v>
      </c>
      <c r="K21" s="33">
        <f t="shared" si="1"/>
        <v>-15.6184797297297</v>
      </c>
      <c r="L21" s="33">
        <f t="shared" si="3"/>
        <v>-9565.60186242701</v>
      </c>
      <c r="M21" s="34">
        <f t="shared" si="4"/>
        <v>335.08034215674</v>
      </c>
      <c r="N21" s="27"/>
    </row>
    <row r="22" spans="1:14">
      <c r="A22" s="9" t="s">
        <v>33</v>
      </c>
      <c r="B22" s="10">
        <v>38.4</v>
      </c>
      <c r="C22" s="11">
        <v>275.6</v>
      </c>
      <c r="D22" s="10">
        <v>232.72</v>
      </c>
      <c r="E22" s="11">
        <v>3512.64</v>
      </c>
      <c r="F22" s="12">
        <v>6.06041666666667</v>
      </c>
      <c r="G22" s="13">
        <v>12.7454281567489</v>
      </c>
      <c r="H22" s="14">
        <v>1.78543161894354e-5</v>
      </c>
      <c r="I22" s="31">
        <v>0.000123660457128154</v>
      </c>
      <c r="J22" s="32">
        <f t="shared" si="2"/>
        <v>1437.53083333333</v>
      </c>
      <c r="K22" s="33">
        <f t="shared" si="1"/>
        <v>1842.38916666667</v>
      </c>
      <c r="L22" s="33">
        <f t="shared" si="3"/>
        <v>1429.09705478069</v>
      </c>
      <c r="M22" s="34">
        <f t="shared" si="4"/>
        <v>8.43377855264106</v>
      </c>
      <c r="N22" s="27"/>
    </row>
    <row r="23" spans="1:14">
      <c r="A23" s="9" t="s">
        <v>34</v>
      </c>
      <c r="B23" s="10">
        <v>3.1</v>
      </c>
      <c r="C23" s="11">
        <v>29825.1</v>
      </c>
      <c r="D23" s="10">
        <v>13.93</v>
      </c>
      <c r="E23" s="11">
        <v>339363.07</v>
      </c>
      <c r="F23" s="12">
        <v>4.49354838709677</v>
      </c>
      <c r="G23" s="13">
        <v>11.3784386305494</v>
      </c>
      <c r="H23" s="14">
        <v>1.4413640673763e-6</v>
      </c>
      <c r="I23" s="31">
        <v>0.0133823857035302</v>
      </c>
      <c r="J23" s="32">
        <f t="shared" si="2"/>
        <v>134006.6</v>
      </c>
      <c r="K23" s="33">
        <f t="shared" si="1"/>
        <v>205342.54</v>
      </c>
      <c r="L23" s="33">
        <f t="shared" si="3"/>
        <v>134006.095176456</v>
      </c>
      <c r="M23" s="34">
        <f t="shared" si="4"/>
        <v>0.504823544337788</v>
      </c>
      <c r="N23" s="27"/>
    </row>
    <row r="24" spans="1:14">
      <c r="A24" s="9" t="s">
        <v>35</v>
      </c>
      <c r="B24" s="10">
        <v>0.5</v>
      </c>
      <c r="C24" s="11">
        <v>204</v>
      </c>
      <c r="D24" s="10">
        <v>0</v>
      </c>
      <c r="E24" s="11">
        <v>2848</v>
      </c>
      <c r="F24" s="12">
        <v>0</v>
      </c>
      <c r="G24" s="13">
        <v>13.9607843137255</v>
      </c>
      <c r="H24" s="14">
        <v>2.32478075383274e-7</v>
      </c>
      <c r="I24" s="31">
        <v>9.15338652182276e-5</v>
      </c>
      <c r="J24" s="36">
        <f t="shared" si="2"/>
        <v>0</v>
      </c>
      <c r="K24" s="33">
        <f t="shared" si="1"/>
        <v>2848</v>
      </c>
      <c r="L24" s="35">
        <f t="shared" si="3"/>
        <v>0</v>
      </c>
      <c r="M24" s="37">
        <f t="shared" si="4"/>
        <v>0</v>
      </c>
      <c r="N24" s="27"/>
    </row>
    <row r="25" spans="1:14">
      <c r="A25" s="9" t="s">
        <v>36</v>
      </c>
      <c r="B25" s="10">
        <v>0</v>
      </c>
      <c r="C25" s="11">
        <v>0</v>
      </c>
      <c r="D25" s="10">
        <v>-28640.0802000001</v>
      </c>
      <c r="E25" s="11">
        <v>545</v>
      </c>
      <c r="F25" s="12">
        <v>0</v>
      </c>
      <c r="G25" s="13">
        <v>0</v>
      </c>
      <c r="H25" s="14">
        <v>0</v>
      </c>
      <c r="I25" s="31">
        <v>0</v>
      </c>
      <c r="J25" s="36">
        <f t="shared" si="2"/>
        <v>0</v>
      </c>
      <c r="K25" s="35">
        <f t="shared" si="1"/>
        <v>0</v>
      </c>
      <c r="L25" s="35">
        <f t="shared" si="3"/>
        <v>0</v>
      </c>
      <c r="M25" s="37">
        <f t="shared" si="4"/>
        <v>0</v>
      </c>
      <c r="N25" s="27"/>
    </row>
    <row r="26" spans="1:14">
      <c r="A26" s="9" t="s">
        <v>37</v>
      </c>
      <c r="B26" s="10">
        <v>0</v>
      </c>
      <c r="C26" s="11">
        <v>5</v>
      </c>
      <c r="D26" s="10">
        <v>0</v>
      </c>
      <c r="E26" s="11">
        <v>139.92</v>
      </c>
      <c r="F26" s="12">
        <v>0</v>
      </c>
      <c r="G26" s="13">
        <v>27.984</v>
      </c>
      <c r="H26" s="14">
        <v>0</v>
      </c>
      <c r="I26" s="31">
        <v>2.24347708868205e-6</v>
      </c>
      <c r="J26" s="36">
        <f t="shared" si="2"/>
        <v>0</v>
      </c>
      <c r="K26" s="33">
        <f t="shared" si="1"/>
        <v>139.92</v>
      </c>
      <c r="L26" s="35">
        <f t="shared" si="3"/>
        <v>0</v>
      </c>
      <c r="M26" s="37">
        <f t="shared" si="4"/>
        <v>0</v>
      </c>
      <c r="N26" s="27"/>
    </row>
    <row r="27" spans="1:14">
      <c r="A27" s="9" t="s">
        <v>38</v>
      </c>
      <c r="B27" s="10">
        <v>0</v>
      </c>
      <c r="C27" s="11">
        <v>0.5</v>
      </c>
      <c r="D27" s="10">
        <v>0</v>
      </c>
      <c r="E27" s="11">
        <v>0</v>
      </c>
      <c r="F27" s="12">
        <v>0</v>
      </c>
      <c r="G27" s="13">
        <v>0</v>
      </c>
      <c r="H27" s="14">
        <v>0</v>
      </c>
      <c r="I27" s="31">
        <v>2.24347708868205e-7</v>
      </c>
      <c r="J27" s="36">
        <f t="shared" si="2"/>
        <v>0</v>
      </c>
      <c r="K27" s="35">
        <f t="shared" si="1"/>
        <v>0</v>
      </c>
      <c r="L27" s="35">
        <f t="shared" si="3"/>
        <v>0</v>
      </c>
      <c r="M27" s="37">
        <f t="shared" si="4"/>
        <v>0</v>
      </c>
      <c r="N27" s="27"/>
    </row>
    <row r="28" spans="1:14">
      <c r="A28" s="9" t="s">
        <v>39</v>
      </c>
      <c r="B28" s="10">
        <v>0</v>
      </c>
      <c r="C28" s="11">
        <v>1.5</v>
      </c>
      <c r="D28" s="10">
        <v>0</v>
      </c>
      <c r="E28" s="11">
        <v>0</v>
      </c>
      <c r="F28" s="12">
        <v>0</v>
      </c>
      <c r="G28" s="13">
        <v>0</v>
      </c>
      <c r="H28" s="14">
        <v>0</v>
      </c>
      <c r="I28" s="31">
        <v>6.73043126604614e-7</v>
      </c>
      <c r="J28" s="36">
        <f t="shared" si="2"/>
        <v>0</v>
      </c>
      <c r="K28" s="35">
        <f t="shared" si="1"/>
        <v>0</v>
      </c>
      <c r="L28" s="35">
        <f t="shared" si="3"/>
        <v>0</v>
      </c>
      <c r="M28" s="37">
        <f t="shared" si="4"/>
        <v>0</v>
      </c>
      <c r="N28" s="27"/>
    </row>
    <row r="29" spans="1:14">
      <c r="A29" s="9" t="s">
        <v>40</v>
      </c>
      <c r="B29" s="10">
        <v>0</v>
      </c>
      <c r="C29" s="11">
        <v>903.3</v>
      </c>
      <c r="D29" s="10">
        <v>0</v>
      </c>
      <c r="E29" s="11">
        <v>20297.06</v>
      </c>
      <c r="F29" s="12">
        <v>0</v>
      </c>
      <c r="G29" s="13">
        <v>22.4698992582752</v>
      </c>
      <c r="H29" s="14">
        <v>0</v>
      </c>
      <c r="I29" s="31">
        <v>0.000405306570841299</v>
      </c>
      <c r="J29" s="36">
        <f t="shared" si="2"/>
        <v>0</v>
      </c>
      <c r="K29" s="33">
        <f t="shared" si="1"/>
        <v>20297.06</v>
      </c>
      <c r="L29" s="35">
        <f t="shared" si="3"/>
        <v>0</v>
      </c>
      <c r="M29" s="37">
        <f t="shared" si="4"/>
        <v>0</v>
      </c>
      <c r="N29" s="27"/>
    </row>
    <row r="30" spans="1:14">
      <c r="A30" s="9" t="s">
        <v>41</v>
      </c>
      <c r="B30" s="10">
        <v>0</v>
      </c>
      <c r="C30" s="11">
        <v>1666.8</v>
      </c>
      <c r="D30" s="10">
        <v>0</v>
      </c>
      <c r="E30" s="11">
        <v>18449.29</v>
      </c>
      <c r="F30" s="12">
        <v>0</v>
      </c>
      <c r="G30" s="13">
        <v>11.0686885049196</v>
      </c>
      <c r="H30" s="14">
        <v>0</v>
      </c>
      <c r="I30" s="31">
        <v>0.000747885522283047</v>
      </c>
      <c r="J30" s="36">
        <f t="shared" si="2"/>
        <v>0</v>
      </c>
      <c r="K30" s="33">
        <f t="shared" si="1"/>
        <v>18449.29</v>
      </c>
      <c r="L30" s="35">
        <f t="shared" si="3"/>
        <v>0</v>
      </c>
      <c r="M30" s="37">
        <f t="shared" si="4"/>
        <v>0</v>
      </c>
      <c r="N30" s="27"/>
    </row>
    <row r="31" ht="15.25" spans="1:14">
      <c r="A31" s="15" t="s">
        <v>42</v>
      </c>
      <c r="B31" s="16">
        <v>0</v>
      </c>
      <c r="C31" s="17">
        <v>52.7</v>
      </c>
      <c r="D31" s="16">
        <v>0</v>
      </c>
      <c r="E31" s="17">
        <v>543.82</v>
      </c>
      <c r="F31" s="18">
        <v>0</v>
      </c>
      <c r="G31" s="19">
        <v>10.319165085389</v>
      </c>
      <c r="H31" s="20">
        <v>0</v>
      </c>
      <c r="I31" s="38">
        <v>2.36462485147088e-5</v>
      </c>
      <c r="J31" s="39">
        <f t="shared" si="2"/>
        <v>0</v>
      </c>
      <c r="K31" s="40">
        <f t="shared" si="1"/>
        <v>543.82</v>
      </c>
      <c r="L31" s="41">
        <f t="shared" si="3"/>
        <v>0</v>
      </c>
      <c r="M31" s="42">
        <f t="shared" si="4"/>
        <v>0</v>
      </c>
      <c r="N31" s="27"/>
    </row>
  </sheetData>
  <autoFilter ref="A3:M31">
    <extLst/>
  </autoFilter>
  <mergeCells count="1">
    <mergeCell ref="J1:M1"/>
  </mergeCells>
  <conditionalFormatting sqref="J2:M2">
    <cfRule type="cellIs" dxfId="0" priority="3" operator="greaterThan">
      <formula>0</formula>
    </cfRule>
    <cfRule type="cellIs" dxfId="1" priority="4" operator="lessThan">
      <formula>0</formula>
    </cfRule>
  </conditionalFormatting>
  <conditionalFormatting sqref="J4:M18 J19 L19:M19 J20:M23 K24 K26 K29:K31">
    <cfRule type="cellIs" dxfId="1" priority="2" operator="lessThan">
      <formula>0</formula>
    </cfRule>
    <cfRule type="cellIs" dxfId="0" priority="1" operator="greaterThan">
      <formula>0</formula>
    </cfRule>
  </conditionalFormatting>
  <pageMargins left="0.7" right="0.7" top="0.75" bottom="0.75" header="0.3" footer="0.3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m s o - c o n t e n t T y p e ? > < F o r m T e m p l a t e s   x m l n s = " h t t p : / / s c h e m a s . m i c r o s o f t . c o m / s h a r e p o i n t / v 3 / c o n t e n t t y p e / f o r m s " > < D i s p l a y > D o c u m e n t L i b r a r y F o r m < / D i s p l a y > < E d i t > D o c u m e n t L i b r a r y F o r m < / E d i t > < N e w > D o c u m e n t L i b r a r y F o r m < / N e w > < / F o r m T e m p l a t e s > 
</file>

<file path=customXml/item2.xml>��< ? x m l   v e r s i o n = " 1 . 0 " ? > < c t : c o n t e n t T y p e S c h e m a   c t : _ = " "   m a : _ = " "   m a : c o n t e n t T y p e N a m e = " D o c u m e n t "   m a : c o n t e n t T y p e I D = " 0 x 0 1 0 1 0 0 8 9 C A 7 5 9 6 4 6 F 7 D 2 4 5 8 E F 4 B 8 6 8 5 3 5 C 7 A C 6 "   m a : c o n t e n t T y p e V e r s i o n = " 1 3 "   m a : c o n t e n t T y p e D e s c r i p t i o n = " C r e a t e   a   n e w   d o c u m e n t . "   m a : c o n t e n t T y p e S c o p e = " "   m a : v e r s i o n I D = " 4 7 2 3 3 d 0 b d 2 b d 1 7 e 5 a 8 3 d 1 3 6 3 c d f 1 0 8 b 3 "   x m l n s : c t = " h t t p : / / s c h e m a s . m i c r o s o f t . c o m / o f f i c e / 2 0 0 6 / m e t a d a t a / c o n t e n t T y p e "   x m l n s : m a = " h t t p : / / s c h e m a s . m i c r o s o f t . c o m / o f f i c e / 2 0 0 6 / m e t a d a t a / p r o p e r t i e s / m e t a A t t r i b u t e s " >  
 < x s d : s c h e m a   t a r g e t N a m e s p a c e = " h t t p : / / s c h e m a s . m i c r o s o f t . c o m / o f f i c e / 2 0 0 6 / m e t a d a t a / p r o p e r t i e s "   m a : r o o t = " t r u e "   m a : f i e l d s I D = " 0 9 a 9 3 b 9 a 0 e c a d 7 8 d 7 1 0 6 6 f a 6 a 2 b 6 3 5 f 3 "   n s 3 : _ = " "   n s 4 : _ = " "   x m l n s : x s d = " h t t p : / / w w w . w 3 . o r g / 2 0 0 1 / X M L S c h e m a "   x m l n s : x s = " h t t p : / / w w w . w 3 . o r g / 2 0 0 1 / X M L S c h e m a "   x m l n s : p = " h t t p : / / s c h e m a s . m i c r o s o f t . c o m / o f f i c e / 2 0 0 6 / m e t a d a t a / p r o p e r t i e s "   x m l n s : n s 3 = " 5 c a 0 7 d 4 a - 9 9 0 2 - 4 8 d e - 8 9 7 7 - 4 1 3 6 9 b 9 b b 6 8 4 "   x m l n s : n s 4 = " 8 5 5 0 0 e b d - 0 6 4 7 - 4 0 4 a - 8 e 0 0 - 9 f 1 4 d 4 2 a d 0 9 8 " >  
 < x s d : i m p o r t   n a m e s p a c e = " 5 c a 0 7 d 4 a - 9 9 0 2 - 4 8 d e - 8 9 7 7 - 4 1 3 6 9 b 9 b b 6 8 4 " / >  
 < x s d : i m p o r t   n a m e s p a c e = " 8 5 5 0 0 e b d - 0 6 4 7 - 4 0 4 a - 8 e 0 0 - 9 f 1 4 d 4 2 a d 0 9 8 " / >  
 < x s d : e l e m e n t   n a m e = " p r o p e r t i e s " >  
 < x s d : c o m p l e x T y p e >  
 < x s d : s e q u e n c e >  
 < x s d : e l e m e n t   n a m e = " d o c u m e n t M a n a g e m e n t " >  
 < x s d : c o m p l e x T y p e >  
 < x s d : a l l >  
 < x s d : e l e m e n t   r e f = " n s 3 : M e d i a S e r v i c e M e t a d a t a "   m i n O c c u r s = " 0 " / >  
 < x s d : e l e m e n t   r e f = " n s 3 : M e d i a S e r v i c e F a s t M e t a d a t a "   m i n O c c u r s = " 0 " / >  
 < x s d : e l e m e n t   r e f = " n s 3 : M e d i a S e r v i c e A u t o T a g s "   m i n O c c u r s = " 0 " / >  
 < x s d : e l e m e n t   r e f = " n s 3 : M e d i a S e r v i c e O C R "   m i n O c c u r s = " 0 " / >  
 < x s d : e l e m e n t   r e f = " n s 3 : M e d i a S e r v i c e G e n e r a t i o n T i m e "   m i n O c c u r s = " 0 " / >  
 < x s d : e l e m e n t   r e f = " n s 3 : M e d i a S e r v i c e E v e n t H a s h C o d e "   m i n O c c u r s = " 0 " / >  
 < x s d : e l e m e n t   r e f = " n s 4 : S h a r e d W i t h U s e r s "   m i n O c c u r s = " 0 " / >  
 < x s d : e l e m e n t   r e f = " n s 4 : S h a r e d W i t h D e t a i l s "   m i n O c c u r s = " 0 " / >  
 < x s d : e l e m e n t   r e f = " n s 4 : S h a r i n g H i n t H a s h "   m i n O c c u r s = " 0 " / >  
 < x s d : e l e m e n t   r e f = " n s 3 : M e d i a S e r v i c e D a t e T a k e n "   m i n O c c u r s = " 0 " / >  
 < x s d : e l e m e n t   r e f = " n s 3 : M e d i a S e r v i c e A u t o K e y P o i n t s "   m i n O c c u r s = " 0 " / >  
 < x s d : e l e m e n t   r e f = " n s 3 : M e d i a S e r v i c e K e y P o i n t s "   m i n O c c u r s = " 0 " / >  
 < x s d : e l e m e n t   r e f = " n s 3 : M e d i a L e n g t h I n S e c o n d s "   m i n O c c u r s = " 0 " / >  
 < / x s d : a l l >  
 < / x s d : c o m p l e x T y p e >  
 < / x s d : e l e m e n t >  
 < / x s d : s e q u e n c e >  
 < / x s d : c o m p l e x T y p e >  
 < / x s d : e l e m e n t >  
 < / x s d : s c h e m a >  
 < x s d : s c h e m a   t a r g e t N a m e s p a c e = " 5 c a 0 7 d 4 a - 9 9 0 2 - 4 8 d e - 8 9 7 7 - 4 1 3 6 9 b 9 b b 6 8 4 "   e l e m e n t F o r m D e f a u l t = " q u a l i f i e d "   x m l n s : x s d = " h t t p : / / w w w . w 3 . o r g / 2 0 0 1 / X M L S c h e m a "   x m l n s : x s = " h t t p : / / w w w . w 3 . o r g / 2 0 0 1 / X M L S c h e m a "   x m l n s : d m s = " h t t p : / / s c h e m a s . m i c r o s o f t . c o m / o f f i c e / 2 0 0 6 / d o c u m e n t M a n a g e m e n t / t y p e s "   x m l n s : p c = " h t t p : / / s c h e m a s . m i c r o s o f t . c o m / o f f i c e / i n f o p a t h / 2 0 0 7 / P a r t n e r C o n t r o l s " >  
 < x s d : i m p o r t   n a m e s p a c e = " h t t p : / / s c h e m a s . m i c r o s o f t . c o m / o f f i c e / 2 0 0 6 / d o c u m e n t M a n a g e m e n t / t y p e s " / >  
 < x s d : i m p o r t   n a m e s p a c e = " h t t p : / / s c h e m a s . m i c r o s o f t . c o m / o f f i c e / i n f o p a t h / 2 0 0 7 / P a r t n e r C o n t r o l s " / >  
 < x s d : e l e m e n t   n a m e = " M e d i a S e r v i c e M e t a d a t a "   m a : i n d e x = " 8 "   n i l l a b l e = " t r u e "   m a : d i s p l a y N a m e = " M e d i a S e r v i c e M e t a d a t a "   m a : h i d d e n = " t r u e "   m a : i n t e r n a l N a m e = " M e d i a S e r v i c e M e t a d a t a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F a s t M e t a d a t a "   m a : i n d e x = " 9 "   n i l l a b l e = " t r u e "   m a : d i s p l a y N a m e = " M e d i a S e r v i c e F a s t M e t a d a t a "   m a : h i d d e n = " t r u e "   m a : i n t e r n a l N a m e = " M e d i a S e r v i c e F a s t M e t a d a t a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A u t o T a g s "   m a : i n d e x = " 1 0 "   n i l l a b l e = " t r u e "   m a : d i s p l a y N a m e = " T a g s "   m a : i n t e r n a l N a m e = " M e d i a S e r v i c e A u t o T a g s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O C R "   m a : i n d e x = " 1 1 "   n i l l a b l e = " t r u e "   m a : d i s p l a y N a m e = " E x t r a c t e d   T e x t "   m a : i n t e r n a l N a m e = " M e d i a S e r v i c e O C R "   m a : r e a d O n l y = " t r u e " >  
 < x s d : s i m p l e T y p e >  
 < x s d : r e s t r i c t i o n   b a s e = " d m s : N o t e " >  
 < x s d : m a x L e n g t h   v a l u e = " 2 5 5 " / >  
 < / x s d : r e s t r i c t i o n >  
 < / x s d : s i m p l e T y p e >  
 < / x s d : e l e m e n t >  
 < x s d : e l e m e n t   n a m e = " M e d i a S e r v i c e G e n e r a t i o n T i m e "   m a : i n d e x = " 1 2 "   n i l l a b l e = " t r u e "   m a : d i s p l a y N a m e = " M e d i a S e r v i c e G e n e r a t i o n T i m e "   m a : h i d d e n = " t r u e "   m a : i n t e r n a l N a m e = " M e d i a S e r v i c e G e n e r a t i o n T i m e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E v e n t H a s h C o d e "   m a : i n d e x = " 1 3 "   n i l l a b l e = " t r u e "   m a : d i s p l a y N a m e = " M e d i a S e r v i c e E v e n t H a s h C o d e "   m a : h i d d e n = " t r u e "   m a : i n t e r n a l N a m e = " M e d i a S e r v i c e E v e n t H a s h C o d e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D a t e T a k e n "   m a : i n d e x = " 1 7 "   n i l l a b l e = " t r u e "   m a : d i s p l a y N a m e = " M e d i a S e r v i c e D a t e T a k e n "   m a : h i d d e n = " t r u e "   m a : i n t e r n a l N a m e = " M e d i a S e r v i c e D a t e T a k e n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A u t o K e y P o i n t s "   m a : i n d e x = " 1 8 "   n i l l a b l e = " t r u e "   m a : d i s p l a y N a m e = " M e d i a S e r v i c e A u t o K e y P o i n t s "   m a : h i d d e n = " t r u e "   m a : i n t e r n a l N a m e = " M e d i a S e r v i c e A u t o K e y P o i n t s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K e y P o i n t s "   m a : i n d e x = " 1 9 "   n i l l a b l e = " t r u e "   m a : d i s p l a y N a m e = " K e y P o i n t s "   m a : i n t e r n a l N a m e = " M e d i a S e r v i c e K e y P o i n t s "   m a : r e a d O n l y = " t r u e " >  
 < x s d : s i m p l e T y p e >  
 < x s d : r e s t r i c t i o n   b a s e = " d m s : N o t e " >  
 < x s d : m a x L e n g t h   v a l u e = " 2 5 5 " / >  
 < / x s d : r e s t r i c t i o n >  
 < / x s d : s i m p l e T y p e >  
 < / x s d : e l e m e n t >  
 < x s d : e l e m e n t   n a m e = " M e d i a L e n g t h I n S e c o n d s "   m a : i n d e x = " 2 0 "   n i l l a b l e = " t r u e "   m a : d i s p l a y N a m e = " L e n g t h   ( s e c o n d s ) "   m a : i n t e r n a l N a m e = " M e d i a L e n g t h I n S e c o n d s "   m a : r e a d O n l y = " t r u e " >  
 < x s d : s i m p l e T y p e >  
 < x s d : r e s t r i c t i o n   b a s e = " d m s : U n k n o w n " / >  
 < / x s d : s i m p l e T y p e >  
 < / x s d : e l e m e n t >  
 < / x s d : s c h e m a >  
 < x s d : s c h e m a   t a r g e t N a m e s p a c e = " 8 5 5 0 0 e b d - 0 6 4 7 - 4 0 4 a - 8 e 0 0 - 9 f 1 4 d 4 2 a d 0 9 8 "   e l e m e n t F o r m D e f a u l t = " q u a l i f i e d "   x m l n s : x s d = " h t t p : / / w w w . w 3 . o r g / 2 0 0 1 / X M L S c h e m a "   x m l n s : x s = " h t t p : / / w w w . w 3 . o r g / 2 0 0 1 / X M L S c h e m a "   x m l n s : d m s = " h t t p : / / s c h e m a s . m i c r o s o f t . c o m / o f f i c e / 2 0 0 6 / d o c u m e n t M a n a g e m e n t / t y p e s "   x m l n s : p c = " h t t p : / / s c h e m a s . m i c r o s o f t . c o m / o f f i c e / i n f o p a t h / 2 0 0 7 / P a r t n e r C o n t r o l s " >  
 < x s d : i m p o r t   n a m e s p a c e = " h t t p : / / s c h e m a s . m i c r o s o f t . c o m / o f f i c e / 2 0 0 6 / d o c u m e n t M a n a g e m e n t / t y p e s " / >  
 < x s d : i m p o r t   n a m e s p a c e = " h t t p : / / s c h e m a s . m i c r o s o f t . c o m / o f f i c e / i n f o p a t h / 2 0 0 7 / P a r t n e r C o n t r o l s " / >  
 < x s d : e l e m e n t   n a m e = " S h a r e d W i t h U s e r s "   m a : i n d e x = " 1 4 "   n i l l a b l e = " t r u e "   m a : d i s p l a y N a m e = " S h a r e d   W i t h "   m a : i n t e r n a l N a m e = " S h a r e d W i t h U s e r s "   m a : r e a d O n l y = " t r u e " >  
 < x s d : c o m p l e x T y p e >  
 < x s d : c o m p l e x C o n t e n t >  
 < x s d : e x t e n s i o n   b a s e = " d m s : U s e r M u l t i " >  
 < x s d : s e q u e n c e >  
 < x s d : e l e m e n t   n a m e = " U s e r I n f o "   m i n O c c u r s = " 0 "   m a x O c c u r s = " u n b o u n d e d " >  
 < x s d : c o m p l e x T y p e >  
 < x s d : s e q u e n c e >  
 < x s d : e l e m e n t   n a m e = " D i s p l a y N a m e "   t y p e = " x s d : s t r i n g "   m i n O c c u r s = " 0 " / >  
 < x s d : e l e m e n t   n a m e = " A c c o u n t I d "   t y p e = " d m s : U s e r I d "   m i n O c c u r s = " 0 "   n i l l a b l e = " t r u e " / >  
 < x s d : e l e m e n t   n a m e = " A c c o u n t T y p e "   t y p e = " x s d : s t r i n g "   m i n O c c u r s = " 0 " / >  
 < / x s d : s e q u e n c e >  
 < / x s d : c o m p l e x T y p e >  
 < / x s d : e l e m e n t >  
 < / x s d : s e q u e n c e >  
 < / x s d : e x t e n s i o n >  
 < / x s d : c o m p l e x C o n t e n t >  
 < / x s d : c o m p l e x T y p e >  
 < / x s d : e l e m e n t >  
 < x s d : e l e m e n t   n a m e = " S h a r e d W i t h D e t a i l s "   m a : i n d e x = " 1 5 "   n i l l a b l e = " t r u e "   m a : d i s p l a y N a m e = " S h a r e d   W i t h   D e t a i l s "   m a : i n t e r n a l N a m e = " S h a r e d W i t h D e t a i l s "   m a : r e a d O n l y = " t r u e " >  
 < x s d : s i m p l e T y p e >  
 < x s d : r e s t r i c t i o n   b a s e = " d m s : N o t e " >  
 < x s d : m a x L e n g t h   v a l u e = " 2 5 5 " / >  
 < / x s d : r e s t r i c t i o n >  
 < / x s d : s i m p l e T y p e >  
 < / x s d : e l e m e n t >  
 < x s d : e l e m e n t   n a m e = " S h a r i n g H i n t H a s h "   m a : i n d e x = " 1 6 "   n i l l a b l e = " t r u e "   m a : d i s p l a y N a m e = " S h a r i n g   H i n t   H a s h "   m a : h i d d e n = " t r u e "   m a : i n t e r n a l N a m e = " S h a r i n g H i n t H a s h "   m a : r e a d O n l y = " t r u e " >  
 < x s d : s i m p l e T y p e >  
 < x s d : r e s t r i c t i o n   b a s e = " d m s : T e x t " / >  
 < / x s d : s i m p l e T y p e >  
 < / x s d : e l e m e n t >  
 < / x s d : s c h e m a >  
 < x s d : s c h e m a   t a r g e t N a m e s p a c e = " h t t p : / / s c h e m a s . o p e n x m l f o r m a t s . o r g / p a c k a g e / 2 0 0 6 / m e t a d a t a / c o r e - p r o p e r t i e s "   e l e m e n t F o r m D e f a u l t = " q u a l i f i e d "   a t t r i b u t e F o r m D e f a u l t = " u n q u a l i f i e d "   b l o c k D e f a u l t = " # a l l "   x m l n s = " h t t p : / / s c h e m a s . o p e n x m l f o r m a t s . o r g / p a c k a g e / 2 0 0 6 / m e t a d a t a / c o r e - p r o p e r t i e s "   x m l n s : x s d = " h t t p : / / w w w . w 3 . o r g / 2 0 0 1 / X M L S c h e m a "   x m l n s : x s i = " h t t p : / / w w w . w 3 . o r g / 2 0 0 1 / X M L S c h e m a - i n s t a n c e "   x m l n s : d c = " h t t p : / / p u r l . o r g / d c / e l e m e n t s / 1 . 1 / "   x m l n s : d c t e r m s = " h t t p : / / p u r l . o r g / d c / t e r m s / "   x m l n s : o d o c = " h t t p : / / s c h e m a s . m i c r o s o f t . c o m / i n t e r n a l / o b d " >  
 < x s d : i m p o r t   n a m e s p a c e = " h t t p : / / p u r l . o r g / d c / e l e m e n t s / 1 . 1 / "   s c h e m a L o c a t i o n = " h t t p : / / d u b l i n c o r e . o r g / s c h e m a s / x m l s / q d c / 2 0 0 3 / 0 4 / 0 2 / d c . x s d " / >  
 < x s d : i m p o r t   n a m e s p a c e = " h t t p : / / p u r l . o r g / d c / t e r m s / "   s c h e m a L o c a t i o n = " h t t p : / / d u b l i n c o r e . o r g / s c h e m a s / x m l s / q d c / 2 0 0 3 / 0 4 / 0 2 / d c t e r m s . x s d " / >  
 < x s d : e l e m e n t   n a m e = " c o r e P r o p e r t i e s "   t y p e = " C T _ c o r e P r o p e r t i e s " / >  
 < x s d : c o m p l e x T y p e   n a m e = " C T _ c o r e P r o p e r t i e s " >  
 < x s d : a l l >  
 < x s d : e l e m e n t   r e f = " d c : c r e a t o r "   m i n O c c u r s = " 0 "   m a x O c c u r s = " 1 " / >  
 < x s d : e l e m e n t   r e f = " d c t e r m s : c r e a t e d "   m i n O c c u r s = " 0 "   m a x O c c u r s = " 1 " / >  
 < x s d : e l e m e n t   r e f = " d c : i d e n t i f i e r "   m i n O c c u r s = " 0 "   m a x O c c u r s = " 1 " / >  
 < x s d : e l e m e n t   n a m e = " c o n t e n t T y p e "   m i n O c c u r s = " 0 "   m a x O c c u r s = " 1 "   t y p e = " x s d : s t r i n g "   m a : i n d e x = " 0 "   m a : d i s p l a y N a m e = " C o n t e n t   T y p e " / >  
 < x s d : e l e m e n t   r e f = " d c : t i t l e "   m i n O c c u r s = " 0 "   m a x O c c u r s = " 1 "   m a : i n d e x = " 4 "   m a : d i s p l a y N a m e = " T i t l e " / >  
 < x s d : e l e m e n t   r e f = " d c : s u b j e c t "   m i n O c c u r s = " 0 "   m a x O c c u r s = " 1 " / >  
 < x s d : e l e m e n t   r e f = " d c : d e s c r i p t i o n "   m i n O c c u r s = " 0 "   m a x O c c u r s = " 1 " / >  
 < x s d : e l e m e n t   n a m e = " k e y w o r d s "   m i n O c c u r s = " 0 "   m a x O c c u r s = " 1 "   t y p e = " x s d : s t r i n g " / >  
 < x s d : e l e m e n t   r e f = " d c : l a n g u a g e "   m i n O c c u r s = " 0 "   m a x O c c u r s = " 1 " / >  
 < x s d : e l e m e n t   n a m e = " c a t e g o r y "   m i n O c c u r s = " 0 "   m a x O c c u r s = " 1 "   t y p e = " x s d : s t r i n g " / >  
 < x s d : e l e m e n t   n a m e = " v e r s i o n "   m i n O c c u r s = " 0 "   m a x O c c u r s = " 1 "   t y p e = " x s d : s t r i n g " / >  
 < x s d : e l e m e n t   n a m e = " r e v i s i o n "   m i n O c c u r s = " 0 "   m a x O c c u r s = " 1 "   t y p e = " x s d : s t r i n g " >  
 < x s d : a n n o t a t i o n >  
 < x s d : d o c u m e n t a t i o n >  
                                                 T h i s   v a l u e   i n d i c a t e s   t h e   n u m b e r   o f   s a v e s   o r   r e v i s i o n s .   T h e   a p p l i c a t i o n   i s   r e s p o n s i b l e   f o r   u p d a t i n g   t h i s   v a l u e   a f t e r   e a c h   r e v i s i o n .  
                                         < / x s d : d o c u m e n t a t i o n >  
 < / x s d : a n n o t a t i o n >  
 < / x s d : e l e m e n t >  
 < x s d : e l e m e n t   n a m e = " l a s t M o d i f i e d B y "   m i n O c c u r s = " 0 "   m a x O c c u r s = " 1 "   t y p e = " x s d : s t r i n g " / >  
 < x s d : e l e m e n t   r e f = " d c t e r m s : m o d i f i e d "   m i n O c c u r s = " 0 "   m a x O c c u r s = " 1 " / >  
 < x s d : e l e m e n t   n a m e = " c o n t e n t S t a t u s "   m i n O c c u r s = " 0 "   m a x O c c u r s = " 1 "   t y p e = " x s d : s t r i n g " / >  
 < / x s d : a l l >  
 < / x s d : c o m p l e x T y p e >  
 < / x s d : s c h e m a >  
 < x s : s c h e m a   t a r g e t N a m e s p a c e = " h t t p : / / s c h e m a s . m i c r o s o f t . c o m / o f f i c e / i n f o p a t h / 2 0 0 7 / P a r t n e r C o n t r o l s "   e l e m e n t F o r m D e f a u l t = " q u a l i f i e d "   a t t r i b u t e F o r m D e f a u l t = " u n q u a l i f i e d "   x m l n s : p c = " h t t p : / / s c h e m a s . m i c r o s o f t . c o m / o f f i c e / i n f o p a t h / 2 0 0 7 / P a r t n e r C o n t r o l s "   x m l n s : x s = " h t t p : / / w w w . w 3 . o r g / 2 0 0 1 / X M L S c h e m a " >  
 < x s : e l e m e n t   n a m e = " P e r s o n " >  
 < x s : c o m p l e x T y p e >  
 < x s : s e q u e n c e >  
 < x s : e l e m e n t   r e f = " p c : D i s p l a y N a m e "   m i n O c c u r s = " 0 " > < / x s : e l e m e n t >  
 < x s : e l e m e n t   r e f = " p c : A c c o u n t I d "   m i n O c c u r s = " 0 " > < / x s : e l e m e n t >  
 < x s : e l e m e n t   r e f = " p c : A c c o u n t T y p e "   m i n O c c u r s = " 0 " > < / x s : e l e m e n t >  
 < / x s : s e q u e n c e >  
 < / x s : c o m p l e x T y p e >  
 < / x s : e l e m e n t >  
 < x s : e l e m e n t   n a m e = " D i s p l a y N a m e "   t y p e = " x s : s t r i n g " > < / x s : e l e m e n t >  
 < x s : e l e m e n t   n a m e = " A c c o u n t I d "   t y p e = " x s : s t r i n g " > < / x s : e l e m e n t >  
 < x s : e l e m e n t   n a m e = " A c c o u n t T y p e "   t y p e = " x s : s t r i n g " > < / x s : e l e m e n t >  
 < x s : e l e m e n t   n a m e = " B D C A s s o c i a t e d E n t i t y " >  
 < x s : c o m p l e x T y p e >  
 < x s : s e q u e n c e >  
 < x s : e l e m e n t   r e f = " p c : B D C E n t i t y "   m i n O c c u r s = " 0 "   m a x O c c u r s = " u n b o u n d e d " > < / x s : e l e m e n t >  
 < / x s : s e q u e n c e >  
 < x s : a t t r i b u t e   r e f = " p c : E n t i t y N a m e s p a c e " > < / x s : a t t r i b u t e >  
 < x s : a t t r i b u t e   r e f = " p c : E n t i t y N a m e " > < / x s : a t t r i b u t e >  
 < x s : a t t r i b u t e   r e f = " p c : S y s t e m I n s t a n c e N a m e " > < / x s : a t t r i b u t e >  
 < x s : a t t r i b u t e   r e f = " p c : A s s o c i a t i o n N a m e " > < / x s : a t t r i b u t e >  
 < / x s : c o m p l e x T y p e >  
 < / x s : e l e m e n t >  
 < x s : a t t r i b u t e   n a m e = " E n t i t y N a m e s p a c e "   t y p e = " x s : s t r i n g " > < / x s : a t t r i b u t e >  
 < x s : a t t r i b u t e   n a m e = " E n t i t y N a m e "   t y p e = " x s : s t r i n g " > < / x s : a t t r i b u t e >  
 < x s : a t t r i b u t e   n a m e = " S y s t e m I n s t a n c e N a m e "   t y p e = " x s : s t r i n g " > < / x s : a t t r i b u t e >  
 < x s : a t t r i b u t e   n a m e = " A s s o c i a t i o n N a m e "   t y p e = " x s : s t r i n g " > < / x s : a t t r i b u t e >  
 < x s : e l e m e n t   n a m e = " B D C E n t i t y " >  
 < x s : c o m p l e x T y p e >  
 < x s : s e q u e n c e >  
 < x s : e l e m e n t   r e f = " p c : E n t i t y D i s p l a y N a m e "   m i n O c c u r s = " 0 " > < / x s : e l e m e n t >  
 < x s : e l e m e n t   r e f = " p c : E n t i t y I n s t a n c e R e f e r e n c e "   m i n O c c u r s = " 0 " > < / x s : e l e m e n t >  
 < x s : e l e m e n t   r e f = " p c : E n t i t y I d 1 "   m i n O c c u r s = " 0 " > < / x s : e l e m e n t >  
 < x s : e l e m e n t   r e f = " p c : E n t i t y I d 2 "   m i n O c c u r s = " 0 " > < / x s : e l e m e n t >  
 < x s : e l e m e n t   r e f = " p c : E n t i t y I d 3 "   m i n O c c u r s = " 0 " > < / x s : e l e m e n t >  
 < x s : e l e m e n t   r e f = " p c : E n t i t y I d 4 "   m i n O c c u r s = " 0 " > < / x s : e l e m e n t >  
 < x s : e l e m e n t   r e f = " p c : E n t i t y I d 5 "   m i n O c c u r s = " 0 " > < / x s : e l e m e n t >  
 < / x s : s e q u e n c e >  
 < / x s : c o m p l e x T y p e >  
 < / x s : e l e m e n t >  
 < x s : e l e m e n t   n a m e = " E n t i t y D i s p l a y N a m e "   t y p e = " x s : s t r i n g " > < / x s : e l e m e n t >  
 < x s : e l e m e n t   n a m e = " E n t i t y I n s t a n c e R e f e r e n c e "   t y p e = " x s : s t r i n g " > < / x s : e l e m e n t >  
 < x s : e l e m e n t   n a m e = " E n t i t y I d 1 "   t y p e = " x s : s t r i n g " > < / x s : e l e m e n t >  
 < x s : e l e m e n t   n a m e = " E n t i t y I d 2 "   t y p e = " x s : s t r i n g " > < / x s : e l e m e n t >  
 < x s : e l e m e n t   n a m e = " E n t i t y I d 3 "   t y p e = " x s : s t r i n g " > < / x s : e l e m e n t >  
 < x s : e l e m e n t   n a m e = " E n t i t y I d 4 "   t y p e = " x s : s t r i n g " > < / x s : e l e m e n t >  
 < x s : e l e m e n t   n a m e = " E n t i t y I d 5 "   t y p e = " x s : s t r i n g " > < / x s : e l e m e n t >  
 < x s : e l e m e n t   n a m e = " T e r m s " >  
 < x s : c o m p l e x T y p e >  
 < x s : s e q u e n c e >  
 < x s : e l e m e n t   r e f = " p c : T e r m I n f o "   m i n O c c u r s = " 0 "   m a x O c c u r s = " u n b o u n d e d " > < / x s : e l e m e n t >  
 < / x s : s e q u e n c e >  
 < / x s : c o m p l e x T y p e >  
 < / x s : e l e m e n t >  
 < x s : e l e m e n t   n a m e = " T e r m I n f o " >  
 < x s : c o m p l e x T y p e >  
 < x s : s e q u e n c e >  
 < x s : e l e m e n t   r e f = " p c : T e r m N a m e "   m i n O c c u r s = " 0 " > < / x s : e l e m e n t >  
 < x s : e l e m e n t   r e f = " p c : T e r m I d "   m i n O c c u r s = " 0 " > < / x s : e l e m e n t >  
 < / x s : s e q u e n c e >  
 < / x s : c o m p l e x T y p e >  
 < / x s : e l e m e n t >  
 < x s : e l e m e n t   n a m e = " T e r m N a m e "   t y p e = " x s : s t r i n g " > < / x s : e l e m e n t >  
 < x s : e l e m e n t   n a m e = " T e r m I d "   t y p e = " x s : s t r i n g " > < / x s : e l e m e n t >  
 < / x s : s c h e m a >  
 < / c t : c o n t e n t T y p e S c h e m a > 
</file>

<file path=customXml/item3.xml>��< ? x m l   v e r s i o n = " 1 . 0 " ? > < p : p r o p e r t i e s   x m l n s : p = " h t t p : / / s c h e m a s . m i c r o s o f t . c o m / o f f i c e / 2 0 0 6 / m e t a d a t a / p r o p e r t i e s "   x m l n s : x s i = " h t t p : / / w w w . w 3 . o r g / 2 0 0 1 / X M L S c h e m a - i n s t a n c e "   x m l n s : p c = " h t t p : / / s c h e m a s . m i c r o s o f t . c o m / o f f i c e / i n f o p a t h / 2 0 0 7 / P a r t n e r C o n t r o l s " > < d o c u m e n t M a n a g e m e n t / > < / p : p r o p e r t i e s > 
</file>

<file path=customXml/itemProps1.xml><?xml version="1.0" encoding="utf-8"?>
<ds:datastoreItem xmlns:ds="http://schemas.openxmlformats.org/officeDocument/2006/customXml" ds:itemID="{A80F86E7-DDDD-458A-A405-B72B55854ED1}">
  <ds:schemaRefs/>
</ds:datastoreItem>
</file>

<file path=customXml/itemProps2.xml><?xml version="1.0" encoding="utf-8"?>
<ds:datastoreItem xmlns:ds="http://schemas.openxmlformats.org/officeDocument/2006/customXml" ds:itemID="{A21C5DCE-BFAF-4B8E-9AEE-758A4A382B49}">
  <ds:schemaRefs/>
</ds:datastoreItem>
</file>

<file path=customXml/itemProps3.xml><?xml version="1.0" encoding="utf-8"?>
<ds:datastoreItem xmlns:ds="http://schemas.openxmlformats.org/officeDocument/2006/customXml" ds:itemID="{053C0FA3-12C2-45AA-BF1F-8E5E7B6CED13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Company>Coats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Product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Quynh Truong</dc:creator>
  <cp:lastModifiedBy>LENOVO</cp:lastModifiedBy>
  <dcterms:created xsi:type="dcterms:W3CDTF">2021-10-14T07:33:00Z</dcterms:created>
  <dcterms:modified xsi:type="dcterms:W3CDTF">2024-10-23T08:08:54Z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0x01010089CA759646F7D2458EF4B868535C7AC6</vt:lpwstr>
  </property>
  <property fmtid="{D5CDD505-2E9C-101B-9397-08002B2CF9AE}" pid="3" name="KSOProductBuildVer">
    <vt:lpwstr>1033-11.2.0.9052</vt:lpwstr>
  </property>
</Properties>
</file>