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nox\Dropbox\Customer Analytics\R notebooks\RFM &amp; logistic\data\"/>
    </mc:Choice>
  </mc:AlternateContent>
  <xr:revisionPtr revIDLastSave="0" documentId="8_{FB5AB3B7-6966-4238-B559-1D7C437C49DC}" xr6:coauthVersionLast="47" xr6:coauthVersionMax="47" xr10:uidLastSave="{00000000-0000-0000-0000-000000000000}"/>
  <bookViews>
    <workbookView xWindow="-120" yWindow="-120" windowWidth="29040" windowHeight="15840" activeTab="1"/>
  </bookViews>
  <sheets>
    <sheet name="knick_knack_test" sheetId="2" r:id="rId1"/>
    <sheet name="knick_knack_rollout" sheetId="5" r:id="rId2"/>
    <sheet name="Standard" sheetId="4" r:id="rId3"/>
    <sheet name="Model" sheetId="1" r:id="rId4"/>
    <sheet name="Profit" sheetId="6" r:id="rId5"/>
  </sheets>
  <definedNames>
    <definedName name="solver_adj" localSheetId="3" hidden="1">Model!$B$1:$B$2</definedName>
    <definedName name="solver_cvg" localSheetId="3" hidden="1">0.001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Model!$B$1:$B$2</definedName>
    <definedName name="solver_lin" localSheetId="3" hidden="1">2</definedName>
    <definedName name="solver_neg" localSheetId="3" hidden="1">2</definedName>
    <definedName name="solver_num" localSheetId="3" hidden="1">1</definedName>
    <definedName name="solver_nwt" localSheetId="3" hidden="1">1</definedName>
    <definedName name="solver_opt" localSheetId="3" hidden="1">Model!$F$3</definedName>
    <definedName name="solver_pre" localSheetId="3" hidden="1">0.000001</definedName>
    <definedName name="solver_rel1" localSheetId="3" hidden="1">3</definedName>
    <definedName name="solver_rhs1" localSheetId="3" hidden="1">0.0001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mp" localSheetId="3" hidden="1">0.00000001</definedName>
    <definedName name="solver_tol" localSheetId="3" hidden="1">0.05</definedName>
    <definedName name="solver_typ" localSheetId="3" hidden="1">1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I3" i="1"/>
  <c r="E6" i="1"/>
  <c r="F6" i="1" s="1"/>
  <c r="H6" i="1"/>
  <c r="I6" i="1"/>
  <c r="E7" i="1"/>
  <c r="F7" i="1" s="1"/>
  <c r="H7" i="1"/>
  <c r="I7" i="1" s="1"/>
  <c r="E8" i="1"/>
  <c r="F8" i="1"/>
  <c r="H8" i="1"/>
  <c r="I8" i="1"/>
  <c r="E9" i="1"/>
  <c r="F9" i="1"/>
  <c r="H9" i="1"/>
  <c r="I9" i="1" s="1"/>
  <c r="E10" i="1"/>
  <c r="F10" i="1" s="1"/>
  <c r="H10" i="1"/>
  <c r="I10" i="1" s="1"/>
  <c r="K7" i="6" s="1"/>
  <c r="E11" i="1"/>
  <c r="F11" i="1"/>
  <c r="H11" i="1"/>
  <c r="I11" i="1" s="1"/>
  <c r="K8" i="6" s="1"/>
  <c r="M8" i="6" s="1"/>
  <c r="E12" i="1"/>
  <c r="F12" i="1"/>
  <c r="H12" i="1"/>
  <c r="I12" i="1"/>
  <c r="E13" i="1"/>
  <c r="F13" i="1"/>
  <c r="H13" i="1"/>
  <c r="I13" i="1" s="1"/>
  <c r="E14" i="1"/>
  <c r="F14" i="1" s="1"/>
  <c r="H14" i="1"/>
  <c r="I14" i="1" s="1"/>
  <c r="K11" i="6" s="1"/>
  <c r="E15" i="1"/>
  <c r="F15" i="1" s="1"/>
  <c r="H15" i="1"/>
  <c r="I15" i="1" s="1"/>
  <c r="E16" i="1"/>
  <c r="F16" i="1"/>
  <c r="H16" i="1"/>
  <c r="I16" i="1"/>
  <c r="E17" i="1"/>
  <c r="F17" i="1"/>
  <c r="H17" i="1"/>
  <c r="I17" i="1" s="1"/>
  <c r="E18" i="1"/>
  <c r="F18" i="1" s="1"/>
  <c r="H18" i="1"/>
  <c r="I18" i="1" s="1"/>
  <c r="K15" i="6" s="1"/>
  <c r="E19" i="1"/>
  <c r="F19" i="1" s="1"/>
  <c r="H19" i="1"/>
  <c r="I19" i="1" s="1"/>
  <c r="K16" i="6" s="1"/>
  <c r="L16" i="6" s="1"/>
  <c r="E20" i="1"/>
  <c r="F20" i="1"/>
  <c r="H20" i="1"/>
  <c r="I20" i="1"/>
  <c r="K17" i="6" s="1"/>
  <c r="L17" i="6" s="1"/>
  <c r="E21" i="1"/>
  <c r="F21" i="1"/>
  <c r="H21" i="1"/>
  <c r="I21" i="1" s="1"/>
  <c r="E22" i="1"/>
  <c r="F22" i="1" s="1"/>
  <c r="H22" i="1"/>
  <c r="I22" i="1" s="1"/>
  <c r="K19" i="6" s="1"/>
  <c r="M19" i="6" s="1"/>
  <c r="E23" i="1"/>
  <c r="F23" i="1" s="1"/>
  <c r="H23" i="1"/>
  <c r="I23" i="1" s="1"/>
  <c r="E24" i="1"/>
  <c r="F24" i="1"/>
  <c r="H24" i="1"/>
  <c r="I24" i="1"/>
  <c r="E25" i="1"/>
  <c r="F25" i="1"/>
  <c r="H25" i="1"/>
  <c r="I25" i="1" s="1"/>
  <c r="E26" i="1"/>
  <c r="F26" i="1" s="1"/>
  <c r="H26" i="1"/>
  <c r="I26" i="1" s="1"/>
  <c r="E27" i="1"/>
  <c r="F27" i="1" s="1"/>
  <c r="H27" i="1"/>
  <c r="I27" i="1" s="1"/>
  <c r="K24" i="6" s="1"/>
  <c r="L24" i="6" s="1"/>
  <c r="E28" i="1"/>
  <c r="F28" i="1"/>
  <c r="H28" i="1"/>
  <c r="I28" i="1"/>
  <c r="K25" i="6" s="1"/>
  <c r="L25" i="6" s="1"/>
  <c r="E29" i="1"/>
  <c r="F29" i="1"/>
  <c r="H29" i="1"/>
  <c r="I29" i="1" s="1"/>
  <c r="E30" i="1"/>
  <c r="F30" i="1" s="1"/>
  <c r="H30" i="1"/>
  <c r="I30" i="1" s="1"/>
  <c r="K27" i="6" s="1"/>
  <c r="E31" i="1"/>
  <c r="F31" i="1" s="1"/>
  <c r="H31" i="1"/>
  <c r="I31" i="1" s="1"/>
  <c r="E32" i="1"/>
  <c r="F32" i="1"/>
  <c r="H32" i="1"/>
  <c r="I32" i="1"/>
  <c r="E33" i="1"/>
  <c r="F33" i="1"/>
  <c r="H33" i="1"/>
  <c r="I33" i="1" s="1"/>
  <c r="E34" i="1"/>
  <c r="F34" i="1" s="1"/>
  <c r="H34" i="1"/>
  <c r="I34" i="1" s="1"/>
  <c r="E35" i="1"/>
  <c r="F35" i="1" s="1"/>
  <c r="H35" i="1"/>
  <c r="I35" i="1" s="1"/>
  <c r="K32" i="6" s="1"/>
  <c r="L32" i="6" s="1"/>
  <c r="E36" i="1"/>
  <c r="F36" i="1"/>
  <c r="H36" i="1"/>
  <c r="I36" i="1"/>
  <c r="K33" i="6" s="1"/>
  <c r="M33" i="6" s="1"/>
  <c r="E37" i="1"/>
  <c r="F37" i="1"/>
  <c r="H37" i="1"/>
  <c r="I37" i="1" s="1"/>
  <c r="E38" i="1"/>
  <c r="F38" i="1" s="1"/>
  <c r="H38" i="1"/>
  <c r="I38" i="1" s="1"/>
  <c r="K35" i="6" s="1"/>
  <c r="E39" i="1"/>
  <c r="F39" i="1" s="1"/>
  <c r="H39" i="1"/>
  <c r="I39" i="1" s="1"/>
  <c r="E40" i="1"/>
  <c r="F40" i="1"/>
  <c r="H40" i="1"/>
  <c r="I40" i="1"/>
  <c r="E41" i="1"/>
  <c r="F41" i="1"/>
  <c r="H41" i="1"/>
  <c r="I41" i="1" s="1"/>
  <c r="E42" i="1"/>
  <c r="F42" i="1" s="1"/>
  <c r="H42" i="1"/>
  <c r="I42" i="1" s="1"/>
  <c r="K39" i="6" s="1"/>
  <c r="M39" i="6" s="1"/>
  <c r="E43" i="1"/>
  <c r="F43" i="1" s="1"/>
  <c r="H43" i="1"/>
  <c r="I43" i="1" s="1"/>
  <c r="E44" i="1"/>
  <c r="F44" i="1"/>
  <c r="H44" i="1"/>
  <c r="I44" i="1"/>
  <c r="K41" i="6" s="1"/>
  <c r="M41" i="6" s="1"/>
  <c r="E45" i="1"/>
  <c r="F45" i="1"/>
  <c r="H45" i="1"/>
  <c r="I45" i="1" s="1"/>
  <c r="E46" i="1"/>
  <c r="F46" i="1" s="1"/>
  <c r="H46" i="1"/>
  <c r="I46" i="1" s="1"/>
  <c r="K43" i="6" s="1"/>
  <c r="M43" i="6" s="1"/>
  <c r="E47" i="1"/>
  <c r="F47" i="1" s="1"/>
  <c r="H47" i="1"/>
  <c r="I47" i="1" s="1"/>
  <c r="E48" i="1"/>
  <c r="F48" i="1"/>
  <c r="H48" i="1"/>
  <c r="I48" i="1"/>
  <c r="E49" i="1"/>
  <c r="F49" i="1"/>
  <c r="H49" i="1"/>
  <c r="I49" i="1" s="1"/>
  <c r="E50" i="1"/>
  <c r="F50" i="1" s="1"/>
  <c r="H50" i="1"/>
  <c r="I50" i="1" s="1"/>
  <c r="K47" i="6" s="1"/>
  <c r="E51" i="1"/>
  <c r="F51" i="1" s="1"/>
  <c r="H51" i="1"/>
  <c r="I51" i="1" s="1"/>
  <c r="E52" i="1"/>
  <c r="F52" i="1" s="1"/>
  <c r="H52" i="1"/>
  <c r="I52" i="1"/>
  <c r="K49" i="6" s="1"/>
  <c r="E53" i="1"/>
  <c r="F53" i="1"/>
  <c r="H53" i="1"/>
  <c r="I53" i="1" s="1"/>
  <c r="E54" i="1"/>
  <c r="F54" i="1" s="1"/>
  <c r="H54" i="1"/>
  <c r="I54" i="1" s="1"/>
  <c r="K51" i="6" s="1"/>
  <c r="M51" i="6" s="1"/>
  <c r="E55" i="1"/>
  <c r="F55" i="1" s="1"/>
  <c r="H55" i="1"/>
  <c r="I55" i="1" s="1"/>
  <c r="E56" i="1"/>
  <c r="F56" i="1"/>
  <c r="H56" i="1"/>
  <c r="I56" i="1"/>
  <c r="E57" i="1"/>
  <c r="F57" i="1"/>
  <c r="H57" i="1"/>
  <c r="I57" i="1" s="1"/>
  <c r="E58" i="1"/>
  <c r="F58" i="1" s="1"/>
  <c r="H58" i="1"/>
  <c r="I58" i="1" s="1"/>
  <c r="E59" i="1"/>
  <c r="F59" i="1" s="1"/>
  <c r="H59" i="1"/>
  <c r="I59" i="1" s="1"/>
  <c r="K56" i="6" s="1"/>
  <c r="L56" i="6" s="1"/>
  <c r="E60" i="1"/>
  <c r="F60" i="1"/>
  <c r="H60" i="1"/>
  <c r="I60" i="1"/>
  <c r="K57" i="6" s="1"/>
  <c r="E61" i="1"/>
  <c r="F61" i="1"/>
  <c r="H61" i="1"/>
  <c r="I61" i="1" s="1"/>
  <c r="E62" i="1"/>
  <c r="F62" i="1" s="1"/>
  <c r="H62" i="1"/>
  <c r="I62" i="1" s="1"/>
  <c r="K59" i="6" s="1"/>
  <c r="E63" i="1"/>
  <c r="F63" i="1" s="1"/>
  <c r="H63" i="1"/>
  <c r="I63" i="1" s="1"/>
  <c r="E64" i="1"/>
  <c r="F64" i="1"/>
  <c r="H64" i="1"/>
  <c r="I64" i="1"/>
  <c r="E65" i="1"/>
  <c r="F65" i="1"/>
  <c r="H65" i="1"/>
  <c r="I65" i="1" s="1"/>
  <c r="E66" i="1"/>
  <c r="F66" i="1" s="1"/>
  <c r="H66" i="1"/>
  <c r="I66" i="1" s="1"/>
  <c r="E67" i="1"/>
  <c r="F67" i="1" s="1"/>
  <c r="H67" i="1"/>
  <c r="I67" i="1" s="1"/>
  <c r="E68" i="1"/>
  <c r="F68" i="1"/>
  <c r="H68" i="1"/>
  <c r="I68" i="1"/>
  <c r="K65" i="6" s="1"/>
  <c r="E69" i="1"/>
  <c r="F69" i="1"/>
  <c r="H69" i="1"/>
  <c r="I69" i="1" s="1"/>
  <c r="E70" i="1"/>
  <c r="F70" i="1" s="1"/>
  <c r="H70" i="1"/>
  <c r="I70" i="1" s="1"/>
  <c r="E71" i="1"/>
  <c r="F71" i="1" s="1"/>
  <c r="H71" i="1"/>
  <c r="I71" i="1" s="1"/>
  <c r="E72" i="1"/>
  <c r="F72" i="1"/>
  <c r="H72" i="1"/>
  <c r="I72" i="1"/>
  <c r="E73" i="1"/>
  <c r="F73" i="1"/>
  <c r="H73" i="1"/>
  <c r="I73" i="1" s="1"/>
  <c r="E74" i="1"/>
  <c r="F74" i="1" s="1"/>
  <c r="H74" i="1"/>
  <c r="I74" i="1" s="1"/>
  <c r="K71" i="6" s="1"/>
  <c r="E75" i="1"/>
  <c r="F75" i="1" s="1"/>
  <c r="H75" i="1"/>
  <c r="I75" i="1" s="1"/>
  <c r="E76" i="1"/>
  <c r="F76" i="1"/>
  <c r="H76" i="1"/>
  <c r="I76" i="1"/>
  <c r="K73" i="6" s="1"/>
  <c r="E77" i="1"/>
  <c r="F77" i="1"/>
  <c r="H77" i="1"/>
  <c r="I77" i="1" s="1"/>
  <c r="E78" i="1"/>
  <c r="F78" i="1" s="1"/>
  <c r="H78" i="1"/>
  <c r="I78" i="1" s="1"/>
  <c r="E79" i="1"/>
  <c r="F79" i="1" s="1"/>
  <c r="H79" i="1"/>
  <c r="I79" i="1" s="1"/>
  <c r="E80" i="1"/>
  <c r="F80" i="1"/>
  <c r="H80" i="1"/>
  <c r="I80" i="1"/>
  <c r="E81" i="1"/>
  <c r="F81" i="1"/>
  <c r="H81" i="1"/>
  <c r="I81" i="1" s="1"/>
  <c r="E82" i="1"/>
  <c r="F82" i="1" s="1"/>
  <c r="H82" i="1"/>
  <c r="I82" i="1" s="1"/>
  <c r="E83" i="1"/>
  <c r="F83" i="1" s="1"/>
  <c r="H83" i="1"/>
  <c r="I83" i="1" s="1"/>
  <c r="K80" i="6" s="1"/>
  <c r="E84" i="1"/>
  <c r="F84" i="1" s="1"/>
  <c r="H84" i="1"/>
  <c r="I84" i="1"/>
  <c r="K81" i="6" s="1"/>
  <c r="E85" i="1"/>
  <c r="F85" i="1"/>
  <c r="H85" i="1"/>
  <c r="I85" i="1" s="1"/>
  <c r="E86" i="1"/>
  <c r="F86" i="1" s="1"/>
  <c r="H86" i="1"/>
  <c r="I86" i="1" s="1"/>
  <c r="K83" i="6" s="1"/>
  <c r="M83" i="6" s="1"/>
  <c r="E87" i="1"/>
  <c r="F87" i="1" s="1"/>
  <c r="H87" i="1"/>
  <c r="I87" i="1" s="1"/>
  <c r="E88" i="1"/>
  <c r="F88" i="1"/>
  <c r="H88" i="1"/>
  <c r="I88" i="1"/>
  <c r="E89" i="1"/>
  <c r="F89" i="1"/>
  <c r="H89" i="1"/>
  <c r="I89" i="1" s="1"/>
  <c r="E90" i="1"/>
  <c r="F90" i="1" s="1"/>
  <c r="H90" i="1"/>
  <c r="I90" i="1" s="1"/>
  <c r="E91" i="1"/>
  <c r="F91" i="1" s="1"/>
  <c r="H91" i="1"/>
  <c r="I91" i="1" s="1"/>
  <c r="E92" i="1"/>
  <c r="F92" i="1"/>
  <c r="H92" i="1"/>
  <c r="I92" i="1"/>
  <c r="K89" i="6" s="1"/>
  <c r="E93" i="1"/>
  <c r="F93" i="1"/>
  <c r="H93" i="1"/>
  <c r="I93" i="1" s="1"/>
  <c r="E94" i="1"/>
  <c r="F94" i="1" s="1"/>
  <c r="H94" i="1"/>
  <c r="I94" i="1" s="1"/>
  <c r="K91" i="6" s="1"/>
  <c r="E95" i="1"/>
  <c r="F95" i="1" s="1"/>
  <c r="H95" i="1"/>
  <c r="I95" i="1" s="1"/>
  <c r="E96" i="1"/>
  <c r="F96" i="1"/>
  <c r="H96" i="1"/>
  <c r="I96" i="1"/>
  <c r="E97" i="1"/>
  <c r="F97" i="1"/>
  <c r="H97" i="1"/>
  <c r="I97" i="1" s="1"/>
  <c r="E98" i="1"/>
  <c r="F98" i="1" s="1"/>
  <c r="H98" i="1"/>
  <c r="I98" i="1" s="1"/>
  <c r="E99" i="1"/>
  <c r="F99" i="1" s="1"/>
  <c r="H99" i="1"/>
  <c r="I99" i="1" s="1"/>
  <c r="E100" i="1"/>
  <c r="F100" i="1"/>
  <c r="H100" i="1"/>
  <c r="I100" i="1"/>
  <c r="K97" i="6" s="1"/>
  <c r="E101" i="1"/>
  <c r="F101" i="1"/>
  <c r="H101" i="1"/>
  <c r="I101" i="1" s="1"/>
  <c r="E102" i="1"/>
  <c r="F102" i="1" s="1"/>
  <c r="H102" i="1"/>
  <c r="I102" i="1" s="1"/>
  <c r="E103" i="1"/>
  <c r="F103" i="1" s="1"/>
  <c r="H103" i="1"/>
  <c r="I103" i="1" s="1"/>
  <c r="E104" i="1"/>
  <c r="F104" i="1"/>
  <c r="H104" i="1"/>
  <c r="I104" i="1"/>
  <c r="E105" i="1"/>
  <c r="F105" i="1"/>
  <c r="H105" i="1"/>
  <c r="I105" i="1" s="1"/>
  <c r="E106" i="1"/>
  <c r="F106" i="1" s="1"/>
  <c r="H106" i="1"/>
  <c r="I106" i="1" s="1"/>
  <c r="K103" i="6" s="1"/>
  <c r="L103" i="6" s="1"/>
  <c r="E107" i="1"/>
  <c r="F107" i="1" s="1"/>
  <c r="H107" i="1"/>
  <c r="I107" i="1" s="1"/>
  <c r="E108" i="1"/>
  <c r="F108" i="1"/>
  <c r="H108" i="1"/>
  <c r="I108" i="1"/>
  <c r="E109" i="1"/>
  <c r="F109" i="1"/>
  <c r="H109" i="1"/>
  <c r="I109" i="1" s="1"/>
  <c r="E110" i="1"/>
  <c r="F110" i="1" s="1"/>
  <c r="H110" i="1"/>
  <c r="I110" i="1" s="1"/>
  <c r="E111" i="1"/>
  <c r="F111" i="1" s="1"/>
  <c r="H111" i="1"/>
  <c r="I111" i="1" s="1"/>
  <c r="E112" i="1"/>
  <c r="F112" i="1"/>
  <c r="H112" i="1"/>
  <c r="I112" i="1"/>
  <c r="E113" i="1"/>
  <c r="F113" i="1"/>
  <c r="H113" i="1"/>
  <c r="I113" i="1" s="1"/>
  <c r="E114" i="1"/>
  <c r="F114" i="1" s="1"/>
  <c r="H114" i="1"/>
  <c r="I114" i="1" s="1"/>
  <c r="E115" i="1"/>
  <c r="F115" i="1" s="1"/>
  <c r="H115" i="1"/>
  <c r="I115" i="1" s="1"/>
  <c r="K112" i="6" s="1"/>
  <c r="E116" i="1"/>
  <c r="F116" i="1"/>
  <c r="H116" i="1"/>
  <c r="I116" i="1"/>
  <c r="E117" i="1"/>
  <c r="F117" i="1"/>
  <c r="H117" i="1"/>
  <c r="I117" i="1" s="1"/>
  <c r="E118" i="1"/>
  <c r="F118" i="1" s="1"/>
  <c r="H118" i="1"/>
  <c r="I118" i="1" s="1"/>
  <c r="K115" i="6" s="1"/>
  <c r="E119" i="1"/>
  <c r="F119" i="1" s="1"/>
  <c r="H119" i="1"/>
  <c r="I119" i="1" s="1"/>
  <c r="E120" i="1"/>
  <c r="F120" i="1"/>
  <c r="H120" i="1"/>
  <c r="I120" i="1"/>
  <c r="E121" i="1"/>
  <c r="F121" i="1"/>
  <c r="H121" i="1"/>
  <c r="I121" i="1" s="1"/>
  <c r="E122" i="1"/>
  <c r="F122" i="1" s="1"/>
  <c r="H122" i="1"/>
  <c r="I122" i="1" s="1"/>
  <c r="E123" i="1"/>
  <c r="F123" i="1" s="1"/>
  <c r="H123" i="1"/>
  <c r="I123" i="1" s="1"/>
  <c r="E124" i="1"/>
  <c r="F124" i="1"/>
  <c r="H124" i="1"/>
  <c r="I124" i="1"/>
  <c r="E125" i="1"/>
  <c r="F125" i="1"/>
  <c r="H125" i="1"/>
  <c r="I125" i="1" s="1"/>
  <c r="E126" i="1"/>
  <c r="F126" i="1" s="1"/>
  <c r="H126" i="1"/>
  <c r="I126" i="1" s="1"/>
  <c r="E127" i="1"/>
  <c r="F127" i="1" s="1"/>
  <c r="H127" i="1"/>
  <c r="I127" i="1" s="1"/>
  <c r="E128" i="1"/>
  <c r="F128" i="1"/>
  <c r="H128" i="1"/>
  <c r="I128" i="1"/>
  <c r="E129" i="1"/>
  <c r="F129" i="1"/>
  <c r="H129" i="1"/>
  <c r="I129" i="1" s="1"/>
  <c r="E130" i="1"/>
  <c r="F130" i="1" s="1"/>
  <c r="H130" i="1"/>
  <c r="I130" i="1" s="1"/>
  <c r="E131" i="1"/>
  <c r="F131" i="1" s="1"/>
  <c r="H131" i="1"/>
  <c r="I131" i="1" s="1"/>
  <c r="C3" i="6"/>
  <c r="K3" i="6"/>
  <c r="L3" i="6" s="1"/>
  <c r="C4" i="6"/>
  <c r="K4" i="6"/>
  <c r="C5" i="6"/>
  <c r="K5" i="6"/>
  <c r="L5" i="6" s="1"/>
  <c r="M5" i="6"/>
  <c r="C6" i="6"/>
  <c r="K6" i="6"/>
  <c r="L6" i="6" s="1"/>
  <c r="M6" i="6"/>
  <c r="C7" i="6"/>
  <c r="C8" i="6"/>
  <c r="G8" i="6"/>
  <c r="C9" i="6"/>
  <c r="K9" i="6"/>
  <c r="L9" i="6" s="1"/>
  <c r="M9" i="6"/>
  <c r="C10" i="6"/>
  <c r="K10" i="6"/>
  <c r="M10" i="6" s="1"/>
  <c r="L10" i="6"/>
  <c r="C11" i="6"/>
  <c r="C12" i="6"/>
  <c r="K12" i="6"/>
  <c r="L12" i="6" s="1"/>
  <c r="M12" i="6"/>
  <c r="C13" i="6"/>
  <c r="H13" i="6"/>
  <c r="K13" i="6"/>
  <c r="C14" i="6"/>
  <c r="K14" i="6"/>
  <c r="C15" i="6"/>
  <c r="G15" i="6"/>
  <c r="C16" i="6"/>
  <c r="I16" i="6"/>
  <c r="M16" i="6"/>
  <c r="C17" i="6"/>
  <c r="M17" i="6"/>
  <c r="C18" i="6"/>
  <c r="K18" i="6"/>
  <c r="M18" i="6" s="1"/>
  <c r="L18" i="6"/>
  <c r="C19" i="6"/>
  <c r="L19" i="6"/>
  <c r="C20" i="6"/>
  <c r="H20" i="6"/>
  <c r="K20" i="6"/>
  <c r="L20" i="6" s="1"/>
  <c r="M20" i="6"/>
  <c r="C21" i="6"/>
  <c r="K21" i="6"/>
  <c r="L21" i="6" s="1"/>
  <c r="C22" i="6"/>
  <c r="K22" i="6"/>
  <c r="L22" i="6" s="1"/>
  <c r="M22" i="6"/>
  <c r="C23" i="6"/>
  <c r="K23" i="6"/>
  <c r="L23" i="6" s="1"/>
  <c r="C24" i="6"/>
  <c r="C25" i="6"/>
  <c r="M25" i="6"/>
  <c r="C26" i="6"/>
  <c r="K26" i="6"/>
  <c r="M26" i="6" s="1"/>
  <c r="L26" i="6"/>
  <c r="C27" i="6"/>
  <c r="C28" i="6"/>
  <c r="K28" i="6"/>
  <c r="L28" i="6" s="1"/>
  <c r="M28" i="6"/>
  <c r="C29" i="6"/>
  <c r="K29" i="6"/>
  <c r="L29" i="6" s="1"/>
  <c r="M29" i="6"/>
  <c r="C30" i="6"/>
  <c r="K30" i="6"/>
  <c r="L30" i="6" s="1"/>
  <c r="M30" i="6"/>
  <c r="C31" i="6"/>
  <c r="K31" i="6"/>
  <c r="L31" i="6" s="1"/>
  <c r="M31" i="6"/>
  <c r="C32" i="6"/>
  <c r="M32" i="6"/>
  <c r="C33" i="6"/>
  <c r="L33" i="6"/>
  <c r="C34" i="6"/>
  <c r="K34" i="6"/>
  <c r="L34" i="6" s="1"/>
  <c r="C35" i="6"/>
  <c r="C36" i="6"/>
  <c r="K36" i="6"/>
  <c r="L36" i="6" s="1"/>
  <c r="M36" i="6"/>
  <c r="C37" i="6"/>
  <c r="K37" i="6"/>
  <c r="M37" i="6" s="1"/>
  <c r="L37" i="6"/>
  <c r="C38" i="6"/>
  <c r="K38" i="6"/>
  <c r="L38" i="6" s="1"/>
  <c r="M38" i="6"/>
  <c r="C39" i="6"/>
  <c r="L39" i="6"/>
  <c r="C40" i="6"/>
  <c r="H40" i="6"/>
  <c r="K40" i="6"/>
  <c r="L40" i="6" s="1"/>
  <c r="C41" i="6"/>
  <c r="C42" i="6"/>
  <c r="K42" i="6"/>
  <c r="L42" i="6" s="1"/>
  <c r="M42" i="6"/>
  <c r="C43" i="6"/>
  <c r="C44" i="6"/>
  <c r="K44" i="6"/>
  <c r="L44" i="6" s="1"/>
  <c r="M44" i="6"/>
  <c r="C45" i="6"/>
  <c r="K45" i="6"/>
  <c r="M45" i="6" s="1"/>
  <c r="L45" i="6"/>
  <c r="C46" i="6"/>
  <c r="K46" i="6"/>
  <c r="C47" i="6"/>
  <c r="I47" i="6"/>
  <c r="C48" i="6"/>
  <c r="H48" i="6"/>
  <c r="K48" i="6"/>
  <c r="C49" i="6"/>
  <c r="C50" i="6"/>
  <c r="K50" i="6"/>
  <c r="C51" i="6"/>
  <c r="L51" i="6"/>
  <c r="C52" i="6"/>
  <c r="K52" i="6"/>
  <c r="C53" i="6"/>
  <c r="H53" i="6"/>
  <c r="K53" i="6"/>
  <c r="M53" i="6" s="1"/>
  <c r="L53" i="6"/>
  <c r="C54" i="6"/>
  <c r="K54" i="6"/>
  <c r="L54" i="6" s="1"/>
  <c r="M54" i="6"/>
  <c r="C55" i="6"/>
  <c r="K55" i="6"/>
  <c r="C56" i="6"/>
  <c r="C57" i="6"/>
  <c r="L57" i="6"/>
  <c r="M57" i="6"/>
  <c r="C58" i="6"/>
  <c r="H58" i="6"/>
  <c r="K58" i="6"/>
  <c r="L58" i="6" s="1"/>
  <c r="C59" i="6"/>
  <c r="C60" i="6"/>
  <c r="K60" i="6"/>
  <c r="L60" i="6"/>
  <c r="M60" i="6"/>
  <c r="C61" i="6"/>
  <c r="K61" i="6"/>
  <c r="L61" i="6"/>
  <c r="M61" i="6"/>
  <c r="C62" i="6"/>
  <c r="K62" i="6"/>
  <c r="C63" i="6"/>
  <c r="K63" i="6"/>
  <c r="M63" i="6" s="1"/>
  <c r="L63" i="6"/>
  <c r="C64" i="6"/>
  <c r="K64" i="6"/>
  <c r="L64" i="6"/>
  <c r="M64" i="6"/>
  <c r="C65" i="6"/>
  <c r="C66" i="6"/>
  <c r="K66" i="6"/>
  <c r="L66" i="6" s="1"/>
  <c r="M66" i="6"/>
  <c r="C67" i="6"/>
  <c r="K67" i="6"/>
  <c r="M67" i="6" s="1"/>
  <c r="L67" i="6"/>
  <c r="C68" i="6"/>
  <c r="K68" i="6"/>
  <c r="C69" i="6"/>
  <c r="K69" i="6"/>
  <c r="L69" i="6"/>
  <c r="M69" i="6"/>
  <c r="C70" i="6"/>
  <c r="K70" i="6"/>
  <c r="L70" i="6" s="1"/>
  <c r="M70" i="6"/>
  <c r="C71" i="6"/>
  <c r="G71" i="6"/>
  <c r="C72" i="6"/>
  <c r="K72" i="6"/>
  <c r="M72" i="6" s="1"/>
  <c r="L72" i="6"/>
  <c r="C73" i="6"/>
  <c r="L73" i="6"/>
  <c r="M73" i="6"/>
  <c r="C74" i="6"/>
  <c r="K74" i="6"/>
  <c r="L74" i="6" s="1"/>
  <c r="M74" i="6"/>
  <c r="C75" i="6"/>
  <c r="K75" i="6"/>
  <c r="C76" i="6"/>
  <c r="K76" i="6"/>
  <c r="L76" i="6"/>
  <c r="M76" i="6"/>
  <c r="C77" i="6"/>
  <c r="K77" i="6"/>
  <c r="L77" i="6"/>
  <c r="M77" i="6"/>
  <c r="C78" i="6"/>
  <c r="K78" i="6"/>
  <c r="L78" i="6" s="1"/>
  <c r="M78" i="6"/>
  <c r="C79" i="6"/>
  <c r="I79" i="6"/>
  <c r="K79" i="6"/>
  <c r="M79" i="6" s="1"/>
  <c r="L79" i="6"/>
  <c r="C80" i="6"/>
  <c r="C81" i="6"/>
  <c r="L81" i="6"/>
  <c r="M81" i="6"/>
  <c r="C82" i="6"/>
  <c r="K82" i="6"/>
  <c r="C83" i="6"/>
  <c r="C84" i="6"/>
  <c r="G84" i="6"/>
  <c r="K84" i="6"/>
  <c r="L84" i="6"/>
  <c r="M84" i="6"/>
  <c r="C85" i="6"/>
  <c r="G85" i="6"/>
  <c r="H85" i="6"/>
  <c r="I85" i="6"/>
  <c r="K85" i="6"/>
  <c r="L85" i="6"/>
  <c r="M85" i="6"/>
  <c r="C86" i="6"/>
  <c r="K86" i="6"/>
  <c r="L86" i="6" s="1"/>
  <c r="M86" i="6"/>
  <c r="C87" i="6"/>
  <c r="K87" i="6"/>
  <c r="C88" i="6"/>
  <c r="K88" i="6"/>
  <c r="L88" i="6"/>
  <c r="M88" i="6"/>
  <c r="C89" i="6"/>
  <c r="L89" i="6"/>
  <c r="M89" i="6"/>
  <c r="C90" i="6"/>
  <c r="K90" i="6"/>
  <c r="L90" i="6" s="1"/>
  <c r="M90" i="6"/>
  <c r="C91" i="6"/>
  <c r="C92" i="6"/>
  <c r="K92" i="6"/>
  <c r="M92" i="6" s="1"/>
  <c r="L92" i="6"/>
  <c r="C93" i="6"/>
  <c r="H93" i="6"/>
  <c r="K93" i="6"/>
  <c r="L93" i="6"/>
  <c r="M93" i="6"/>
  <c r="C94" i="6"/>
  <c r="K94" i="6"/>
  <c r="L94" i="6" s="1"/>
  <c r="M94" i="6"/>
  <c r="C95" i="6"/>
  <c r="G95" i="6"/>
  <c r="K95" i="6"/>
  <c r="M95" i="6" s="1"/>
  <c r="L95" i="6"/>
  <c r="C96" i="6"/>
  <c r="K96" i="6"/>
  <c r="L96" i="6"/>
  <c r="M96" i="6"/>
  <c r="C97" i="6"/>
  <c r="C98" i="6"/>
  <c r="K98" i="6"/>
  <c r="M98" i="6" s="1"/>
  <c r="L98" i="6"/>
  <c r="C99" i="6"/>
  <c r="K99" i="6"/>
  <c r="L99" i="6"/>
  <c r="M99" i="6"/>
  <c r="C100" i="6"/>
  <c r="K100" i="6"/>
  <c r="L100" i="6"/>
  <c r="M100" i="6"/>
  <c r="C101" i="6"/>
  <c r="K101" i="6"/>
  <c r="L101" i="6" s="1"/>
  <c r="M101" i="6"/>
  <c r="C102" i="6"/>
  <c r="K102" i="6"/>
  <c r="L102" i="6"/>
  <c r="M102" i="6"/>
  <c r="C103" i="6"/>
  <c r="G103" i="6"/>
  <c r="I103" i="6" s="1"/>
  <c r="H103" i="6"/>
  <c r="M103" i="6"/>
  <c r="C104" i="6"/>
  <c r="K104" i="6"/>
  <c r="L104" i="6"/>
  <c r="M104" i="6"/>
  <c r="C105" i="6"/>
  <c r="K105" i="6"/>
  <c r="C106" i="6"/>
  <c r="K106" i="6"/>
  <c r="M106" i="6" s="1"/>
  <c r="L106" i="6"/>
  <c r="C107" i="6"/>
  <c r="K107" i="6"/>
  <c r="L107" i="6"/>
  <c r="M107" i="6"/>
  <c r="C108" i="6"/>
  <c r="K108" i="6"/>
  <c r="L108" i="6"/>
  <c r="M108" i="6"/>
  <c r="C109" i="6"/>
  <c r="K109" i="6"/>
  <c r="M109" i="6" s="1"/>
  <c r="L109" i="6"/>
  <c r="C110" i="6"/>
  <c r="K110" i="6"/>
  <c r="L110" i="6"/>
  <c r="M110" i="6"/>
  <c r="C111" i="6"/>
  <c r="G111" i="6"/>
  <c r="I111" i="6" s="1"/>
  <c r="K111" i="6"/>
  <c r="L111" i="6"/>
  <c r="M111" i="6"/>
  <c r="C112" i="6"/>
  <c r="C113" i="6"/>
  <c r="K113" i="6"/>
  <c r="C114" i="6"/>
  <c r="K114" i="6"/>
  <c r="M114" i="6" s="1"/>
  <c r="C115" i="6"/>
  <c r="I115" i="6"/>
  <c r="C116" i="6"/>
  <c r="K116" i="6"/>
  <c r="L116" i="6"/>
  <c r="M116" i="6"/>
  <c r="C117" i="6"/>
  <c r="K117" i="6"/>
  <c r="L117" i="6" s="1"/>
  <c r="M117" i="6"/>
  <c r="C118" i="6"/>
  <c r="K118" i="6"/>
  <c r="M118" i="6" s="1"/>
  <c r="L118" i="6"/>
  <c r="C119" i="6"/>
  <c r="K119" i="6"/>
  <c r="L119" i="6"/>
  <c r="M119" i="6"/>
  <c r="C120" i="6"/>
  <c r="K120" i="6"/>
  <c r="L120" i="6"/>
  <c r="M120" i="6"/>
  <c r="C121" i="6"/>
  <c r="K121" i="6"/>
  <c r="C122" i="6"/>
  <c r="K122" i="6"/>
  <c r="M122" i="6" s="1"/>
  <c r="C123" i="6"/>
  <c r="K123" i="6"/>
  <c r="L123" i="6"/>
  <c r="M123" i="6"/>
  <c r="C124" i="6"/>
  <c r="K124" i="6"/>
  <c r="L124" i="6"/>
  <c r="M124" i="6"/>
  <c r="C125" i="6"/>
  <c r="K125" i="6"/>
  <c r="L125" i="6"/>
  <c r="M125" i="6"/>
  <c r="C126" i="6"/>
  <c r="K126" i="6"/>
  <c r="L126" i="6"/>
  <c r="M126" i="6"/>
  <c r="C127" i="6"/>
  <c r="K127" i="6"/>
  <c r="L127" i="6"/>
  <c r="M127" i="6"/>
  <c r="C128" i="6"/>
  <c r="G128" i="6"/>
  <c r="H128" i="6" s="1"/>
  <c r="K128" i="6"/>
  <c r="L128" i="6"/>
  <c r="M128" i="6"/>
  <c r="D130" i="6"/>
  <c r="E133" i="6" s="1"/>
  <c r="E134" i="6" s="1"/>
  <c r="E130" i="6"/>
  <c r="E132" i="6" s="1"/>
  <c r="F1" i="4"/>
  <c r="E4" i="4"/>
  <c r="F4" i="4"/>
  <c r="G3" i="6" s="1"/>
  <c r="E5" i="4"/>
  <c r="F5" i="4" s="1"/>
  <c r="G4" i="6" s="1"/>
  <c r="E6" i="4"/>
  <c r="F6" i="4"/>
  <c r="G5" i="6" s="1"/>
  <c r="E7" i="4"/>
  <c r="F7" i="4"/>
  <c r="G6" i="6" s="1"/>
  <c r="E8" i="4"/>
  <c r="F8" i="4"/>
  <c r="G7" i="6" s="1"/>
  <c r="E9" i="4"/>
  <c r="F9" i="4" s="1"/>
  <c r="E10" i="4"/>
  <c r="F10" i="4"/>
  <c r="G9" i="6" s="1"/>
  <c r="E11" i="4"/>
  <c r="F11" i="4" s="1"/>
  <c r="G10" i="6" s="1"/>
  <c r="E12" i="4"/>
  <c r="F12" i="4" s="1"/>
  <c r="G11" i="6" s="1"/>
  <c r="E13" i="4"/>
  <c r="F13" i="4" s="1"/>
  <c r="G12" i="6" s="1"/>
  <c r="E14" i="4"/>
  <c r="F14" i="4"/>
  <c r="G13" i="6" s="1"/>
  <c r="I13" i="6" s="1"/>
  <c r="E15" i="4"/>
  <c r="F15" i="4"/>
  <c r="G14" i="6" s="1"/>
  <c r="E16" i="4"/>
  <c r="F16" i="4"/>
  <c r="E17" i="4"/>
  <c r="F17" i="4" s="1"/>
  <c r="G16" i="6" s="1"/>
  <c r="H16" i="6" s="1"/>
  <c r="E18" i="4"/>
  <c r="F18" i="4"/>
  <c r="G17" i="6" s="1"/>
  <c r="E19" i="4"/>
  <c r="F19" i="4"/>
  <c r="G18" i="6" s="1"/>
  <c r="H18" i="6" s="1"/>
  <c r="E20" i="4"/>
  <c r="F20" i="4" s="1"/>
  <c r="G19" i="6" s="1"/>
  <c r="E21" i="4"/>
  <c r="F21" i="4" s="1"/>
  <c r="G20" i="6" s="1"/>
  <c r="I20" i="6" s="1"/>
  <c r="E22" i="4"/>
  <c r="F22" i="4"/>
  <c r="G21" i="6" s="1"/>
  <c r="I21" i="6" s="1"/>
  <c r="E23" i="4"/>
  <c r="F23" i="4"/>
  <c r="G22" i="6" s="1"/>
  <c r="E24" i="4"/>
  <c r="F24" i="4"/>
  <c r="G23" i="6" s="1"/>
  <c r="E25" i="4"/>
  <c r="E26" i="4"/>
  <c r="F26" i="4" s="1"/>
  <c r="G25" i="6" s="1"/>
  <c r="E27" i="4"/>
  <c r="F27" i="4"/>
  <c r="G26" i="6" s="1"/>
  <c r="E28" i="4"/>
  <c r="F28" i="4"/>
  <c r="G27" i="6" s="1"/>
  <c r="E29" i="4"/>
  <c r="F29" i="4" s="1"/>
  <c r="G28" i="6" s="1"/>
  <c r="E30" i="4"/>
  <c r="F30" i="4"/>
  <c r="G29" i="6" s="1"/>
  <c r="E31" i="4"/>
  <c r="F31" i="4"/>
  <c r="G30" i="6" s="1"/>
  <c r="E32" i="4"/>
  <c r="F32" i="4"/>
  <c r="G31" i="6" s="1"/>
  <c r="E33" i="4"/>
  <c r="F33" i="4" s="1"/>
  <c r="G32" i="6" s="1"/>
  <c r="H32" i="6" s="1"/>
  <c r="E34" i="4"/>
  <c r="F34" i="4" s="1"/>
  <c r="G33" i="6" s="1"/>
  <c r="E35" i="4"/>
  <c r="F35" i="4" s="1"/>
  <c r="G34" i="6" s="1"/>
  <c r="E36" i="4"/>
  <c r="F36" i="4"/>
  <c r="G35" i="6" s="1"/>
  <c r="E37" i="4"/>
  <c r="F37" i="4" s="1"/>
  <c r="G36" i="6" s="1"/>
  <c r="E38" i="4"/>
  <c r="F38" i="4"/>
  <c r="G37" i="6" s="1"/>
  <c r="E39" i="4"/>
  <c r="F39" i="4"/>
  <c r="G38" i="6" s="1"/>
  <c r="I38" i="6" s="1"/>
  <c r="E40" i="4"/>
  <c r="F40" i="4"/>
  <c r="G39" i="6" s="1"/>
  <c r="E41" i="4"/>
  <c r="F41" i="4" s="1"/>
  <c r="G40" i="6" s="1"/>
  <c r="I40" i="6" s="1"/>
  <c r="E42" i="4"/>
  <c r="F42" i="4"/>
  <c r="G41" i="6" s="1"/>
  <c r="E43" i="4"/>
  <c r="F43" i="4" s="1"/>
  <c r="G42" i="6" s="1"/>
  <c r="E44" i="4"/>
  <c r="F44" i="4" s="1"/>
  <c r="G43" i="6" s="1"/>
  <c r="E45" i="4"/>
  <c r="F45" i="4" s="1"/>
  <c r="G44" i="6" s="1"/>
  <c r="I44" i="6" s="1"/>
  <c r="E46" i="4"/>
  <c r="F46" i="4"/>
  <c r="G45" i="6" s="1"/>
  <c r="E47" i="4"/>
  <c r="F47" i="4"/>
  <c r="G46" i="6" s="1"/>
  <c r="I46" i="6" s="1"/>
  <c r="E48" i="4"/>
  <c r="F48" i="4"/>
  <c r="G47" i="6" s="1"/>
  <c r="H47" i="6" s="1"/>
  <c r="E49" i="4"/>
  <c r="F49" i="4" s="1"/>
  <c r="G48" i="6" s="1"/>
  <c r="I48" i="6" s="1"/>
  <c r="E50" i="4"/>
  <c r="F50" i="4"/>
  <c r="G49" i="6" s="1"/>
  <c r="H49" i="6" s="1"/>
  <c r="E51" i="4"/>
  <c r="F51" i="4"/>
  <c r="G50" i="6" s="1"/>
  <c r="I50" i="6" s="1"/>
  <c r="E52" i="4"/>
  <c r="F52" i="4" s="1"/>
  <c r="G51" i="6" s="1"/>
  <c r="E53" i="4"/>
  <c r="F53" i="4" s="1"/>
  <c r="G52" i="6" s="1"/>
  <c r="I52" i="6" s="1"/>
  <c r="E54" i="4"/>
  <c r="F54" i="4"/>
  <c r="G53" i="6" s="1"/>
  <c r="I53" i="6" s="1"/>
  <c r="E55" i="4"/>
  <c r="F55" i="4"/>
  <c r="G54" i="6" s="1"/>
  <c r="E56" i="4"/>
  <c r="F56" i="4"/>
  <c r="G55" i="6" s="1"/>
  <c r="E57" i="4"/>
  <c r="F57" i="4" s="1"/>
  <c r="G56" i="6" s="1"/>
  <c r="I56" i="6" s="1"/>
  <c r="E58" i="4"/>
  <c r="F58" i="4" s="1"/>
  <c r="G57" i="6" s="1"/>
  <c r="E59" i="4"/>
  <c r="F59" i="4"/>
  <c r="G58" i="6" s="1"/>
  <c r="I58" i="6" s="1"/>
  <c r="E60" i="4"/>
  <c r="F60" i="4"/>
  <c r="G59" i="6" s="1"/>
  <c r="E61" i="4"/>
  <c r="F61" i="4" s="1"/>
  <c r="G60" i="6" s="1"/>
  <c r="E62" i="4"/>
  <c r="F62" i="4"/>
  <c r="G61" i="6" s="1"/>
  <c r="E63" i="4"/>
  <c r="F63" i="4"/>
  <c r="G62" i="6" s="1"/>
  <c r="H62" i="6" s="1"/>
  <c r="E64" i="4"/>
  <c r="F64" i="4"/>
  <c r="G63" i="6" s="1"/>
  <c r="H63" i="6" s="1"/>
  <c r="E65" i="4"/>
  <c r="F65" i="4" s="1"/>
  <c r="G64" i="6" s="1"/>
  <c r="E66" i="4"/>
  <c r="F66" i="4" s="1"/>
  <c r="G65" i="6" s="1"/>
  <c r="E67" i="4"/>
  <c r="F67" i="4" s="1"/>
  <c r="G66" i="6" s="1"/>
  <c r="E68" i="4"/>
  <c r="F68" i="4"/>
  <c r="G67" i="6" s="1"/>
  <c r="E69" i="4"/>
  <c r="F69" i="4" s="1"/>
  <c r="G68" i="6" s="1"/>
  <c r="E70" i="4"/>
  <c r="F70" i="4"/>
  <c r="G69" i="6" s="1"/>
  <c r="E71" i="4"/>
  <c r="F71" i="4"/>
  <c r="G70" i="6" s="1"/>
  <c r="H70" i="6" s="1"/>
  <c r="E72" i="4"/>
  <c r="F72" i="4"/>
  <c r="E73" i="4"/>
  <c r="F73" i="4" s="1"/>
  <c r="G72" i="6" s="1"/>
  <c r="I72" i="6" s="1"/>
  <c r="E74" i="4"/>
  <c r="F74" i="4"/>
  <c r="G73" i="6" s="1"/>
  <c r="I73" i="6" s="1"/>
  <c r="E75" i="4"/>
  <c r="F75" i="4" s="1"/>
  <c r="G74" i="6" s="1"/>
  <c r="E76" i="4"/>
  <c r="F76" i="4" s="1"/>
  <c r="G75" i="6" s="1"/>
  <c r="E77" i="4"/>
  <c r="F77" i="4" s="1"/>
  <c r="G76" i="6" s="1"/>
  <c r="I76" i="6" s="1"/>
  <c r="E78" i="4"/>
  <c r="F78" i="4"/>
  <c r="G77" i="6" s="1"/>
  <c r="E79" i="4"/>
  <c r="F79" i="4"/>
  <c r="G78" i="6" s="1"/>
  <c r="I78" i="6" s="1"/>
  <c r="E80" i="4"/>
  <c r="F80" i="4"/>
  <c r="G79" i="6" s="1"/>
  <c r="H79" i="6" s="1"/>
  <c r="E81" i="4"/>
  <c r="F81" i="4" s="1"/>
  <c r="G80" i="6" s="1"/>
  <c r="E82" i="4"/>
  <c r="F82" i="4"/>
  <c r="G81" i="6" s="1"/>
  <c r="E83" i="4"/>
  <c r="F83" i="4"/>
  <c r="G82" i="6" s="1"/>
  <c r="H82" i="6" s="1"/>
  <c r="E84" i="4"/>
  <c r="F84" i="4" s="1"/>
  <c r="G83" i="6" s="1"/>
  <c r="E85" i="4"/>
  <c r="F85" i="4" s="1"/>
  <c r="E86" i="4"/>
  <c r="F86" i="4"/>
  <c r="E87" i="4"/>
  <c r="F87" i="4"/>
  <c r="G86" i="6" s="1"/>
  <c r="H86" i="6" s="1"/>
  <c r="E88" i="4"/>
  <c r="F88" i="4"/>
  <c r="G87" i="6" s="1"/>
  <c r="E89" i="4"/>
  <c r="F89" i="4" s="1"/>
  <c r="G88" i="6" s="1"/>
  <c r="E90" i="4"/>
  <c r="F90" i="4" s="1"/>
  <c r="G89" i="6" s="1"/>
  <c r="E91" i="4"/>
  <c r="F91" i="4"/>
  <c r="G90" i="6" s="1"/>
  <c r="H90" i="6" s="1"/>
  <c r="E92" i="4"/>
  <c r="F92" i="4"/>
  <c r="G91" i="6" s="1"/>
  <c r="E93" i="4"/>
  <c r="F93" i="4" s="1"/>
  <c r="G92" i="6" s="1"/>
  <c r="I92" i="6" s="1"/>
  <c r="E94" i="4"/>
  <c r="F94" i="4"/>
  <c r="G93" i="6" s="1"/>
  <c r="I93" i="6" s="1"/>
  <c r="E95" i="4"/>
  <c r="F95" i="4"/>
  <c r="G94" i="6" s="1"/>
  <c r="H94" i="6" s="1"/>
  <c r="E96" i="4"/>
  <c r="F96" i="4"/>
  <c r="E97" i="4"/>
  <c r="F97" i="4" s="1"/>
  <c r="G96" i="6" s="1"/>
  <c r="E98" i="4"/>
  <c r="F98" i="4" s="1"/>
  <c r="G97" i="6" s="1"/>
  <c r="E99" i="4"/>
  <c r="F99" i="4" s="1"/>
  <c r="G98" i="6" s="1"/>
  <c r="E100" i="4"/>
  <c r="F100" i="4"/>
  <c r="G99" i="6" s="1"/>
  <c r="I99" i="6" s="1"/>
  <c r="E101" i="4"/>
  <c r="F101" i="4"/>
  <c r="G100" i="6" s="1"/>
  <c r="H100" i="6" s="1"/>
  <c r="E102" i="4"/>
  <c r="F102" i="4" s="1"/>
  <c r="G101" i="6" s="1"/>
  <c r="E103" i="4"/>
  <c r="F103" i="4" s="1"/>
  <c r="G102" i="6" s="1"/>
  <c r="E104" i="4"/>
  <c r="F104" i="4"/>
  <c r="E105" i="4"/>
  <c r="F105" i="4"/>
  <c r="G104" i="6" s="1"/>
  <c r="E106" i="4"/>
  <c r="F106" i="4" s="1"/>
  <c r="G105" i="6" s="1"/>
  <c r="E107" i="4"/>
  <c r="F107" i="4" s="1"/>
  <c r="G106" i="6" s="1"/>
  <c r="E108" i="4"/>
  <c r="F108" i="4"/>
  <c r="G107" i="6" s="1"/>
  <c r="H107" i="6" s="1"/>
  <c r="E109" i="4"/>
  <c r="F109" i="4"/>
  <c r="G108" i="6" s="1"/>
  <c r="H108" i="6" s="1"/>
  <c r="E110" i="4"/>
  <c r="F110" i="4" s="1"/>
  <c r="G109" i="6" s="1"/>
  <c r="E111" i="4"/>
  <c r="F111" i="4" s="1"/>
  <c r="G110" i="6" s="1"/>
  <c r="E112" i="4"/>
  <c r="F112" i="4"/>
  <c r="E113" i="4"/>
  <c r="F113" i="4"/>
  <c r="G112" i="6" s="1"/>
  <c r="E114" i="4"/>
  <c r="F114" i="4" s="1"/>
  <c r="G113" i="6" s="1"/>
  <c r="E115" i="4"/>
  <c r="F115" i="4" s="1"/>
  <c r="G114" i="6" s="1"/>
  <c r="E116" i="4"/>
  <c r="F116" i="4"/>
  <c r="G115" i="6" s="1"/>
  <c r="H115" i="6" s="1"/>
  <c r="E117" i="4"/>
  <c r="F117" i="4"/>
  <c r="G116" i="6" s="1"/>
  <c r="H116" i="6" s="1"/>
  <c r="E118" i="4"/>
  <c r="F118" i="4" s="1"/>
  <c r="G117" i="6" s="1"/>
  <c r="E119" i="4"/>
  <c r="F119" i="4" s="1"/>
  <c r="G118" i="6" s="1"/>
  <c r="E120" i="4"/>
  <c r="F120" i="4"/>
  <c r="G119" i="6" s="1"/>
  <c r="E121" i="4"/>
  <c r="F121" i="4"/>
  <c r="G120" i="6" s="1"/>
  <c r="E122" i="4"/>
  <c r="F122" i="4" s="1"/>
  <c r="G121" i="6" s="1"/>
  <c r="E123" i="4"/>
  <c r="F123" i="4" s="1"/>
  <c r="G122" i="6" s="1"/>
  <c r="E124" i="4"/>
  <c r="F124" i="4"/>
  <c r="G123" i="6" s="1"/>
  <c r="E125" i="4"/>
  <c r="F125" i="4"/>
  <c r="G124" i="6" s="1"/>
  <c r="H124" i="6" s="1"/>
  <c r="E126" i="4"/>
  <c r="F126" i="4" s="1"/>
  <c r="G125" i="6" s="1"/>
  <c r="E127" i="4"/>
  <c r="F127" i="4" s="1"/>
  <c r="G126" i="6" s="1"/>
  <c r="E128" i="4"/>
  <c r="F128" i="4"/>
  <c r="G127" i="6" s="1"/>
  <c r="E129" i="4"/>
  <c r="F129" i="4"/>
  <c r="H126" i="6" l="1"/>
  <c r="I126" i="6"/>
  <c r="H104" i="6"/>
  <c r="I104" i="6"/>
  <c r="H43" i="6"/>
  <c r="I43" i="6"/>
  <c r="H17" i="6"/>
  <c r="I17" i="6"/>
  <c r="M115" i="6"/>
  <c r="L115" i="6"/>
  <c r="H83" i="6"/>
  <c r="I83" i="6"/>
  <c r="I68" i="6"/>
  <c r="H68" i="6"/>
  <c r="M59" i="6"/>
  <c r="L59" i="6"/>
  <c r="I119" i="6"/>
  <c r="H119" i="6"/>
  <c r="I114" i="6"/>
  <c r="H114" i="6"/>
  <c r="H98" i="6"/>
  <c r="I98" i="6"/>
  <c r="H57" i="6"/>
  <c r="I57" i="6"/>
  <c r="H26" i="6"/>
  <c r="I26" i="6"/>
  <c r="I11" i="6"/>
  <c r="H11" i="6"/>
  <c r="H113" i="6"/>
  <c r="I113" i="6"/>
  <c r="H97" i="6"/>
  <c r="I97" i="6"/>
  <c r="I61" i="6"/>
  <c r="H61" i="6"/>
  <c r="H51" i="6"/>
  <c r="I51" i="6"/>
  <c r="H10" i="6"/>
  <c r="I10" i="6"/>
  <c r="H110" i="6"/>
  <c r="I110" i="6"/>
  <c r="H109" i="6"/>
  <c r="I109" i="6"/>
  <c r="I112" i="6"/>
  <c r="H112" i="6"/>
  <c r="I66" i="6"/>
  <c r="H66" i="6"/>
  <c r="H55" i="6"/>
  <c r="I55" i="6"/>
  <c r="H9" i="6"/>
  <c r="I9" i="6"/>
  <c r="H117" i="6"/>
  <c r="I117" i="6"/>
  <c r="H101" i="6"/>
  <c r="I101" i="6"/>
  <c r="I65" i="6"/>
  <c r="H65" i="6"/>
  <c r="H19" i="6"/>
  <c r="I19" i="6"/>
  <c r="H123" i="6"/>
  <c r="I123" i="6"/>
  <c r="H96" i="6"/>
  <c r="I96" i="6"/>
  <c r="I127" i="6"/>
  <c r="H127" i="6"/>
  <c r="H122" i="6"/>
  <c r="I122" i="6"/>
  <c r="H106" i="6"/>
  <c r="I106" i="6"/>
  <c r="H75" i="6"/>
  <c r="I75" i="6"/>
  <c r="I64" i="6"/>
  <c r="H64" i="6"/>
  <c r="H59" i="6"/>
  <c r="I59" i="6"/>
  <c r="I34" i="6"/>
  <c r="H34" i="6"/>
  <c r="I23" i="6"/>
  <c r="H23" i="6"/>
  <c r="H120" i="6"/>
  <c r="I120" i="6"/>
  <c r="I89" i="6"/>
  <c r="H89" i="6"/>
  <c r="H22" i="6"/>
  <c r="I22" i="6"/>
  <c r="L80" i="6"/>
  <c r="M80" i="6"/>
  <c r="H125" i="6"/>
  <c r="I125" i="6"/>
  <c r="I88" i="6"/>
  <c r="H88" i="6"/>
  <c r="I42" i="6"/>
  <c r="H42" i="6"/>
  <c r="L97" i="6"/>
  <c r="M97" i="6"/>
  <c r="L15" i="6"/>
  <c r="M15" i="6"/>
  <c r="H118" i="6"/>
  <c r="I118" i="6"/>
  <c r="H102" i="6"/>
  <c r="I102" i="6"/>
  <c r="H91" i="6"/>
  <c r="I91" i="6"/>
  <c r="H81" i="6"/>
  <c r="I81" i="6"/>
  <c r="H25" i="6"/>
  <c r="I25" i="6"/>
  <c r="H121" i="6"/>
  <c r="I121" i="6"/>
  <c r="H105" i="6"/>
  <c r="I105" i="6"/>
  <c r="H74" i="6"/>
  <c r="I74" i="6"/>
  <c r="H69" i="6"/>
  <c r="I69" i="6"/>
  <c r="H33" i="6"/>
  <c r="I33" i="6"/>
  <c r="H87" i="6"/>
  <c r="I87" i="6"/>
  <c r="H37" i="6"/>
  <c r="I37" i="6"/>
  <c r="M87" i="6"/>
  <c r="L87" i="6"/>
  <c r="M71" i="6"/>
  <c r="L71" i="6"/>
  <c r="H77" i="6"/>
  <c r="I77" i="6"/>
  <c r="H14" i="6"/>
  <c r="I14" i="6"/>
  <c r="L65" i="6"/>
  <c r="M65" i="6"/>
  <c r="H27" i="6"/>
  <c r="I27" i="6"/>
  <c r="M75" i="6"/>
  <c r="L75" i="6"/>
  <c r="H54" i="6"/>
  <c r="I54" i="6"/>
  <c r="I36" i="6"/>
  <c r="H36" i="6"/>
  <c r="L83" i="6"/>
  <c r="L50" i="6"/>
  <c r="M50" i="6"/>
  <c r="L113" i="6"/>
  <c r="M113" i="6"/>
  <c r="I107" i="6"/>
  <c r="I90" i="6"/>
  <c r="M24" i="6"/>
  <c r="I15" i="6"/>
  <c r="H15" i="6"/>
  <c r="H39" i="6"/>
  <c r="I39" i="6"/>
  <c r="H30" i="6"/>
  <c r="I30" i="6"/>
  <c r="I12" i="6"/>
  <c r="H12" i="6"/>
  <c r="I7" i="6"/>
  <c r="H7" i="6"/>
  <c r="I116" i="6"/>
  <c r="L105" i="6"/>
  <c r="M105" i="6"/>
  <c r="H99" i="6"/>
  <c r="I94" i="6"/>
  <c r="I86" i="6"/>
  <c r="I70" i="6"/>
  <c r="L68" i="6"/>
  <c r="M68" i="6"/>
  <c r="L62" i="6"/>
  <c r="M62" i="6"/>
  <c r="L52" i="6"/>
  <c r="M52" i="6"/>
  <c r="L46" i="6"/>
  <c r="M46" i="6"/>
  <c r="H44" i="6"/>
  <c r="L41" i="6"/>
  <c r="M49" i="6"/>
  <c r="L49" i="6"/>
  <c r="M11" i="6"/>
  <c r="L11" i="6"/>
  <c r="H95" i="6"/>
  <c r="I95" i="6"/>
  <c r="H45" i="6"/>
  <c r="I45" i="6"/>
  <c r="H50" i="6"/>
  <c r="I80" i="6"/>
  <c r="H80" i="6"/>
  <c r="I124" i="6"/>
  <c r="L121" i="6"/>
  <c r="M121" i="6"/>
  <c r="L114" i="6"/>
  <c r="H92" i="6"/>
  <c r="L82" i="6"/>
  <c r="M82" i="6"/>
  <c r="I62" i="6"/>
  <c r="M56" i="6"/>
  <c r="H52" i="6"/>
  <c r="I49" i="6"/>
  <c r="H46" i="6"/>
  <c r="I32" i="6"/>
  <c r="L14" i="6"/>
  <c r="M14" i="6"/>
  <c r="I28" i="6"/>
  <c r="H28" i="6"/>
  <c r="H71" i="6"/>
  <c r="I71" i="6"/>
  <c r="M27" i="6"/>
  <c r="L27" i="6"/>
  <c r="L112" i="6"/>
  <c r="M112" i="6"/>
  <c r="M47" i="6"/>
  <c r="L47" i="6"/>
  <c r="H73" i="6"/>
  <c r="I63" i="6"/>
  <c r="I29" i="6"/>
  <c r="H29" i="6"/>
  <c r="H6" i="6"/>
  <c r="I6" i="6"/>
  <c r="I128" i="6"/>
  <c r="I108" i="6"/>
  <c r="I82" i="6"/>
  <c r="H78" i="6"/>
  <c r="H72" i="6"/>
  <c r="L43" i="6"/>
  <c r="M40" i="6"/>
  <c r="H38" i="6"/>
  <c r="H21" i="6"/>
  <c r="I60" i="6"/>
  <c r="H60" i="6"/>
  <c r="I5" i="6"/>
  <c r="H5" i="6"/>
  <c r="I84" i="6"/>
  <c r="H84" i="6"/>
  <c r="H8" i="6"/>
  <c r="I8" i="6"/>
  <c r="L7" i="6"/>
  <c r="M7" i="6"/>
  <c r="H41" i="6"/>
  <c r="I41" i="6"/>
  <c r="M55" i="6"/>
  <c r="L55" i="6"/>
  <c r="I18" i="6"/>
  <c r="M4" i="6"/>
  <c r="L4" i="6"/>
  <c r="I31" i="6"/>
  <c r="H31" i="6"/>
  <c r="H4" i="6"/>
  <c r="I4" i="6"/>
  <c r="M91" i="6"/>
  <c r="L91" i="6"/>
  <c r="M35" i="6"/>
  <c r="L35" i="6"/>
  <c r="H67" i="6"/>
  <c r="I67" i="6"/>
  <c r="H35" i="6"/>
  <c r="I35" i="6"/>
  <c r="H3" i="6"/>
  <c r="I3" i="6"/>
  <c r="F25" i="4"/>
  <c r="G24" i="6" s="1"/>
  <c r="L122" i="6"/>
  <c r="H111" i="6"/>
  <c r="I100" i="6"/>
  <c r="H76" i="6"/>
  <c r="H56" i="6"/>
  <c r="L48" i="6"/>
  <c r="M48" i="6"/>
  <c r="M34" i="6"/>
  <c r="L13" i="6"/>
  <c r="M13" i="6"/>
  <c r="F3" i="1"/>
  <c r="M58" i="6"/>
  <c r="M23" i="6"/>
  <c r="M21" i="6"/>
  <c r="L8" i="6"/>
  <c r="L130" i="6" s="1"/>
  <c r="M133" i="6" s="1"/>
  <c r="M3" i="6"/>
  <c r="M130" i="6" l="1"/>
  <c r="M132" i="6" s="1"/>
  <c r="M134" i="6" s="1"/>
  <c r="M136" i="6" s="1"/>
  <c r="H24" i="6"/>
  <c r="H130" i="6" s="1"/>
  <c r="I133" i="6" s="1"/>
  <c r="I24" i="6"/>
  <c r="I130" i="6" s="1"/>
  <c r="I132" i="6" s="1"/>
  <c r="I134" i="6" s="1"/>
  <c r="I136" i="6" s="1"/>
</calcChain>
</file>

<file path=xl/sharedStrings.xml><?xml version="1.0" encoding="utf-8"?>
<sst xmlns="http://schemas.openxmlformats.org/spreadsheetml/2006/main" count="171" uniqueCount="25">
  <si>
    <t>x_s</t>
  </si>
  <si>
    <t>Roll?</t>
  </si>
  <si>
    <t>Roll_s</t>
  </si>
  <si>
    <t>Resp_s</t>
  </si>
  <si>
    <t>Manager</t>
  </si>
  <si>
    <t>E[p_s|x_s]</t>
  </si>
  <si>
    <t>Total</t>
  </si>
  <si>
    <t>Profit</t>
  </si>
  <si>
    <t>Segment</t>
  </si>
  <si>
    <t>LL =</t>
  </si>
  <si>
    <t>Test RR</t>
  </si>
  <si>
    <t>cutoff</t>
  </si>
  <si>
    <t xml:space="preserve"> </t>
  </si>
  <si>
    <t>Standard</t>
  </si>
  <si>
    <t>Model</t>
  </si>
  <si>
    <t>Net Revenue</t>
  </si>
  <si>
    <t>Cost</t>
  </si>
  <si>
    <t>Incr Profit</t>
  </si>
  <si>
    <t>Y</t>
  </si>
  <si>
    <t>N</t>
  </si>
  <si>
    <t>\alpha</t>
  </si>
  <si>
    <t>\beta</t>
  </si>
  <si>
    <t>B(\alpha,\beta)</t>
  </si>
  <si>
    <t>P(X=x|m)</t>
  </si>
  <si>
    <t>m_s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</si>
</sst>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fill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A2" sqref="A1:IV2"/>
    </sheetView>
  </sheetViews>
  <sheetFormatPr defaultRowHeight="12.75" x14ac:dyDescent="0.2"/>
  <sheetData>
    <row r="1" spans="1:6" x14ac:dyDescent="0.2">
      <c r="A1" s="1" t="s">
        <v>8</v>
      </c>
      <c r="B1" s="1" t="s">
        <v>24</v>
      </c>
      <c r="C1" s="1" t="s">
        <v>0</v>
      </c>
      <c r="D1" s="1"/>
      <c r="E1" s="1"/>
      <c r="F1" s="1"/>
    </row>
    <row r="2" spans="1:6" x14ac:dyDescent="0.2">
      <c r="A2">
        <v>1</v>
      </c>
      <c r="B2">
        <v>34</v>
      </c>
      <c r="C2">
        <v>0</v>
      </c>
    </row>
    <row r="3" spans="1:6" x14ac:dyDescent="0.2">
      <c r="A3">
        <v>2</v>
      </c>
      <c r="B3">
        <v>102</v>
      </c>
      <c r="C3">
        <v>1</v>
      </c>
    </row>
    <row r="4" spans="1:6" x14ac:dyDescent="0.2">
      <c r="A4">
        <v>3</v>
      </c>
      <c r="B4">
        <v>53</v>
      </c>
      <c r="C4">
        <v>0</v>
      </c>
    </row>
    <row r="5" spans="1:6" x14ac:dyDescent="0.2">
      <c r="A5">
        <v>4</v>
      </c>
      <c r="B5">
        <v>145</v>
      </c>
      <c r="C5">
        <v>2</v>
      </c>
    </row>
    <row r="6" spans="1:6" x14ac:dyDescent="0.2">
      <c r="A6">
        <v>5</v>
      </c>
      <c r="B6">
        <v>1254</v>
      </c>
      <c r="C6">
        <v>62</v>
      </c>
    </row>
    <row r="7" spans="1:6" x14ac:dyDescent="0.2">
      <c r="A7">
        <v>6</v>
      </c>
      <c r="B7">
        <v>144</v>
      </c>
      <c r="C7">
        <v>7</v>
      </c>
    </row>
    <row r="8" spans="1:6" x14ac:dyDescent="0.2">
      <c r="A8">
        <v>7</v>
      </c>
      <c r="B8">
        <v>1235</v>
      </c>
      <c r="C8">
        <v>80</v>
      </c>
    </row>
    <row r="9" spans="1:6" x14ac:dyDescent="0.2">
      <c r="A9">
        <v>8</v>
      </c>
      <c r="B9">
        <v>573</v>
      </c>
      <c r="C9">
        <v>34</v>
      </c>
    </row>
    <row r="10" spans="1:6" x14ac:dyDescent="0.2">
      <c r="A10">
        <v>9</v>
      </c>
      <c r="B10">
        <v>1083</v>
      </c>
      <c r="C10">
        <v>24</v>
      </c>
    </row>
    <row r="11" spans="1:6" x14ac:dyDescent="0.2">
      <c r="A11">
        <v>10</v>
      </c>
      <c r="B11">
        <v>352</v>
      </c>
      <c r="C11">
        <v>5</v>
      </c>
    </row>
    <row r="12" spans="1:6" x14ac:dyDescent="0.2">
      <c r="A12">
        <v>11</v>
      </c>
      <c r="B12">
        <v>817</v>
      </c>
      <c r="C12">
        <v>7</v>
      </c>
    </row>
    <row r="13" spans="1:6" x14ac:dyDescent="0.2">
      <c r="A13">
        <v>12</v>
      </c>
      <c r="B13">
        <v>118</v>
      </c>
      <c r="C13">
        <v>0</v>
      </c>
    </row>
    <row r="14" spans="1:6" x14ac:dyDescent="0.2">
      <c r="A14">
        <v>13</v>
      </c>
      <c r="B14">
        <v>1049</v>
      </c>
      <c r="C14">
        <v>3</v>
      </c>
    </row>
    <row r="15" spans="1:6" x14ac:dyDescent="0.2">
      <c r="A15">
        <v>14</v>
      </c>
      <c r="B15">
        <v>452</v>
      </c>
      <c r="C15">
        <v>3</v>
      </c>
    </row>
    <row r="16" spans="1:6" x14ac:dyDescent="0.2">
      <c r="A16">
        <v>15</v>
      </c>
      <c r="B16">
        <v>338</v>
      </c>
      <c r="C16">
        <v>2</v>
      </c>
    </row>
    <row r="17" spans="1:3" x14ac:dyDescent="0.2">
      <c r="A17">
        <v>16</v>
      </c>
      <c r="B17">
        <v>168</v>
      </c>
      <c r="C17">
        <v>0</v>
      </c>
    </row>
    <row r="18" spans="1:3" x14ac:dyDescent="0.2">
      <c r="A18">
        <v>17</v>
      </c>
      <c r="B18">
        <v>242</v>
      </c>
      <c r="C18">
        <v>3</v>
      </c>
    </row>
    <row r="19" spans="1:3" x14ac:dyDescent="0.2">
      <c r="A19">
        <v>18</v>
      </c>
      <c r="B19">
        <v>185</v>
      </c>
      <c r="C19">
        <v>1</v>
      </c>
    </row>
    <row r="20" spans="1:3" x14ac:dyDescent="0.2">
      <c r="A20">
        <v>19</v>
      </c>
      <c r="B20">
        <v>116</v>
      </c>
      <c r="C20">
        <v>0</v>
      </c>
    </row>
    <row r="21" spans="1:3" x14ac:dyDescent="0.2">
      <c r="A21">
        <v>20</v>
      </c>
      <c r="B21">
        <v>69</v>
      </c>
      <c r="C21">
        <v>1</v>
      </c>
    </row>
    <row r="22" spans="1:3" x14ac:dyDescent="0.2">
      <c r="A22">
        <v>21</v>
      </c>
      <c r="B22">
        <v>193</v>
      </c>
      <c r="C22">
        <v>1</v>
      </c>
    </row>
    <row r="23" spans="1:3" x14ac:dyDescent="0.2">
      <c r="A23">
        <v>22</v>
      </c>
      <c r="B23">
        <v>82</v>
      </c>
      <c r="C23">
        <v>1</v>
      </c>
    </row>
    <row r="24" spans="1:3" x14ac:dyDescent="0.2">
      <c r="A24">
        <v>23</v>
      </c>
      <c r="B24">
        <v>265</v>
      </c>
      <c r="C24">
        <v>1</v>
      </c>
    </row>
    <row r="25" spans="1:3" x14ac:dyDescent="0.2">
      <c r="A25">
        <v>24</v>
      </c>
      <c r="B25">
        <v>171</v>
      </c>
      <c r="C25">
        <v>0</v>
      </c>
    </row>
    <row r="26" spans="1:3" x14ac:dyDescent="0.2">
      <c r="A26">
        <v>25</v>
      </c>
      <c r="B26">
        <v>1554</v>
      </c>
      <c r="C26">
        <v>7</v>
      </c>
    </row>
    <row r="27" spans="1:3" x14ac:dyDescent="0.2">
      <c r="A27">
        <v>26</v>
      </c>
      <c r="B27">
        <v>1339</v>
      </c>
      <c r="C27">
        <v>4</v>
      </c>
    </row>
    <row r="28" spans="1:3" x14ac:dyDescent="0.2">
      <c r="A28">
        <v>27</v>
      </c>
      <c r="B28">
        <v>1167</v>
      </c>
      <c r="C28">
        <v>4</v>
      </c>
    </row>
    <row r="29" spans="1:3" x14ac:dyDescent="0.2">
      <c r="A29">
        <v>28</v>
      </c>
      <c r="B29">
        <v>621</v>
      </c>
      <c r="C29">
        <v>2</v>
      </c>
    </row>
    <row r="30" spans="1:3" x14ac:dyDescent="0.2">
      <c r="A30">
        <v>29</v>
      </c>
      <c r="B30">
        <v>1013</v>
      </c>
      <c r="C30">
        <v>1</v>
      </c>
    </row>
    <row r="31" spans="1:3" x14ac:dyDescent="0.2">
      <c r="A31">
        <v>30</v>
      </c>
      <c r="B31">
        <v>544</v>
      </c>
      <c r="C31">
        <v>1</v>
      </c>
    </row>
    <row r="32" spans="1:3" x14ac:dyDescent="0.2">
      <c r="A32">
        <v>31</v>
      </c>
      <c r="B32">
        <v>731</v>
      </c>
      <c r="C32">
        <v>1</v>
      </c>
    </row>
    <row r="33" spans="1:3" x14ac:dyDescent="0.2">
      <c r="A33">
        <v>32</v>
      </c>
      <c r="B33">
        <v>326</v>
      </c>
      <c r="C33">
        <v>0</v>
      </c>
    </row>
    <row r="34" spans="1:3" x14ac:dyDescent="0.2">
      <c r="A34">
        <v>33</v>
      </c>
      <c r="B34">
        <v>772</v>
      </c>
      <c r="C34">
        <v>1</v>
      </c>
    </row>
    <row r="35" spans="1:3" x14ac:dyDescent="0.2">
      <c r="A35">
        <v>34</v>
      </c>
      <c r="B35">
        <v>335</v>
      </c>
      <c r="C35">
        <v>1</v>
      </c>
    </row>
    <row r="36" spans="1:3" x14ac:dyDescent="0.2">
      <c r="A36">
        <v>35</v>
      </c>
      <c r="B36">
        <v>235</v>
      </c>
      <c r="C36">
        <v>0</v>
      </c>
    </row>
    <row r="37" spans="1:3" x14ac:dyDescent="0.2">
      <c r="A37">
        <v>36</v>
      </c>
      <c r="B37">
        <v>218</v>
      </c>
      <c r="C37">
        <v>0</v>
      </c>
    </row>
    <row r="38" spans="1:3" x14ac:dyDescent="0.2">
      <c r="A38">
        <v>37</v>
      </c>
      <c r="B38">
        <v>221</v>
      </c>
      <c r="C38">
        <v>0</v>
      </c>
    </row>
    <row r="39" spans="1:3" x14ac:dyDescent="0.2">
      <c r="A39">
        <v>38</v>
      </c>
      <c r="B39">
        <v>103</v>
      </c>
      <c r="C39">
        <v>1</v>
      </c>
    </row>
    <row r="40" spans="1:3" x14ac:dyDescent="0.2">
      <c r="A40">
        <v>39</v>
      </c>
      <c r="B40">
        <v>170</v>
      </c>
      <c r="C40">
        <v>0</v>
      </c>
    </row>
    <row r="41" spans="1:3" x14ac:dyDescent="0.2">
      <c r="A41">
        <v>40</v>
      </c>
      <c r="B41">
        <v>45</v>
      </c>
      <c r="C41">
        <v>0</v>
      </c>
    </row>
    <row r="42" spans="1:3" x14ac:dyDescent="0.2">
      <c r="A42">
        <v>41</v>
      </c>
      <c r="B42">
        <v>237</v>
      </c>
      <c r="C42">
        <v>0</v>
      </c>
    </row>
    <row r="43" spans="1:3" x14ac:dyDescent="0.2">
      <c r="A43">
        <v>42</v>
      </c>
      <c r="B43">
        <v>86</v>
      </c>
      <c r="C43">
        <v>0</v>
      </c>
    </row>
    <row r="44" spans="1:3" x14ac:dyDescent="0.2">
      <c r="A44">
        <v>43</v>
      </c>
      <c r="B44">
        <v>297</v>
      </c>
      <c r="C44">
        <v>1</v>
      </c>
    </row>
    <row r="45" spans="1:3" x14ac:dyDescent="0.2">
      <c r="A45">
        <v>44</v>
      </c>
      <c r="B45">
        <v>415</v>
      </c>
      <c r="C45">
        <v>0</v>
      </c>
    </row>
    <row r="46" spans="1:3" x14ac:dyDescent="0.2">
      <c r="A46">
        <v>45</v>
      </c>
      <c r="B46">
        <v>187</v>
      </c>
      <c r="C46">
        <v>0</v>
      </c>
    </row>
    <row r="47" spans="1:3" x14ac:dyDescent="0.2">
      <c r="A47">
        <v>46</v>
      </c>
      <c r="B47">
        <v>248</v>
      </c>
      <c r="C47">
        <v>0</v>
      </c>
    </row>
    <row r="48" spans="1:3" x14ac:dyDescent="0.2">
      <c r="A48">
        <v>47</v>
      </c>
      <c r="B48">
        <v>316</v>
      </c>
      <c r="C48">
        <v>1</v>
      </c>
    </row>
    <row r="49" spans="1:3" x14ac:dyDescent="0.2">
      <c r="A49">
        <v>48</v>
      </c>
      <c r="B49">
        <v>374</v>
      </c>
      <c r="C49">
        <v>0</v>
      </c>
    </row>
    <row r="50" spans="1:3" x14ac:dyDescent="0.2">
      <c r="A50">
        <v>49</v>
      </c>
      <c r="B50">
        <v>229</v>
      </c>
      <c r="C50">
        <v>1</v>
      </c>
    </row>
    <row r="51" spans="1:3" x14ac:dyDescent="0.2">
      <c r="A51">
        <v>50</v>
      </c>
      <c r="B51">
        <v>278</v>
      </c>
      <c r="C51">
        <v>0</v>
      </c>
    </row>
    <row r="52" spans="1:3" x14ac:dyDescent="0.2">
      <c r="A52">
        <v>51</v>
      </c>
      <c r="B52">
        <v>309</v>
      </c>
      <c r="C52">
        <v>0</v>
      </c>
    </row>
    <row r="53" spans="1:3" x14ac:dyDescent="0.2">
      <c r="A53">
        <v>52</v>
      </c>
      <c r="B53">
        <v>376</v>
      </c>
      <c r="C53">
        <v>0</v>
      </c>
    </row>
    <row r="54" spans="1:3" x14ac:dyDescent="0.2">
      <c r="A54">
        <v>53</v>
      </c>
      <c r="B54">
        <v>454</v>
      </c>
      <c r="C54">
        <v>0</v>
      </c>
    </row>
    <row r="55" spans="1:3" x14ac:dyDescent="0.2">
      <c r="A55">
        <v>54</v>
      </c>
      <c r="B55">
        <v>549</v>
      </c>
      <c r="C55">
        <v>5</v>
      </c>
    </row>
    <row r="56" spans="1:3" x14ac:dyDescent="0.2">
      <c r="A56">
        <v>55</v>
      </c>
      <c r="B56">
        <v>399</v>
      </c>
      <c r="C56">
        <v>3</v>
      </c>
    </row>
    <row r="57" spans="1:3" x14ac:dyDescent="0.2">
      <c r="A57">
        <v>56</v>
      </c>
      <c r="B57">
        <v>168</v>
      </c>
      <c r="C57">
        <v>0</v>
      </c>
    </row>
    <row r="58" spans="1:3" x14ac:dyDescent="0.2">
      <c r="A58">
        <v>57</v>
      </c>
      <c r="B58">
        <v>651</v>
      </c>
      <c r="C58">
        <v>2</v>
      </c>
    </row>
    <row r="59" spans="1:3" x14ac:dyDescent="0.2">
      <c r="A59">
        <v>58</v>
      </c>
      <c r="B59">
        <v>307</v>
      </c>
      <c r="C59">
        <v>2</v>
      </c>
    </row>
    <row r="60" spans="1:3" x14ac:dyDescent="0.2">
      <c r="A60">
        <v>59</v>
      </c>
      <c r="B60">
        <v>221</v>
      </c>
      <c r="C60">
        <v>0</v>
      </c>
    </row>
    <row r="61" spans="1:3" x14ac:dyDescent="0.2">
      <c r="A61">
        <v>60</v>
      </c>
      <c r="B61">
        <v>179</v>
      </c>
      <c r="C61">
        <v>0</v>
      </c>
    </row>
    <row r="62" spans="1:3" x14ac:dyDescent="0.2">
      <c r="A62">
        <v>61</v>
      </c>
      <c r="B62">
        <v>247</v>
      </c>
      <c r="C62">
        <v>0</v>
      </c>
    </row>
    <row r="63" spans="1:3" x14ac:dyDescent="0.2">
      <c r="A63">
        <v>62</v>
      </c>
      <c r="B63">
        <v>65</v>
      </c>
      <c r="C63">
        <v>0</v>
      </c>
    </row>
    <row r="64" spans="1:3" x14ac:dyDescent="0.2">
      <c r="A64">
        <v>63</v>
      </c>
      <c r="B64">
        <v>594</v>
      </c>
      <c r="C64">
        <v>1</v>
      </c>
    </row>
    <row r="65" spans="1:3" x14ac:dyDescent="0.2">
      <c r="A65">
        <v>64</v>
      </c>
      <c r="B65">
        <v>149</v>
      </c>
      <c r="C65">
        <v>0</v>
      </c>
    </row>
    <row r="66" spans="1:3" x14ac:dyDescent="0.2">
      <c r="A66">
        <v>65</v>
      </c>
      <c r="B66">
        <v>268</v>
      </c>
      <c r="C66">
        <v>0</v>
      </c>
    </row>
    <row r="67" spans="1:3" x14ac:dyDescent="0.2">
      <c r="A67">
        <v>66</v>
      </c>
      <c r="B67">
        <v>51</v>
      </c>
      <c r="C67">
        <v>0</v>
      </c>
    </row>
    <row r="68" spans="1:3" x14ac:dyDescent="0.2">
      <c r="A68">
        <v>67</v>
      </c>
      <c r="B68">
        <v>981</v>
      </c>
      <c r="C68">
        <v>2</v>
      </c>
    </row>
    <row r="69" spans="1:3" x14ac:dyDescent="0.2">
      <c r="A69">
        <v>68</v>
      </c>
      <c r="B69">
        <v>263</v>
      </c>
      <c r="C69">
        <v>0</v>
      </c>
    </row>
    <row r="70" spans="1:3" x14ac:dyDescent="0.2">
      <c r="A70">
        <v>69</v>
      </c>
      <c r="B70">
        <v>1056</v>
      </c>
      <c r="C70">
        <v>0</v>
      </c>
    </row>
    <row r="71" spans="1:3" x14ac:dyDescent="0.2">
      <c r="A71">
        <v>70</v>
      </c>
      <c r="B71">
        <v>291</v>
      </c>
      <c r="C71">
        <v>0</v>
      </c>
    </row>
    <row r="72" spans="1:3" x14ac:dyDescent="0.2">
      <c r="A72">
        <v>71</v>
      </c>
      <c r="B72">
        <v>594</v>
      </c>
      <c r="C72">
        <v>1</v>
      </c>
    </row>
    <row r="73" spans="1:3" x14ac:dyDescent="0.2">
      <c r="A73">
        <v>72</v>
      </c>
      <c r="B73">
        <v>180</v>
      </c>
      <c r="C73">
        <v>0</v>
      </c>
    </row>
    <row r="74" spans="1:3" x14ac:dyDescent="0.2">
      <c r="A74">
        <v>73</v>
      </c>
      <c r="B74">
        <v>95</v>
      </c>
      <c r="C74">
        <v>0</v>
      </c>
    </row>
    <row r="75" spans="1:3" x14ac:dyDescent="0.2">
      <c r="A75">
        <v>74</v>
      </c>
      <c r="B75">
        <v>227</v>
      </c>
      <c r="C75">
        <v>0</v>
      </c>
    </row>
    <row r="76" spans="1:3" x14ac:dyDescent="0.2">
      <c r="A76">
        <v>75</v>
      </c>
      <c r="B76">
        <v>360</v>
      </c>
      <c r="C76">
        <v>1</v>
      </c>
    </row>
    <row r="77" spans="1:3" x14ac:dyDescent="0.2">
      <c r="A77">
        <v>76</v>
      </c>
      <c r="B77">
        <v>538</v>
      </c>
      <c r="C77">
        <v>2</v>
      </c>
    </row>
    <row r="78" spans="1:3" x14ac:dyDescent="0.2">
      <c r="A78">
        <v>77</v>
      </c>
      <c r="B78">
        <v>730</v>
      </c>
      <c r="C78">
        <v>1</v>
      </c>
    </row>
    <row r="79" spans="1:3" x14ac:dyDescent="0.2">
      <c r="A79">
        <v>78</v>
      </c>
      <c r="B79">
        <v>697</v>
      </c>
      <c r="C79">
        <v>0</v>
      </c>
    </row>
    <row r="80" spans="1:3" x14ac:dyDescent="0.2">
      <c r="A80">
        <v>79</v>
      </c>
      <c r="B80">
        <v>179</v>
      </c>
      <c r="C80">
        <v>1</v>
      </c>
    </row>
    <row r="81" spans="1:3" x14ac:dyDescent="0.2">
      <c r="A81">
        <v>80</v>
      </c>
      <c r="B81">
        <v>138</v>
      </c>
      <c r="C81">
        <v>2</v>
      </c>
    </row>
    <row r="82" spans="1:3" x14ac:dyDescent="0.2">
      <c r="A82">
        <v>81</v>
      </c>
      <c r="B82">
        <v>178</v>
      </c>
      <c r="C82">
        <v>0</v>
      </c>
    </row>
    <row r="83" spans="1:3" x14ac:dyDescent="0.2">
      <c r="A83">
        <v>82</v>
      </c>
      <c r="B83">
        <v>393</v>
      </c>
      <c r="C83">
        <v>1</v>
      </c>
    </row>
    <row r="84" spans="1:3" x14ac:dyDescent="0.2">
      <c r="A84">
        <v>83</v>
      </c>
      <c r="B84">
        <v>351</v>
      </c>
      <c r="C84">
        <v>3</v>
      </c>
    </row>
    <row r="85" spans="1:3" x14ac:dyDescent="0.2">
      <c r="A85">
        <v>84</v>
      </c>
      <c r="B85">
        <v>849</v>
      </c>
      <c r="C85">
        <v>3</v>
      </c>
    </row>
    <row r="86" spans="1:3" x14ac:dyDescent="0.2">
      <c r="A86">
        <v>85</v>
      </c>
      <c r="B86">
        <v>764</v>
      </c>
      <c r="C86">
        <v>3</v>
      </c>
    </row>
    <row r="87" spans="1:3" x14ac:dyDescent="0.2">
      <c r="A87">
        <v>86</v>
      </c>
      <c r="B87">
        <v>1268</v>
      </c>
      <c r="C87">
        <v>2</v>
      </c>
    </row>
    <row r="88" spans="1:3" x14ac:dyDescent="0.2">
      <c r="A88">
        <v>87</v>
      </c>
      <c r="B88">
        <v>275</v>
      </c>
      <c r="C88">
        <v>0</v>
      </c>
    </row>
    <row r="89" spans="1:3" x14ac:dyDescent="0.2">
      <c r="A89">
        <v>88</v>
      </c>
      <c r="B89">
        <v>299</v>
      </c>
      <c r="C89">
        <v>1</v>
      </c>
    </row>
    <row r="90" spans="1:3" x14ac:dyDescent="0.2">
      <c r="A90">
        <v>89</v>
      </c>
      <c r="B90">
        <v>220</v>
      </c>
      <c r="C90">
        <v>0</v>
      </c>
    </row>
    <row r="91" spans="1:3" x14ac:dyDescent="0.2">
      <c r="A91">
        <v>90</v>
      </c>
      <c r="B91">
        <v>402</v>
      </c>
      <c r="C91">
        <v>1</v>
      </c>
    </row>
    <row r="92" spans="1:3" x14ac:dyDescent="0.2">
      <c r="A92">
        <v>91</v>
      </c>
      <c r="B92">
        <v>96</v>
      </c>
      <c r="C92">
        <v>1</v>
      </c>
    </row>
    <row r="93" spans="1:3" x14ac:dyDescent="0.2">
      <c r="A93">
        <v>92</v>
      </c>
      <c r="B93">
        <v>271</v>
      </c>
      <c r="C93">
        <v>1</v>
      </c>
    </row>
    <row r="94" spans="1:3" x14ac:dyDescent="0.2">
      <c r="A94">
        <v>93</v>
      </c>
      <c r="B94">
        <v>142</v>
      </c>
      <c r="C94">
        <v>0</v>
      </c>
    </row>
    <row r="95" spans="1:3" x14ac:dyDescent="0.2">
      <c r="A95">
        <v>94</v>
      </c>
      <c r="B95">
        <v>246</v>
      </c>
      <c r="C95">
        <v>0</v>
      </c>
    </row>
    <row r="96" spans="1:3" x14ac:dyDescent="0.2">
      <c r="A96">
        <v>95</v>
      </c>
      <c r="B96">
        <v>456</v>
      </c>
      <c r="C96">
        <v>1</v>
      </c>
    </row>
    <row r="97" spans="1:3" x14ac:dyDescent="0.2">
      <c r="A97">
        <v>96</v>
      </c>
      <c r="B97">
        <v>403</v>
      </c>
      <c r="C97">
        <v>2</v>
      </c>
    </row>
    <row r="98" spans="1:3" x14ac:dyDescent="0.2">
      <c r="A98">
        <v>97</v>
      </c>
      <c r="B98">
        <v>128</v>
      </c>
      <c r="C98">
        <v>1</v>
      </c>
    </row>
    <row r="99" spans="1:3" x14ac:dyDescent="0.2">
      <c r="A99">
        <v>98</v>
      </c>
      <c r="B99">
        <v>370</v>
      </c>
      <c r="C99">
        <v>2</v>
      </c>
    </row>
    <row r="100" spans="1:3" x14ac:dyDescent="0.2">
      <c r="A100">
        <v>99</v>
      </c>
      <c r="B100">
        <v>128</v>
      </c>
      <c r="C100">
        <v>0</v>
      </c>
    </row>
    <row r="101" spans="1:3" x14ac:dyDescent="0.2">
      <c r="A101">
        <v>100</v>
      </c>
      <c r="B101">
        <v>386</v>
      </c>
      <c r="C101">
        <v>0</v>
      </c>
    </row>
    <row r="102" spans="1:3" x14ac:dyDescent="0.2">
      <c r="A102">
        <v>101</v>
      </c>
      <c r="B102">
        <v>380</v>
      </c>
      <c r="C102">
        <v>0</v>
      </c>
    </row>
    <row r="103" spans="1:3" x14ac:dyDescent="0.2">
      <c r="A103">
        <v>102</v>
      </c>
      <c r="B103">
        <v>611</v>
      </c>
      <c r="C103">
        <v>0</v>
      </c>
    </row>
    <row r="104" spans="1:3" x14ac:dyDescent="0.2">
      <c r="A104">
        <v>103</v>
      </c>
      <c r="B104">
        <v>376</v>
      </c>
      <c r="C104">
        <v>1</v>
      </c>
    </row>
    <row r="105" spans="1:3" x14ac:dyDescent="0.2">
      <c r="A105">
        <v>104</v>
      </c>
      <c r="B105">
        <v>504</v>
      </c>
      <c r="C105">
        <v>1</v>
      </c>
    </row>
    <row r="106" spans="1:3" x14ac:dyDescent="0.2">
      <c r="A106">
        <v>105</v>
      </c>
      <c r="B106">
        <v>286</v>
      </c>
      <c r="C106">
        <v>0</v>
      </c>
    </row>
    <row r="107" spans="1:3" x14ac:dyDescent="0.2">
      <c r="A107">
        <v>106</v>
      </c>
      <c r="B107">
        <v>729</v>
      </c>
      <c r="C107">
        <v>0</v>
      </c>
    </row>
    <row r="108" spans="1:3" x14ac:dyDescent="0.2">
      <c r="A108">
        <v>107</v>
      </c>
      <c r="B108">
        <v>279</v>
      </c>
      <c r="C108">
        <v>0</v>
      </c>
    </row>
    <row r="109" spans="1:3" x14ac:dyDescent="0.2">
      <c r="A109">
        <v>108</v>
      </c>
      <c r="B109">
        <v>472</v>
      </c>
      <c r="C109">
        <v>0</v>
      </c>
    </row>
    <row r="110" spans="1:3" x14ac:dyDescent="0.2">
      <c r="A110">
        <v>109</v>
      </c>
      <c r="B110">
        <v>346</v>
      </c>
      <c r="C110">
        <v>0</v>
      </c>
    </row>
    <row r="111" spans="1:3" x14ac:dyDescent="0.2">
      <c r="A111">
        <v>110</v>
      </c>
      <c r="B111">
        <v>461</v>
      </c>
      <c r="C111">
        <v>0</v>
      </c>
    </row>
    <row r="112" spans="1:3" x14ac:dyDescent="0.2">
      <c r="A112">
        <v>111</v>
      </c>
      <c r="B112">
        <v>139</v>
      </c>
      <c r="C112">
        <v>0</v>
      </c>
    </row>
    <row r="113" spans="1:3" x14ac:dyDescent="0.2">
      <c r="A113">
        <v>112</v>
      </c>
      <c r="B113">
        <v>283</v>
      </c>
      <c r="C113">
        <v>0</v>
      </c>
    </row>
    <row r="114" spans="1:3" x14ac:dyDescent="0.2">
      <c r="A114">
        <v>113</v>
      </c>
      <c r="B114">
        <v>244</v>
      </c>
      <c r="C114">
        <v>0</v>
      </c>
    </row>
    <row r="115" spans="1:3" x14ac:dyDescent="0.2">
      <c r="A115">
        <v>114</v>
      </c>
      <c r="B115">
        <v>353</v>
      </c>
      <c r="C115">
        <v>1</v>
      </c>
    </row>
    <row r="116" spans="1:3" x14ac:dyDescent="0.2">
      <c r="A116">
        <v>115</v>
      </c>
      <c r="B116">
        <v>98</v>
      </c>
      <c r="C116">
        <v>0</v>
      </c>
    </row>
    <row r="117" spans="1:3" x14ac:dyDescent="0.2">
      <c r="A117">
        <v>116</v>
      </c>
      <c r="B117">
        <v>89</v>
      </c>
      <c r="C117">
        <v>1</v>
      </c>
    </row>
    <row r="118" spans="1:3" x14ac:dyDescent="0.2">
      <c r="A118">
        <v>117</v>
      </c>
      <c r="B118">
        <v>280</v>
      </c>
      <c r="C118">
        <v>0</v>
      </c>
    </row>
    <row r="119" spans="1:3" x14ac:dyDescent="0.2">
      <c r="A119">
        <v>118</v>
      </c>
      <c r="B119">
        <v>119</v>
      </c>
      <c r="C119">
        <v>0</v>
      </c>
    </row>
    <row r="120" spans="1:3" x14ac:dyDescent="0.2">
      <c r="A120">
        <v>119</v>
      </c>
      <c r="B120">
        <v>909</v>
      </c>
      <c r="C120">
        <v>1</v>
      </c>
    </row>
    <row r="121" spans="1:3" x14ac:dyDescent="0.2">
      <c r="A121">
        <v>120</v>
      </c>
      <c r="B121">
        <v>543</v>
      </c>
      <c r="C121">
        <v>1</v>
      </c>
    </row>
    <row r="122" spans="1:3" x14ac:dyDescent="0.2">
      <c r="A122">
        <v>121</v>
      </c>
      <c r="B122">
        <v>602</v>
      </c>
      <c r="C122">
        <v>0</v>
      </c>
    </row>
    <row r="123" spans="1:3" x14ac:dyDescent="0.2">
      <c r="A123">
        <v>122</v>
      </c>
      <c r="B123">
        <v>646</v>
      </c>
      <c r="C123">
        <v>0</v>
      </c>
    </row>
    <row r="124" spans="1:3" x14ac:dyDescent="0.2">
      <c r="A124">
        <v>123</v>
      </c>
      <c r="B124">
        <v>253</v>
      </c>
      <c r="C124">
        <v>1</v>
      </c>
    </row>
    <row r="125" spans="1:3" x14ac:dyDescent="0.2">
      <c r="A125">
        <v>124</v>
      </c>
      <c r="B125">
        <v>255</v>
      </c>
      <c r="C125">
        <v>0</v>
      </c>
    </row>
    <row r="126" spans="1:3" x14ac:dyDescent="0.2">
      <c r="A126">
        <v>125</v>
      </c>
      <c r="B126">
        <v>383</v>
      </c>
      <c r="C126">
        <v>0</v>
      </c>
    </row>
    <row r="127" spans="1:3" x14ac:dyDescent="0.2">
      <c r="A127">
        <v>126</v>
      </c>
      <c r="B127">
        <v>404</v>
      </c>
      <c r="C127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B1" sqref="B1:B65536"/>
    </sheetView>
  </sheetViews>
  <sheetFormatPr defaultRowHeight="12.75" x14ac:dyDescent="0.2"/>
  <sheetData>
    <row r="1" spans="1:4" x14ac:dyDescent="0.2">
      <c r="A1" s="1" t="s">
        <v>8</v>
      </c>
      <c r="B1" s="3" t="s">
        <v>1</v>
      </c>
      <c r="C1" s="1" t="s">
        <v>2</v>
      </c>
      <c r="D1" s="1" t="s">
        <v>3</v>
      </c>
    </row>
    <row r="2" spans="1:4" x14ac:dyDescent="0.2">
      <c r="A2">
        <v>1</v>
      </c>
      <c r="B2" s="3" t="s">
        <v>18</v>
      </c>
      <c r="C2">
        <v>6750</v>
      </c>
      <c r="D2">
        <v>37</v>
      </c>
    </row>
    <row r="3" spans="1:4" x14ac:dyDescent="0.2">
      <c r="A3">
        <v>2</v>
      </c>
      <c r="B3" s="3" t="s">
        <v>18</v>
      </c>
      <c r="C3">
        <v>3318</v>
      </c>
      <c r="D3">
        <v>23</v>
      </c>
    </row>
    <row r="4" spans="1:4" x14ac:dyDescent="0.2">
      <c r="A4">
        <v>3</v>
      </c>
      <c r="B4" s="3" t="s">
        <v>18</v>
      </c>
      <c r="C4">
        <v>982</v>
      </c>
      <c r="D4">
        <v>10</v>
      </c>
    </row>
    <row r="5" spans="1:4" x14ac:dyDescent="0.2">
      <c r="A5">
        <v>4</v>
      </c>
      <c r="B5" s="3" t="s">
        <v>18</v>
      </c>
      <c r="C5">
        <v>2777</v>
      </c>
      <c r="D5">
        <v>30</v>
      </c>
    </row>
    <row r="6" spans="1:4" x14ac:dyDescent="0.2">
      <c r="A6">
        <v>5</v>
      </c>
      <c r="B6" s="3" t="s">
        <v>18</v>
      </c>
      <c r="C6">
        <v>48293</v>
      </c>
      <c r="D6">
        <v>1346</v>
      </c>
    </row>
    <row r="7" spans="1:4" x14ac:dyDescent="0.2">
      <c r="A7">
        <v>6</v>
      </c>
      <c r="B7" s="3" t="s">
        <v>18</v>
      </c>
      <c r="C7">
        <v>7033</v>
      </c>
      <c r="D7">
        <v>215</v>
      </c>
    </row>
    <row r="8" spans="1:4" x14ac:dyDescent="0.2">
      <c r="A8">
        <v>7</v>
      </c>
      <c r="B8" s="3" t="s">
        <v>18</v>
      </c>
      <c r="C8">
        <v>35944</v>
      </c>
      <c r="D8">
        <v>1199</v>
      </c>
    </row>
    <row r="9" spans="1:4" x14ac:dyDescent="0.2">
      <c r="A9">
        <v>8</v>
      </c>
      <c r="B9" s="3" t="s">
        <v>18</v>
      </c>
      <c r="C9">
        <v>15142</v>
      </c>
      <c r="D9">
        <v>482</v>
      </c>
    </row>
    <row r="10" spans="1:4" x14ac:dyDescent="0.2">
      <c r="A10">
        <v>9</v>
      </c>
      <c r="B10" s="3" t="s">
        <v>18</v>
      </c>
      <c r="C10">
        <v>24200</v>
      </c>
      <c r="D10">
        <v>123</v>
      </c>
    </row>
    <row r="11" spans="1:4" x14ac:dyDescent="0.2">
      <c r="A11">
        <v>10</v>
      </c>
      <c r="B11" s="3" t="s">
        <v>18</v>
      </c>
      <c r="C11">
        <v>7113</v>
      </c>
      <c r="D11">
        <v>49</v>
      </c>
    </row>
    <row r="12" spans="1:4" x14ac:dyDescent="0.2">
      <c r="A12">
        <v>11</v>
      </c>
      <c r="B12" s="3" t="s">
        <v>18</v>
      </c>
      <c r="C12">
        <v>32078</v>
      </c>
      <c r="D12">
        <v>123</v>
      </c>
    </row>
    <row r="13" spans="1:4" x14ac:dyDescent="0.2">
      <c r="A13">
        <v>12</v>
      </c>
      <c r="B13" s="3" t="s">
        <v>18</v>
      </c>
      <c r="C13">
        <v>6721</v>
      </c>
      <c r="D13">
        <v>24</v>
      </c>
    </row>
    <row r="14" spans="1:4" x14ac:dyDescent="0.2">
      <c r="A14">
        <v>13</v>
      </c>
      <c r="B14" s="3" t="s">
        <v>18</v>
      </c>
      <c r="C14">
        <v>56298</v>
      </c>
      <c r="D14">
        <v>142</v>
      </c>
    </row>
    <row r="15" spans="1:4" x14ac:dyDescent="0.2">
      <c r="A15">
        <v>14</v>
      </c>
      <c r="B15" s="3" t="s">
        <v>18</v>
      </c>
      <c r="C15">
        <v>21481</v>
      </c>
      <c r="D15">
        <v>51</v>
      </c>
    </row>
    <row r="16" spans="1:4" x14ac:dyDescent="0.2">
      <c r="A16">
        <v>15</v>
      </c>
      <c r="B16" s="3" t="s">
        <v>18</v>
      </c>
      <c r="C16">
        <v>19944</v>
      </c>
      <c r="D16">
        <v>72</v>
      </c>
    </row>
    <row r="17" spans="1:4" x14ac:dyDescent="0.2">
      <c r="A17">
        <v>16</v>
      </c>
      <c r="B17" s="3" t="s">
        <v>18</v>
      </c>
      <c r="C17">
        <v>9081</v>
      </c>
      <c r="D17">
        <v>41</v>
      </c>
    </row>
    <row r="18" spans="1:4" x14ac:dyDescent="0.2">
      <c r="A18">
        <v>17</v>
      </c>
      <c r="B18" s="3" t="s">
        <v>18</v>
      </c>
      <c r="C18">
        <v>7773</v>
      </c>
      <c r="D18">
        <v>23</v>
      </c>
    </row>
    <row r="19" spans="1:4" x14ac:dyDescent="0.2">
      <c r="A19">
        <v>18</v>
      </c>
      <c r="B19" s="3" t="s">
        <v>18</v>
      </c>
      <c r="C19">
        <v>5464</v>
      </c>
      <c r="D19">
        <v>10</v>
      </c>
    </row>
    <row r="20" spans="1:4" x14ac:dyDescent="0.2">
      <c r="A20">
        <v>19</v>
      </c>
      <c r="B20" s="3" t="s">
        <v>18</v>
      </c>
      <c r="C20">
        <v>2748</v>
      </c>
      <c r="D20">
        <v>3</v>
      </c>
    </row>
    <row r="21" spans="1:4" x14ac:dyDescent="0.2">
      <c r="A21">
        <v>20</v>
      </c>
      <c r="B21" s="3" t="s">
        <v>18</v>
      </c>
      <c r="C21">
        <v>1620</v>
      </c>
      <c r="D21">
        <v>2</v>
      </c>
    </row>
    <row r="22" spans="1:4" x14ac:dyDescent="0.2">
      <c r="A22">
        <v>21</v>
      </c>
      <c r="B22" s="3" t="s">
        <v>18</v>
      </c>
      <c r="C22">
        <v>5588</v>
      </c>
      <c r="D22">
        <v>5</v>
      </c>
    </row>
    <row r="23" spans="1:4" x14ac:dyDescent="0.2">
      <c r="A23">
        <v>22</v>
      </c>
      <c r="B23" s="3" t="s">
        <v>18</v>
      </c>
      <c r="C23">
        <v>2440</v>
      </c>
      <c r="D23">
        <v>0</v>
      </c>
    </row>
    <row r="24" spans="1:4" x14ac:dyDescent="0.2">
      <c r="A24">
        <v>23</v>
      </c>
      <c r="B24" s="3" t="s">
        <v>18</v>
      </c>
      <c r="C24">
        <v>7099</v>
      </c>
      <c r="D24">
        <v>11</v>
      </c>
    </row>
    <row r="25" spans="1:4" x14ac:dyDescent="0.2">
      <c r="A25">
        <v>24</v>
      </c>
      <c r="B25" s="3" t="s">
        <v>18</v>
      </c>
      <c r="C25">
        <v>4084</v>
      </c>
      <c r="D25">
        <v>7</v>
      </c>
    </row>
    <row r="26" spans="1:4" x14ac:dyDescent="0.2">
      <c r="A26">
        <v>25</v>
      </c>
      <c r="B26" s="3" t="s">
        <v>18</v>
      </c>
      <c r="C26">
        <v>54741</v>
      </c>
      <c r="D26">
        <v>98</v>
      </c>
    </row>
    <row r="27" spans="1:4" x14ac:dyDescent="0.2">
      <c r="A27">
        <v>26</v>
      </c>
      <c r="B27" s="3" t="s">
        <v>18</v>
      </c>
      <c r="C27">
        <v>42930</v>
      </c>
      <c r="D27">
        <v>73</v>
      </c>
    </row>
    <row r="28" spans="1:4" x14ac:dyDescent="0.2">
      <c r="A28">
        <v>27</v>
      </c>
      <c r="B28" s="3" t="s">
        <v>18</v>
      </c>
      <c r="C28">
        <v>23440</v>
      </c>
      <c r="D28">
        <v>27</v>
      </c>
    </row>
    <row r="29" spans="1:4" x14ac:dyDescent="0.2">
      <c r="A29">
        <v>28</v>
      </c>
      <c r="B29" s="3" t="s">
        <v>18</v>
      </c>
      <c r="C29">
        <v>13999</v>
      </c>
      <c r="D29">
        <v>14</v>
      </c>
    </row>
    <row r="30" spans="1:4" x14ac:dyDescent="0.2">
      <c r="A30">
        <v>29</v>
      </c>
      <c r="B30" s="3" t="s">
        <v>18</v>
      </c>
      <c r="C30">
        <v>24947</v>
      </c>
      <c r="D30">
        <v>36</v>
      </c>
    </row>
    <row r="31" spans="1:4" x14ac:dyDescent="0.2">
      <c r="A31">
        <v>30</v>
      </c>
      <c r="B31" s="3" t="s">
        <v>18</v>
      </c>
      <c r="C31">
        <v>11522</v>
      </c>
      <c r="D31">
        <v>11</v>
      </c>
    </row>
    <row r="32" spans="1:4" x14ac:dyDescent="0.2">
      <c r="A32">
        <v>31</v>
      </c>
      <c r="B32" s="3" t="s">
        <v>19</v>
      </c>
    </row>
    <row r="33" spans="1:4" x14ac:dyDescent="0.2">
      <c r="A33">
        <v>32</v>
      </c>
      <c r="B33" s="3" t="s">
        <v>18</v>
      </c>
      <c r="C33">
        <v>7872</v>
      </c>
      <c r="D33">
        <v>7</v>
      </c>
    </row>
    <row r="34" spans="1:4" x14ac:dyDescent="0.2">
      <c r="A34">
        <v>33</v>
      </c>
      <c r="B34" s="3" t="s">
        <v>19</v>
      </c>
    </row>
    <row r="35" spans="1:4" x14ac:dyDescent="0.2">
      <c r="A35">
        <v>34</v>
      </c>
      <c r="B35" s="3" t="s">
        <v>18</v>
      </c>
      <c r="C35">
        <v>8564</v>
      </c>
      <c r="D35">
        <v>2</v>
      </c>
    </row>
    <row r="36" spans="1:4" x14ac:dyDescent="0.2">
      <c r="A36">
        <v>35</v>
      </c>
      <c r="B36" s="3" t="s">
        <v>19</v>
      </c>
    </row>
    <row r="37" spans="1:4" x14ac:dyDescent="0.2">
      <c r="A37">
        <v>36</v>
      </c>
      <c r="B37" s="3" t="s">
        <v>19</v>
      </c>
    </row>
    <row r="38" spans="1:4" x14ac:dyDescent="0.2">
      <c r="A38">
        <v>37</v>
      </c>
      <c r="B38" s="3" t="s">
        <v>18</v>
      </c>
      <c r="C38">
        <v>6985</v>
      </c>
      <c r="D38">
        <v>7</v>
      </c>
    </row>
    <row r="39" spans="1:4" x14ac:dyDescent="0.2">
      <c r="A39">
        <v>38</v>
      </c>
      <c r="B39" s="3" t="s">
        <v>18</v>
      </c>
      <c r="C39">
        <v>2808</v>
      </c>
      <c r="D39">
        <v>6</v>
      </c>
    </row>
    <row r="40" spans="1:4" x14ac:dyDescent="0.2">
      <c r="A40">
        <v>39</v>
      </c>
      <c r="B40" s="3" t="s">
        <v>18</v>
      </c>
      <c r="C40">
        <v>4354</v>
      </c>
      <c r="D40">
        <v>4</v>
      </c>
    </row>
    <row r="41" spans="1:4" x14ac:dyDescent="0.2">
      <c r="A41">
        <v>40</v>
      </c>
      <c r="B41" s="3" t="s">
        <v>18</v>
      </c>
      <c r="C41">
        <v>1631</v>
      </c>
      <c r="D41">
        <v>2</v>
      </c>
    </row>
    <row r="42" spans="1:4" x14ac:dyDescent="0.2">
      <c r="A42">
        <v>41</v>
      </c>
      <c r="B42" s="3" t="s">
        <v>19</v>
      </c>
    </row>
    <row r="43" spans="1:4" x14ac:dyDescent="0.2">
      <c r="A43">
        <v>42</v>
      </c>
      <c r="B43" s="3" t="s">
        <v>19</v>
      </c>
    </row>
    <row r="44" spans="1:4" x14ac:dyDescent="0.2">
      <c r="A44">
        <v>43</v>
      </c>
      <c r="B44" s="3" t="s">
        <v>18</v>
      </c>
      <c r="C44">
        <v>9645</v>
      </c>
      <c r="D44">
        <v>21</v>
      </c>
    </row>
    <row r="45" spans="1:4" x14ac:dyDescent="0.2">
      <c r="A45">
        <v>44</v>
      </c>
      <c r="B45" s="3" t="s">
        <v>19</v>
      </c>
    </row>
    <row r="46" spans="1:4" x14ac:dyDescent="0.2">
      <c r="A46">
        <v>45</v>
      </c>
      <c r="B46" s="3" t="s">
        <v>18</v>
      </c>
      <c r="C46">
        <v>4544</v>
      </c>
      <c r="D46">
        <v>4</v>
      </c>
    </row>
    <row r="47" spans="1:4" x14ac:dyDescent="0.2">
      <c r="A47">
        <v>46</v>
      </c>
      <c r="B47" s="3" t="s">
        <v>19</v>
      </c>
    </row>
    <row r="48" spans="1:4" x14ac:dyDescent="0.2">
      <c r="A48">
        <v>47</v>
      </c>
      <c r="B48" s="3" t="s">
        <v>18</v>
      </c>
      <c r="C48">
        <v>8546</v>
      </c>
      <c r="D48">
        <v>6</v>
      </c>
    </row>
    <row r="49" spans="1:4" x14ac:dyDescent="0.2">
      <c r="A49">
        <v>48</v>
      </c>
      <c r="B49" s="3" t="s">
        <v>19</v>
      </c>
    </row>
    <row r="50" spans="1:4" x14ac:dyDescent="0.2">
      <c r="A50">
        <v>49</v>
      </c>
      <c r="B50" s="3" t="s">
        <v>18</v>
      </c>
      <c r="C50">
        <v>5748</v>
      </c>
      <c r="D50">
        <v>6</v>
      </c>
    </row>
    <row r="51" spans="1:4" x14ac:dyDescent="0.2">
      <c r="A51">
        <v>50</v>
      </c>
      <c r="B51" s="3" t="s">
        <v>19</v>
      </c>
    </row>
    <row r="52" spans="1:4" x14ac:dyDescent="0.2">
      <c r="A52">
        <v>51</v>
      </c>
      <c r="B52" s="3" t="s">
        <v>19</v>
      </c>
    </row>
    <row r="53" spans="1:4" x14ac:dyDescent="0.2">
      <c r="A53">
        <v>52</v>
      </c>
      <c r="B53" s="3" t="s">
        <v>19</v>
      </c>
    </row>
    <row r="54" spans="1:4" x14ac:dyDescent="0.2">
      <c r="A54">
        <v>53</v>
      </c>
      <c r="B54" s="3" t="s">
        <v>19</v>
      </c>
    </row>
    <row r="55" spans="1:4" x14ac:dyDescent="0.2">
      <c r="A55">
        <v>54</v>
      </c>
      <c r="B55" s="3" t="s">
        <v>18</v>
      </c>
      <c r="C55">
        <v>13758</v>
      </c>
      <c r="D55">
        <v>10</v>
      </c>
    </row>
    <row r="56" spans="1:4" x14ac:dyDescent="0.2">
      <c r="A56">
        <v>55</v>
      </c>
      <c r="B56" s="3" t="s">
        <v>18</v>
      </c>
      <c r="C56">
        <v>10232</v>
      </c>
      <c r="D56">
        <v>16</v>
      </c>
    </row>
    <row r="57" spans="1:4" x14ac:dyDescent="0.2">
      <c r="A57">
        <v>56</v>
      </c>
      <c r="B57" s="3" t="s">
        <v>18</v>
      </c>
      <c r="C57">
        <v>5072</v>
      </c>
      <c r="D57">
        <v>7</v>
      </c>
    </row>
    <row r="58" spans="1:4" x14ac:dyDescent="0.2">
      <c r="A58">
        <v>57</v>
      </c>
      <c r="B58" s="3" t="s">
        <v>18</v>
      </c>
      <c r="C58">
        <v>17054</v>
      </c>
      <c r="D58">
        <v>14</v>
      </c>
    </row>
    <row r="59" spans="1:4" x14ac:dyDescent="0.2">
      <c r="A59">
        <v>58</v>
      </c>
      <c r="B59" s="3" t="s">
        <v>18</v>
      </c>
      <c r="C59">
        <v>6951</v>
      </c>
      <c r="D59">
        <v>8</v>
      </c>
    </row>
    <row r="60" spans="1:4" x14ac:dyDescent="0.2">
      <c r="A60">
        <v>59</v>
      </c>
      <c r="B60" s="3" t="s">
        <v>19</v>
      </c>
    </row>
    <row r="61" spans="1:4" x14ac:dyDescent="0.2">
      <c r="A61">
        <v>60</v>
      </c>
      <c r="B61" s="3" t="s">
        <v>19</v>
      </c>
    </row>
    <row r="62" spans="1:4" x14ac:dyDescent="0.2">
      <c r="A62">
        <v>61</v>
      </c>
      <c r="B62" s="3" t="s">
        <v>18</v>
      </c>
      <c r="C62">
        <v>6842</v>
      </c>
      <c r="D62">
        <v>3</v>
      </c>
    </row>
    <row r="63" spans="1:4" x14ac:dyDescent="0.2">
      <c r="A63">
        <v>62</v>
      </c>
      <c r="B63" s="3" t="s">
        <v>19</v>
      </c>
    </row>
    <row r="64" spans="1:4" x14ac:dyDescent="0.2">
      <c r="A64">
        <v>63</v>
      </c>
      <c r="B64" s="3" t="s">
        <v>18</v>
      </c>
      <c r="C64">
        <v>16704</v>
      </c>
      <c r="D64">
        <v>15</v>
      </c>
    </row>
    <row r="65" spans="1:4" x14ac:dyDescent="0.2">
      <c r="A65">
        <v>64</v>
      </c>
      <c r="B65" s="3" t="s">
        <v>19</v>
      </c>
    </row>
    <row r="66" spans="1:4" x14ac:dyDescent="0.2">
      <c r="A66">
        <v>65</v>
      </c>
      <c r="B66" s="3" t="s">
        <v>19</v>
      </c>
    </row>
    <row r="67" spans="1:4" x14ac:dyDescent="0.2">
      <c r="A67">
        <v>66</v>
      </c>
      <c r="B67" s="3" t="s">
        <v>19</v>
      </c>
    </row>
    <row r="68" spans="1:4" x14ac:dyDescent="0.2">
      <c r="A68">
        <v>67</v>
      </c>
      <c r="B68" s="3" t="s">
        <v>19</v>
      </c>
    </row>
    <row r="69" spans="1:4" x14ac:dyDescent="0.2">
      <c r="A69">
        <v>68</v>
      </c>
      <c r="B69" s="3" t="s">
        <v>19</v>
      </c>
    </row>
    <row r="70" spans="1:4" x14ac:dyDescent="0.2">
      <c r="A70">
        <v>69</v>
      </c>
      <c r="B70" s="3" t="s">
        <v>19</v>
      </c>
    </row>
    <row r="71" spans="1:4" x14ac:dyDescent="0.2">
      <c r="A71">
        <v>70</v>
      </c>
      <c r="B71" s="3" t="s">
        <v>19</v>
      </c>
    </row>
    <row r="72" spans="1:4" x14ac:dyDescent="0.2">
      <c r="A72">
        <v>71</v>
      </c>
      <c r="B72" s="3" t="s">
        <v>19</v>
      </c>
    </row>
    <row r="73" spans="1:4" x14ac:dyDescent="0.2">
      <c r="A73">
        <v>72</v>
      </c>
      <c r="B73" s="3" t="s">
        <v>18</v>
      </c>
      <c r="C73">
        <v>12166</v>
      </c>
      <c r="D73">
        <v>8</v>
      </c>
    </row>
    <row r="74" spans="1:4" x14ac:dyDescent="0.2">
      <c r="A74">
        <v>73</v>
      </c>
      <c r="B74" s="3" t="s">
        <v>19</v>
      </c>
    </row>
    <row r="75" spans="1:4" x14ac:dyDescent="0.2">
      <c r="A75">
        <v>74</v>
      </c>
      <c r="B75" s="3" t="s">
        <v>19</v>
      </c>
    </row>
    <row r="76" spans="1:4" x14ac:dyDescent="0.2">
      <c r="A76">
        <v>75</v>
      </c>
      <c r="B76" s="3" t="s">
        <v>18</v>
      </c>
      <c r="C76">
        <v>11514</v>
      </c>
      <c r="D76">
        <v>25</v>
      </c>
    </row>
    <row r="77" spans="1:4" x14ac:dyDescent="0.2">
      <c r="A77">
        <v>76</v>
      </c>
      <c r="B77" s="3" t="s">
        <v>18</v>
      </c>
      <c r="C77">
        <v>14638</v>
      </c>
      <c r="D77">
        <v>27</v>
      </c>
    </row>
    <row r="78" spans="1:4" x14ac:dyDescent="0.2">
      <c r="A78">
        <v>77</v>
      </c>
      <c r="B78" s="3" t="s">
        <v>19</v>
      </c>
    </row>
    <row r="79" spans="1:4" x14ac:dyDescent="0.2">
      <c r="A79">
        <v>78</v>
      </c>
      <c r="B79" s="3" t="s">
        <v>19</v>
      </c>
    </row>
    <row r="80" spans="1:4" x14ac:dyDescent="0.2">
      <c r="A80">
        <v>79</v>
      </c>
      <c r="B80" s="3" t="s">
        <v>18</v>
      </c>
      <c r="C80">
        <v>6458</v>
      </c>
      <c r="D80">
        <v>14</v>
      </c>
    </row>
    <row r="81" spans="1:4" x14ac:dyDescent="0.2">
      <c r="A81">
        <v>80</v>
      </c>
      <c r="B81" s="3" t="s">
        <v>18</v>
      </c>
      <c r="C81">
        <v>9928</v>
      </c>
      <c r="D81">
        <v>25</v>
      </c>
    </row>
    <row r="82" spans="1:4" x14ac:dyDescent="0.2">
      <c r="A82">
        <v>81</v>
      </c>
      <c r="B82" s="3" t="s">
        <v>19</v>
      </c>
    </row>
    <row r="83" spans="1:4" x14ac:dyDescent="0.2">
      <c r="A83">
        <v>82</v>
      </c>
      <c r="B83" s="3" t="s">
        <v>18</v>
      </c>
      <c r="C83">
        <v>9104</v>
      </c>
      <c r="D83">
        <v>16</v>
      </c>
    </row>
    <row r="84" spans="1:4" x14ac:dyDescent="0.2">
      <c r="A84">
        <v>83</v>
      </c>
      <c r="B84" s="3" t="s">
        <v>18</v>
      </c>
      <c r="C84">
        <v>9923</v>
      </c>
      <c r="D84">
        <v>14</v>
      </c>
    </row>
    <row r="85" spans="1:4" x14ac:dyDescent="0.2">
      <c r="A85">
        <v>84</v>
      </c>
      <c r="B85" s="3" t="s">
        <v>18</v>
      </c>
      <c r="C85">
        <v>23572</v>
      </c>
      <c r="D85">
        <v>34</v>
      </c>
    </row>
    <row r="86" spans="1:4" x14ac:dyDescent="0.2">
      <c r="A86">
        <v>85</v>
      </c>
      <c r="B86" s="3" t="s">
        <v>18</v>
      </c>
      <c r="C86">
        <v>19559</v>
      </c>
      <c r="D86">
        <v>17</v>
      </c>
    </row>
    <row r="87" spans="1:4" x14ac:dyDescent="0.2">
      <c r="A87">
        <v>86</v>
      </c>
      <c r="B87" s="3" t="s">
        <v>19</v>
      </c>
    </row>
    <row r="88" spans="1:4" x14ac:dyDescent="0.2">
      <c r="A88">
        <v>87</v>
      </c>
      <c r="B88" s="3" t="s">
        <v>18</v>
      </c>
      <c r="C88">
        <v>6356</v>
      </c>
      <c r="D88">
        <v>6</v>
      </c>
    </row>
    <row r="89" spans="1:4" x14ac:dyDescent="0.2">
      <c r="A89">
        <v>88</v>
      </c>
      <c r="B89" s="3" t="s">
        <v>18</v>
      </c>
      <c r="C89">
        <v>7005</v>
      </c>
      <c r="D89">
        <v>10</v>
      </c>
    </row>
    <row r="90" spans="1:4" x14ac:dyDescent="0.2">
      <c r="A90">
        <v>89</v>
      </c>
      <c r="B90" s="3" t="s">
        <v>19</v>
      </c>
    </row>
    <row r="91" spans="1:4" x14ac:dyDescent="0.2">
      <c r="A91">
        <v>90</v>
      </c>
      <c r="B91" s="3" t="s">
        <v>18</v>
      </c>
      <c r="C91">
        <v>10022</v>
      </c>
      <c r="D91">
        <v>8</v>
      </c>
    </row>
    <row r="92" spans="1:4" x14ac:dyDescent="0.2">
      <c r="A92">
        <v>91</v>
      </c>
      <c r="B92" s="3" t="s">
        <v>18</v>
      </c>
      <c r="C92">
        <v>2797</v>
      </c>
      <c r="D92">
        <v>8</v>
      </c>
    </row>
    <row r="93" spans="1:4" x14ac:dyDescent="0.2">
      <c r="A93">
        <v>92</v>
      </c>
      <c r="B93" s="3" t="s">
        <v>18</v>
      </c>
      <c r="C93">
        <v>7400</v>
      </c>
      <c r="D93">
        <v>13</v>
      </c>
    </row>
    <row r="94" spans="1:4" x14ac:dyDescent="0.2">
      <c r="A94">
        <v>93</v>
      </c>
      <c r="B94" s="3" t="s">
        <v>19</v>
      </c>
    </row>
    <row r="95" spans="1:4" x14ac:dyDescent="0.2">
      <c r="A95">
        <v>94</v>
      </c>
      <c r="B95" s="3" t="s">
        <v>19</v>
      </c>
    </row>
    <row r="96" spans="1:4" x14ac:dyDescent="0.2">
      <c r="A96">
        <v>95</v>
      </c>
      <c r="B96" s="3" t="s">
        <v>19</v>
      </c>
    </row>
    <row r="97" spans="1:4" x14ac:dyDescent="0.2">
      <c r="A97">
        <v>96</v>
      </c>
      <c r="B97" s="3" t="s">
        <v>19</v>
      </c>
    </row>
    <row r="98" spans="1:4" x14ac:dyDescent="0.2">
      <c r="A98">
        <v>97</v>
      </c>
      <c r="B98" s="3" t="s">
        <v>18</v>
      </c>
      <c r="C98">
        <v>3427</v>
      </c>
      <c r="D98">
        <v>4</v>
      </c>
    </row>
    <row r="99" spans="1:4" x14ac:dyDescent="0.2">
      <c r="A99">
        <v>98</v>
      </c>
      <c r="B99" s="3" t="s">
        <v>18</v>
      </c>
      <c r="C99">
        <v>10457</v>
      </c>
      <c r="D99">
        <v>7</v>
      </c>
    </row>
    <row r="100" spans="1:4" x14ac:dyDescent="0.2">
      <c r="A100">
        <v>99</v>
      </c>
      <c r="B100" s="3" t="s">
        <v>18</v>
      </c>
      <c r="C100">
        <v>3311</v>
      </c>
      <c r="D100">
        <v>3</v>
      </c>
    </row>
    <row r="101" spans="1:4" x14ac:dyDescent="0.2">
      <c r="A101">
        <v>100</v>
      </c>
      <c r="B101" s="3" t="s">
        <v>19</v>
      </c>
    </row>
    <row r="102" spans="1:4" x14ac:dyDescent="0.2">
      <c r="A102">
        <v>101</v>
      </c>
      <c r="B102" s="3" t="s">
        <v>19</v>
      </c>
    </row>
    <row r="103" spans="1:4" x14ac:dyDescent="0.2">
      <c r="A103">
        <v>102</v>
      </c>
      <c r="B103" s="3" t="s">
        <v>19</v>
      </c>
    </row>
    <row r="104" spans="1:4" x14ac:dyDescent="0.2">
      <c r="A104">
        <v>103</v>
      </c>
      <c r="B104" s="3" t="s">
        <v>18</v>
      </c>
      <c r="C104">
        <v>10082</v>
      </c>
      <c r="D104">
        <v>4</v>
      </c>
    </row>
    <row r="105" spans="1:4" x14ac:dyDescent="0.2">
      <c r="A105">
        <v>104</v>
      </c>
      <c r="B105" s="3" t="s">
        <v>19</v>
      </c>
    </row>
    <row r="106" spans="1:4" x14ac:dyDescent="0.2">
      <c r="A106">
        <v>105</v>
      </c>
      <c r="B106" s="3" t="s">
        <v>19</v>
      </c>
    </row>
    <row r="107" spans="1:4" x14ac:dyDescent="0.2">
      <c r="A107">
        <v>106</v>
      </c>
      <c r="B107" s="3" t="s">
        <v>19</v>
      </c>
    </row>
    <row r="108" spans="1:4" x14ac:dyDescent="0.2">
      <c r="A108">
        <v>107</v>
      </c>
      <c r="B108" s="3" t="s">
        <v>19</v>
      </c>
    </row>
    <row r="109" spans="1:4" x14ac:dyDescent="0.2">
      <c r="A109">
        <v>108</v>
      </c>
      <c r="B109" s="3" t="s">
        <v>19</v>
      </c>
    </row>
    <row r="110" spans="1:4" x14ac:dyDescent="0.2">
      <c r="A110">
        <v>109</v>
      </c>
      <c r="B110" s="3" t="s">
        <v>19</v>
      </c>
    </row>
    <row r="111" spans="1:4" x14ac:dyDescent="0.2">
      <c r="A111">
        <v>110</v>
      </c>
      <c r="B111" s="3" t="s">
        <v>19</v>
      </c>
    </row>
    <row r="112" spans="1:4" x14ac:dyDescent="0.2">
      <c r="A112">
        <v>111</v>
      </c>
      <c r="B112" s="3" t="s">
        <v>19</v>
      </c>
    </row>
    <row r="113" spans="1:4" x14ac:dyDescent="0.2">
      <c r="A113">
        <v>112</v>
      </c>
      <c r="B113" s="3" t="s">
        <v>19</v>
      </c>
    </row>
    <row r="114" spans="1:4" x14ac:dyDescent="0.2">
      <c r="A114">
        <v>113</v>
      </c>
      <c r="B114" s="3" t="s">
        <v>19</v>
      </c>
    </row>
    <row r="115" spans="1:4" x14ac:dyDescent="0.2">
      <c r="A115">
        <v>114</v>
      </c>
      <c r="B115" s="3" t="s">
        <v>19</v>
      </c>
    </row>
    <row r="116" spans="1:4" x14ac:dyDescent="0.2">
      <c r="A116">
        <v>115</v>
      </c>
      <c r="B116" s="3" t="s">
        <v>18</v>
      </c>
      <c r="C116">
        <v>4998</v>
      </c>
      <c r="D116">
        <v>41</v>
      </c>
    </row>
    <row r="117" spans="1:4" x14ac:dyDescent="0.2">
      <c r="A117">
        <v>116</v>
      </c>
      <c r="B117" s="3" t="s">
        <v>18</v>
      </c>
      <c r="C117">
        <v>4485</v>
      </c>
      <c r="D117">
        <v>30</v>
      </c>
    </row>
    <row r="118" spans="1:4" x14ac:dyDescent="0.2">
      <c r="A118">
        <v>117</v>
      </c>
      <c r="B118" s="3" t="s">
        <v>18</v>
      </c>
      <c r="C118">
        <v>11241</v>
      </c>
      <c r="D118">
        <v>51</v>
      </c>
    </row>
    <row r="119" spans="1:4" x14ac:dyDescent="0.2">
      <c r="A119">
        <v>118</v>
      </c>
      <c r="B119" s="3" t="s">
        <v>18</v>
      </c>
      <c r="C119">
        <v>6570</v>
      </c>
      <c r="D119">
        <v>14</v>
      </c>
    </row>
    <row r="120" spans="1:4" x14ac:dyDescent="0.2">
      <c r="A120">
        <v>119</v>
      </c>
      <c r="B120" s="3" t="s">
        <v>18</v>
      </c>
      <c r="C120">
        <v>5907</v>
      </c>
      <c r="D120">
        <v>0</v>
      </c>
    </row>
    <row r="121" spans="1:4" x14ac:dyDescent="0.2">
      <c r="A121">
        <v>120</v>
      </c>
      <c r="B121" s="3" t="s">
        <v>18</v>
      </c>
      <c r="C121">
        <v>4948</v>
      </c>
      <c r="D121">
        <v>0</v>
      </c>
    </row>
    <row r="122" spans="1:4" x14ac:dyDescent="0.2">
      <c r="A122">
        <v>121</v>
      </c>
      <c r="B122" s="3" t="s">
        <v>19</v>
      </c>
    </row>
    <row r="123" spans="1:4" x14ac:dyDescent="0.2">
      <c r="A123">
        <v>122</v>
      </c>
      <c r="B123" s="3" t="s">
        <v>19</v>
      </c>
    </row>
    <row r="124" spans="1:4" x14ac:dyDescent="0.2">
      <c r="A124">
        <v>123</v>
      </c>
      <c r="B124" s="3" t="s">
        <v>19</v>
      </c>
    </row>
    <row r="125" spans="1:4" x14ac:dyDescent="0.2">
      <c r="A125">
        <v>124</v>
      </c>
      <c r="B125" s="3" t="s">
        <v>19</v>
      </c>
    </row>
    <row r="126" spans="1:4" x14ac:dyDescent="0.2">
      <c r="A126">
        <v>125</v>
      </c>
      <c r="B126" s="3" t="s">
        <v>19</v>
      </c>
    </row>
    <row r="127" spans="1:4" x14ac:dyDescent="0.2">
      <c r="A127">
        <v>126</v>
      </c>
      <c r="B127" s="3" t="s">
        <v>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RowHeight="12.75" x14ac:dyDescent="0.2"/>
  <sheetData>
    <row r="1" spans="1:6" x14ac:dyDescent="0.2">
      <c r="E1" t="s">
        <v>11</v>
      </c>
      <c r="F1">
        <f>(3343/10000)/161.5</f>
        <v>2.0699690402476781E-3</v>
      </c>
    </row>
    <row r="3" spans="1:6" x14ac:dyDescent="0.2">
      <c r="A3" s="1" t="s">
        <v>8</v>
      </c>
      <c r="B3" s="1" t="s">
        <v>24</v>
      </c>
      <c r="C3" s="1" t="s">
        <v>0</v>
      </c>
      <c r="D3" s="1"/>
      <c r="E3" s="1" t="s">
        <v>10</v>
      </c>
      <c r="F3" s="3" t="s">
        <v>1</v>
      </c>
    </row>
    <row r="4" spans="1:6" x14ac:dyDescent="0.2">
      <c r="A4">
        <v>1</v>
      </c>
      <c r="B4">
        <v>34</v>
      </c>
      <c r="C4">
        <v>0</v>
      </c>
      <c r="E4">
        <f>C4/B4</f>
        <v>0</v>
      </c>
      <c r="F4" s="3" t="str">
        <f>IF(E4&gt;=F$1,"Y","N")</f>
        <v>N</v>
      </c>
    </row>
    <row r="5" spans="1:6" x14ac:dyDescent="0.2">
      <c r="A5">
        <v>2</v>
      </c>
      <c r="B5">
        <v>102</v>
      </c>
      <c r="C5">
        <v>1</v>
      </c>
      <c r="E5">
        <f t="shared" ref="E5:E68" si="0">C5/B5</f>
        <v>9.8039215686274508E-3</v>
      </c>
      <c r="F5" s="3" t="str">
        <f t="shared" ref="F5:F68" si="1">IF(E5&gt;=F$1,"Y","N")</f>
        <v>Y</v>
      </c>
    </row>
    <row r="6" spans="1:6" x14ac:dyDescent="0.2">
      <c r="A6">
        <v>3</v>
      </c>
      <c r="B6">
        <v>53</v>
      </c>
      <c r="C6">
        <v>0</v>
      </c>
      <c r="E6">
        <f t="shared" si="0"/>
        <v>0</v>
      </c>
      <c r="F6" s="3" t="str">
        <f t="shared" si="1"/>
        <v>N</v>
      </c>
    </row>
    <row r="7" spans="1:6" x14ac:dyDescent="0.2">
      <c r="A7">
        <v>4</v>
      </c>
      <c r="B7">
        <v>145</v>
      </c>
      <c r="C7">
        <v>2</v>
      </c>
      <c r="E7">
        <f t="shared" si="0"/>
        <v>1.3793103448275862E-2</v>
      </c>
      <c r="F7" s="3" t="str">
        <f t="shared" si="1"/>
        <v>Y</v>
      </c>
    </row>
    <row r="8" spans="1:6" x14ac:dyDescent="0.2">
      <c r="A8">
        <v>5</v>
      </c>
      <c r="B8">
        <v>1254</v>
      </c>
      <c r="C8">
        <v>62</v>
      </c>
      <c r="E8">
        <f t="shared" si="0"/>
        <v>4.9441786283891544E-2</v>
      </c>
      <c r="F8" s="3" t="str">
        <f t="shared" si="1"/>
        <v>Y</v>
      </c>
    </row>
    <row r="9" spans="1:6" x14ac:dyDescent="0.2">
      <c r="A9">
        <v>6</v>
      </c>
      <c r="B9">
        <v>144</v>
      </c>
      <c r="C9">
        <v>7</v>
      </c>
      <c r="E9">
        <f t="shared" si="0"/>
        <v>4.8611111111111112E-2</v>
      </c>
      <c r="F9" s="3" t="str">
        <f t="shared" si="1"/>
        <v>Y</v>
      </c>
    </row>
    <row r="10" spans="1:6" x14ac:dyDescent="0.2">
      <c r="A10">
        <v>7</v>
      </c>
      <c r="B10">
        <v>1235</v>
      </c>
      <c r="C10">
        <v>80</v>
      </c>
      <c r="E10">
        <f t="shared" si="0"/>
        <v>6.4777327935222673E-2</v>
      </c>
      <c r="F10" s="3" t="str">
        <f t="shared" si="1"/>
        <v>Y</v>
      </c>
    </row>
    <row r="11" spans="1:6" x14ac:dyDescent="0.2">
      <c r="A11">
        <v>8</v>
      </c>
      <c r="B11">
        <v>573</v>
      </c>
      <c r="C11">
        <v>34</v>
      </c>
      <c r="E11">
        <f t="shared" si="0"/>
        <v>5.9336823734729496E-2</v>
      </c>
      <c r="F11" s="3" t="str">
        <f t="shared" si="1"/>
        <v>Y</v>
      </c>
    </row>
    <row r="12" spans="1:6" x14ac:dyDescent="0.2">
      <c r="A12">
        <v>9</v>
      </c>
      <c r="B12">
        <v>1083</v>
      </c>
      <c r="C12">
        <v>24</v>
      </c>
      <c r="E12">
        <f t="shared" si="0"/>
        <v>2.2160664819944598E-2</v>
      </c>
      <c r="F12" s="3" t="str">
        <f t="shared" si="1"/>
        <v>Y</v>
      </c>
    </row>
    <row r="13" spans="1:6" x14ac:dyDescent="0.2">
      <c r="A13">
        <v>10</v>
      </c>
      <c r="B13">
        <v>352</v>
      </c>
      <c r="C13">
        <v>5</v>
      </c>
      <c r="E13">
        <f t="shared" si="0"/>
        <v>1.4204545454545454E-2</v>
      </c>
      <c r="F13" s="3" t="str">
        <f t="shared" si="1"/>
        <v>Y</v>
      </c>
    </row>
    <row r="14" spans="1:6" x14ac:dyDescent="0.2">
      <c r="A14">
        <v>11</v>
      </c>
      <c r="B14">
        <v>817</v>
      </c>
      <c r="C14">
        <v>7</v>
      </c>
      <c r="E14">
        <f t="shared" si="0"/>
        <v>8.5679314565483469E-3</v>
      </c>
      <c r="F14" s="3" t="str">
        <f t="shared" si="1"/>
        <v>Y</v>
      </c>
    </row>
    <row r="15" spans="1:6" x14ac:dyDescent="0.2">
      <c r="A15">
        <v>12</v>
      </c>
      <c r="B15">
        <v>118</v>
      </c>
      <c r="C15">
        <v>0</v>
      </c>
      <c r="E15">
        <f t="shared" si="0"/>
        <v>0</v>
      </c>
      <c r="F15" s="3" t="str">
        <f t="shared" si="1"/>
        <v>N</v>
      </c>
    </row>
    <row r="16" spans="1:6" x14ac:dyDescent="0.2">
      <c r="A16">
        <v>13</v>
      </c>
      <c r="B16">
        <v>1049</v>
      </c>
      <c r="C16">
        <v>3</v>
      </c>
      <c r="E16">
        <f t="shared" si="0"/>
        <v>2.859866539561487E-3</v>
      </c>
      <c r="F16" s="3" t="str">
        <f t="shared" si="1"/>
        <v>Y</v>
      </c>
    </row>
    <row r="17" spans="1:6" x14ac:dyDescent="0.2">
      <c r="A17">
        <v>14</v>
      </c>
      <c r="B17">
        <v>452</v>
      </c>
      <c r="C17">
        <v>3</v>
      </c>
      <c r="E17">
        <f t="shared" si="0"/>
        <v>6.6371681415929203E-3</v>
      </c>
      <c r="F17" s="3" t="str">
        <f t="shared" si="1"/>
        <v>Y</v>
      </c>
    </row>
    <row r="18" spans="1:6" x14ac:dyDescent="0.2">
      <c r="A18">
        <v>15</v>
      </c>
      <c r="B18">
        <v>338</v>
      </c>
      <c r="C18">
        <v>2</v>
      </c>
      <c r="E18">
        <f t="shared" si="0"/>
        <v>5.9171597633136093E-3</v>
      </c>
      <c r="F18" s="3" t="str">
        <f t="shared" si="1"/>
        <v>Y</v>
      </c>
    </row>
    <row r="19" spans="1:6" x14ac:dyDescent="0.2">
      <c r="A19">
        <v>16</v>
      </c>
      <c r="B19">
        <v>168</v>
      </c>
      <c r="C19">
        <v>0</v>
      </c>
      <c r="E19">
        <f t="shared" si="0"/>
        <v>0</v>
      </c>
      <c r="F19" s="3" t="str">
        <f t="shared" si="1"/>
        <v>N</v>
      </c>
    </row>
    <row r="20" spans="1:6" x14ac:dyDescent="0.2">
      <c r="A20">
        <v>17</v>
      </c>
      <c r="B20">
        <v>242</v>
      </c>
      <c r="C20">
        <v>3</v>
      </c>
      <c r="E20">
        <f t="shared" si="0"/>
        <v>1.2396694214876033E-2</v>
      </c>
      <c r="F20" s="3" t="str">
        <f t="shared" si="1"/>
        <v>Y</v>
      </c>
    </row>
    <row r="21" spans="1:6" x14ac:dyDescent="0.2">
      <c r="A21">
        <v>18</v>
      </c>
      <c r="B21">
        <v>185</v>
      </c>
      <c r="C21">
        <v>1</v>
      </c>
      <c r="E21">
        <f t="shared" si="0"/>
        <v>5.4054054054054057E-3</v>
      </c>
      <c r="F21" s="3" t="str">
        <f t="shared" si="1"/>
        <v>Y</v>
      </c>
    </row>
    <row r="22" spans="1:6" x14ac:dyDescent="0.2">
      <c r="A22">
        <v>19</v>
      </c>
      <c r="B22">
        <v>116</v>
      </c>
      <c r="C22">
        <v>0</v>
      </c>
      <c r="E22">
        <f t="shared" si="0"/>
        <v>0</v>
      </c>
      <c r="F22" s="3" t="str">
        <f t="shared" si="1"/>
        <v>N</v>
      </c>
    </row>
    <row r="23" spans="1:6" x14ac:dyDescent="0.2">
      <c r="A23">
        <v>20</v>
      </c>
      <c r="B23">
        <v>69</v>
      </c>
      <c r="C23">
        <v>1</v>
      </c>
      <c r="E23">
        <f t="shared" si="0"/>
        <v>1.4492753623188406E-2</v>
      </c>
      <c r="F23" s="3" t="str">
        <f t="shared" si="1"/>
        <v>Y</v>
      </c>
    </row>
    <row r="24" spans="1:6" x14ac:dyDescent="0.2">
      <c r="A24">
        <v>21</v>
      </c>
      <c r="B24">
        <v>193</v>
      </c>
      <c r="C24">
        <v>1</v>
      </c>
      <c r="E24">
        <f t="shared" si="0"/>
        <v>5.1813471502590676E-3</v>
      </c>
      <c r="F24" s="3" t="str">
        <f t="shared" si="1"/>
        <v>Y</v>
      </c>
    </row>
    <row r="25" spans="1:6" x14ac:dyDescent="0.2">
      <c r="A25">
        <v>22</v>
      </c>
      <c r="B25">
        <v>82</v>
      </c>
      <c r="C25">
        <v>1</v>
      </c>
      <c r="E25">
        <f t="shared" si="0"/>
        <v>1.2195121951219513E-2</v>
      </c>
      <c r="F25" s="3" t="str">
        <f t="shared" si="1"/>
        <v>Y</v>
      </c>
    </row>
    <row r="26" spans="1:6" x14ac:dyDescent="0.2">
      <c r="A26">
        <v>23</v>
      </c>
      <c r="B26">
        <v>265</v>
      </c>
      <c r="C26">
        <v>1</v>
      </c>
      <c r="E26">
        <f t="shared" si="0"/>
        <v>3.7735849056603774E-3</v>
      </c>
      <c r="F26" s="3" t="str">
        <f t="shared" si="1"/>
        <v>Y</v>
      </c>
    </row>
    <row r="27" spans="1:6" x14ac:dyDescent="0.2">
      <c r="A27">
        <v>24</v>
      </c>
      <c r="B27">
        <v>171</v>
      </c>
      <c r="C27">
        <v>0</v>
      </c>
      <c r="E27">
        <f t="shared" si="0"/>
        <v>0</v>
      </c>
      <c r="F27" s="3" t="str">
        <f t="shared" si="1"/>
        <v>N</v>
      </c>
    </row>
    <row r="28" spans="1:6" x14ac:dyDescent="0.2">
      <c r="A28">
        <v>25</v>
      </c>
      <c r="B28">
        <v>1554</v>
      </c>
      <c r="C28">
        <v>7</v>
      </c>
      <c r="E28">
        <f t="shared" si="0"/>
        <v>4.5045045045045045E-3</v>
      </c>
      <c r="F28" s="3" t="str">
        <f t="shared" si="1"/>
        <v>Y</v>
      </c>
    </row>
    <row r="29" spans="1:6" x14ac:dyDescent="0.2">
      <c r="A29">
        <v>26</v>
      </c>
      <c r="B29">
        <v>1339</v>
      </c>
      <c r="C29">
        <v>4</v>
      </c>
      <c r="E29">
        <f t="shared" si="0"/>
        <v>2.9873039581777448E-3</v>
      </c>
      <c r="F29" s="3" t="str">
        <f t="shared" si="1"/>
        <v>Y</v>
      </c>
    </row>
    <row r="30" spans="1:6" x14ac:dyDescent="0.2">
      <c r="A30">
        <v>27</v>
      </c>
      <c r="B30">
        <v>1167</v>
      </c>
      <c r="C30">
        <v>4</v>
      </c>
      <c r="E30">
        <f t="shared" si="0"/>
        <v>3.4275921165381321E-3</v>
      </c>
      <c r="F30" s="3" t="str">
        <f t="shared" si="1"/>
        <v>Y</v>
      </c>
    </row>
    <row r="31" spans="1:6" x14ac:dyDescent="0.2">
      <c r="A31">
        <v>28</v>
      </c>
      <c r="B31">
        <v>621</v>
      </c>
      <c r="C31">
        <v>2</v>
      </c>
      <c r="E31">
        <f t="shared" si="0"/>
        <v>3.2206119162640902E-3</v>
      </c>
      <c r="F31" s="3" t="str">
        <f t="shared" si="1"/>
        <v>Y</v>
      </c>
    </row>
    <row r="32" spans="1:6" x14ac:dyDescent="0.2">
      <c r="A32">
        <v>29</v>
      </c>
      <c r="B32">
        <v>1013</v>
      </c>
      <c r="C32">
        <v>1</v>
      </c>
      <c r="E32">
        <f t="shared" si="0"/>
        <v>9.871668311944718E-4</v>
      </c>
      <c r="F32" s="3" t="str">
        <f t="shared" si="1"/>
        <v>N</v>
      </c>
    </row>
    <row r="33" spans="1:6" x14ac:dyDescent="0.2">
      <c r="A33">
        <v>30</v>
      </c>
      <c r="B33">
        <v>544</v>
      </c>
      <c r="C33">
        <v>1</v>
      </c>
      <c r="E33">
        <f t="shared" si="0"/>
        <v>1.838235294117647E-3</v>
      </c>
      <c r="F33" s="3" t="str">
        <f t="shared" si="1"/>
        <v>N</v>
      </c>
    </row>
    <row r="34" spans="1:6" x14ac:dyDescent="0.2">
      <c r="A34">
        <v>31</v>
      </c>
      <c r="B34">
        <v>731</v>
      </c>
      <c r="C34">
        <v>1</v>
      </c>
      <c r="E34">
        <f t="shared" si="0"/>
        <v>1.3679890560875513E-3</v>
      </c>
      <c r="F34" s="3" t="str">
        <f t="shared" si="1"/>
        <v>N</v>
      </c>
    </row>
    <row r="35" spans="1:6" x14ac:dyDescent="0.2">
      <c r="A35">
        <v>32</v>
      </c>
      <c r="B35">
        <v>326</v>
      </c>
      <c r="C35">
        <v>0</v>
      </c>
      <c r="E35">
        <f t="shared" si="0"/>
        <v>0</v>
      </c>
      <c r="F35" s="3" t="str">
        <f t="shared" si="1"/>
        <v>N</v>
      </c>
    </row>
    <row r="36" spans="1:6" x14ac:dyDescent="0.2">
      <c r="A36">
        <v>33</v>
      </c>
      <c r="B36">
        <v>772</v>
      </c>
      <c r="C36">
        <v>1</v>
      </c>
      <c r="E36">
        <f t="shared" si="0"/>
        <v>1.2953367875647669E-3</v>
      </c>
      <c r="F36" s="3" t="str">
        <f t="shared" si="1"/>
        <v>N</v>
      </c>
    </row>
    <row r="37" spans="1:6" x14ac:dyDescent="0.2">
      <c r="A37">
        <v>34</v>
      </c>
      <c r="B37">
        <v>335</v>
      </c>
      <c r="C37">
        <v>1</v>
      </c>
      <c r="E37">
        <f t="shared" si="0"/>
        <v>2.9850746268656717E-3</v>
      </c>
      <c r="F37" s="3" t="str">
        <f t="shared" si="1"/>
        <v>Y</v>
      </c>
    </row>
    <row r="38" spans="1:6" x14ac:dyDescent="0.2">
      <c r="A38">
        <v>35</v>
      </c>
      <c r="B38">
        <v>235</v>
      </c>
      <c r="C38">
        <v>0</v>
      </c>
      <c r="E38">
        <f t="shared" si="0"/>
        <v>0</v>
      </c>
      <c r="F38" s="3" t="str">
        <f t="shared" si="1"/>
        <v>N</v>
      </c>
    </row>
    <row r="39" spans="1:6" x14ac:dyDescent="0.2">
      <c r="A39">
        <v>36</v>
      </c>
      <c r="B39">
        <v>218</v>
      </c>
      <c r="C39">
        <v>0</v>
      </c>
      <c r="E39">
        <f t="shared" si="0"/>
        <v>0</v>
      </c>
      <c r="F39" s="3" t="str">
        <f t="shared" si="1"/>
        <v>N</v>
      </c>
    </row>
    <row r="40" spans="1:6" x14ac:dyDescent="0.2">
      <c r="A40">
        <v>37</v>
      </c>
      <c r="B40">
        <v>221</v>
      </c>
      <c r="C40">
        <v>0</v>
      </c>
      <c r="E40">
        <f t="shared" si="0"/>
        <v>0</v>
      </c>
      <c r="F40" s="3" t="str">
        <f t="shared" si="1"/>
        <v>N</v>
      </c>
    </row>
    <row r="41" spans="1:6" x14ac:dyDescent="0.2">
      <c r="A41">
        <v>38</v>
      </c>
      <c r="B41">
        <v>103</v>
      </c>
      <c r="C41">
        <v>1</v>
      </c>
      <c r="E41">
        <f t="shared" si="0"/>
        <v>9.7087378640776691E-3</v>
      </c>
      <c r="F41" s="3" t="str">
        <f t="shared" si="1"/>
        <v>Y</v>
      </c>
    </row>
    <row r="42" spans="1:6" x14ac:dyDescent="0.2">
      <c r="A42">
        <v>39</v>
      </c>
      <c r="B42">
        <v>170</v>
      </c>
      <c r="C42">
        <v>0</v>
      </c>
      <c r="E42">
        <f t="shared" si="0"/>
        <v>0</v>
      </c>
      <c r="F42" s="3" t="str">
        <f t="shared" si="1"/>
        <v>N</v>
      </c>
    </row>
    <row r="43" spans="1:6" x14ac:dyDescent="0.2">
      <c r="A43">
        <v>40</v>
      </c>
      <c r="B43">
        <v>45</v>
      </c>
      <c r="C43">
        <v>0</v>
      </c>
      <c r="E43">
        <f t="shared" si="0"/>
        <v>0</v>
      </c>
      <c r="F43" s="3" t="str">
        <f t="shared" si="1"/>
        <v>N</v>
      </c>
    </row>
    <row r="44" spans="1:6" x14ac:dyDescent="0.2">
      <c r="A44">
        <v>41</v>
      </c>
      <c r="B44">
        <v>237</v>
      </c>
      <c r="C44">
        <v>0</v>
      </c>
      <c r="E44">
        <f t="shared" si="0"/>
        <v>0</v>
      </c>
      <c r="F44" s="3" t="str">
        <f t="shared" si="1"/>
        <v>N</v>
      </c>
    </row>
    <row r="45" spans="1:6" x14ac:dyDescent="0.2">
      <c r="A45">
        <v>42</v>
      </c>
      <c r="B45">
        <v>86</v>
      </c>
      <c r="C45">
        <v>0</v>
      </c>
      <c r="E45">
        <f t="shared" si="0"/>
        <v>0</v>
      </c>
      <c r="F45" s="3" t="str">
        <f t="shared" si="1"/>
        <v>N</v>
      </c>
    </row>
    <row r="46" spans="1:6" x14ac:dyDescent="0.2">
      <c r="A46">
        <v>43</v>
      </c>
      <c r="B46">
        <v>297</v>
      </c>
      <c r="C46">
        <v>1</v>
      </c>
      <c r="E46">
        <f t="shared" si="0"/>
        <v>3.3670033670033669E-3</v>
      </c>
      <c r="F46" s="3" t="str">
        <f t="shared" si="1"/>
        <v>Y</v>
      </c>
    </row>
    <row r="47" spans="1:6" x14ac:dyDescent="0.2">
      <c r="A47">
        <v>44</v>
      </c>
      <c r="B47">
        <v>415</v>
      </c>
      <c r="C47">
        <v>0</v>
      </c>
      <c r="E47">
        <f t="shared" si="0"/>
        <v>0</v>
      </c>
      <c r="F47" s="3" t="str">
        <f t="shared" si="1"/>
        <v>N</v>
      </c>
    </row>
    <row r="48" spans="1:6" x14ac:dyDescent="0.2">
      <c r="A48">
        <v>45</v>
      </c>
      <c r="B48">
        <v>187</v>
      </c>
      <c r="C48">
        <v>0</v>
      </c>
      <c r="E48">
        <f t="shared" si="0"/>
        <v>0</v>
      </c>
      <c r="F48" s="3" t="str">
        <f t="shared" si="1"/>
        <v>N</v>
      </c>
    </row>
    <row r="49" spans="1:6" x14ac:dyDescent="0.2">
      <c r="A49">
        <v>46</v>
      </c>
      <c r="B49">
        <v>248</v>
      </c>
      <c r="C49">
        <v>0</v>
      </c>
      <c r="E49">
        <f t="shared" si="0"/>
        <v>0</v>
      </c>
      <c r="F49" s="3" t="str">
        <f t="shared" si="1"/>
        <v>N</v>
      </c>
    </row>
    <row r="50" spans="1:6" x14ac:dyDescent="0.2">
      <c r="A50">
        <v>47</v>
      </c>
      <c r="B50">
        <v>316</v>
      </c>
      <c r="C50">
        <v>1</v>
      </c>
      <c r="E50">
        <f t="shared" si="0"/>
        <v>3.1645569620253164E-3</v>
      </c>
      <c r="F50" s="3" t="str">
        <f t="shared" si="1"/>
        <v>Y</v>
      </c>
    </row>
    <row r="51" spans="1:6" x14ac:dyDescent="0.2">
      <c r="A51">
        <v>48</v>
      </c>
      <c r="B51">
        <v>374</v>
      </c>
      <c r="C51">
        <v>0</v>
      </c>
      <c r="E51">
        <f t="shared" si="0"/>
        <v>0</v>
      </c>
      <c r="F51" s="3" t="str">
        <f t="shared" si="1"/>
        <v>N</v>
      </c>
    </row>
    <row r="52" spans="1:6" x14ac:dyDescent="0.2">
      <c r="A52">
        <v>49</v>
      </c>
      <c r="B52">
        <v>229</v>
      </c>
      <c r="C52">
        <v>1</v>
      </c>
      <c r="E52">
        <f t="shared" si="0"/>
        <v>4.3668122270742356E-3</v>
      </c>
      <c r="F52" s="3" t="str">
        <f t="shared" si="1"/>
        <v>Y</v>
      </c>
    </row>
    <row r="53" spans="1:6" x14ac:dyDescent="0.2">
      <c r="A53">
        <v>50</v>
      </c>
      <c r="B53">
        <v>278</v>
      </c>
      <c r="C53">
        <v>0</v>
      </c>
      <c r="E53">
        <f t="shared" si="0"/>
        <v>0</v>
      </c>
      <c r="F53" s="3" t="str">
        <f t="shared" si="1"/>
        <v>N</v>
      </c>
    </row>
    <row r="54" spans="1:6" x14ac:dyDescent="0.2">
      <c r="A54">
        <v>51</v>
      </c>
      <c r="B54">
        <v>309</v>
      </c>
      <c r="C54">
        <v>0</v>
      </c>
      <c r="E54">
        <f t="shared" si="0"/>
        <v>0</v>
      </c>
      <c r="F54" s="3" t="str">
        <f t="shared" si="1"/>
        <v>N</v>
      </c>
    </row>
    <row r="55" spans="1:6" x14ac:dyDescent="0.2">
      <c r="A55">
        <v>52</v>
      </c>
      <c r="B55">
        <v>376</v>
      </c>
      <c r="C55">
        <v>0</v>
      </c>
      <c r="E55">
        <f t="shared" si="0"/>
        <v>0</v>
      </c>
      <c r="F55" s="3" t="str">
        <f t="shared" si="1"/>
        <v>N</v>
      </c>
    </row>
    <row r="56" spans="1:6" x14ac:dyDescent="0.2">
      <c r="A56">
        <v>53</v>
      </c>
      <c r="B56">
        <v>454</v>
      </c>
      <c r="C56">
        <v>0</v>
      </c>
      <c r="E56">
        <f t="shared" si="0"/>
        <v>0</v>
      </c>
      <c r="F56" s="3" t="str">
        <f t="shared" si="1"/>
        <v>N</v>
      </c>
    </row>
    <row r="57" spans="1:6" x14ac:dyDescent="0.2">
      <c r="A57">
        <v>54</v>
      </c>
      <c r="B57">
        <v>549</v>
      </c>
      <c r="C57">
        <v>5</v>
      </c>
      <c r="E57">
        <f t="shared" si="0"/>
        <v>9.1074681238615673E-3</v>
      </c>
      <c r="F57" s="3" t="str">
        <f t="shared" si="1"/>
        <v>Y</v>
      </c>
    </row>
    <row r="58" spans="1:6" x14ac:dyDescent="0.2">
      <c r="A58">
        <v>55</v>
      </c>
      <c r="B58">
        <v>399</v>
      </c>
      <c r="C58">
        <v>3</v>
      </c>
      <c r="E58">
        <f t="shared" si="0"/>
        <v>7.5187969924812026E-3</v>
      </c>
      <c r="F58" s="3" t="str">
        <f t="shared" si="1"/>
        <v>Y</v>
      </c>
    </row>
    <row r="59" spans="1:6" x14ac:dyDescent="0.2">
      <c r="A59">
        <v>56</v>
      </c>
      <c r="B59">
        <v>168</v>
      </c>
      <c r="C59">
        <v>0</v>
      </c>
      <c r="E59">
        <f t="shared" si="0"/>
        <v>0</v>
      </c>
      <c r="F59" s="3" t="str">
        <f t="shared" si="1"/>
        <v>N</v>
      </c>
    </row>
    <row r="60" spans="1:6" x14ac:dyDescent="0.2">
      <c r="A60">
        <v>57</v>
      </c>
      <c r="B60">
        <v>651</v>
      </c>
      <c r="C60">
        <v>2</v>
      </c>
      <c r="E60">
        <f t="shared" si="0"/>
        <v>3.0721966205837174E-3</v>
      </c>
      <c r="F60" s="3" t="str">
        <f t="shared" si="1"/>
        <v>Y</v>
      </c>
    </row>
    <row r="61" spans="1:6" x14ac:dyDescent="0.2">
      <c r="A61">
        <v>58</v>
      </c>
      <c r="B61">
        <v>307</v>
      </c>
      <c r="C61">
        <v>2</v>
      </c>
      <c r="E61">
        <f t="shared" si="0"/>
        <v>6.5146579804560263E-3</v>
      </c>
      <c r="F61" s="3" t="str">
        <f t="shared" si="1"/>
        <v>Y</v>
      </c>
    </row>
    <row r="62" spans="1:6" x14ac:dyDescent="0.2">
      <c r="A62">
        <v>59</v>
      </c>
      <c r="B62">
        <v>221</v>
      </c>
      <c r="C62">
        <v>0</v>
      </c>
      <c r="E62">
        <f t="shared" si="0"/>
        <v>0</v>
      </c>
      <c r="F62" s="3" t="str">
        <f t="shared" si="1"/>
        <v>N</v>
      </c>
    </row>
    <row r="63" spans="1:6" x14ac:dyDescent="0.2">
      <c r="A63">
        <v>60</v>
      </c>
      <c r="B63">
        <v>179</v>
      </c>
      <c r="C63">
        <v>0</v>
      </c>
      <c r="E63">
        <f t="shared" si="0"/>
        <v>0</v>
      </c>
      <c r="F63" s="3" t="str">
        <f t="shared" si="1"/>
        <v>N</v>
      </c>
    </row>
    <row r="64" spans="1:6" x14ac:dyDescent="0.2">
      <c r="A64">
        <v>61</v>
      </c>
      <c r="B64">
        <v>247</v>
      </c>
      <c r="C64">
        <v>0</v>
      </c>
      <c r="E64">
        <f t="shared" si="0"/>
        <v>0</v>
      </c>
      <c r="F64" s="3" t="str">
        <f t="shared" si="1"/>
        <v>N</v>
      </c>
    </row>
    <row r="65" spans="1:6" x14ac:dyDescent="0.2">
      <c r="A65">
        <v>62</v>
      </c>
      <c r="B65">
        <v>65</v>
      </c>
      <c r="C65">
        <v>0</v>
      </c>
      <c r="E65">
        <f t="shared" si="0"/>
        <v>0</v>
      </c>
      <c r="F65" s="3" t="str">
        <f t="shared" si="1"/>
        <v>N</v>
      </c>
    </row>
    <row r="66" spans="1:6" x14ac:dyDescent="0.2">
      <c r="A66">
        <v>63</v>
      </c>
      <c r="B66">
        <v>594</v>
      </c>
      <c r="C66">
        <v>1</v>
      </c>
      <c r="E66">
        <f t="shared" si="0"/>
        <v>1.6835016835016834E-3</v>
      </c>
      <c r="F66" s="3" t="str">
        <f t="shared" si="1"/>
        <v>N</v>
      </c>
    </row>
    <row r="67" spans="1:6" x14ac:dyDescent="0.2">
      <c r="A67">
        <v>64</v>
      </c>
      <c r="B67">
        <v>149</v>
      </c>
      <c r="C67">
        <v>0</v>
      </c>
      <c r="E67">
        <f t="shared" si="0"/>
        <v>0</v>
      </c>
      <c r="F67" s="3" t="str">
        <f t="shared" si="1"/>
        <v>N</v>
      </c>
    </row>
    <row r="68" spans="1:6" x14ac:dyDescent="0.2">
      <c r="A68">
        <v>65</v>
      </c>
      <c r="B68">
        <v>268</v>
      </c>
      <c r="C68">
        <v>0</v>
      </c>
      <c r="E68">
        <f t="shared" si="0"/>
        <v>0</v>
      </c>
      <c r="F68" s="3" t="str">
        <f t="shared" si="1"/>
        <v>N</v>
      </c>
    </row>
    <row r="69" spans="1:6" x14ac:dyDescent="0.2">
      <c r="A69">
        <v>66</v>
      </c>
      <c r="B69">
        <v>51</v>
      </c>
      <c r="C69">
        <v>0</v>
      </c>
      <c r="E69">
        <f t="shared" ref="E69:E129" si="2">C69/B69</f>
        <v>0</v>
      </c>
      <c r="F69" s="3" t="str">
        <f t="shared" ref="F69:F129" si="3">IF(E69&gt;=F$1,"Y","N")</f>
        <v>N</v>
      </c>
    </row>
    <row r="70" spans="1:6" x14ac:dyDescent="0.2">
      <c r="A70">
        <v>67</v>
      </c>
      <c r="B70">
        <v>981</v>
      </c>
      <c r="C70">
        <v>2</v>
      </c>
      <c r="E70">
        <f t="shared" si="2"/>
        <v>2.0387359836901123E-3</v>
      </c>
      <c r="F70" s="3" t="str">
        <f t="shared" si="3"/>
        <v>N</v>
      </c>
    </row>
    <row r="71" spans="1:6" x14ac:dyDescent="0.2">
      <c r="A71">
        <v>68</v>
      </c>
      <c r="B71">
        <v>263</v>
      </c>
      <c r="C71">
        <v>0</v>
      </c>
      <c r="E71">
        <f t="shared" si="2"/>
        <v>0</v>
      </c>
      <c r="F71" s="3" t="str">
        <f t="shared" si="3"/>
        <v>N</v>
      </c>
    </row>
    <row r="72" spans="1:6" x14ac:dyDescent="0.2">
      <c r="A72">
        <v>69</v>
      </c>
      <c r="B72">
        <v>1056</v>
      </c>
      <c r="C72">
        <v>0</v>
      </c>
      <c r="E72">
        <f t="shared" si="2"/>
        <v>0</v>
      </c>
      <c r="F72" s="3" t="str">
        <f t="shared" si="3"/>
        <v>N</v>
      </c>
    </row>
    <row r="73" spans="1:6" x14ac:dyDescent="0.2">
      <c r="A73">
        <v>70</v>
      </c>
      <c r="B73">
        <v>291</v>
      </c>
      <c r="C73">
        <v>0</v>
      </c>
      <c r="E73">
        <f t="shared" si="2"/>
        <v>0</v>
      </c>
      <c r="F73" s="3" t="str">
        <f t="shared" si="3"/>
        <v>N</v>
      </c>
    </row>
    <row r="74" spans="1:6" x14ac:dyDescent="0.2">
      <c r="A74">
        <v>71</v>
      </c>
      <c r="B74">
        <v>594</v>
      </c>
      <c r="C74">
        <v>1</v>
      </c>
      <c r="E74">
        <f t="shared" si="2"/>
        <v>1.6835016835016834E-3</v>
      </c>
      <c r="F74" s="3" t="str">
        <f t="shared" si="3"/>
        <v>N</v>
      </c>
    </row>
    <row r="75" spans="1:6" x14ac:dyDescent="0.2">
      <c r="A75">
        <v>72</v>
      </c>
      <c r="B75">
        <v>180</v>
      </c>
      <c r="C75">
        <v>0</v>
      </c>
      <c r="E75">
        <f t="shared" si="2"/>
        <v>0</v>
      </c>
      <c r="F75" s="3" t="str">
        <f t="shared" si="3"/>
        <v>N</v>
      </c>
    </row>
    <row r="76" spans="1:6" x14ac:dyDescent="0.2">
      <c r="A76">
        <v>73</v>
      </c>
      <c r="B76">
        <v>95</v>
      </c>
      <c r="C76">
        <v>0</v>
      </c>
      <c r="E76">
        <f t="shared" si="2"/>
        <v>0</v>
      </c>
      <c r="F76" s="3" t="str">
        <f t="shared" si="3"/>
        <v>N</v>
      </c>
    </row>
    <row r="77" spans="1:6" x14ac:dyDescent="0.2">
      <c r="A77">
        <v>74</v>
      </c>
      <c r="B77">
        <v>227</v>
      </c>
      <c r="C77">
        <v>0</v>
      </c>
      <c r="E77">
        <f t="shared" si="2"/>
        <v>0</v>
      </c>
      <c r="F77" s="3" t="str">
        <f t="shared" si="3"/>
        <v>N</v>
      </c>
    </row>
    <row r="78" spans="1:6" x14ac:dyDescent="0.2">
      <c r="A78">
        <v>75</v>
      </c>
      <c r="B78">
        <v>360</v>
      </c>
      <c r="C78">
        <v>1</v>
      </c>
      <c r="E78">
        <f t="shared" si="2"/>
        <v>2.7777777777777779E-3</v>
      </c>
      <c r="F78" s="3" t="str">
        <f t="shared" si="3"/>
        <v>Y</v>
      </c>
    </row>
    <row r="79" spans="1:6" x14ac:dyDescent="0.2">
      <c r="A79">
        <v>76</v>
      </c>
      <c r="B79">
        <v>538</v>
      </c>
      <c r="C79">
        <v>2</v>
      </c>
      <c r="E79">
        <f t="shared" si="2"/>
        <v>3.7174721189591076E-3</v>
      </c>
      <c r="F79" s="3" t="str">
        <f t="shared" si="3"/>
        <v>Y</v>
      </c>
    </row>
    <row r="80" spans="1:6" x14ac:dyDescent="0.2">
      <c r="A80">
        <v>77</v>
      </c>
      <c r="B80">
        <v>730</v>
      </c>
      <c r="C80">
        <v>1</v>
      </c>
      <c r="E80">
        <f t="shared" si="2"/>
        <v>1.3698630136986301E-3</v>
      </c>
      <c r="F80" s="3" t="str">
        <f t="shared" si="3"/>
        <v>N</v>
      </c>
    </row>
    <row r="81" spans="1:6" x14ac:dyDescent="0.2">
      <c r="A81">
        <v>78</v>
      </c>
      <c r="B81">
        <v>697</v>
      </c>
      <c r="C81">
        <v>0</v>
      </c>
      <c r="E81">
        <f t="shared" si="2"/>
        <v>0</v>
      </c>
      <c r="F81" s="3" t="str">
        <f t="shared" si="3"/>
        <v>N</v>
      </c>
    </row>
    <row r="82" spans="1:6" x14ac:dyDescent="0.2">
      <c r="A82">
        <v>79</v>
      </c>
      <c r="B82">
        <v>179</v>
      </c>
      <c r="C82">
        <v>1</v>
      </c>
      <c r="E82">
        <f t="shared" si="2"/>
        <v>5.5865921787709499E-3</v>
      </c>
      <c r="F82" s="3" t="str">
        <f t="shared" si="3"/>
        <v>Y</v>
      </c>
    </row>
    <row r="83" spans="1:6" x14ac:dyDescent="0.2">
      <c r="A83">
        <v>80</v>
      </c>
      <c r="B83">
        <v>138</v>
      </c>
      <c r="C83">
        <v>2</v>
      </c>
      <c r="E83">
        <f t="shared" si="2"/>
        <v>1.4492753623188406E-2</v>
      </c>
      <c r="F83" s="3" t="str">
        <f t="shared" si="3"/>
        <v>Y</v>
      </c>
    </row>
    <row r="84" spans="1:6" x14ac:dyDescent="0.2">
      <c r="A84">
        <v>81</v>
      </c>
      <c r="B84">
        <v>178</v>
      </c>
      <c r="C84">
        <v>0</v>
      </c>
      <c r="E84">
        <f t="shared" si="2"/>
        <v>0</v>
      </c>
      <c r="F84" s="3" t="str">
        <f t="shared" si="3"/>
        <v>N</v>
      </c>
    </row>
    <row r="85" spans="1:6" x14ac:dyDescent="0.2">
      <c r="A85">
        <v>82</v>
      </c>
      <c r="B85">
        <v>393</v>
      </c>
      <c r="C85">
        <v>1</v>
      </c>
      <c r="E85">
        <f t="shared" si="2"/>
        <v>2.5445292620865142E-3</v>
      </c>
      <c r="F85" s="3" t="str">
        <f t="shared" si="3"/>
        <v>Y</v>
      </c>
    </row>
    <row r="86" spans="1:6" x14ac:dyDescent="0.2">
      <c r="A86">
        <v>83</v>
      </c>
      <c r="B86">
        <v>351</v>
      </c>
      <c r="C86">
        <v>3</v>
      </c>
      <c r="E86">
        <f t="shared" si="2"/>
        <v>8.5470085470085479E-3</v>
      </c>
      <c r="F86" s="3" t="str">
        <f t="shared" si="3"/>
        <v>Y</v>
      </c>
    </row>
    <row r="87" spans="1:6" x14ac:dyDescent="0.2">
      <c r="A87">
        <v>84</v>
      </c>
      <c r="B87">
        <v>849</v>
      </c>
      <c r="C87">
        <v>3</v>
      </c>
      <c r="E87">
        <f t="shared" si="2"/>
        <v>3.5335689045936395E-3</v>
      </c>
      <c r="F87" s="3" t="str">
        <f t="shared" si="3"/>
        <v>Y</v>
      </c>
    </row>
    <row r="88" spans="1:6" x14ac:dyDescent="0.2">
      <c r="A88">
        <v>85</v>
      </c>
      <c r="B88">
        <v>764</v>
      </c>
      <c r="C88">
        <v>3</v>
      </c>
      <c r="E88">
        <f t="shared" si="2"/>
        <v>3.9267015706806281E-3</v>
      </c>
      <c r="F88" s="3" t="str">
        <f t="shared" si="3"/>
        <v>Y</v>
      </c>
    </row>
    <row r="89" spans="1:6" x14ac:dyDescent="0.2">
      <c r="A89">
        <v>86</v>
      </c>
      <c r="B89">
        <v>1268</v>
      </c>
      <c r="C89">
        <v>2</v>
      </c>
      <c r="E89">
        <f t="shared" si="2"/>
        <v>1.5772870662460567E-3</v>
      </c>
      <c r="F89" s="3" t="str">
        <f t="shared" si="3"/>
        <v>N</v>
      </c>
    </row>
    <row r="90" spans="1:6" x14ac:dyDescent="0.2">
      <c r="A90">
        <v>87</v>
      </c>
      <c r="B90">
        <v>275</v>
      </c>
      <c r="C90">
        <v>0</v>
      </c>
      <c r="E90">
        <f t="shared" si="2"/>
        <v>0</v>
      </c>
      <c r="F90" s="3" t="str">
        <f t="shared" si="3"/>
        <v>N</v>
      </c>
    </row>
    <row r="91" spans="1:6" x14ac:dyDescent="0.2">
      <c r="A91">
        <v>88</v>
      </c>
      <c r="B91">
        <v>299</v>
      </c>
      <c r="C91">
        <v>1</v>
      </c>
      <c r="E91">
        <f t="shared" si="2"/>
        <v>3.3444816053511705E-3</v>
      </c>
      <c r="F91" s="3" t="str">
        <f t="shared" si="3"/>
        <v>Y</v>
      </c>
    </row>
    <row r="92" spans="1:6" x14ac:dyDescent="0.2">
      <c r="A92">
        <v>89</v>
      </c>
      <c r="B92">
        <v>220</v>
      </c>
      <c r="C92">
        <v>0</v>
      </c>
      <c r="E92">
        <f t="shared" si="2"/>
        <v>0</v>
      </c>
      <c r="F92" s="3" t="str">
        <f t="shared" si="3"/>
        <v>N</v>
      </c>
    </row>
    <row r="93" spans="1:6" x14ac:dyDescent="0.2">
      <c r="A93">
        <v>90</v>
      </c>
      <c r="B93">
        <v>402</v>
      </c>
      <c r="C93">
        <v>1</v>
      </c>
      <c r="E93">
        <f t="shared" si="2"/>
        <v>2.4875621890547263E-3</v>
      </c>
      <c r="F93" s="3" t="str">
        <f t="shared" si="3"/>
        <v>Y</v>
      </c>
    </row>
    <row r="94" spans="1:6" x14ac:dyDescent="0.2">
      <c r="A94">
        <v>91</v>
      </c>
      <c r="B94">
        <v>96</v>
      </c>
      <c r="C94">
        <v>1</v>
      </c>
      <c r="E94">
        <f t="shared" si="2"/>
        <v>1.0416666666666666E-2</v>
      </c>
      <c r="F94" s="3" t="str">
        <f t="shared" si="3"/>
        <v>Y</v>
      </c>
    </row>
    <row r="95" spans="1:6" x14ac:dyDescent="0.2">
      <c r="A95">
        <v>92</v>
      </c>
      <c r="B95">
        <v>271</v>
      </c>
      <c r="C95">
        <v>1</v>
      </c>
      <c r="E95">
        <f t="shared" si="2"/>
        <v>3.6900369003690036E-3</v>
      </c>
      <c r="F95" s="3" t="str">
        <f t="shared" si="3"/>
        <v>Y</v>
      </c>
    </row>
    <row r="96" spans="1:6" x14ac:dyDescent="0.2">
      <c r="A96">
        <v>93</v>
      </c>
      <c r="B96">
        <v>142</v>
      </c>
      <c r="C96">
        <v>0</v>
      </c>
      <c r="E96">
        <f t="shared" si="2"/>
        <v>0</v>
      </c>
      <c r="F96" s="3" t="str">
        <f t="shared" si="3"/>
        <v>N</v>
      </c>
    </row>
    <row r="97" spans="1:6" x14ac:dyDescent="0.2">
      <c r="A97">
        <v>94</v>
      </c>
      <c r="B97">
        <v>246</v>
      </c>
      <c r="C97">
        <v>0</v>
      </c>
      <c r="E97">
        <f t="shared" si="2"/>
        <v>0</v>
      </c>
      <c r="F97" s="3" t="str">
        <f t="shared" si="3"/>
        <v>N</v>
      </c>
    </row>
    <row r="98" spans="1:6" x14ac:dyDescent="0.2">
      <c r="A98">
        <v>95</v>
      </c>
      <c r="B98">
        <v>456</v>
      </c>
      <c r="C98">
        <v>1</v>
      </c>
      <c r="E98">
        <f t="shared" si="2"/>
        <v>2.1929824561403508E-3</v>
      </c>
      <c r="F98" s="3" t="str">
        <f t="shared" si="3"/>
        <v>Y</v>
      </c>
    </row>
    <row r="99" spans="1:6" x14ac:dyDescent="0.2">
      <c r="A99">
        <v>96</v>
      </c>
      <c r="B99">
        <v>403</v>
      </c>
      <c r="C99">
        <v>2</v>
      </c>
      <c r="E99">
        <f t="shared" si="2"/>
        <v>4.9627791563275434E-3</v>
      </c>
      <c r="F99" s="3" t="str">
        <f t="shared" si="3"/>
        <v>Y</v>
      </c>
    </row>
    <row r="100" spans="1:6" x14ac:dyDescent="0.2">
      <c r="A100">
        <v>97</v>
      </c>
      <c r="B100">
        <v>128</v>
      </c>
      <c r="C100">
        <v>1</v>
      </c>
      <c r="E100">
        <f t="shared" si="2"/>
        <v>7.8125E-3</v>
      </c>
      <c r="F100" s="3" t="str">
        <f t="shared" si="3"/>
        <v>Y</v>
      </c>
    </row>
    <row r="101" spans="1:6" x14ac:dyDescent="0.2">
      <c r="A101">
        <v>98</v>
      </c>
      <c r="B101">
        <v>370</v>
      </c>
      <c r="C101">
        <v>2</v>
      </c>
      <c r="E101">
        <f t="shared" si="2"/>
        <v>5.4054054054054057E-3</v>
      </c>
      <c r="F101" s="3" t="str">
        <f t="shared" si="3"/>
        <v>Y</v>
      </c>
    </row>
    <row r="102" spans="1:6" x14ac:dyDescent="0.2">
      <c r="A102">
        <v>99</v>
      </c>
      <c r="B102">
        <v>128</v>
      </c>
      <c r="C102">
        <v>0</v>
      </c>
      <c r="E102">
        <f t="shared" si="2"/>
        <v>0</v>
      </c>
      <c r="F102" s="3" t="str">
        <f t="shared" si="3"/>
        <v>N</v>
      </c>
    </row>
    <row r="103" spans="1:6" x14ac:dyDescent="0.2">
      <c r="A103">
        <v>100</v>
      </c>
      <c r="B103">
        <v>386</v>
      </c>
      <c r="C103">
        <v>0</v>
      </c>
      <c r="E103">
        <f t="shared" si="2"/>
        <v>0</v>
      </c>
      <c r="F103" s="3" t="str">
        <f t="shared" si="3"/>
        <v>N</v>
      </c>
    </row>
    <row r="104" spans="1:6" x14ac:dyDescent="0.2">
      <c r="A104">
        <v>101</v>
      </c>
      <c r="B104">
        <v>380</v>
      </c>
      <c r="C104">
        <v>0</v>
      </c>
      <c r="E104">
        <f t="shared" si="2"/>
        <v>0</v>
      </c>
      <c r="F104" s="3" t="str">
        <f t="shared" si="3"/>
        <v>N</v>
      </c>
    </row>
    <row r="105" spans="1:6" x14ac:dyDescent="0.2">
      <c r="A105">
        <v>102</v>
      </c>
      <c r="B105">
        <v>611</v>
      </c>
      <c r="C105">
        <v>0</v>
      </c>
      <c r="E105">
        <f t="shared" si="2"/>
        <v>0</v>
      </c>
      <c r="F105" s="3" t="str">
        <f t="shared" si="3"/>
        <v>N</v>
      </c>
    </row>
    <row r="106" spans="1:6" x14ac:dyDescent="0.2">
      <c r="A106">
        <v>103</v>
      </c>
      <c r="B106">
        <v>376</v>
      </c>
      <c r="C106">
        <v>1</v>
      </c>
      <c r="E106">
        <f t="shared" si="2"/>
        <v>2.6595744680851063E-3</v>
      </c>
      <c r="F106" s="3" t="str">
        <f t="shared" si="3"/>
        <v>Y</v>
      </c>
    </row>
    <row r="107" spans="1:6" x14ac:dyDescent="0.2">
      <c r="A107">
        <v>104</v>
      </c>
      <c r="B107">
        <v>504</v>
      </c>
      <c r="C107">
        <v>1</v>
      </c>
      <c r="E107">
        <f t="shared" si="2"/>
        <v>1.984126984126984E-3</v>
      </c>
      <c r="F107" s="3" t="str">
        <f t="shared" si="3"/>
        <v>N</v>
      </c>
    </row>
    <row r="108" spans="1:6" x14ac:dyDescent="0.2">
      <c r="A108">
        <v>105</v>
      </c>
      <c r="B108">
        <v>286</v>
      </c>
      <c r="C108">
        <v>0</v>
      </c>
      <c r="E108">
        <f t="shared" si="2"/>
        <v>0</v>
      </c>
      <c r="F108" s="3" t="str">
        <f t="shared" si="3"/>
        <v>N</v>
      </c>
    </row>
    <row r="109" spans="1:6" x14ac:dyDescent="0.2">
      <c r="A109">
        <v>106</v>
      </c>
      <c r="B109">
        <v>729</v>
      </c>
      <c r="C109">
        <v>0</v>
      </c>
      <c r="E109">
        <f t="shared" si="2"/>
        <v>0</v>
      </c>
      <c r="F109" s="3" t="str">
        <f t="shared" si="3"/>
        <v>N</v>
      </c>
    </row>
    <row r="110" spans="1:6" x14ac:dyDescent="0.2">
      <c r="A110">
        <v>107</v>
      </c>
      <c r="B110">
        <v>279</v>
      </c>
      <c r="C110">
        <v>0</v>
      </c>
      <c r="E110">
        <f t="shared" si="2"/>
        <v>0</v>
      </c>
      <c r="F110" s="3" t="str">
        <f t="shared" si="3"/>
        <v>N</v>
      </c>
    </row>
    <row r="111" spans="1:6" x14ac:dyDescent="0.2">
      <c r="A111">
        <v>108</v>
      </c>
      <c r="B111">
        <v>472</v>
      </c>
      <c r="C111">
        <v>0</v>
      </c>
      <c r="E111">
        <f t="shared" si="2"/>
        <v>0</v>
      </c>
      <c r="F111" s="3" t="str">
        <f t="shared" si="3"/>
        <v>N</v>
      </c>
    </row>
    <row r="112" spans="1:6" x14ac:dyDescent="0.2">
      <c r="A112">
        <v>109</v>
      </c>
      <c r="B112">
        <v>346</v>
      </c>
      <c r="C112">
        <v>0</v>
      </c>
      <c r="E112">
        <f t="shared" si="2"/>
        <v>0</v>
      </c>
      <c r="F112" s="3" t="str">
        <f t="shared" si="3"/>
        <v>N</v>
      </c>
    </row>
    <row r="113" spans="1:6" x14ac:dyDescent="0.2">
      <c r="A113">
        <v>110</v>
      </c>
      <c r="B113">
        <v>461</v>
      </c>
      <c r="C113">
        <v>0</v>
      </c>
      <c r="E113">
        <f t="shared" si="2"/>
        <v>0</v>
      </c>
      <c r="F113" s="3" t="str">
        <f t="shared" si="3"/>
        <v>N</v>
      </c>
    </row>
    <row r="114" spans="1:6" x14ac:dyDescent="0.2">
      <c r="A114">
        <v>111</v>
      </c>
      <c r="B114">
        <v>139</v>
      </c>
      <c r="C114">
        <v>0</v>
      </c>
      <c r="E114">
        <f t="shared" si="2"/>
        <v>0</v>
      </c>
      <c r="F114" s="3" t="str">
        <f t="shared" si="3"/>
        <v>N</v>
      </c>
    </row>
    <row r="115" spans="1:6" x14ac:dyDescent="0.2">
      <c r="A115">
        <v>112</v>
      </c>
      <c r="B115">
        <v>283</v>
      </c>
      <c r="C115">
        <v>0</v>
      </c>
      <c r="E115">
        <f t="shared" si="2"/>
        <v>0</v>
      </c>
      <c r="F115" s="3" t="str">
        <f t="shared" si="3"/>
        <v>N</v>
      </c>
    </row>
    <row r="116" spans="1:6" x14ac:dyDescent="0.2">
      <c r="A116">
        <v>113</v>
      </c>
      <c r="B116">
        <v>244</v>
      </c>
      <c r="C116">
        <v>0</v>
      </c>
      <c r="E116">
        <f t="shared" si="2"/>
        <v>0</v>
      </c>
      <c r="F116" s="3" t="str">
        <f t="shared" si="3"/>
        <v>N</v>
      </c>
    </row>
    <row r="117" spans="1:6" x14ac:dyDescent="0.2">
      <c r="A117">
        <v>114</v>
      </c>
      <c r="B117">
        <v>353</v>
      </c>
      <c r="C117">
        <v>1</v>
      </c>
      <c r="E117">
        <f t="shared" si="2"/>
        <v>2.8328611898016999E-3</v>
      </c>
      <c r="F117" s="3" t="str">
        <f t="shared" si="3"/>
        <v>Y</v>
      </c>
    </row>
    <row r="118" spans="1:6" x14ac:dyDescent="0.2">
      <c r="A118">
        <v>115</v>
      </c>
      <c r="B118">
        <v>98</v>
      </c>
      <c r="C118">
        <v>0</v>
      </c>
      <c r="E118">
        <f t="shared" si="2"/>
        <v>0</v>
      </c>
      <c r="F118" s="3" t="str">
        <f t="shared" si="3"/>
        <v>N</v>
      </c>
    </row>
    <row r="119" spans="1:6" x14ac:dyDescent="0.2">
      <c r="A119">
        <v>116</v>
      </c>
      <c r="B119">
        <v>89</v>
      </c>
      <c r="C119">
        <v>1</v>
      </c>
      <c r="E119">
        <f t="shared" si="2"/>
        <v>1.1235955056179775E-2</v>
      </c>
      <c r="F119" s="3" t="str">
        <f t="shared" si="3"/>
        <v>Y</v>
      </c>
    </row>
    <row r="120" spans="1:6" x14ac:dyDescent="0.2">
      <c r="A120">
        <v>117</v>
      </c>
      <c r="B120">
        <v>280</v>
      </c>
      <c r="C120">
        <v>0</v>
      </c>
      <c r="E120">
        <f t="shared" si="2"/>
        <v>0</v>
      </c>
      <c r="F120" s="3" t="str">
        <f t="shared" si="3"/>
        <v>N</v>
      </c>
    </row>
    <row r="121" spans="1:6" x14ac:dyDescent="0.2">
      <c r="A121">
        <v>118</v>
      </c>
      <c r="B121">
        <v>119</v>
      </c>
      <c r="C121">
        <v>0</v>
      </c>
      <c r="E121">
        <f t="shared" si="2"/>
        <v>0</v>
      </c>
      <c r="F121" s="3" t="str">
        <f t="shared" si="3"/>
        <v>N</v>
      </c>
    </row>
    <row r="122" spans="1:6" x14ac:dyDescent="0.2">
      <c r="A122">
        <v>119</v>
      </c>
      <c r="B122">
        <v>909</v>
      </c>
      <c r="C122">
        <v>1</v>
      </c>
      <c r="E122">
        <f t="shared" si="2"/>
        <v>1.1001100110011001E-3</v>
      </c>
      <c r="F122" s="3" t="str">
        <f t="shared" si="3"/>
        <v>N</v>
      </c>
    </row>
    <row r="123" spans="1:6" x14ac:dyDescent="0.2">
      <c r="A123">
        <v>120</v>
      </c>
      <c r="B123">
        <v>543</v>
      </c>
      <c r="C123">
        <v>1</v>
      </c>
      <c r="E123">
        <f t="shared" si="2"/>
        <v>1.841620626151013E-3</v>
      </c>
      <c r="F123" s="3" t="str">
        <f t="shared" si="3"/>
        <v>N</v>
      </c>
    </row>
    <row r="124" spans="1:6" x14ac:dyDescent="0.2">
      <c r="A124">
        <v>121</v>
      </c>
      <c r="B124">
        <v>602</v>
      </c>
      <c r="C124">
        <v>0</v>
      </c>
      <c r="E124">
        <f t="shared" si="2"/>
        <v>0</v>
      </c>
      <c r="F124" s="3" t="str">
        <f t="shared" si="3"/>
        <v>N</v>
      </c>
    </row>
    <row r="125" spans="1:6" x14ac:dyDescent="0.2">
      <c r="A125">
        <v>122</v>
      </c>
      <c r="B125">
        <v>646</v>
      </c>
      <c r="C125">
        <v>0</v>
      </c>
      <c r="E125">
        <f t="shared" si="2"/>
        <v>0</v>
      </c>
      <c r="F125" s="3" t="str">
        <f t="shared" si="3"/>
        <v>N</v>
      </c>
    </row>
    <row r="126" spans="1:6" x14ac:dyDescent="0.2">
      <c r="A126">
        <v>123</v>
      </c>
      <c r="B126">
        <v>253</v>
      </c>
      <c r="C126">
        <v>1</v>
      </c>
      <c r="E126">
        <f t="shared" si="2"/>
        <v>3.952569169960474E-3</v>
      </c>
      <c r="F126" s="3" t="str">
        <f t="shared" si="3"/>
        <v>Y</v>
      </c>
    </row>
    <row r="127" spans="1:6" x14ac:dyDescent="0.2">
      <c r="A127">
        <v>124</v>
      </c>
      <c r="B127">
        <v>255</v>
      </c>
      <c r="C127">
        <v>0</v>
      </c>
      <c r="E127">
        <f t="shared" si="2"/>
        <v>0</v>
      </c>
      <c r="F127" s="3" t="str">
        <f t="shared" si="3"/>
        <v>N</v>
      </c>
    </row>
    <row r="128" spans="1:6" x14ac:dyDescent="0.2">
      <c r="A128">
        <v>125</v>
      </c>
      <c r="B128">
        <v>383</v>
      </c>
      <c r="C128">
        <v>0</v>
      </c>
      <c r="E128">
        <f t="shared" si="2"/>
        <v>0</v>
      </c>
      <c r="F128" s="3" t="str">
        <f t="shared" si="3"/>
        <v>N</v>
      </c>
    </row>
    <row r="129" spans="1:6" x14ac:dyDescent="0.2">
      <c r="A129">
        <v>126</v>
      </c>
      <c r="B129">
        <v>404</v>
      </c>
      <c r="C129">
        <v>0</v>
      </c>
      <c r="E129">
        <f t="shared" si="2"/>
        <v>0</v>
      </c>
      <c r="F129" s="3" t="str">
        <f t="shared" si="3"/>
        <v>N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/>
  </sheetViews>
  <sheetFormatPr defaultRowHeight="12.75" x14ac:dyDescent="0.2"/>
  <sheetData>
    <row r="1" spans="1:9" x14ac:dyDescent="0.2">
      <c r="A1" s="7" t="s">
        <v>20</v>
      </c>
      <c r="B1">
        <v>0.43894218235356597</v>
      </c>
      <c r="D1" s="1" t="s">
        <v>22</v>
      </c>
      <c r="E1">
        <f>EXP(GAMMALN(B1)+GAMMALN(B2)-GAMMALN(B1+B2))</f>
        <v>0.27325758951121049</v>
      </c>
    </row>
    <row r="2" spans="1:9" x14ac:dyDescent="0.2">
      <c r="A2" t="s">
        <v>21</v>
      </c>
      <c r="B2">
        <v>95.410954055469475</v>
      </c>
    </row>
    <row r="3" spans="1:9" x14ac:dyDescent="0.2">
      <c r="E3" s="1" t="s">
        <v>9</v>
      </c>
      <c r="F3">
        <f>SUM(F6:F131)</f>
        <v>-200.54803986012729</v>
      </c>
      <c r="H3" t="s">
        <v>11</v>
      </c>
      <c r="I3">
        <f>(3343/10000)/161.5</f>
        <v>2.0699690402476781E-3</v>
      </c>
    </row>
    <row r="5" spans="1:9" x14ac:dyDescent="0.2">
      <c r="A5" s="1" t="s">
        <v>8</v>
      </c>
      <c r="B5" s="1" t="s">
        <v>24</v>
      </c>
      <c r="C5" s="1" t="s">
        <v>0</v>
      </c>
      <c r="E5" s="1" t="s">
        <v>23</v>
      </c>
      <c r="H5" t="s">
        <v>5</v>
      </c>
      <c r="I5" s="3" t="s">
        <v>1</v>
      </c>
    </row>
    <row r="6" spans="1:9" x14ac:dyDescent="0.2">
      <c r="A6">
        <v>1</v>
      </c>
      <c r="B6">
        <v>34</v>
      </c>
      <c r="C6">
        <v>0</v>
      </c>
      <c r="E6">
        <f>COMBIN(B6,C6)*EXP(GAMMALN(B$1+C6)+GAMMALN(B$2+B6-C6)-GAMMALN(B$1+B$2+B6))/E$1</f>
        <v>0.87447758727419056</v>
      </c>
      <c r="F6">
        <f>LN(E6)</f>
        <v>-0.13412861404094667</v>
      </c>
      <c r="H6">
        <f t="shared" ref="H6:H37" si="0">(B$1+C6)/(B$1+B$2+B6)</f>
        <v>3.3803814640685844E-3</v>
      </c>
      <c r="I6" s="3" t="str">
        <f>IF(H6&gt;=I$3,"Y","N")</f>
        <v>Y</v>
      </c>
    </row>
    <row r="7" spans="1:9" x14ac:dyDescent="0.2">
      <c r="A7">
        <v>2</v>
      </c>
      <c r="B7">
        <v>102</v>
      </c>
      <c r="C7">
        <v>1</v>
      </c>
      <c r="E7" s="8">
        <f t="shared" ref="E7:E70" si="1">COMBIN(B7,C7)*EXP(GAMMALN(B$1+C7)+GAMMALN(B$2+B7-C7)-GAMMALN(B$1+B$2+B7))/E$1</f>
        <v>0.16555641030109874</v>
      </c>
      <c r="F7">
        <f t="shared" ref="F7:F22" si="2">LN(E7)</f>
        <v>-1.7984432944996365</v>
      </c>
      <c r="H7">
        <f t="shared" si="0"/>
        <v>7.272898342205362E-3</v>
      </c>
      <c r="I7" s="3" t="str">
        <f t="shared" ref="I7:I70" si="3">IF(H7&gt;=I$3,"Y","N")</f>
        <v>Y</v>
      </c>
    </row>
    <row r="8" spans="1:9" x14ac:dyDescent="0.2">
      <c r="A8">
        <v>3</v>
      </c>
      <c r="B8">
        <v>53</v>
      </c>
      <c r="C8">
        <v>0</v>
      </c>
      <c r="E8">
        <f t="shared" si="1"/>
        <v>0.82334326066671426</v>
      </c>
      <c r="F8">
        <f t="shared" si="2"/>
        <v>-0.19438208061097847</v>
      </c>
      <c r="H8">
        <f t="shared" si="0"/>
        <v>2.9488914231572704E-3</v>
      </c>
      <c r="I8" s="3" t="str">
        <f t="shared" si="3"/>
        <v>Y</v>
      </c>
    </row>
    <row r="9" spans="1:9" x14ac:dyDescent="0.2">
      <c r="A9">
        <v>4</v>
      </c>
      <c r="B9">
        <v>145</v>
      </c>
      <c r="C9">
        <v>2</v>
      </c>
      <c r="E9">
        <f t="shared" si="1"/>
        <v>7.6943281192344087E-2</v>
      </c>
      <c r="F9">
        <f t="shared" si="2"/>
        <v>-2.5646867364489809</v>
      </c>
      <c r="H9">
        <f t="shared" si="0"/>
        <v>1.0126399140920846E-2</v>
      </c>
      <c r="I9" s="3" t="str">
        <f t="shared" si="3"/>
        <v>Y</v>
      </c>
    </row>
    <row r="10" spans="1:9" x14ac:dyDescent="0.2">
      <c r="A10">
        <v>5</v>
      </c>
      <c r="B10">
        <v>1254</v>
      </c>
      <c r="C10">
        <v>62</v>
      </c>
      <c r="E10">
        <f t="shared" si="1"/>
        <v>1.5175011358228372E-4</v>
      </c>
      <c r="F10">
        <f t="shared" si="2"/>
        <v>-8.7932753795420222</v>
      </c>
      <c r="H10">
        <f t="shared" si="0"/>
        <v>4.6256211417563996E-2</v>
      </c>
      <c r="I10" s="3" t="str">
        <f t="shared" si="3"/>
        <v>Y</v>
      </c>
    </row>
    <row r="11" spans="1:9" x14ac:dyDescent="0.2">
      <c r="A11">
        <v>6</v>
      </c>
      <c r="B11">
        <v>144</v>
      </c>
      <c r="C11">
        <v>7</v>
      </c>
      <c r="E11">
        <f t="shared" si="1"/>
        <v>3.0136388123308813E-3</v>
      </c>
      <c r="F11">
        <f t="shared" si="2"/>
        <v>-5.8046070226108153</v>
      </c>
      <c r="H11">
        <f t="shared" si="0"/>
        <v>3.1014990204446397E-2</v>
      </c>
      <c r="I11" s="3" t="str">
        <f t="shared" si="3"/>
        <v>Y</v>
      </c>
    </row>
    <row r="12" spans="1:9" x14ac:dyDescent="0.2">
      <c r="A12">
        <v>7</v>
      </c>
      <c r="B12">
        <v>1235</v>
      </c>
      <c r="C12">
        <v>80</v>
      </c>
      <c r="E12">
        <f t="shared" si="1"/>
        <v>3.0344500973434584E-5</v>
      </c>
      <c r="F12">
        <f t="shared" si="2"/>
        <v>-10.402895243911873</v>
      </c>
      <c r="H12">
        <f t="shared" si="0"/>
        <v>6.0441784163447927E-2</v>
      </c>
      <c r="I12" s="3" t="str">
        <f t="shared" si="3"/>
        <v>Y</v>
      </c>
    </row>
    <row r="13" spans="1:9" x14ac:dyDescent="0.2">
      <c r="A13">
        <v>8</v>
      </c>
      <c r="B13">
        <v>573</v>
      </c>
      <c r="C13">
        <v>34</v>
      </c>
      <c r="E13">
        <f t="shared" si="1"/>
        <v>1.4064340545416037E-4</v>
      </c>
      <c r="F13">
        <f t="shared" si="2"/>
        <v>-8.869282910340468</v>
      </c>
      <c r="H13">
        <f t="shared" si="0"/>
        <v>5.1489792218055615E-2</v>
      </c>
      <c r="I13" s="3" t="str">
        <f t="shared" si="3"/>
        <v>Y</v>
      </c>
    </row>
    <row r="14" spans="1:9" x14ac:dyDescent="0.2">
      <c r="A14">
        <v>9</v>
      </c>
      <c r="B14">
        <v>1083</v>
      </c>
      <c r="C14">
        <v>24</v>
      </c>
      <c r="E14">
        <f t="shared" si="1"/>
        <v>3.6186985678838155E-3</v>
      </c>
      <c r="F14">
        <f t="shared" si="2"/>
        <v>-5.6216408294185634</v>
      </c>
      <c r="H14">
        <f t="shared" si="0"/>
        <v>2.0731173884264577E-2</v>
      </c>
      <c r="I14" s="3" t="str">
        <f t="shared" si="3"/>
        <v>Y</v>
      </c>
    </row>
    <row r="15" spans="1:9" x14ac:dyDescent="0.2">
      <c r="A15">
        <v>10</v>
      </c>
      <c r="B15">
        <v>352</v>
      </c>
      <c r="C15">
        <v>5</v>
      </c>
      <c r="E15">
        <f t="shared" si="1"/>
        <v>3.0099975681502533E-2</v>
      </c>
      <c r="F15">
        <f t="shared" si="2"/>
        <v>-3.5032309151511374</v>
      </c>
      <c r="H15">
        <f t="shared" si="0"/>
        <v>1.2144565016188612E-2</v>
      </c>
      <c r="I15" s="3" t="str">
        <f t="shared" si="3"/>
        <v>Y</v>
      </c>
    </row>
    <row r="16" spans="1:9" x14ac:dyDescent="0.2">
      <c r="A16">
        <v>11</v>
      </c>
      <c r="B16">
        <v>817</v>
      </c>
      <c r="C16">
        <v>7</v>
      </c>
      <c r="E16">
        <f t="shared" si="1"/>
        <v>2.810102412514863E-2</v>
      </c>
      <c r="F16">
        <f t="shared" si="2"/>
        <v>-3.57194925757174</v>
      </c>
      <c r="H16">
        <f t="shared" si="0"/>
        <v>8.1491406341963508E-3</v>
      </c>
      <c r="I16" s="3" t="str">
        <f t="shared" si="3"/>
        <v>Y</v>
      </c>
    </row>
    <row r="17" spans="1:9" x14ac:dyDescent="0.2">
      <c r="A17">
        <v>12</v>
      </c>
      <c r="B17">
        <v>118</v>
      </c>
      <c r="C17">
        <v>0</v>
      </c>
      <c r="E17">
        <f t="shared" si="1"/>
        <v>0.70182317086452839</v>
      </c>
      <c r="F17">
        <f t="shared" si="2"/>
        <v>-0.35407380004215844</v>
      </c>
      <c r="H17">
        <f t="shared" si="0"/>
        <v>2.0525714067469885E-3</v>
      </c>
      <c r="I17" s="3" t="str">
        <f t="shared" si="3"/>
        <v>N</v>
      </c>
    </row>
    <row r="18" spans="1:9" x14ac:dyDescent="0.2">
      <c r="A18">
        <v>13</v>
      </c>
      <c r="B18">
        <v>1049</v>
      </c>
      <c r="C18">
        <v>3</v>
      </c>
      <c r="E18">
        <f t="shared" si="1"/>
        <v>6.6526129306772375E-2</v>
      </c>
      <c r="F18">
        <f t="shared" si="2"/>
        <v>-2.7101604865875744</v>
      </c>
      <c r="H18">
        <f t="shared" si="0"/>
        <v>3.0038367419646292E-3</v>
      </c>
      <c r="I18" s="3" t="str">
        <f t="shared" si="3"/>
        <v>Y</v>
      </c>
    </row>
    <row r="19" spans="1:9" x14ac:dyDescent="0.2">
      <c r="A19">
        <v>14</v>
      </c>
      <c r="B19">
        <v>452</v>
      </c>
      <c r="C19">
        <v>3</v>
      </c>
      <c r="E19">
        <f t="shared" si="1"/>
        <v>6.7353979090240892E-2</v>
      </c>
      <c r="F19">
        <f t="shared" si="2"/>
        <v>-2.6977932970953016</v>
      </c>
      <c r="H19">
        <f t="shared" si="0"/>
        <v>6.2771613282568053E-3</v>
      </c>
      <c r="I19" s="3" t="str">
        <f t="shared" si="3"/>
        <v>Y</v>
      </c>
    </row>
    <row r="20" spans="1:9" x14ac:dyDescent="0.2">
      <c r="A20">
        <v>15</v>
      </c>
      <c r="B20">
        <v>338</v>
      </c>
      <c r="C20">
        <v>2</v>
      </c>
      <c r="E20">
        <f t="shared" si="1"/>
        <v>9.91344898180994E-2</v>
      </c>
      <c r="F20">
        <f t="shared" si="2"/>
        <v>-2.3112778677396557</v>
      </c>
      <c r="H20">
        <f t="shared" si="0"/>
        <v>5.6216267504109619E-3</v>
      </c>
      <c r="I20" s="3" t="str">
        <f t="shared" si="3"/>
        <v>Y</v>
      </c>
    </row>
    <row r="21" spans="1:9" x14ac:dyDescent="0.2">
      <c r="A21">
        <v>16</v>
      </c>
      <c r="B21">
        <v>168</v>
      </c>
      <c r="C21">
        <v>0</v>
      </c>
      <c r="E21">
        <f t="shared" si="1"/>
        <v>0.63981334957198077</v>
      </c>
      <c r="F21">
        <f t="shared" si="2"/>
        <v>-0.44657878645779198</v>
      </c>
      <c r="H21">
        <f t="shared" si="0"/>
        <v>1.6636056659954956E-3</v>
      </c>
      <c r="I21" s="3" t="str">
        <f t="shared" si="3"/>
        <v>N</v>
      </c>
    </row>
    <row r="22" spans="1:9" x14ac:dyDescent="0.2">
      <c r="A22">
        <v>17</v>
      </c>
      <c r="B22">
        <v>242</v>
      </c>
      <c r="C22">
        <v>3</v>
      </c>
      <c r="E22">
        <f t="shared" si="1"/>
        <v>5.4654768311755912E-2</v>
      </c>
      <c r="F22">
        <f t="shared" si="2"/>
        <v>-2.9067188163495969</v>
      </c>
      <c r="H22">
        <f t="shared" si="0"/>
        <v>1.0178905545475698E-2</v>
      </c>
      <c r="I22" s="3" t="str">
        <f t="shared" si="3"/>
        <v>Y</v>
      </c>
    </row>
    <row r="23" spans="1:9" x14ac:dyDescent="0.2">
      <c r="A23">
        <v>18</v>
      </c>
      <c r="B23">
        <v>185</v>
      </c>
      <c r="C23">
        <v>1</v>
      </c>
      <c r="E23">
        <f t="shared" si="1"/>
        <v>0.18090660957313295</v>
      </c>
      <c r="F23">
        <f t="shared" ref="F23:F38" si="4">LN(E23)</f>
        <v>-1.7097743500834395</v>
      </c>
      <c r="H23">
        <f t="shared" si="0"/>
        <v>5.1235275555703719E-3</v>
      </c>
      <c r="I23" s="3" t="str">
        <f t="shared" si="3"/>
        <v>Y</v>
      </c>
    </row>
    <row r="24" spans="1:9" x14ac:dyDescent="0.2">
      <c r="A24">
        <v>19</v>
      </c>
      <c r="B24">
        <v>116</v>
      </c>
      <c r="C24">
        <v>0</v>
      </c>
      <c r="E24">
        <f t="shared" si="1"/>
        <v>0.70473364392193472</v>
      </c>
      <c r="F24">
        <f t="shared" si="4"/>
        <v>-0.34993535759787175</v>
      </c>
      <c r="H24">
        <f t="shared" si="0"/>
        <v>2.0719490079938899E-3</v>
      </c>
      <c r="I24" s="3" t="str">
        <f t="shared" si="3"/>
        <v>Y</v>
      </c>
    </row>
    <row r="25" spans="1:9" x14ac:dyDescent="0.2">
      <c r="A25">
        <v>20</v>
      </c>
      <c r="B25">
        <v>69</v>
      </c>
      <c r="C25">
        <v>1</v>
      </c>
      <c r="E25">
        <f t="shared" si="1"/>
        <v>0.14588264542106374</v>
      </c>
      <c r="F25">
        <f t="shared" si="4"/>
        <v>-1.9249527789788821</v>
      </c>
      <c r="H25">
        <f t="shared" si="0"/>
        <v>8.728802475420766E-3</v>
      </c>
      <c r="I25" s="3" t="str">
        <f t="shared" si="3"/>
        <v>Y</v>
      </c>
    </row>
    <row r="26" spans="1:9" x14ac:dyDescent="0.2">
      <c r="A26">
        <v>21</v>
      </c>
      <c r="B26">
        <v>193</v>
      </c>
      <c r="C26">
        <v>1</v>
      </c>
      <c r="E26">
        <f t="shared" si="1"/>
        <v>0.18122260874250545</v>
      </c>
      <c r="F26">
        <f t="shared" si="4"/>
        <v>-1.7080291208470426</v>
      </c>
      <c r="H26">
        <f t="shared" si="0"/>
        <v>4.981626100944902E-3</v>
      </c>
      <c r="I26" s="3" t="str">
        <f t="shared" si="3"/>
        <v>Y</v>
      </c>
    </row>
    <row r="27" spans="1:9" x14ac:dyDescent="0.2">
      <c r="A27">
        <v>22</v>
      </c>
      <c r="B27">
        <v>82</v>
      </c>
      <c r="C27">
        <v>1</v>
      </c>
      <c r="E27">
        <f t="shared" si="1"/>
        <v>0.15530780056681387</v>
      </c>
      <c r="F27">
        <f t="shared" si="4"/>
        <v>-1.86234632106888</v>
      </c>
      <c r="H27">
        <f t="shared" si="0"/>
        <v>8.0907676236672919E-3</v>
      </c>
      <c r="I27" s="3" t="str">
        <f t="shared" si="3"/>
        <v>Y</v>
      </c>
    </row>
    <row r="28" spans="1:9" x14ac:dyDescent="0.2">
      <c r="A28">
        <v>23</v>
      </c>
      <c r="B28">
        <v>265</v>
      </c>
      <c r="C28">
        <v>1</v>
      </c>
      <c r="E28">
        <f t="shared" si="1"/>
        <v>0.1804231845038696</v>
      </c>
      <c r="F28">
        <f t="shared" si="4"/>
        <v>-1.7124501624057566</v>
      </c>
      <c r="H28">
        <f t="shared" si="0"/>
        <v>3.9876474882099217E-3</v>
      </c>
      <c r="I28" s="3" t="str">
        <f t="shared" si="3"/>
        <v>Y</v>
      </c>
    </row>
    <row r="29" spans="1:9" x14ac:dyDescent="0.2">
      <c r="A29">
        <v>24</v>
      </c>
      <c r="B29">
        <v>171</v>
      </c>
      <c r="C29">
        <v>0</v>
      </c>
      <c r="E29">
        <f t="shared" si="1"/>
        <v>0.63663745393965332</v>
      </c>
      <c r="F29">
        <f t="shared" si="4"/>
        <v>-0.45155493152668674</v>
      </c>
      <c r="H29">
        <f t="shared" si="0"/>
        <v>1.6449029530907898E-3</v>
      </c>
      <c r="I29" s="3" t="str">
        <f t="shared" si="3"/>
        <v>N</v>
      </c>
    </row>
    <row r="30" spans="1:9" x14ac:dyDescent="0.2">
      <c r="A30">
        <v>25</v>
      </c>
      <c r="B30">
        <v>1554</v>
      </c>
      <c r="C30">
        <v>7</v>
      </c>
      <c r="E30">
        <f t="shared" si="1"/>
        <v>3.0888455968440393E-2</v>
      </c>
      <c r="F30">
        <f t="shared" si="4"/>
        <v>-3.4773727581361391</v>
      </c>
      <c r="H30">
        <f t="shared" si="0"/>
        <v>4.5088599873944262E-3</v>
      </c>
      <c r="I30" s="3" t="str">
        <f t="shared" si="3"/>
        <v>Y</v>
      </c>
    </row>
    <row r="31" spans="1:9" x14ac:dyDescent="0.2">
      <c r="A31">
        <v>26</v>
      </c>
      <c r="B31">
        <v>1339</v>
      </c>
      <c r="C31">
        <v>4</v>
      </c>
      <c r="E31">
        <f t="shared" si="1"/>
        <v>5.1072308190912456E-2</v>
      </c>
      <c r="F31">
        <f t="shared" si="4"/>
        <v>-2.9745128427331422</v>
      </c>
      <c r="H31">
        <f t="shared" si="0"/>
        <v>3.0936631030134051E-3</v>
      </c>
      <c r="I31" s="3" t="str">
        <f t="shared" si="3"/>
        <v>Y</v>
      </c>
    </row>
    <row r="32" spans="1:9" x14ac:dyDescent="0.2">
      <c r="A32">
        <v>27</v>
      </c>
      <c r="B32">
        <v>1167</v>
      </c>
      <c r="C32">
        <v>4</v>
      </c>
      <c r="E32">
        <f t="shared" si="1"/>
        <v>5.1965903652295781E-2</v>
      </c>
      <c r="F32">
        <f t="shared" si="4"/>
        <v>-2.9571674744596241</v>
      </c>
      <c r="H32">
        <f t="shared" si="0"/>
        <v>3.5150196358076221E-3</v>
      </c>
      <c r="I32" s="3" t="str">
        <f t="shared" si="3"/>
        <v>Y</v>
      </c>
    </row>
    <row r="33" spans="1:9" x14ac:dyDescent="0.2">
      <c r="A33">
        <v>28</v>
      </c>
      <c r="B33">
        <v>621</v>
      </c>
      <c r="C33">
        <v>2</v>
      </c>
      <c r="E33">
        <f t="shared" si="1"/>
        <v>9.8082683488837946E-2</v>
      </c>
      <c r="F33">
        <f t="shared" si="4"/>
        <v>-2.3219444469642174</v>
      </c>
      <c r="H33">
        <f t="shared" si="0"/>
        <v>3.4023052736055909E-3</v>
      </c>
      <c r="I33" s="3" t="str">
        <f t="shared" si="3"/>
        <v>Y</v>
      </c>
    </row>
    <row r="34" spans="1:9" x14ac:dyDescent="0.2">
      <c r="A34">
        <v>29</v>
      </c>
      <c r="B34">
        <v>1013</v>
      </c>
      <c r="C34">
        <v>1</v>
      </c>
      <c r="E34">
        <f t="shared" si="1"/>
        <v>0.13667124124759092</v>
      </c>
      <c r="F34">
        <f t="shared" si="4"/>
        <v>-1.9901769359687382</v>
      </c>
      <c r="H34">
        <f t="shared" si="0"/>
        <v>1.2976888821793655E-3</v>
      </c>
      <c r="I34" s="3" t="str">
        <f t="shared" si="3"/>
        <v>N</v>
      </c>
    </row>
    <row r="35" spans="1:9" x14ac:dyDescent="0.2">
      <c r="A35">
        <v>30</v>
      </c>
      <c r="B35">
        <v>544</v>
      </c>
      <c r="C35">
        <v>1</v>
      </c>
      <c r="E35">
        <f t="shared" si="1"/>
        <v>0.16209994139470496</v>
      </c>
      <c r="F35">
        <f t="shared" si="4"/>
        <v>-1.819542211778481</v>
      </c>
      <c r="H35">
        <f t="shared" si="0"/>
        <v>2.2488746045193258E-3</v>
      </c>
      <c r="I35" s="3" t="str">
        <f t="shared" si="3"/>
        <v>Y</v>
      </c>
    </row>
    <row r="36" spans="1:9" x14ac:dyDescent="0.2">
      <c r="A36">
        <v>31</v>
      </c>
      <c r="B36">
        <v>731</v>
      </c>
      <c r="C36">
        <v>1</v>
      </c>
      <c r="E36">
        <f t="shared" si="1"/>
        <v>0.1505245480854337</v>
      </c>
      <c r="F36">
        <f t="shared" si="4"/>
        <v>-1.8936290978920121</v>
      </c>
      <c r="H36">
        <f t="shared" si="0"/>
        <v>1.7402701371806058E-3</v>
      </c>
      <c r="I36" s="3" t="str">
        <f t="shared" si="3"/>
        <v>N</v>
      </c>
    </row>
    <row r="37" spans="1:9" x14ac:dyDescent="0.2">
      <c r="A37">
        <v>32</v>
      </c>
      <c r="B37">
        <v>326</v>
      </c>
      <c r="C37">
        <v>0</v>
      </c>
      <c r="E37">
        <f t="shared" si="1"/>
        <v>0.52047678791639762</v>
      </c>
      <c r="F37">
        <f t="shared" si="4"/>
        <v>-0.65300998766332441</v>
      </c>
      <c r="H37">
        <f t="shared" si="0"/>
        <v>1.0405174595707544E-3</v>
      </c>
      <c r="I37" s="3" t="str">
        <f t="shared" si="3"/>
        <v>N</v>
      </c>
    </row>
    <row r="38" spans="1:9" x14ac:dyDescent="0.2">
      <c r="A38">
        <v>33</v>
      </c>
      <c r="B38">
        <v>772</v>
      </c>
      <c r="C38">
        <v>1</v>
      </c>
      <c r="E38">
        <f t="shared" si="1"/>
        <v>0.14825865181210046</v>
      </c>
      <c r="F38">
        <f t="shared" si="4"/>
        <v>-1.9087968831977113</v>
      </c>
      <c r="H38">
        <f t="shared" ref="H38:H69" si="5">(B$1+C38)/(B$1+B$2+B38)</f>
        <v>1.658054219504386E-3</v>
      </c>
      <c r="I38" s="3" t="str">
        <f t="shared" si="3"/>
        <v>N</v>
      </c>
    </row>
    <row r="39" spans="1:9" x14ac:dyDescent="0.2">
      <c r="A39">
        <v>34</v>
      </c>
      <c r="B39">
        <v>335</v>
      </c>
      <c r="C39">
        <v>1</v>
      </c>
      <c r="E39">
        <f t="shared" si="1"/>
        <v>0.17658317809022625</v>
      </c>
      <c r="F39">
        <f t="shared" ref="F39:F54" si="6">LN(E39)</f>
        <v>-1.7339632496514863</v>
      </c>
      <c r="H39">
        <f t="shared" si="5"/>
        <v>3.3397760912057648E-3</v>
      </c>
      <c r="I39" s="3" t="str">
        <f t="shared" si="3"/>
        <v>Y</v>
      </c>
    </row>
    <row r="40" spans="1:9" x14ac:dyDescent="0.2">
      <c r="A40">
        <v>35</v>
      </c>
      <c r="B40">
        <v>235</v>
      </c>
      <c r="C40">
        <v>0</v>
      </c>
      <c r="E40">
        <f t="shared" si="1"/>
        <v>0.57917681536945409</v>
      </c>
      <c r="F40">
        <f t="shared" si="6"/>
        <v>-0.54614746742475984</v>
      </c>
      <c r="H40">
        <f t="shared" si="5"/>
        <v>1.3267109566751792E-3</v>
      </c>
      <c r="I40" s="3" t="str">
        <f t="shared" si="3"/>
        <v>N</v>
      </c>
    </row>
    <row r="41" spans="1:9" x14ac:dyDescent="0.2">
      <c r="A41">
        <v>36</v>
      </c>
      <c r="B41">
        <v>218</v>
      </c>
      <c r="C41">
        <v>0</v>
      </c>
      <c r="E41">
        <f t="shared" si="1"/>
        <v>0.59277434455898714</v>
      </c>
      <c r="F41">
        <f t="shared" si="6"/>
        <v>-0.52294148434606325</v>
      </c>
      <c r="H41">
        <f t="shared" si="5"/>
        <v>1.3985736099175032E-3</v>
      </c>
      <c r="I41" s="3" t="str">
        <f t="shared" si="3"/>
        <v>N</v>
      </c>
    </row>
    <row r="42" spans="1:9" x14ac:dyDescent="0.2">
      <c r="A42">
        <v>37</v>
      </c>
      <c r="B42">
        <v>221</v>
      </c>
      <c r="C42">
        <v>0</v>
      </c>
      <c r="E42">
        <f t="shared" si="1"/>
        <v>0.59029856637276601</v>
      </c>
      <c r="F42">
        <f t="shared" si="6"/>
        <v>-0.52712682538020772</v>
      </c>
      <c r="H42">
        <f t="shared" si="5"/>
        <v>1.385331627263978E-3</v>
      </c>
      <c r="I42" s="3" t="str">
        <f t="shared" si="3"/>
        <v>N</v>
      </c>
    </row>
    <row r="43" spans="1:9" x14ac:dyDescent="0.2">
      <c r="A43">
        <v>38</v>
      </c>
      <c r="B43">
        <v>103</v>
      </c>
      <c r="C43">
        <v>1</v>
      </c>
      <c r="E43">
        <f t="shared" si="1"/>
        <v>0.16596363276454862</v>
      </c>
      <c r="F43">
        <f t="shared" si="6"/>
        <v>-1.7959865943586986</v>
      </c>
      <c r="H43">
        <f t="shared" si="5"/>
        <v>7.2363235263276258E-3</v>
      </c>
      <c r="I43" s="3" t="str">
        <f t="shared" si="3"/>
        <v>Y</v>
      </c>
    </row>
    <row r="44" spans="1:9" x14ac:dyDescent="0.2">
      <c r="A44">
        <v>39</v>
      </c>
      <c r="B44">
        <v>170</v>
      </c>
      <c r="C44">
        <v>0</v>
      </c>
      <c r="E44">
        <f t="shared" si="1"/>
        <v>0.6376903382655319</v>
      </c>
      <c r="F44">
        <f t="shared" si="6"/>
        <v>-0.44990247668437178</v>
      </c>
      <c r="H44">
        <f t="shared" si="5"/>
        <v>1.6510902902926044E-3</v>
      </c>
      <c r="I44" s="3" t="str">
        <f t="shared" si="3"/>
        <v>N</v>
      </c>
    </row>
    <row r="45" spans="1:9" x14ac:dyDescent="0.2">
      <c r="A45">
        <v>40</v>
      </c>
      <c r="B45">
        <v>45</v>
      </c>
      <c r="C45">
        <v>0</v>
      </c>
      <c r="E45">
        <f t="shared" si="1"/>
        <v>0.8436544465192507</v>
      </c>
      <c r="F45">
        <f t="shared" si="6"/>
        <v>-0.1700122917782779</v>
      </c>
      <c r="H45">
        <f t="shared" si="5"/>
        <v>3.1163827171900673E-3</v>
      </c>
      <c r="I45" s="3" t="str">
        <f t="shared" si="3"/>
        <v>Y</v>
      </c>
    </row>
    <row r="46" spans="1:9" x14ac:dyDescent="0.2">
      <c r="A46">
        <v>41</v>
      </c>
      <c r="B46">
        <v>237</v>
      </c>
      <c r="C46">
        <v>0</v>
      </c>
      <c r="E46">
        <f t="shared" si="1"/>
        <v>0.57764334679417562</v>
      </c>
      <c r="F46">
        <f t="shared" si="6"/>
        <v>-0.54879864783055177</v>
      </c>
      <c r="H46">
        <f t="shared" si="5"/>
        <v>1.3187391293039174E-3</v>
      </c>
      <c r="I46" s="3" t="str">
        <f t="shared" si="3"/>
        <v>N</v>
      </c>
    </row>
    <row r="47" spans="1:9" x14ac:dyDescent="0.2">
      <c r="A47">
        <v>42</v>
      </c>
      <c r="B47">
        <v>86</v>
      </c>
      <c r="C47">
        <v>0</v>
      </c>
      <c r="E47">
        <f t="shared" si="1"/>
        <v>0.75377319391183428</v>
      </c>
      <c r="F47">
        <f t="shared" si="6"/>
        <v>-0.28266376005518629</v>
      </c>
      <c r="H47">
        <f t="shared" si="5"/>
        <v>2.4137609722884746E-3</v>
      </c>
      <c r="I47" s="3" t="str">
        <f t="shared" si="3"/>
        <v>Y</v>
      </c>
    </row>
    <row r="48" spans="1:9" x14ac:dyDescent="0.2">
      <c r="A48">
        <v>43</v>
      </c>
      <c r="B48">
        <v>297</v>
      </c>
      <c r="C48">
        <v>1</v>
      </c>
      <c r="E48">
        <f t="shared" si="1"/>
        <v>0.17886824642221238</v>
      </c>
      <c r="F48">
        <f t="shared" si="6"/>
        <v>-1.7211057976689565</v>
      </c>
      <c r="H48">
        <f t="shared" si="5"/>
        <v>3.6628294830513605E-3</v>
      </c>
      <c r="I48" s="3" t="str">
        <f t="shared" si="3"/>
        <v>Y</v>
      </c>
    </row>
    <row r="49" spans="1:9" x14ac:dyDescent="0.2">
      <c r="A49">
        <v>44</v>
      </c>
      <c r="B49">
        <v>415</v>
      </c>
      <c r="C49">
        <v>0</v>
      </c>
      <c r="E49">
        <f t="shared" si="1"/>
        <v>0.47846814456356451</v>
      </c>
      <c r="F49">
        <f t="shared" si="6"/>
        <v>-0.73716564384011463</v>
      </c>
      <c r="H49">
        <f t="shared" si="5"/>
        <v>8.5923905551547593E-4</v>
      </c>
      <c r="I49" s="3" t="str">
        <f t="shared" si="3"/>
        <v>N</v>
      </c>
    </row>
    <row r="50" spans="1:9" x14ac:dyDescent="0.2">
      <c r="A50">
        <v>45</v>
      </c>
      <c r="B50">
        <v>187</v>
      </c>
      <c r="C50">
        <v>0</v>
      </c>
      <c r="E50">
        <f t="shared" si="1"/>
        <v>0.62052979944907216</v>
      </c>
      <c r="F50">
        <f t="shared" si="6"/>
        <v>-0.47718165059285417</v>
      </c>
      <c r="H50">
        <f t="shared" si="5"/>
        <v>1.5518555537474864E-3</v>
      </c>
      <c r="I50" s="3" t="str">
        <f t="shared" si="3"/>
        <v>N</v>
      </c>
    </row>
    <row r="51" spans="1:9" x14ac:dyDescent="0.2">
      <c r="A51">
        <v>46</v>
      </c>
      <c r="B51">
        <v>248</v>
      </c>
      <c r="C51">
        <v>0</v>
      </c>
      <c r="E51">
        <f t="shared" si="1"/>
        <v>0.56944069209213122</v>
      </c>
      <c r="F51">
        <f t="shared" si="6"/>
        <v>-0.56310064183020347</v>
      </c>
      <c r="H51">
        <f t="shared" si="5"/>
        <v>1.2765517371276813E-3</v>
      </c>
      <c r="I51" s="3" t="str">
        <f t="shared" si="3"/>
        <v>N</v>
      </c>
    </row>
    <row r="52" spans="1:9" x14ac:dyDescent="0.2">
      <c r="A52">
        <v>47</v>
      </c>
      <c r="B52">
        <v>316</v>
      </c>
      <c r="C52">
        <v>1</v>
      </c>
      <c r="E52">
        <f t="shared" si="1"/>
        <v>0.17776983181132208</v>
      </c>
      <c r="F52">
        <f t="shared" si="6"/>
        <v>-1.7272656451506958</v>
      </c>
      <c r="H52">
        <f t="shared" si="5"/>
        <v>3.49385102557522E-3</v>
      </c>
      <c r="I52" s="3" t="str">
        <f t="shared" si="3"/>
        <v>Y</v>
      </c>
    </row>
    <row r="53" spans="1:9" x14ac:dyDescent="0.2">
      <c r="A53">
        <v>48</v>
      </c>
      <c r="B53">
        <v>374</v>
      </c>
      <c r="C53">
        <v>0</v>
      </c>
      <c r="E53">
        <f t="shared" si="1"/>
        <v>0.49639235975230306</v>
      </c>
      <c r="F53">
        <f t="shared" si="6"/>
        <v>-0.70038861708297873</v>
      </c>
      <c r="H53">
        <f t="shared" si="5"/>
        <v>9.3421789781855658E-4</v>
      </c>
      <c r="I53" s="3" t="str">
        <f t="shared" si="3"/>
        <v>N</v>
      </c>
    </row>
    <row r="54" spans="1:9" x14ac:dyDescent="0.2">
      <c r="A54">
        <v>49</v>
      </c>
      <c r="B54">
        <v>229</v>
      </c>
      <c r="C54">
        <v>1</v>
      </c>
      <c r="E54">
        <f t="shared" si="1"/>
        <v>0.18146620062550209</v>
      </c>
      <c r="F54">
        <f t="shared" si="6"/>
        <v>-1.7066858650678092</v>
      </c>
      <c r="H54">
        <f t="shared" si="5"/>
        <v>4.429560233875262E-3</v>
      </c>
      <c r="I54" s="3" t="str">
        <f t="shared" si="3"/>
        <v>Y</v>
      </c>
    </row>
    <row r="55" spans="1:9" x14ac:dyDescent="0.2">
      <c r="A55">
        <v>50</v>
      </c>
      <c r="B55">
        <v>278</v>
      </c>
      <c r="C55">
        <v>0</v>
      </c>
      <c r="E55">
        <f t="shared" si="1"/>
        <v>0.5488711221337581</v>
      </c>
      <c r="F55">
        <f t="shared" ref="F55:F70" si="7">LN(E55)</f>
        <v>-0.59989161524248413</v>
      </c>
      <c r="H55">
        <f t="shared" si="5"/>
        <v>1.1741134256576997E-3</v>
      </c>
      <c r="I55" s="3" t="str">
        <f t="shared" si="3"/>
        <v>N</v>
      </c>
    </row>
    <row r="56" spans="1:9" x14ac:dyDescent="0.2">
      <c r="A56">
        <v>51</v>
      </c>
      <c r="B56">
        <v>309</v>
      </c>
      <c r="C56">
        <v>0</v>
      </c>
      <c r="E56">
        <f t="shared" si="1"/>
        <v>0.52997607463563379</v>
      </c>
      <c r="F56">
        <f t="shared" si="7"/>
        <v>-0.63492341565182653</v>
      </c>
      <c r="H56">
        <f t="shared" si="5"/>
        <v>1.0842096945869438E-3</v>
      </c>
      <c r="I56" s="3" t="str">
        <f t="shared" si="3"/>
        <v>N</v>
      </c>
    </row>
    <row r="57" spans="1:9" x14ac:dyDescent="0.2">
      <c r="A57">
        <v>52</v>
      </c>
      <c r="B57">
        <v>376</v>
      </c>
      <c r="C57">
        <v>0</v>
      </c>
      <c r="E57">
        <f t="shared" si="1"/>
        <v>0.49546629970851835</v>
      </c>
      <c r="F57">
        <f t="shared" si="7"/>
        <v>-0.7022559402223012</v>
      </c>
      <c r="H57">
        <f t="shared" si="5"/>
        <v>9.3025808811946669E-4</v>
      </c>
      <c r="I57" s="3" t="str">
        <f t="shared" si="3"/>
        <v>N</v>
      </c>
    </row>
    <row r="58" spans="1:9" x14ac:dyDescent="0.2">
      <c r="A58">
        <v>53</v>
      </c>
      <c r="B58">
        <v>454</v>
      </c>
      <c r="C58">
        <v>0</v>
      </c>
      <c r="E58">
        <f t="shared" si="1"/>
        <v>0.46324356238387271</v>
      </c>
      <c r="F58">
        <f t="shared" si="7"/>
        <v>-0.76950231054814833</v>
      </c>
      <c r="H58">
        <f t="shared" si="5"/>
        <v>7.9829456249222084E-4</v>
      </c>
      <c r="I58" s="3" t="str">
        <f t="shared" si="3"/>
        <v>N</v>
      </c>
    </row>
    <row r="59" spans="1:9" x14ac:dyDescent="0.2">
      <c r="A59">
        <v>54</v>
      </c>
      <c r="B59">
        <v>549</v>
      </c>
      <c r="C59">
        <v>5</v>
      </c>
      <c r="E59">
        <f t="shared" si="1"/>
        <v>3.8178558119910659E-2</v>
      </c>
      <c r="F59">
        <f t="shared" si="7"/>
        <v>-3.2654812267221613</v>
      </c>
      <c r="H59">
        <f t="shared" si="5"/>
        <v>8.4344313522966962E-3</v>
      </c>
      <c r="I59" s="3" t="str">
        <f t="shared" si="3"/>
        <v>Y</v>
      </c>
    </row>
    <row r="60" spans="1:9" x14ac:dyDescent="0.2">
      <c r="A60">
        <v>55</v>
      </c>
      <c r="B60">
        <v>399</v>
      </c>
      <c r="C60">
        <v>3</v>
      </c>
      <c r="E60">
        <f t="shared" si="1"/>
        <v>6.5780003307475382E-2</v>
      </c>
      <c r="F60">
        <f t="shared" si="7"/>
        <v>-2.7214393879403613</v>
      </c>
      <c r="H60">
        <f t="shared" si="5"/>
        <v>6.9494652994750213E-3</v>
      </c>
      <c r="I60" s="3" t="str">
        <f t="shared" si="3"/>
        <v>Y</v>
      </c>
    </row>
    <row r="61" spans="1:9" x14ac:dyDescent="0.2">
      <c r="A61">
        <v>56</v>
      </c>
      <c r="B61">
        <v>168</v>
      </c>
      <c r="C61">
        <v>0</v>
      </c>
      <c r="E61">
        <f t="shared" si="1"/>
        <v>0.63981334957198077</v>
      </c>
      <c r="F61">
        <f t="shared" si="7"/>
        <v>-0.44657878645779198</v>
      </c>
      <c r="H61">
        <f t="shared" si="5"/>
        <v>1.6636056659954956E-3</v>
      </c>
      <c r="I61" s="3" t="str">
        <f t="shared" si="3"/>
        <v>N</v>
      </c>
    </row>
    <row r="62" spans="1:9" x14ac:dyDescent="0.2">
      <c r="A62">
        <v>57</v>
      </c>
      <c r="B62">
        <v>651</v>
      </c>
      <c r="C62">
        <v>2</v>
      </c>
      <c r="E62">
        <f t="shared" si="1"/>
        <v>9.7515905786187213E-2</v>
      </c>
      <c r="F62">
        <f t="shared" si="7"/>
        <v>-2.3277397780150229</v>
      </c>
      <c r="H62">
        <f t="shared" si="5"/>
        <v>3.2656390455960134E-3</v>
      </c>
      <c r="I62" s="3" t="str">
        <f t="shared" si="3"/>
        <v>Y</v>
      </c>
    </row>
    <row r="63" spans="1:9" x14ac:dyDescent="0.2">
      <c r="A63">
        <v>58</v>
      </c>
      <c r="B63">
        <v>307</v>
      </c>
      <c r="C63">
        <v>2</v>
      </c>
      <c r="E63">
        <f t="shared" si="1"/>
        <v>9.8036390772885562E-2</v>
      </c>
      <c r="F63">
        <f t="shared" si="7"/>
        <v>-2.3224165348219272</v>
      </c>
      <c r="H63">
        <f t="shared" si="5"/>
        <v>6.0542207038666654E-3</v>
      </c>
      <c r="I63" s="3" t="str">
        <f t="shared" si="3"/>
        <v>Y</v>
      </c>
    </row>
    <row r="64" spans="1:9" x14ac:dyDescent="0.2">
      <c r="A64">
        <v>59</v>
      </c>
      <c r="B64">
        <v>221</v>
      </c>
      <c r="C64">
        <v>0</v>
      </c>
      <c r="E64">
        <f t="shared" si="1"/>
        <v>0.59029856637276601</v>
      </c>
      <c r="F64">
        <f t="shared" si="7"/>
        <v>-0.52712682538020772</v>
      </c>
      <c r="H64">
        <f t="shared" si="5"/>
        <v>1.385331627263978E-3</v>
      </c>
      <c r="I64" s="3" t="str">
        <f t="shared" si="3"/>
        <v>N</v>
      </c>
    </row>
    <row r="65" spans="1:9" x14ac:dyDescent="0.2">
      <c r="A65">
        <v>60</v>
      </c>
      <c r="B65">
        <v>179</v>
      </c>
      <c r="C65">
        <v>0</v>
      </c>
      <c r="E65">
        <f t="shared" si="1"/>
        <v>0.62841450865456461</v>
      </c>
      <c r="F65">
        <f t="shared" si="7"/>
        <v>-0.46455528461996204</v>
      </c>
      <c r="H65">
        <f t="shared" si="5"/>
        <v>1.5970250975600028E-3</v>
      </c>
      <c r="I65" s="3" t="str">
        <f t="shared" si="3"/>
        <v>N</v>
      </c>
    </row>
    <row r="66" spans="1:9" x14ac:dyDescent="0.2">
      <c r="A66">
        <v>61</v>
      </c>
      <c r="B66">
        <v>247</v>
      </c>
      <c r="C66">
        <v>0</v>
      </c>
      <c r="E66">
        <f t="shared" si="1"/>
        <v>0.57017066739610855</v>
      </c>
      <c r="F66">
        <f t="shared" si="7"/>
        <v>-0.56181954648531018</v>
      </c>
      <c r="H66">
        <f t="shared" si="5"/>
        <v>1.2802750917243594E-3</v>
      </c>
      <c r="I66" s="3" t="str">
        <f t="shared" si="3"/>
        <v>N</v>
      </c>
    </row>
    <row r="67" spans="1:9" x14ac:dyDescent="0.2">
      <c r="A67">
        <v>62</v>
      </c>
      <c r="B67">
        <v>65</v>
      </c>
      <c r="C67">
        <v>0</v>
      </c>
      <c r="E67">
        <f t="shared" si="1"/>
        <v>0.79566772920316042</v>
      </c>
      <c r="F67">
        <f t="shared" si="7"/>
        <v>-0.22857360590825246</v>
      </c>
      <c r="H67">
        <f t="shared" si="5"/>
        <v>2.7288931644977397E-3</v>
      </c>
      <c r="I67" s="3" t="str">
        <f t="shared" si="3"/>
        <v>Y</v>
      </c>
    </row>
    <row r="68" spans="1:9" x14ac:dyDescent="0.2">
      <c r="A68">
        <v>63</v>
      </c>
      <c r="B68">
        <v>594</v>
      </c>
      <c r="C68">
        <v>1</v>
      </c>
      <c r="E68">
        <f t="shared" si="1"/>
        <v>0.15880505271325782</v>
      </c>
      <c r="F68">
        <f t="shared" si="7"/>
        <v>-1.8400779125817235</v>
      </c>
      <c r="H68">
        <f t="shared" si="5"/>
        <v>2.0858772179295892E-3</v>
      </c>
      <c r="I68" s="3" t="str">
        <f t="shared" si="3"/>
        <v>Y</v>
      </c>
    </row>
    <row r="69" spans="1:9" x14ac:dyDescent="0.2">
      <c r="A69">
        <v>64</v>
      </c>
      <c r="B69">
        <v>149</v>
      </c>
      <c r="C69">
        <v>0</v>
      </c>
      <c r="E69">
        <f t="shared" si="1"/>
        <v>0.66121162681977463</v>
      </c>
      <c r="F69">
        <f t="shared" si="7"/>
        <v>-0.41368132876795038</v>
      </c>
      <c r="H69">
        <f t="shared" si="5"/>
        <v>1.7926990744044295E-3</v>
      </c>
      <c r="I69" s="3" t="str">
        <f t="shared" si="3"/>
        <v>N</v>
      </c>
    </row>
    <row r="70" spans="1:9" x14ac:dyDescent="0.2">
      <c r="A70">
        <v>65</v>
      </c>
      <c r="B70">
        <v>268</v>
      </c>
      <c r="C70">
        <v>0</v>
      </c>
      <c r="E70">
        <f t="shared" si="1"/>
        <v>0.55545519118489906</v>
      </c>
      <c r="F70">
        <f t="shared" si="7"/>
        <v>-0.58796733708953752</v>
      </c>
      <c r="H70">
        <f t="shared" ref="H70:H101" si="8">(B$1+C70)/(B$1+B$2+B70)</f>
        <v>1.2063825959336275E-3</v>
      </c>
      <c r="I70" s="3" t="str">
        <f t="shared" si="3"/>
        <v>N</v>
      </c>
    </row>
    <row r="71" spans="1:9" x14ac:dyDescent="0.2">
      <c r="A71">
        <v>66</v>
      </c>
      <c r="B71">
        <v>51</v>
      </c>
      <c r="C71">
        <v>0</v>
      </c>
      <c r="E71">
        <f t="shared" ref="E71:E131" si="9">COMBIN(B71,C71)*EXP(GAMMALN(B$1+C71)+GAMMALN(B$2+B71-C71)-GAMMALN(B$1+B$2+B71))/E$1</f>
        <v>0.82827065604167993</v>
      </c>
      <c r="F71">
        <f t="shared" ref="F71:F86" si="10">LN(E71)</f>
        <v>-0.18841529873287763</v>
      </c>
      <c r="H71">
        <f t="shared" si="8"/>
        <v>2.9890534048638362E-3</v>
      </c>
      <c r="I71" s="3" t="str">
        <f t="shared" ref="I71:I131" si="11">IF(H71&gt;=I$3,"Y","N")</f>
        <v>Y</v>
      </c>
    </row>
    <row r="72" spans="1:9" x14ac:dyDescent="0.2">
      <c r="A72">
        <v>67</v>
      </c>
      <c r="B72">
        <v>981</v>
      </c>
      <c r="C72">
        <v>2</v>
      </c>
      <c r="E72">
        <f t="shared" si="9"/>
        <v>9.0599545863642383E-2</v>
      </c>
      <c r="F72">
        <f t="shared" si="10"/>
        <v>-2.4013060784883447</v>
      </c>
      <c r="H72">
        <f t="shared" si="8"/>
        <v>2.2648859333826077E-3</v>
      </c>
      <c r="I72" s="3" t="str">
        <f t="shared" si="11"/>
        <v>Y</v>
      </c>
    </row>
    <row r="73" spans="1:9" x14ac:dyDescent="0.2">
      <c r="A73">
        <v>68</v>
      </c>
      <c r="B73">
        <v>263</v>
      </c>
      <c r="C73">
        <v>0</v>
      </c>
      <c r="E73">
        <f t="shared" si="9"/>
        <v>0.55884591891840107</v>
      </c>
      <c r="F73">
        <f t="shared" si="10"/>
        <v>-0.58188148081939073</v>
      </c>
      <c r="H73">
        <f t="shared" si="8"/>
        <v>1.2231916100727052E-3</v>
      </c>
      <c r="I73" s="3" t="str">
        <f t="shared" si="11"/>
        <v>N</v>
      </c>
    </row>
    <row r="74" spans="1:9" x14ac:dyDescent="0.2">
      <c r="A74">
        <v>69</v>
      </c>
      <c r="B74">
        <v>1056</v>
      </c>
      <c r="C74">
        <v>0</v>
      </c>
      <c r="E74">
        <f t="shared" si="9"/>
        <v>0.33474328381618895</v>
      </c>
      <c r="F74">
        <f t="shared" si="10"/>
        <v>-1.0943913578946081</v>
      </c>
      <c r="H74">
        <f t="shared" si="8"/>
        <v>3.8107585353546565E-4</v>
      </c>
      <c r="I74" s="3" t="str">
        <f t="shared" si="11"/>
        <v>N</v>
      </c>
    </row>
    <row r="75" spans="1:9" x14ac:dyDescent="0.2">
      <c r="A75">
        <v>70</v>
      </c>
      <c r="B75">
        <v>291</v>
      </c>
      <c r="C75">
        <v>0</v>
      </c>
      <c r="E75">
        <f t="shared" si="9"/>
        <v>0.5406819103771201</v>
      </c>
      <c r="F75">
        <f t="shared" si="10"/>
        <v>-0.61492413908666776</v>
      </c>
      <c r="H75">
        <f t="shared" si="8"/>
        <v>1.134657619460025E-3</v>
      </c>
      <c r="I75" s="3" t="str">
        <f t="shared" si="11"/>
        <v>N</v>
      </c>
    </row>
    <row r="76" spans="1:9" x14ac:dyDescent="0.2">
      <c r="A76">
        <v>71</v>
      </c>
      <c r="B76">
        <v>594</v>
      </c>
      <c r="C76">
        <v>1</v>
      </c>
      <c r="E76">
        <f t="shared" si="9"/>
        <v>0.15880505271325782</v>
      </c>
      <c r="F76">
        <f t="shared" si="10"/>
        <v>-1.8400779125817235</v>
      </c>
      <c r="H76">
        <f t="shared" si="8"/>
        <v>2.0858772179295892E-3</v>
      </c>
      <c r="I76" s="3" t="str">
        <f t="shared" si="11"/>
        <v>Y</v>
      </c>
    </row>
    <row r="77" spans="1:9" x14ac:dyDescent="0.2">
      <c r="A77">
        <v>72</v>
      </c>
      <c r="B77">
        <v>180</v>
      </c>
      <c r="C77">
        <v>0</v>
      </c>
      <c r="E77">
        <f t="shared" si="9"/>
        <v>0.62741091491228396</v>
      </c>
      <c r="F77">
        <f t="shared" si="10"/>
        <v>-0.466153586321923</v>
      </c>
      <c r="H77">
        <f t="shared" si="8"/>
        <v>1.5912356261143323E-3</v>
      </c>
      <c r="I77" s="3" t="str">
        <f t="shared" si="11"/>
        <v>N</v>
      </c>
    </row>
    <row r="78" spans="1:9" x14ac:dyDescent="0.2">
      <c r="A78">
        <v>73</v>
      </c>
      <c r="B78">
        <v>95</v>
      </c>
      <c r="C78">
        <v>0</v>
      </c>
      <c r="E78">
        <f t="shared" si="9"/>
        <v>0.7378982681596854</v>
      </c>
      <c r="F78">
        <f t="shared" si="10"/>
        <v>-0.30394931190568286</v>
      </c>
      <c r="H78">
        <f t="shared" si="8"/>
        <v>2.299934089597768E-3</v>
      </c>
      <c r="I78" s="3" t="str">
        <f t="shared" si="11"/>
        <v>Y</v>
      </c>
    </row>
    <row r="79" spans="1:9" x14ac:dyDescent="0.2">
      <c r="A79">
        <v>74</v>
      </c>
      <c r="B79">
        <v>227</v>
      </c>
      <c r="C79">
        <v>0</v>
      </c>
      <c r="E79">
        <f t="shared" si="9"/>
        <v>0.58544698023568875</v>
      </c>
      <c r="F79">
        <f t="shared" si="10"/>
        <v>-0.53537965472327198</v>
      </c>
      <c r="H79">
        <f t="shared" si="8"/>
        <v>1.3595859483573293E-3</v>
      </c>
      <c r="I79" s="3" t="str">
        <f t="shared" si="11"/>
        <v>N</v>
      </c>
    </row>
    <row r="80" spans="1:9" x14ac:dyDescent="0.2">
      <c r="A80">
        <v>75</v>
      </c>
      <c r="B80">
        <v>360</v>
      </c>
      <c r="C80">
        <v>1</v>
      </c>
      <c r="E80">
        <f t="shared" si="9"/>
        <v>0.17492891286152815</v>
      </c>
      <c r="F80">
        <f t="shared" si="10"/>
        <v>-1.7433755998049956</v>
      </c>
      <c r="H80">
        <f t="shared" si="8"/>
        <v>3.1566140394662951E-3</v>
      </c>
      <c r="I80" s="3" t="str">
        <f t="shared" si="11"/>
        <v>Y</v>
      </c>
    </row>
    <row r="81" spans="1:9" x14ac:dyDescent="0.2">
      <c r="A81">
        <v>76</v>
      </c>
      <c r="B81">
        <v>538</v>
      </c>
      <c r="C81">
        <v>2</v>
      </c>
      <c r="E81">
        <f t="shared" si="9"/>
        <v>9.9435335724879045E-2</v>
      </c>
      <c r="F81">
        <f t="shared" si="10"/>
        <v>-2.3082477383013456</v>
      </c>
      <c r="H81">
        <f t="shared" si="8"/>
        <v>3.8478229575010692E-3</v>
      </c>
      <c r="I81" s="3" t="str">
        <f t="shared" si="11"/>
        <v>Y</v>
      </c>
    </row>
    <row r="82" spans="1:9" x14ac:dyDescent="0.2">
      <c r="A82">
        <v>77</v>
      </c>
      <c r="B82">
        <v>730</v>
      </c>
      <c r="C82">
        <v>1</v>
      </c>
      <c r="E82">
        <f t="shared" si="9"/>
        <v>0.15058100108186254</v>
      </c>
      <c r="F82">
        <f t="shared" si="10"/>
        <v>-1.8932541264094445</v>
      </c>
      <c r="H82">
        <f t="shared" si="8"/>
        <v>1.7423773846902421E-3</v>
      </c>
      <c r="I82" s="3" t="str">
        <f t="shared" si="11"/>
        <v>N</v>
      </c>
    </row>
    <row r="83" spans="1:9" x14ac:dyDescent="0.2">
      <c r="A83">
        <v>78</v>
      </c>
      <c r="B83">
        <v>697</v>
      </c>
      <c r="C83">
        <v>0</v>
      </c>
      <c r="E83">
        <f t="shared" si="9"/>
        <v>0.39442497112239083</v>
      </c>
      <c r="F83">
        <f t="shared" si="10"/>
        <v>-0.93032634405307146</v>
      </c>
      <c r="H83">
        <f t="shared" si="8"/>
        <v>5.5362583060980942E-4</v>
      </c>
      <c r="I83" s="3" t="str">
        <f t="shared" si="11"/>
        <v>N</v>
      </c>
    </row>
    <row r="84" spans="1:9" x14ac:dyDescent="0.2">
      <c r="A84">
        <v>79</v>
      </c>
      <c r="B84">
        <v>179</v>
      </c>
      <c r="C84">
        <v>1</v>
      </c>
      <c r="E84">
        <f t="shared" si="9"/>
        <v>0.18058872947501151</v>
      </c>
      <c r="F84">
        <f t="shared" si="10"/>
        <v>-1.7115330459542761</v>
      </c>
      <c r="H84">
        <f t="shared" si="8"/>
        <v>5.2353746610421612E-3</v>
      </c>
      <c r="I84" s="3" t="str">
        <f t="shared" si="11"/>
        <v>Y</v>
      </c>
    </row>
    <row r="85" spans="1:9" x14ac:dyDescent="0.2">
      <c r="A85">
        <v>80</v>
      </c>
      <c r="B85">
        <v>138</v>
      </c>
      <c r="C85">
        <v>2</v>
      </c>
      <c r="E85">
        <f t="shared" si="9"/>
        <v>7.4904723216379476E-2</v>
      </c>
      <c r="F85">
        <f t="shared" si="10"/>
        <v>-2.591538330148389</v>
      </c>
      <c r="H85">
        <f t="shared" si="8"/>
        <v>1.0429520053638107E-2</v>
      </c>
      <c r="I85" s="3" t="str">
        <f t="shared" si="11"/>
        <v>Y</v>
      </c>
    </row>
    <row r="86" spans="1:9" x14ac:dyDescent="0.2">
      <c r="A86">
        <v>81</v>
      </c>
      <c r="B86">
        <v>178</v>
      </c>
      <c r="C86">
        <v>0</v>
      </c>
      <c r="E86">
        <f t="shared" si="9"/>
        <v>0.6294233842382545</v>
      </c>
      <c r="F86">
        <f t="shared" si="10"/>
        <v>-0.46295114181947378</v>
      </c>
      <c r="H86">
        <f t="shared" si="8"/>
        <v>1.6028568510844704E-3</v>
      </c>
      <c r="I86" s="3" t="str">
        <f t="shared" si="11"/>
        <v>N</v>
      </c>
    </row>
    <row r="87" spans="1:9" x14ac:dyDescent="0.2">
      <c r="A87">
        <v>82</v>
      </c>
      <c r="B87">
        <v>393</v>
      </c>
      <c r="C87">
        <v>1</v>
      </c>
      <c r="E87">
        <f t="shared" si="9"/>
        <v>0.1726479043103705</v>
      </c>
      <c r="F87">
        <f t="shared" ref="F87:F102" si="12">LN(E87)</f>
        <v>-1.7565009935900902</v>
      </c>
      <c r="H87">
        <f t="shared" si="8"/>
        <v>2.9435255963591897E-3</v>
      </c>
      <c r="I87" s="3" t="str">
        <f t="shared" si="11"/>
        <v>Y</v>
      </c>
    </row>
    <row r="88" spans="1:9" x14ac:dyDescent="0.2">
      <c r="A88">
        <v>83</v>
      </c>
      <c r="B88">
        <v>351</v>
      </c>
      <c r="C88">
        <v>3</v>
      </c>
      <c r="E88">
        <f t="shared" si="9"/>
        <v>6.3643990657298699E-2</v>
      </c>
      <c r="F88">
        <f t="shared" si="12"/>
        <v>-2.7544503707327999</v>
      </c>
      <c r="H88">
        <f t="shared" si="8"/>
        <v>7.6959672841085047E-3</v>
      </c>
      <c r="I88" s="3" t="str">
        <f t="shared" si="11"/>
        <v>Y</v>
      </c>
    </row>
    <row r="89" spans="1:9" x14ac:dyDescent="0.2">
      <c r="A89">
        <v>84</v>
      </c>
      <c r="B89">
        <v>849</v>
      </c>
      <c r="C89">
        <v>3</v>
      </c>
      <c r="E89">
        <f t="shared" si="9"/>
        <v>6.8307580047676911E-2</v>
      </c>
      <c r="F89">
        <f t="shared" si="12"/>
        <v>-2.6837345368990255</v>
      </c>
      <c r="H89">
        <f t="shared" si="8"/>
        <v>3.639670381556531E-3</v>
      </c>
      <c r="I89" s="3" t="str">
        <f t="shared" si="11"/>
        <v>Y</v>
      </c>
    </row>
    <row r="90" spans="1:9" x14ac:dyDescent="0.2">
      <c r="A90">
        <v>85</v>
      </c>
      <c r="B90">
        <v>764</v>
      </c>
      <c r="C90">
        <v>3</v>
      </c>
      <c r="E90">
        <f t="shared" si="9"/>
        <v>6.8864205288137664E-2</v>
      </c>
      <c r="F90">
        <f t="shared" si="12"/>
        <v>-2.6756187528211903</v>
      </c>
      <c r="H90">
        <f t="shared" si="8"/>
        <v>3.9994680436670083E-3</v>
      </c>
      <c r="I90" s="3" t="str">
        <f t="shared" si="11"/>
        <v>Y</v>
      </c>
    </row>
    <row r="91" spans="1:9" x14ac:dyDescent="0.2">
      <c r="A91">
        <v>86</v>
      </c>
      <c r="B91">
        <v>1268</v>
      </c>
      <c r="C91">
        <v>2</v>
      </c>
      <c r="E91">
        <f t="shared" si="9"/>
        <v>8.5017245963832283E-2</v>
      </c>
      <c r="F91">
        <f t="shared" si="12"/>
        <v>-2.4649011493798176</v>
      </c>
      <c r="H91">
        <f t="shared" si="8"/>
        <v>1.7882775729802691E-3</v>
      </c>
      <c r="I91" s="3" t="str">
        <f t="shared" si="11"/>
        <v>N</v>
      </c>
    </row>
    <row r="92" spans="1:9" x14ac:dyDescent="0.2">
      <c r="A92">
        <v>87</v>
      </c>
      <c r="B92">
        <v>275</v>
      </c>
      <c r="C92">
        <v>0</v>
      </c>
      <c r="E92">
        <f t="shared" si="9"/>
        <v>0.55081943861875504</v>
      </c>
      <c r="F92">
        <f t="shared" si="12"/>
        <v>-0.59634822114043129</v>
      </c>
      <c r="H92">
        <f t="shared" si="8"/>
        <v>1.1836114471286676E-3</v>
      </c>
      <c r="I92" s="3" t="str">
        <f t="shared" si="11"/>
        <v>N</v>
      </c>
    </row>
    <row r="93" spans="1:9" x14ac:dyDescent="0.2">
      <c r="A93">
        <v>88</v>
      </c>
      <c r="B93">
        <v>299</v>
      </c>
      <c r="C93">
        <v>1</v>
      </c>
      <c r="E93">
        <f t="shared" si="9"/>
        <v>0.17875767933649495</v>
      </c>
      <c r="F93">
        <f t="shared" si="12"/>
        <v>-1.7217241370077825</v>
      </c>
      <c r="H93">
        <f t="shared" si="8"/>
        <v>3.644276460660061E-3</v>
      </c>
      <c r="I93" s="3" t="str">
        <f t="shared" si="11"/>
        <v>Y</v>
      </c>
    </row>
    <row r="94" spans="1:9" x14ac:dyDescent="0.2">
      <c r="A94">
        <v>89</v>
      </c>
      <c r="B94">
        <v>220</v>
      </c>
      <c r="C94">
        <v>0</v>
      </c>
      <c r="E94">
        <f t="shared" si="9"/>
        <v>0.5911200563612734</v>
      </c>
      <c r="F94">
        <f t="shared" si="12"/>
        <v>-0.52573614115516432</v>
      </c>
      <c r="H94">
        <f t="shared" si="8"/>
        <v>1.3897176715329965E-3</v>
      </c>
      <c r="I94" s="3" t="str">
        <f t="shared" si="11"/>
        <v>N</v>
      </c>
    </row>
    <row r="95" spans="1:9" x14ac:dyDescent="0.2">
      <c r="A95">
        <v>90</v>
      </c>
      <c r="B95">
        <v>402</v>
      </c>
      <c r="C95">
        <v>1</v>
      </c>
      <c r="E95">
        <f t="shared" si="9"/>
        <v>0.17201486230500279</v>
      </c>
      <c r="F95">
        <f t="shared" si="12"/>
        <v>-1.7601743971516888</v>
      </c>
      <c r="H95">
        <f t="shared" si="8"/>
        <v>2.8903133117580944E-3</v>
      </c>
      <c r="I95" s="3" t="str">
        <f t="shared" si="11"/>
        <v>Y</v>
      </c>
    </row>
    <row r="96" spans="1:9" x14ac:dyDescent="0.2">
      <c r="A96">
        <v>91</v>
      </c>
      <c r="B96">
        <v>96</v>
      </c>
      <c r="C96">
        <v>1</v>
      </c>
      <c r="E96">
        <f t="shared" si="9"/>
        <v>0.16292326863318601</v>
      </c>
      <c r="F96">
        <f t="shared" si="12"/>
        <v>-1.8144759335920708</v>
      </c>
      <c r="H96">
        <f t="shared" si="8"/>
        <v>7.5003542382415939E-3</v>
      </c>
      <c r="I96" s="3" t="str">
        <f t="shared" si="11"/>
        <v>Y</v>
      </c>
    </row>
    <row r="97" spans="1:9" x14ac:dyDescent="0.2">
      <c r="A97">
        <v>92</v>
      </c>
      <c r="B97">
        <v>271</v>
      </c>
      <c r="C97">
        <v>1</v>
      </c>
      <c r="E97">
        <f t="shared" si="9"/>
        <v>0.18016717037488528</v>
      </c>
      <c r="F97">
        <f t="shared" si="12"/>
        <v>-1.7138701347845944</v>
      </c>
      <c r="H97">
        <f t="shared" si="8"/>
        <v>3.9224276662210705E-3</v>
      </c>
      <c r="I97" s="3" t="str">
        <f t="shared" si="11"/>
        <v>Y</v>
      </c>
    </row>
    <row r="98" spans="1:9" x14ac:dyDescent="0.2">
      <c r="A98">
        <v>93</v>
      </c>
      <c r="B98">
        <v>142</v>
      </c>
      <c r="C98">
        <v>0</v>
      </c>
      <c r="E98">
        <f t="shared" si="9"/>
        <v>0.66970932514980386</v>
      </c>
      <c r="F98">
        <f t="shared" si="12"/>
        <v>-0.40091150379424806</v>
      </c>
      <c r="H98">
        <f t="shared" si="8"/>
        <v>1.8454587926945041E-3</v>
      </c>
      <c r="I98" s="3" t="str">
        <f t="shared" si="11"/>
        <v>N</v>
      </c>
    </row>
    <row r="99" spans="1:9" x14ac:dyDescent="0.2">
      <c r="A99">
        <v>94</v>
      </c>
      <c r="B99">
        <v>246</v>
      </c>
      <c r="C99">
        <v>0</v>
      </c>
      <c r="E99">
        <f t="shared" si="9"/>
        <v>0.57090371932079098</v>
      </c>
      <c r="F99">
        <f t="shared" si="12"/>
        <v>-0.56053470119553606</v>
      </c>
      <c r="H99">
        <f t="shared" si="8"/>
        <v>1.2840202298853307E-3</v>
      </c>
      <c r="I99" s="3" t="str">
        <f t="shared" si="11"/>
        <v>N</v>
      </c>
    </row>
    <row r="100" spans="1:9" x14ac:dyDescent="0.2">
      <c r="A100">
        <v>95</v>
      </c>
      <c r="B100">
        <v>456</v>
      </c>
      <c r="C100">
        <v>1</v>
      </c>
      <c r="E100">
        <f t="shared" si="9"/>
        <v>0.16819049494553326</v>
      </c>
      <c r="F100">
        <f t="shared" si="12"/>
        <v>-1.7826580434709007</v>
      </c>
      <c r="H100">
        <f t="shared" si="8"/>
        <v>2.6074883626207028E-3</v>
      </c>
      <c r="I100" s="3" t="str">
        <f t="shared" si="11"/>
        <v>Y</v>
      </c>
    </row>
    <row r="101" spans="1:9" x14ac:dyDescent="0.2">
      <c r="A101">
        <v>96</v>
      </c>
      <c r="B101">
        <v>403</v>
      </c>
      <c r="C101">
        <v>2</v>
      </c>
      <c r="E101">
        <f t="shared" si="9"/>
        <v>0.10018113453763315</v>
      </c>
      <c r="F101">
        <f t="shared" si="12"/>
        <v>-2.3007753861254465</v>
      </c>
      <c r="H101">
        <f t="shared" si="8"/>
        <v>4.8891303791928986E-3</v>
      </c>
      <c r="I101" s="3" t="str">
        <f t="shared" si="11"/>
        <v>Y</v>
      </c>
    </row>
    <row r="102" spans="1:9" x14ac:dyDescent="0.2">
      <c r="A102">
        <v>97</v>
      </c>
      <c r="B102">
        <v>128</v>
      </c>
      <c r="C102">
        <v>1</v>
      </c>
      <c r="E102">
        <f t="shared" si="9"/>
        <v>0.17375928639530142</v>
      </c>
      <c r="F102">
        <f t="shared" si="12"/>
        <v>-1.7500843490860365</v>
      </c>
      <c r="H102">
        <f t="shared" ref="H102:H131" si="13">(B$1+C102)/(B$1+B$2+B102)</f>
        <v>6.4281565751757256E-3</v>
      </c>
      <c r="I102" s="3" t="str">
        <f t="shared" si="11"/>
        <v>Y</v>
      </c>
    </row>
    <row r="103" spans="1:9" x14ac:dyDescent="0.2">
      <c r="A103">
        <v>98</v>
      </c>
      <c r="B103">
        <v>370</v>
      </c>
      <c r="C103">
        <v>2</v>
      </c>
      <c r="E103">
        <f t="shared" si="9"/>
        <v>9.9824571690534561E-2</v>
      </c>
      <c r="F103">
        <f t="shared" ref="F103:F118" si="14">LN(E103)</f>
        <v>-2.3043409166452666</v>
      </c>
      <c r="H103">
        <f t="shared" si="13"/>
        <v>5.235467909406705E-3</v>
      </c>
      <c r="I103" s="3" t="str">
        <f t="shared" si="11"/>
        <v>Y</v>
      </c>
    </row>
    <row r="104" spans="1:9" x14ac:dyDescent="0.2">
      <c r="A104">
        <v>99</v>
      </c>
      <c r="B104">
        <v>128</v>
      </c>
      <c r="C104">
        <v>0</v>
      </c>
      <c r="E104">
        <f t="shared" si="9"/>
        <v>0.68783917864117106</v>
      </c>
      <c r="F104">
        <f t="shared" si="14"/>
        <v>-0.37420022034808653</v>
      </c>
      <c r="H104">
        <f t="shared" si="13"/>
        <v>1.9608773098881592E-3</v>
      </c>
      <c r="I104" s="3" t="str">
        <f t="shared" si="11"/>
        <v>N</v>
      </c>
    </row>
    <row r="105" spans="1:9" x14ac:dyDescent="0.2">
      <c r="A105">
        <v>100</v>
      </c>
      <c r="B105">
        <v>386</v>
      </c>
      <c r="C105">
        <v>0</v>
      </c>
      <c r="E105">
        <f t="shared" si="9"/>
        <v>0.4909194464675144</v>
      </c>
      <c r="F105">
        <f t="shared" si="14"/>
        <v>-0.71147522479458314</v>
      </c>
      <c r="H105">
        <f t="shared" si="13"/>
        <v>9.1095211554620859E-4</v>
      </c>
      <c r="I105" s="3" t="str">
        <f t="shared" si="11"/>
        <v>N</v>
      </c>
    </row>
    <row r="106" spans="1:9" x14ac:dyDescent="0.2">
      <c r="A106">
        <v>101</v>
      </c>
      <c r="B106">
        <v>380</v>
      </c>
      <c r="C106">
        <v>0</v>
      </c>
      <c r="E106">
        <f t="shared" si="9"/>
        <v>0.49363104042606465</v>
      </c>
      <c r="F106">
        <f t="shared" si="14"/>
        <v>-0.70596692257794302</v>
      </c>
      <c r="H106">
        <f t="shared" si="13"/>
        <v>9.2243832734638007E-4</v>
      </c>
      <c r="I106" s="3" t="str">
        <f t="shared" si="11"/>
        <v>N</v>
      </c>
    </row>
    <row r="107" spans="1:9" x14ac:dyDescent="0.2">
      <c r="A107">
        <v>102</v>
      </c>
      <c r="B107">
        <v>611</v>
      </c>
      <c r="C107">
        <v>0</v>
      </c>
      <c r="E107">
        <f t="shared" si="9"/>
        <v>0.41483250695178137</v>
      </c>
      <c r="F107">
        <f t="shared" si="14"/>
        <v>-0.87988043792546489</v>
      </c>
      <c r="H107">
        <f t="shared" si="13"/>
        <v>6.2098358461933165E-4</v>
      </c>
      <c r="I107" s="3" t="str">
        <f t="shared" si="11"/>
        <v>N</v>
      </c>
    </row>
    <row r="108" spans="1:9" x14ac:dyDescent="0.2">
      <c r="A108">
        <v>103</v>
      </c>
      <c r="B108">
        <v>376</v>
      </c>
      <c r="C108">
        <v>1</v>
      </c>
      <c r="E108">
        <f t="shared" si="9"/>
        <v>0.17383285281233102</v>
      </c>
      <c r="F108">
        <f t="shared" si="14"/>
        <v>-1.7496610574759572</v>
      </c>
      <c r="H108">
        <f t="shared" si="13"/>
        <v>3.0495761339074377E-3</v>
      </c>
      <c r="I108" s="3" t="str">
        <f t="shared" si="11"/>
        <v>Y</v>
      </c>
    </row>
    <row r="109" spans="1:9" x14ac:dyDescent="0.2">
      <c r="A109">
        <v>104</v>
      </c>
      <c r="B109">
        <v>504</v>
      </c>
      <c r="C109">
        <v>1</v>
      </c>
      <c r="E109">
        <f t="shared" si="9"/>
        <v>0.16482973810655119</v>
      </c>
      <c r="F109">
        <f t="shared" si="14"/>
        <v>-1.8028422281101755</v>
      </c>
      <c r="H109">
        <f t="shared" si="13"/>
        <v>2.3988370947105528E-3</v>
      </c>
      <c r="I109" s="3" t="str">
        <f t="shared" si="11"/>
        <v>Y</v>
      </c>
    </row>
    <row r="110" spans="1:9" x14ac:dyDescent="0.2">
      <c r="A110">
        <v>105</v>
      </c>
      <c r="B110">
        <v>286</v>
      </c>
      <c r="C110">
        <v>0</v>
      </c>
      <c r="E110">
        <f t="shared" si="9"/>
        <v>0.54378400438939889</v>
      </c>
      <c r="F110">
        <f t="shared" si="14"/>
        <v>-0.60920316172649791</v>
      </c>
      <c r="H110">
        <f t="shared" si="13"/>
        <v>1.149514997066242E-3</v>
      </c>
      <c r="I110" s="3" t="str">
        <f t="shared" si="11"/>
        <v>N</v>
      </c>
    </row>
    <row r="111" spans="1:9" x14ac:dyDescent="0.2">
      <c r="A111">
        <v>106</v>
      </c>
      <c r="B111">
        <v>729</v>
      </c>
      <c r="C111">
        <v>0</v>
      </c>
      <c r="E111">
        <f t="shared" si="9"/>
        <v>0.38762780815316089</v>
      </c>
      <c r="F111">
        <f t="shared" si="14"/>
        <v>-0.94770965707783728</v>
      </c>
      <c r="H111">
        <f t="shared" si="13"/>
        <v>5.3214795122797579E-4</v>
      </c>
      <c r="I111" s="3" t="str">
        <f t="shared" si="11"/>
        <v>N</v>
      </c>
    </row>
    <row r="112" spans="1:9" x14ac:dyDescent="0.2">
      <c r="A112">
        <v>107</v>
      </c>
      <c r="B112">
        <v>279</v>
      </c>
      <c r="C112">
        <v>0</v>
      </c>
      <c r="E112">
        <f t="shared" si="9"/>
        <v>0.54822668518042272</v>
      </c>
      <c r="F112">
        <f t="shared" si="14"/>
        <v>-0.60106641847909259</v>
      </c>
      <c r="H112">
        <f t="shared" si="13"/>
        <v>1.1709812027667727E-3</v>
      </c>
      <c r="I112" s="3" t="str">
        <f t="shared" si="11"/>
        <v>N</v>
      </c>
    </row>
    <row r="113" spans="1:9" x14ac:dyDescent="0.2">
      <c r="A113">
        <v>108</v>
      </c>
      <c r="B113">
        <v>472</v>
      </c>
      <c r="C113">
        <v>0</v>
      </c>
      <c r="E113">
        <f t="shared" si="9"/>
        <v>0.45673147123127811</v>
      </c>
      <c r="F113">
        <f t="shared" si="14"/>
        <v>-0.78365965109031788</v>
      </c>
      <c r="H113">
        <f t="shared" si="13"/>
        <v>7.7298980815474372E-4</v>
      </c>
      <c r="I113" s="3" t="str">
        <f t="shared" si="11"/>
        <v>N</v>
      </c>
    </row>
    <row r="114" spans="1:9" x14ac:dyDescent="0.2">
      <c r="A114">
        <v>109</v>
      </c>
      <c r="B114">
        <v>346</v>
      </c>
      <c r="C114">
        <v>0</v>
      </c>
      <c r="E114">
        <f t="shared" si="9"/>
        <v>0.50998395324013568</v>
      </c>
      <c r="F114">
        <f t="shared" si="14"/>
        <v>-0.67337601799380309</v>
      </c>
      <c r="H114">
        <f t="shared" si="13"/>
        <v>9.9341922696142941E-4</v>
      </c>
      <c r="I114" s="3" t="str">
        <f t="shared" si="11"/>
        <v>N</v>
      </c>
    </row>
    <row r="115" spans="1:9" x14ac:dyDescent="0.2">
      <c r="A115">
        <v>110</v>
      </c>
      <c r="B115">
        <v>461</v>
      </c>
      <c r="C115">
        <v>0</v>
      </c>
      <c r="E115">
        <f t="shared" si="9"/>
        <v>0.46067506641929251</v>
      </c>
      <c r="F115">
        <f t="shared" si="14"/>
        <v>-0.77506232958302235</v>
      </c>
      <c r="H115">
        <f t="shared" si="13"/>
        <v>7.8825943098694538E-4</v>
      </c>
      <c r="I115" s="3" t="str">
        <f t="shared" si="11"/>
        <v>N</v>
      </c>
    </row>
    <row r="116" spans="1:9" x14ac:dyDescent="0.2">
      <c r="A116">
        <v>111</v>
      </c>
      <c r="B116">
        <v>139</v>
      </c>
      <c r="C116">
        <v>0</v>
      </c>
      <c r="E116">
        <f t="shared" si="9"/>
        <v>0.67346253636937248</v>
      </c>
      <c r="F116">
        <f t="shared" si="14"/>
        <v>-0.39532290996561409</v>
      </c>
      <c r="H116">
        <f t="shared" si="13"/>
        <v>1.8690328988226032E-3</v>
      </c>
      <c r="I116" s="3" t="str">
        <f t="shared" si="11"/>
        <v>N</v>
      </c>
    </row>
    <row r="117" spans="1:9" x14ac:dyDescent="0.2">
      <c r="A117">
        <v>112</v>
      </c>
      <c r="B117">
        <v>283</v>
      </c>
      <c r="C117">
        <v>0</v>
      </c>
      <c r="E117">
        <f t="shared" si="9"/>
        <v>0.54567351567077926</v>
      </c>
      <c r="F117">
        <f t="shared" si="14"/>
        <v>-0.6057344387315311</v>
      </c>
      <c r="H117">
        <f t="shared" si="13"/>
        <v>1.1586176654988973E-3</v>
      </c>
      <c r="I117" s="3" t="str">
        <f t="shared" si="11"/>
        <v>N</v>
      </c>
    </row>
    <row r="118" spans="1:9" x14ac:dyDescent="0.2">
      <c r="A118">
        <v>113</v>
      </c>
      <c r="B118">
        <v>244</v>
      </c>
      <c r="C118">
        <v>0</v>
      </c>
      <c r="E118">
        <f t="shared" si="9"/>
        <v>0.57237914143051971</v>
      </c>
      <c r="F118">
        <f t="shared" si="14"/>
        <v>-0.55795367251147354</v>
      </c>
      <c r="H118">
        <f t="shared" si="13"/>
        <v>1.2915766260714091E-3</v>
      </c>
      <c r="I118" s="3" t="str">
        <f t="shared" si="11"/>
        <v>N</v>
      </c>
    </row>
    <row r="119" spans="1:9" x14ac:dyDescent="0.2">
      <c r="A119">
        <v>114</v>
      </c>
      <c r="B119">
        <v>353</v>
      </c>
      <c r="C119">
        <v>1</v>
      </c>
      <c r="E119">
        <f t="shared" si="9"/>
        <v>0.17540044547015363</v>
      </c>
      <c r="F119">
        <f t="shared" ref="F119:F131" si="15">LN(E119)</f>
        <v>-1.7406836593086614</v>
      </c>
      <c r="H119">
        <f t="shared" si="13"/>
        <v>3.2058427425616307E-3</v>
      </c>
      <c r="I119" s="3" t="str">
        <f t="shared" si="11"/>
        <v>Y</v>
      </c>
    </row>
    <row r="120" spans="1:9" x14ac:dyDescent="0.2">
      <c r="A120">
        <v>115</v>
      </c>
      <c r="B120">
        <v>98</v>
      </c>
      <c r="C120">
        <v>0</v>
      </c>
      <c r="E120">
        <f t="shared" si="9"/>
        <v>0.73284494197804717</v>
      </c>
      <c r="F120">
        <f t="shared" si="15"/>
        <v>-0.3108211383842559</v>
      </c>
      <c r="H120">
        <f t="shared" si="13"/>
        <v>2.2643405587127767E-3</v>
      </c>
      <c r="I120" s="3" t="str">
        <f t="shared" si="11"/>
        <v>Y</v>
      </c>
    </row>
    <row r="121" spans="1:9" x14ac:dyDescent="0.2">
      <c r="A121">
        <v>116</v>
      </c>
      <c r="B121">
        <v>89</v>
      </c>
      <c r="C121">
        <v>1</v>
      </c>
      <c r="E121">
        <f t="shared" si="9"/>
        <v>0.15939741397050705</v>
      </c>
      <c r="F121">
        <f t="shared" si="15"/>
        <v>-1.8363547362801655</v>
      </c>
      <c r="H121">
        <f t="shared" si="13"/>
        <v>7.7843818776195612E-3</v>
      </c>
      <c r="I121" s="3" t="str">
        <f t="shared" si="11"/>
        <v>Y</v>
      </c>
    </row>
    <row r="122" spans="1:9" x14ac:dyDescent="0.2">
      <c r="A122">
        <v>117</v>
      </c>
      <c r="B122">
        <v>280</v>
      </c>
      <c r="C122">
        <v>0</v>
      </c>
      <c r="E122">
        <f t="shared" si="9"/>
        <v>0.54758472203727215</v>
      </c>
      <c r="F122">
        <f t="shared" si="15"/>
        <v>-0.60223808581594096</v>
      </c>
      <c r="H122">
        <f t="shared" si="13"/>
        <v>1.1678656472897378E-3</v>
      </c>
      <c r="I122" s="3" t="str">
        <f t="shared" si="11"/>
        <v>N</v>
      </c>
    </row>
    <row r="123" spans="1:9" x14ac:dyDescent="0.2">
      <c r="A123">
        <v>118</v>
      </c>
      <c r="B123">
        <v>119</v>
      </c>
      <c r="C123">
        <v>0</v>
      </c>
      <c r="E123">
        <f t="shared" si="9"/>
        <v>0.70038262869139378</v>
      </c>
      <c r="F123">
        <f t="shared" si="15"/>
        <v>-0.35612848086060478</v>
      </c>
      <c r="H123">
        <f t="shared" si="13"/>
        <v>2.0430178931419604E-3</v>
      </c>
      <c r="I123" s="3" t="str">
        <f t="shared" si="11"/>
        <v>N</v>
      </c>
    </row>
    <row r="124" spans="1:9" x14ac:dyDescent="0.2">
      <c r="A124">
        <v>119</v>
      </c>
      <c r="B124">
        <v>909</v>
      </c>
      <c r="C124">
        <v>1</v>
      </c>
      <c r="E124">
        <f t="shared" si="9"/>
        <v>0.14133463721474482</v>
      </c>
      <c r="F124">
        <f t="shared" si="15"/>
        <v>-1.9566248868848197</v>
      </c>
      <c r="H124">
        <f t="shared" si="13"/>
        <v>1.431997144788483E-3</v>
      </c>
      <c r="I124" s="3" t="str">
        <f t="shared" si="11"/>
        <v>N</v>
      </c>
    </row>
    <row r="125" spans="1:9" x14ac:dyDescent="0.2">
      <c r="A125">
        <v>120</v>
      </c>
      <c r="B125">
        <v>543</v>
      </c>
      <c r="C125">
        <v>1</v>
      </c>
      <c r="E125">
        <f t="shared" si="9"/>
        <v>0.16216722818229945</v>
      </c>
      <c r="F125">
        <f t="shared" si="15"/>
        <v>-1.819127203446629</v>
      </c>
      <c r="H125">
        <f t="shared" si="13"/>
        <v>2.2523947970054842E-3</v>
      </c>
      <c r="I125" s="3" t="str">
        <f t="shared" si="11"/>
        <v>Y</v>
      </c>
    </row>
    <row r="126" spans="1:9" x14ac:dyDescent="0.2">
      <c r="A126">
        <v>121</v>
      </c>
      <c r="B126">
        <v>602</v>
      </c>
      <c r="C126">
        <v>0</v>
      </c>
      <c r="E126">
        <f t="shared" si="9"/>
        <v>0.41717481124033329</v>
      </c>
      <c r="F126">
        <f t="shared" si="15"/>
        <v>-0.8742499334204582</v>
      </c>
      <c r="H126">
        <f t="shared" si="13"/>
        <v>6.2899225853574835E-4</v>
      </c>
      <c r="I126" s="3" t="str">
        <f t="shared" si="11"/>
        <v>N</v>
      </c>
    </row>
    <row r="127" spans="1:9" x14ac:dyDescent="0.2">
      <c r="A127">
        <v>122</v>
      </c>
      <c r="B127">
        <v>646</v>
      </c>
      <c r="C127">
        <v>0</v>
      </c>
      <c r="E127">
        <f t="shared" si="9"/>
        <v>0.4061165898578683</v>
      </c>
      <c r="F127">
        <f t="shared" si="15"/>
        <v>-0.90111499346738821</v>
      </c>
      <c r="H127">
        <f t="shared" si="13"/>
        <v>5.9168597930604739E-4</v>
      </c>
      <c r="I127" s="3" t="str">
        <f t="shared" si="11"/>
        <v>N</v>
      </c>
    </row>
    <row r="128" spans="1:9" x14ac:dyDescent="0.2">
      <c r="A128">
        <v>123</v>
      </c>
      <c r="B128">
        <v>253</v>
      </c>
      <c r="C128">
        <v>1</v>
      </c>
      <c r="E128">
        <f t="shared" si="9"/>
        <v>0.18087355185172135</v>
      </c>
      <c r="F128">
        <f t="shared" si="15"/>
        <v>-1.7099571004110052</v>
      </c>
      <c r="H128">
        <f t="shared" si="13"/>
        <v>4.1248175730360243E-3</v>
      </c>
      <c r="I128" s="3" t="str">
        <f t="shared" si="11"/>
        <v>Y</v>
      </c>
    </row>
    <row r="129" spans="1:9" x14ac:dyDescent="0.2">
      <c r="A129">
        <v>124</v>
      </c>
      <c r="B129">
        <v>255</v>
      </c>
      <c r="C129">
        <v>0</v>
      </c>
      <c r="E129">
        <f t="shared" si="9"/>
        <v>0.56441520434087078</v>
      </c>
      <c r="F129">
        <f t="shared" si="15"/>
        <v>-0.57196512042077086</v>
      </c>
      <c r="H129">
        <f t="shared" si="13"/>
        <v>1.251082548578067E-3</v>
      </c>
      <c r="I129" s="3" t="str">
        <f t="shared" si="11"/>
        <v>N</v>
      </c>
    </row>
    <row r="130" spans="1:9" x14ac:dyDescent="0.2">
      <c r="A130">
        <v>125</v>
      </c>
      <c r="B130">
        <v>383</v>
      </c>
      <c r="C130">
        <v>0</v>
      </c>
      <c r="E130">
        <f t="shared" si="9"/>
        <v>0.49226912297871633</v>
      </c>
      <c r="F130">
        <f t="shared" si="15"/>
        <v>-0.70872971411444052</v>
      </c>
      <c r="H130">
        <f t="shared" si="13"/>
        <v>9.166592408230643E-4</v>
      </c>
      <c r="I130" s="3" t="str">
        <f t="shared" si="11"/>
        <v>N</v>
      </c>
    </row>
    <row r="131" spans="1:9" x14ac:dyDescent="0.2">
      <c r="A131">
        <v>126</v>
      </c>
      <c r="B131">
        <v>404</v>
      </c>
      <c r="C131">
        <v>0</v>
      </c>
      <c r="E131">
        <f t="shared" si="9"/>
        <v>0.48306833819881251</v>
      </c>
      <c r="F131">
        <f t="shared" si="15"/>
        <v>-0.72759714838383627</v>
      </c>
      <c r="H131">
        <f t="shared" si="13"/>
        <v>8.7814799134162903E-4</v>
      </c>
      <c r="I131" s="3" t="str">
        <f t="shared" si="11"/>
        <v>N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2.75" x14ac:dyDescent="0.2"/>
  <cols>
    <col min="2" max="2" width="2.140625" customWidth="1"/>
    <col min="5" max="5" width="9.5703125" bestFit="1" customWidth="1"/>
    <col min="6" max="6" width="2.7109375" customWidth="1"/>
    <col min="9" max="9" width="9.5703125" bestFit="1" customWidth="1"/>
    <col min="10" max="10" width="2.7109375" customWidth="1"/>
    <col min="13" max="13" width="9.5703125" bestFit="1" customWidth="1"/>
  </cols>
  <sheetData>
    <row r="1" spans="1:13" x14ac:dyDescent="0.2">
      <c r="C1" s="2" t="s">
        <v>4</v>
      </c>
      <c r="D1" s="2"/>
      <c r="E1" s="2"/>
      <c r="G1" s="2" t="s">
        <v>13</v>
      </c>
      <c r="H1" s="2"/>
      <c r="I1" s="2"/>
      <c r="K1" s="2" t="s">
        <v>14</v>
      </c>
      <c r="L1" s="2"/>
      <c r="M1" s="2"/>
    </row>
    <row r="2" spans="1:13" x14ac:dyDescent="0.2">
      <c r="A2" s="1" t="s">
        <v>8</v>
      </c>
      <c r="B2" s="1"/>
      <c r="C2" s="3" t="s">
        <v>1</v>
      </c>
      <c r="D2" s="1" t="s">
        <v>2</v>
      </c>
      <c r="E2" s="1" t="s">
        <v>3</v>
      </c>
      <c r="G2" s="3" t="s">
        <v>1</v>
      </c>
      <c r="H2" s="1" t="s">
        <v>2</v>
      </c>
      <c r="I2" s="1" t="s">
        <v>3</v>
      </c>
      <c r="K2" s="3" t="s">
        <v>1</v>
      </c>
      <c r="L2" s="1" t="s">
        <v>2</v>
      </c>
      <c r="M2" s="1" t="s">
        <v>3</v>
      </c>
    </row>
    <row r="3" spans="1:13" x14ac:dyDescent="0.2">
      <c r="A3">
        <v>1</v>
      </c>
      <c r="C3" s="3" t="str">
        <f t="shared" ref="C3:C34" si="0">IF(D3&gt;0,"Y","N")</f>
        <v>Y</v>
      </c>
      <c r="D3">
        <v>6750</v>
      </c>
      <c r="E3">
        <v>37</v>
      </c>
      <c r="G3">
        <f>IF(Standard!F4="Y",1,0)</f>
        <v>0</v>
      </c>
      <c r="H3">
        <f>G3*D3</f>
        <v>0</v>
      </c>
      <c r="I3">
        <f>G3*E3</f>
        <v>0</v>
      </c>
      <c r="K3">
        <f>IF(Model!I6="Y",1,0)</f>
        <v>1</v>
      </c>
      <c r="L3">
        <f>K3*D3</f>
        <v>6750</v>
      </c>
      <c r="M3">
        <f>K3*E3</f>
        <v>37</v>
      </c>
    </row>
    <row r="4" spans="1:13" x14ac:dyDescent="0.2">
      <c r="A4">
        <v>2</v>
      </c>
      <c r="C4" s="3" t="str">
        <f t="shared" si="0"/>
        <v>Y</v>
      </c>
      <c r="D4">
        <v>3318</v>
      </c>
      <c r="E4">
        <v>23</v>
      </c>
      <c r="G4">
        <f>IF(Standard!F5="Y",1,0)</f>
        <v>1</v>
      </c>
      <c r="H4">
        <f t="shared" ref="H4:H67" si="1">G4*D4</f>
        <v>3318</v>
      </c>
      <c r="I4">
        <f t="shared" ref="I4:I67" si="2">G4*E4</f>
        <v>23</v>
      </c>
      <c r="K4">
        <f>IF(Model!I7="Y",1,0)</f>
        <v>1</v>
      </c>
      <c r="L4">
        <f t="shared" ref="L4:L67" si="3">K4*D4</f>
        <v>3318</v>
      </c>
      <c r="M4">
        <f t="shared" ref="M4:M67" si="4">K4*E4</f>
        <v>23</v>
      </c>
    </row>
    <row r="5" spans="1:13" x14ac:dyDescent="0.2">
      <c r="A5">
        <v>3</v>
      </c>
      <c r="C5" s="3" t="str">
        <f t="shared" si="0"/>
        <v>Y</v>
      </c>
      <c r="D5">
        <v>982</v>
      </c>
      <c r="E5">
        <v>10</v>
      </c>
      <c r="G5">
        <f>IF(Standard!F6="Y",1,0)</f>
        <v>0</v>
      </c>
      <c r="H5">
        <f t="shared" si="1"/>
        <v>0</v>
      </c>
      <c r="I5">
        <f t="shared" si="2"/>
        <v>0</v>
      </c>
      <c r="K5">
        <f>IF(Model!I8="Y",1,0)</f>
        <v>1</v>
      </c>
      <c r="L5">
        <f t="shared" si="3"/>
        <v>982</v>
      </c>
      <c r="M5">
        <f t="shared" si="4"/>
        <v>10</v>
      </c>
    </row>
    <row r="6" spans="1:13" x14ac:dyDescent="0.2">
      <c r="A6">
        <v>4</v>
      </c>
      <c r="C6" s="3" t="str">
        <f t="shared" si="0"/>
        <v>Y</v>
      </c>
      <c r="D6">
        <v>2777</v>
      </c>
      <c r="E6">
        <v>30</v>
      </c>
      <c r="G6">
        <f>IF(Standard!F7="Y",1,0)</f>
        <v>1</v>
      </c>
      <c r="H6">
        <f t="shared" si="1"/>
        <v>2777</v>
      </c>
      <c r="I6">
        <f t="shared" si="2"/>
        <v>30</v>
      </c>
      <c r="K6">
        <f>IF(Model!I9="Y",1,0)</f>
        <v>1</v>
      </c>
      <c r="L6">
        <f t="shared" si="3"/>
        <v>2777</v>
      </c>
      <c r="M6">
        <f t="shared" si="4"/>
        <v>30</v>
      </c>
    </row>
    <row r="7" spans="1:13" x14ac:dyDescent="0.2">
      <c r="A7">
        <v>5</v>
      </c>
      <c r="C7" s="3" t="str">
        <f t="shared" si="0"/>
        <v>Y</v>
      </c>
      <c r="D7">
        <v>48293</v>
      </c>
      <c r="E7">
        <v>1346</v>
      </c>
      <c r="G7">
        <f>IF(Standard!F8="Y",1,0)</f>
        <v>1</v>
      </c>
      <c r="H7">
        <f t="shared" si="1"/>
        <v>48293</v>
      </c>
      <c r="I7">
        <f t="shared" si="2"/>
        <v>1346</v>
      </c>
      <c r="K7">
        <f>IF(Model!I10="Y",1,0)</f>
        <v>1</v>
      </c>
      <c r="L7">
        <f t="shared" si="3"/>
        <v>48293</v>
      </c>
      <c r="M7">
        <f t="shared" si="4"/>
        <v>1346</v>
      </c>
    </row>
    <row r="8" spans="1:13" x14ac:dyDescent="0.2">
      <c r="A8">
        <v>6</v>
      </c>
      <c r="C8" s="3" t="str">
        <f t="shared" si="0"/>
        <v>Y</v>
      </c>
      <c r="D8">
        <v>7033</v>
      </c>
      <c r="E8">
        <v>215</v>
      </c>
      <c r="G8">
        <f>IF(Standard!F9="Y",1,0)</f>
        <v>1</v>
      </c>
      <c r="H8">
        <f t="shared" si="1"/>
        <v>7033</v>
      </c>
      <c r="I8">
        <f t="shared" si="2"/>
        <v>215</v>
      </c>
      <c r="K8">
        <f>IF(Model!I11="Y",1,0)</f>
        <v>1</v>
      </c>
      <c r="L8">
        <f t="shared" si="3"/>
        <v>7033</v>
      </c>
      <c r="M8">
        <f t="shared" si="4"/>
        <v>215</v>
      </c>
    </row>
    <row r="9" spans="1:13" x14ac:dyDescent="0.2">
      <c r="A9">
        <v>7</v>
      </c>
      <c r="C9" s="3" t="str">
        <f t="shared" si="0"/>
        <v>Y</v>
      </c>
      <c r="D9">
        <v>35944</v>
      </c>
      <c r="E9">
        <v>1199</v>
      </c>
      <c r="G9">
        <f>IF(Standard!F10="Y",1,0)</f>
        <v>1</v>
      </c>
      <c r="H9">
        <f t="shared" si="1"/>
        <v>35944</v>
      </c>
      <c r="I9">
        <f t="shared" si="2"/>
        <v>1199</v>
      </c>
      <c r="K9">
        <f>IF(Model!I12="Y",1,0)</f>
        <v>1</v>
      </c>
      <c r="L9">
        <f t="shared" si="3"/>
        <v>35944</v>
      </c>
      <c r="M9">
        <f t="shared" si="4"/>
        <v>1199</v>
      </c>
    </row>
    <row r="10" spans="1:13" x14ac:dyDescent="0.2">
      <c r="A10">
        <v>8</v>
      </c>
      <c r="C10" s="3" t="str">
        <f t="shared" si="0"/>
        <v>Y</v>
      </c>
      <c r="D10">
        <v>15142</v>
      </c>
      <c r="E10">
        <v>482</v>
      </c>
      <c r="G10">
        <f>IF(Standard!F11="Y",1,0)</f>
        <v>1</v>
      </c>
      <c r="H10">
        <f t="shared" si="1"/>
        <v>15142</v>
      </c>
      <c r="I10">
        <f t="shared" si="2"/>
        <v>482</v>
      </c>
      <c r="K10">
        <f>IF(Model!I13="Y",1,0)</f>
        <v>1</v>
      </c>
      <c r="L10">
        <f t="shared" si="3"/>
        <v>15142</v>
      </c>
      <c r="M10">
        <f t="shared" si="4"/>
        <v>482</v>
      </c>
    </row>
    <row r="11" spans="1:13" x14ac:dyDescent="0.2">
      <c r="A11">
        <v>9</v>
      </c>
      <c r="C11" s="3" t="str">
        <f t="shared" si="0"/>
        <v>Y</v>
      </c>
      <c r="D11">
        <v>24200</v>
      </c>
      <c r="E11">
        <v>123</v>
      </c>
      <c r="G11">
        <f>IF(Standard!F12="Y",1,0)</f>
        <v>1</v>
      </c>
      <c r="H11">
        <f t="shared" si="1"/>
        <v>24200</v>
      </c>
      <c r="I11">
        <f t="shared" si="2"/>
        <v>123</v>
      </c>
      <c r="K11">
        <f>IF(Model!I14="Y",1,0)</f>
        <v>1</v>
      </c>
      <c r="L11">
        <f t="shared" si="3"/>
        <v>24200</v>
      </c>
      <c r="M11">
        <f t="shared" si="4"/>
        <v>123</v>
      </c>
    </row>
    <row r="12" spans="1:13" x14ac:dyDescent="0.2">
      <c r="A12">
        <v>10</v>
      </c>
      <c r="C12" s="3" t="str">
        <f t="shared" si="0"/>
        <v>Y</v>
      </c>
      <c r="D12">
        <v>7113</v>
      </c>
      <c r="E12">
        <v>49</v>
      </c>
      <c r="G12">
        <f>IF(Standard!F13="Y",1,0)</f>
        <v>1</v>
      </c>
      <c r="H12">
        <f t="shared" si="1"/>
        <v>7113</v>
      </c>
      <c r="I12">
        <f t="shared" si="2"/>
        <v>49</v>
      </c>
      <c r="K12">
        <f>IF(Model!I15="Y",1,0)</f>
        <v>1</v>
      </c>
      <c r="L12">
        <f t="shared" si="3"/>
        <v>7113</v>
      </c>
      <c r="M12">
        <f t="shared" si="4"/>
        <v>49</v>
      </c>
    </row>
    <row r="13" spans="1:13" x14ac:dyDescent="0.2">
      <c r="A13">
        <v>11</v>
      </c>
      <c r="C13" s="3" t="str">
        <f t="shared" si="0"/>
        <v>Y</v>
      </c>
      <c r="D13">
        <v>32078</v>
      </c>
      <c r="E13">
        <v>123</v>
      </c>
      <c r="G13">
        <f>IF(Standard!F14="Y",1,0)</f>
        <v>1</v>
      </c>
      <c r="H13">
        <f t="shared" si="1"/>
        <v>32078</v>
      </c>
      <c r="I13">
        <f t="shared" si="2"/>
        <v>123</v>
      </c>
      <c r="K13">
        <f>IF(Model!I16="Y",1,0)</f>
        <v>1</v>
      </c>
      <c r="L13">
        <f t="shared" si="3"/>
        <v>32078</v>
      </c>
      <c r="M13">
        <f t="shared" si="4"/>
        <v>123</v>
      </c>
    </row>
    <row r="14" spans="1:13" x14ac:dyDescent="0.2">
      <c r="A14">
        <v>12</v>
      </c>
      <c r="C14" s="3" t="str">
        <f t="shared" si="0"/>
        <v>Y</v>
      </c>
      <c r="D14">
        <v>6721</v>
      </c>
      <c r="E14">
        <v>24</v>
      </c>
      <c r="G14">
        <f>IF(Standard!F15="Y",1,0)</f>
        <v>0</v>
      </c>
      <c r="H14">
        <f t="shared" si="1"/>
        <v>0</v>
      </c>
      <c r="I14">
        <f t="shared" si="2"/>
        <v>0</v>
      </c>
      <c r="K14">
        <f>IF(Model!I17="Y",1,0)</f>
        <v>0</v>
      </c>
      <c r="L14">
        <f t="shared" si="3"/>
        <v>0</v>
      </c>
      <c r="M14">
        <f t="shared" si="4"/>
        <v>0</v>
      </c>
    </row>
    <row r="15" spans="1:13" x14ac:dyDescent="0.2">
      <c r="A15">
        <v>13</v>
      </c>
      <c r="C15" s="3" t="str">
        <f t="shared" si="0"/>
        <v>Y</v>
      </c>
      <c r="D15">
        <v>56298</v>
      </c>
      <c r="E15">
        <v>142</v>
      </c>
      <c r="G15">
        <f>IF(Standard!F16="Y",1,0)</f>
        <v>1</v>
      </c>
      <c r="H15">
        <f t="shared" si="1"/>
        <v>56298</v>
      </c>
      <c r="I15">
        <f t="shared" si="2"/>
        <v>142</v>
      </c>
      <c r="K15">
        <f>IF(Model!I18="Y",1,0)</f>
        <v>1</v>
      </c>
      <c r="L15">
        <f t="shared" si="3"/>
        <v>56298</v>
      </c>
      <c r="M15">
        <f t="shared" si="4"/>
        <v>142</v>
      </c>
    </row>
    <row r="16" spans="1:13" x14ac:dyDescent="0.2">
      <c r="A16">
        <v>14</v>
      </c>
      <c r="C16" s="3" t="str">
        <f t="shared" si="0"/>
        <v>Y</v>
      </c>
      <c r="D16">
        <v>21481</v>
      </c>
      <c r="E16">
        <v>51</v>
      </c>
      <c r="G16">
        <f>IF(Standard!F17="Y",1,0)</f>
        <v>1</v>
      </c>
      <c r="H16">
        <f t="shared" si="1"/>
        <v>21481</v>
      </c>
      <c r="I16">
        <f t="shared" si="2"/>
        <v>51</v>
      </c>
      <c r="K16">
        <f>IF(Model!I19="Y",1,0)</f>
        <v>1</v>
      </c>
      <c r="L16">
        <f t="shared" si="3"/>
        <v>21481</v>
      </c>
      <c r="M16">
        <f t="shared" si="4"/>
        <v>51</v>
      </c>
    </row>
    <row r="17" spans="1:13" x14ac:dyDescent="0.2">
      <c r="A17">
        <v>15</v>
      </c>
      <c r="C17" s="3" t="str">
        <f t="shared" si="0"/>
        <v>Y</v>
      </c>
      <c r="D17">
        <v>19944</v>
      </c>
      <c r="E17">
        <v>72</v>
      </c>
      <c r="G17">
        <f>IF(Standard!F18="Y",1,0)</f>
        <v>1</v>
      </c>
      <c r="H17">
        <f t="shared" si="1"/>
        <v>19944</v>
      </c>
      <c r="I17">
        <f t="shared" si="2"/>
        <v>72</v>
      </c>
      <c r="K17">
        <f>IF(Model!I20="Y",1,0)</f>
        <v>1</v>
      </c>
      <c r="L17">
        <f t="shared" si="3"/>
        <v>19944</v>
      </c>
      <c r="M17">
        <f t="shared" si="4"/>
        <v>72</v>
      </c>
    </row>
    <row r="18" spans="1:13" x14ac:dyDescent="0.2">
      <c r="A18">
        <v>16</v>
      </c>
      <c r="C18" s="3" t="str">
        <f t="shared" si="0"/>
        <v>Y</v>
      </c>
      <c r="D18">
        <v>9081</v>
      </c>
      <c r="E18">
        <v>41</v>
      </c>
      <c r="G18">
        <f>IF(Standard!F19="Y",1,0)</f>
        <v>0</v>
      </c>
      <c r="H18">
        <f t="shared" si="1"/>
        <v>0</v>
      </c>
      <c r="I18">
        <f t="shared" si="2"/>
        <v>0</v>
      </c>
      <c r="K18">
        <f>IF(Model!I21="Y",1,0)</f>
        <v>0</v>
      </c>
      <c r="L18">
        <f t="shared" si="3"/>
        <v>0</v>
      </c>
      <c r="M18">
        <f t="shared" si="4"/>
        <v>0</v>
      </c>
    </row>
    <row r="19" spans="1:13" x14ac:dyDescent="0.2">
      <c r="A19">
        <v>17</v>
      </c>
      <c r="C19" s="3" t="str">
        <f t="shared" si="0"/>
        <v>Y</v>
      </c>
      <c r="D19">
        <v>7773</v>
      </c>
      <c r="E19">
        <v>23</v>
      </c>
      <c r="G19">
        <f>IF(Standard!F20="Y",1,0)</f>
        <v>1</v>
      </c>
      <c r="H19">
        <f t="shared" si="1"/>
        <v>7773</v>
      </c>
      <c r="I19">
        <f t="shared" si="2"/>
        <v>23</v>
      </c>
      <c r="K19">
        <f>IF(Model!I22="Y",1,0)</f>
        <v>1</v>
      </c>
      <c r="L19">
        <f t="shared" si="3"/>
        <v>7773</v>
      </c>
      <c r="M19">
        <f t="shared" si="4"/>
        <v>23</v>
      </c>
    </row>
    <row r="20" spans="1:13" x14ac:dyDescent="0.2">
      <c r="A20">
        <v>18</v>
      </c>
      <c r="C20" s="3" t="str">
        <f t="shared" si="0"/>
        <v>Y</v>
      </c>
      <c r="D20">
        <v>5464</v>
      </c>
      <c r="E20">
        <v>10</v>
      </c>
      <c r="G20">
        <f>IF(Standard!F21="Y",1,0)</f>
        <v>1</v>
      </c>
      <c r="H20">
        <f t="shared" si="1"/>
        <v>5464</v>
      </c>
      <c r="I20">
        <f t="shared" si="2"/>
        <v>10</v>
      </c>
      <c r="K20">
        <f>IF(Model!I23="Y",1,0)</f>
        <v>1</v>
      </c>
      <c r="L20">
        <f t="shared" si="3"/>
        <v>5464</v>
      </c>
      <c r="M20">
        <f t="shared" si="4"/>
        <v>10</v>
      </c>
    </row>
    <row r="21" spans="1:13" x14ac:dyDescent="0.2">
      <c r="A21">
        <v>19</v>
      </c>
      <c r="C21" s="3" t="str">
        <f t="shared" si="0"/>
        <v>Y</v>
      </c>
      <c r="D21">
        <v>2748</v>
      </c>
      <c r="E21">
        <v>3</v>
      </c>
      <c r="G21">
        <f>IF(Standard!F22="Y",1,0)</f>
        <v>0</v>
      </c>
      <c r="H21">
        <f t="shared" si="1"/>
        <v>0</v>
      </c>
      <c r="I21">
        <f t="shared" si="2"/>
        <v>0</v>
      </c>
      <c r="K21">
        <f>IF(Model!I24="Y",1,0)</f>
        <v>1</v>
      </c>
      <c r="L21">
        <f t="shared" si="3"/>
        <v>2748</v>
      </c>
      <c r="M21">
        <f t="shared" si="4"/>
        <v>3</v>
      </c>
    </row>
    <row r="22" spans="1:13" x14ac:dyDescent="0.2">
      <c r="A22">
        <v>20</v>
      </c>
      <c r="C22" s="3" t="str">
        <f t="shared" si="0"/>
        <v>Y</v>
      </c>
      <c r="D22">
        <v>1620</v>
      </c>
      <c r="E22">
        <v>2</v>
      </c>
      <c r="G22">
        <f>IF(Standard!F23="Y",1,0)</f>
        <v>1</v>
      </c>
      <c r="H22">
        <f t="shared" si="1"/>
        <v>1620</v>
      </c>
      <c r="I22">
        <f t="shared" si="2"/>
        <v>2</v>
      </c>
      <c r="K22">
        <f>IF(Model!I25="Y",1,0)</f>
        <v>1</v>
      </c>
      <c r="L22">
        <f t="shared" si="3"/>
        <v>1620</v>
      </c>
      <c r="M22">
        <f t="shared" si="4"/>
        <v>2</v>
      </c>
    </row>
    <row r="23" spans="1:13" x14ac:dyDescent="0.2">
      <c r="A23">
        <v>21</v>
      </c>
      <c r="C23" s="3" t="str">
        <f t="shared" si="0"/>
        <v>Y</v>
      </c>
      <c r="D23">
        <v>5588</v>
      </c>
      <c r="E23">
        <v>5</v>
      </c>
      <c r="G23">
        <f>IF(Standard!F24="Y",1,0)</f>
        <v>1</v>
      </c>
      <c r="H23">
        <f t="shared" si="1"/>
        <v>5588</v>
      </c>
      <c r="I23">
        <f t="shared" si="2"/>
        <v>5</v>
      </c>
      <c r="K23">
        <f>IF(Model!I26="Y",1,0)</f>
        <v>1</v>
      </c>
      <c r="L23">
        <f t="shared" si="3"/>
        <v>5588</v>
      </c>
      <c r="M23">
        <f t="shared" si="4"/>
        <v>5</v>
      </c>
    </row>
    <row r="24" spans="1:13" x14ac:dyDescent="0.2">
      <c r="A24">
        <v>22</v>
      </c>
      <c r="C24" s="3" t="str">
        <f t="shared" si="0"/>
        <v>Y</v>
      </c>
      <c r="D24">
        <v>2440</v>
      </c>
      <c r="E24">
        <v>0</v>
      </c>
      <c r="G24">
        <f>IF(Standard!F25="Y",1,0)</f>
        <v>1</v>
      </c>
      <c r="H24">
        <f t="shared" si="1"/>
        <v>2440</v>
      </c>
      <c r="I24">
        <f t="shared" si="2"/>
        <v>0</v>
      </c>
      <c r="K24">
        <f>IF(Model!I27="Y",1,0)</f>
        <v>1</v>
      </c>
      <c r="L24">
        <f t="shared" si="3"/>
        <v>2440</v>
      </c>
      <c r="M24">
        <f t="shared" si="4"/>
        <v>0</v>
      </c>
    </row>
    <row r="25" spans="1:13" x14ac:dyDescent="0.2">
      <c r="A25">
        <v>23</v>
      </c>
      <c r="C25" s="3" t="str">
        <f t="shared" si="0"/>
        <v>Y</v>
      </c>
      <c r="D25">
        <v>7099</v>
      </c>
      <c r="E25">
        <v>11</v>
      </c>
      <c r="G25">
        <f>IF(Standard!F26="Y",1,0)</f>
        <v>1</v>
      </c>
      <c r="H25">
        <f t="shared" si="1"/>
        <v>7099</v>
      </c>
      <c r="I25">
        <f t="shared" si="2"/>
        <v>11</v>
      </c>
      <c r="K25">
        <f>IF(Model!I28="Y",1,0)</f>
        <v>1</v>
      </c>
      <c r="L25">
        <f t="shared" si="3"/>
        <v>7099</v>
      </c>
      <c r="M25">
        <f t="shared" si="4"/>
        <v>11</v>
      </c>
    </row>
    <row r="26" spans="1:13" x14ac:dyDescent="0.2">
      <c r="A26">
        <v>24</v>
      </c>
      <c r="C26" s="3" t="str">
        <f t="shared" si="0"/>
        <v>Y</v>
      </c>
      <c r="D26">
        <v>4084</v>
      </c>
      <c r="E26">
        <v>7</v>
      </c>
      <c r="G26">
        <f>IF(Standard!F27="Y",1,0)</f>
        <v>0</v>
      </c>
      <c r="H26">
        <f t="shared" si="1"/>
        <v>0</v>
      </c>
      <c r="I26">
        <f t="shared" si="2"/>
        <v>0</v>
      </c>
      <c r="K26">
        <f>IF(Model!I29="Y",1,0)</f>
        <v>0</v>
      </c>
      <c r="L26">
        <f t="shared" si="3"/>
        <v>0</v>
      </c>
      <c r="M26">
        <f t="shared" si="4"/>
        <v>0</v>
      </c>
    </row>
    <row r="27" spans="1:13" x14ac:dyDescent="0.2">
      <c r="A27">
        <v>25</v>
      </c>
      <c r="C27" s="3" t="str">
        <f t="shared" si="0"/>
        <v>Y</v>
      </c>
      <c r="D27">
        <v>54741</v>
      </c>
      <c r="E27">
        <v>98</v>
      </c>
      <c r="G27">
        <f>IF(Standard!F28="Y",1,0)</f>
        <v>1</v>
      </c>
      <c r="H27">
        <f t="shared" si="1"/>
        <v>54741</v>
      </c>
      <c r="I27">
        <f t="shared" si="2"/>
        <v>98</v>
      </c>
      <c r="K27">
        <f>IF(Model!I30="Y",1,0)</f>
        <v>1</v>
      </c>
      <c r="L27">
        <f t="shared" si="3"/>
        <v>54741</v>
      </c>
      <c r="M27">
        <f t="shared" si="4"/>
        <v>98</v>
      </c>
    </row>
    <row r="28" spans="1:13" x14ac:dyDescent="0.2">
      <c r="A28">
        <v>26</v>
      </c>
      <c r="C28" s="3" t="str">
        <f t="shared" si="0"/>
        <v>Y</v>
      </c>
      <c r="D28">
        <v>42930</v>
      </c>
      <c r="E28">
        <v>73</v>
      </c>
      <c r="G28">
        <f>IF(Standard!F29="Y",1,0)</f>
        <v>1</v>
      </c>
      <c r="H28">
        <f t="shared" si="1"/>
        <v>42930</v>
      </c>
      <c r="I28">
        <f t="shared" si="2"/>
        <v>73</v>
      </c>
      <c r="K28">
        <f>IF(Model!I31="Y",1,0)</f>
        <v>1</v>
      </c>
      <c r="L28">
        <f t="shared" si="3"/>
        <v>42930</v>
      </c>
      <c r="M28">
        <f t="shared" si="4"/>
        <v>73</v>
      </c>
    </row>
    <row r="29" spans="1:13" x14ac:dyDescent="0.2">
      <c r="A29">
        <v>27</v>
      </c>
      <c r="C29" s="3" t="str">
        <f t="shared" si="0"/>
        <v>Y</v>
      </c>
      <c r="D29">
        <v>23440</v>
      </c>
      <c r="E29">
        <v>27</v>
      </c>
      <c r="G29">
        <f>IF(Standard!F30="Y",1,0)</f>
        <v>1</v>
      </c>
      <c r="H29">
        <f t="shared" si="1"/>
        <v>23440</v>
      </c>
      <c r="I29">
        <f t="shared" si="2"/>
        <v>27</v>
      </c>
      <c r="K29">
        <f>IF(Model!I32="Y",1,0)</f>
        <v>1</v>
      </c>
      <c r="L29">
        <f t="shared" si="3"/>
        <v>23440</v>
      </c>
      <c r="M29">
        <f t="shared" si="4"/>
        <v>27</v>
      </c>
    </row>
    <row r="30" spans="1:13" x14ac:dyDescent="0.2">
      <c r="A30">
        <v>28</v>
      </c>
      <c r="C30" s="3" t="str">
        <f t="shared" si="0"/>
        <v>Y</v>
      </c>
      <c r="D30">
        <v>13999</v>
      </c>
      <c r="E30">
        <v>14</v>
      </c>
      <c r="G30">
        <f>IF(Standard!F31="Y",1,0)</f>
        <v>1</v>
      </c>
      <c r="H30">
        <f t="shared" si="1"/>
        <v>13999</v>
      </c>
      <c r="I30">
        <f t="shared" si="2"/>
        <v>14</v>
      </c>
      <c r="K30">
        <f>IF(Model!I33="Y",1,0)</f>
        <v>1</v>
      </c>
      <c r="L30">
        <f t="shared" si="3"/>
        <v>13999</v>
      </c>
      <c r="M30">
        <f t="shared" si="4"/>
        <v>14</v>
      </c>
    </row>
    <row r="31" spans="1:13" x14ac:dyDescent="0.2">
      <c r="A31">
        <v>29</v>
      </c>
      <c r="C31" s="3" t="str">
        <f t="shared" si="0"/>
        <v>Y</v>
      </c>
      <c r="D31">
        <v>24947</v>
      </c>
      <c r="E31">
        <v>36</v>
      </c>
      <c r="G31">
        <f>IF(Standard!F32="Y",1,0)</f>
        <v>0</v>
      </c>
      <c r="H31">
        <f t="shared" si="1"/>
        <v>0</v>
      </c>
      <c r="I31">
        <f t="shared" si="2"/>
        <v>0</v>
      </c>
      <c r="K31">
        <f>IF(Model!I34="Y",1,0)</f>
        <v>0</v>
      </c>
      <c r="L31">
        <f t="shared" si="3"/>
        <v>0</v>
      </c>
      <c r="M31">
        <f t="shared" si="4"/>
        <v>0</v>
      </c>
    </row>
    <row r="32" spans="1:13" x14ac:dyDescent="0.2">
      <c r="A32">
        <v>30</v>
      </c>
      <c r="C32" s="3" t="str">
        <f t="shared" si="0"/>
        <v>Y</v>
      </c>
      <c r="D32">
        <v>11522</v>
      </c>
      <c r="E32">
        <v>11</v>
      </c>
      <c r="G32">
        <f>IF(Standard!F33="Y",1,0)</f>
        <v>0</v>
      </c>
      <c r="H32">
        <f t="shared" si="1"/>
        <v>0</v>
      </c>
      <c r="I32">
        <f t="shared" si="2"/>
        <v>0</v>
      </c>
      <c r="K32">
        <f>IF(Model!I35="Y",1,0)</f>
        <v>1</v>
      </c>
      <c r="L32">
        <f t="shared" si="3"/>
        <v>11522</v>
      </c>
      <c r="M32">
        <f t="shared" si="4"/>
        <v>11</v>
      </c>
    </row>
    <row r="33" spans="1:13" x14ac:dyDescent="0.2">
      <c r="A33">
        <v>31</v>
      </c>
      <c r="C33" s="3" t="str">
        <f t="shared" si="0"/>
        <v>N</v>
      </c>
      <c r="G33">
        <f>IF(Standard!F34="Y",1,0)</f>
        <v>0</v>
      </c>
      <c r="H33">
        <f t="shared" si="1"/>
        <v>0</v>
      </c>
      <c r="I33">
        <f t="shared" si="2"/>
        <v>0</v>
      </c>
      <c r="K33">
        <f>IF(Model!I36="Y",1,0)</f>
        <v>0</v>
      </c>
      <c r="L33">
        <f t="shared" si="3"/>
        <v>0</v>
      </c>
      <c r="M33">
        <f t="shared" si="4"/>
        <v>0</v>
      </c>
    </row>
    <row r="34" spans="1:13" x14ac:dyDescent="0.2">
      <c r="A34">
        <v>32</v>
      </c>
      <c r="C34" s="3" t="str">
        <f t="shared" si="0"/>
        <v>Y</v>
      </c>
      <c r="D34">
        <v>7872</v>
      </c>
      <c r="E34">
        <v>7</v>
      </c>
      <c r="G34">
        <f>IF(Standard!F35="Y",1,0)</f>
        <v>0</v>
      </c>
      <c r="H34">
        <f t="shared" si="1"/>
        <v>0</v>
      </c>
      <c r="I34">
        <f t="shared" si="2"/>
        <v>0</v>
      </c>
      <c r="K34">
        <f>IF(Model!I37="Y",1,0)</f>
        <v>0</v>
      </c>
      <c r="L34">
        <f t="shared" si="3"/>
        <v>0</v>
      </c>
      <c r="M34">
        <f t="shared" si="4"/>
        <v>0</v>
      </c>
    </row>
    <row r="35" spans="1:13" x14ac:dyDescent="0.2">
      <c r="A35">
        <v>33</v>
      </c>
      <c r="C35" s="3" t="str">
        <f t="shared" ref="C35:C66" si="5">IF(D35&gt;0,"Y","N")</f>
        <v>N</v>
      </c>
      <c r="G35">
        <f>IF(Standard!F36="Y",1,0)</f>
        <v>0</v>
      </c>
      <c r="H35">
        <f t="shared" si="1"/>
        <v>0</v>
      </c>
      <c r="I35">
        <f t="shared" si="2"/>
        <v>0</v>
      </c>
      <c r="K35">
        <f>IF(Model!I38="Y",1,0)</f>
        <v>0</v>
      </c>
      <c r="L35">
        <f t="shared" si="3"/>
        <v>0</v>
      </c>
      <c r="M35">
        <f t="shared" si="4"/>
        <v>0</v>
      </c>
    </row>
    <row r="36" spans="1:13" x14ac:dyDescent="0.2">
      <c r="A36">
        <v>34</v>
      </c>
      <c r="C36" s="3" t="str">
        <f t="shared" si="5"/>
        <v>Y</v>
      </c>
      <c r="D36">
        <v>8564</v>
      </c>
      <c r="E36">
        <v>2</v>
      </c>
      <c r="G36">
        <f>IF(Standard!F37="Y",1,0)</f>
        <v>1</v>
      </c>
      <c r="H36">
        <f t="shared" si="1"/>
        <v>8564</v>
      </c>
      <c r="I36">
        <f t="shared" si="2"/>
        <v>2</v>
      </c>
      <c r="K36">
        <f>IF(Model!I39="Y",1,0)</f>
        <v>1</v>
      </c>
      <c r="L36">
        <f t="shared" si="3"/>
        <v>8564</v>
      </c>
      <c r="M36">
        <f t="shared" si="4"/>
        <v>2</v>
      </c>
    </row>
    <row r="37" spans="1:13" x14ac:dyDescent="0.2">
      <c r="A37">
        <v>35</v>
      </c>
      <c r="C37" s="3" t="str">
        <f t="shared" si="5"/>
        <v>N</v>
      </c>
      <c r="G37">
        <f>IF(Standard!F38="Y",1,0)</f>
        <v>0</v>
      </c>
      <c r="H37">
        <f t="shared" si="1"/>
        <v>0</v>
      </c>
      <c r="I37">
        <f t="shared" si="2"/>
        <v>0</v>
      </c>
      <c r="K37">
        <f>IF(Model!I40="Y",1,0)</f>
        <v>0</v>
      </c>
      <c r="L37">
        <f t="shared" si="3"/>
        <v>0</v>
      </c>
      <c r="M37">
        <f t="shared" si="4"/>
        <v>0</v>
      </c>
    </row>
    <row r="38" spans="1:13" x14ac:dyDescent="0.2">
      <c r="A38">
        <v>36</v>
      </c>
      <c r="C38" s="3" t="str">
        <f t="shared" si="5"/>
        <v>N</v>
      </c>
      <c r="G38">
        <f>IF(Standard!F39="Y",1,0)</f>
        <v>0</v>
      </c>
      <c r="H38">
        <f t="shared" si="1"/>
        <v>0</v>
      </c>
      <c r="I38">
        <f t="shared" si="2"/>
        <v>0</v>
      </c>
      <c r="K38">
        <f>IF(Model!I41="Y",1,0)</f>
        <v>0</v>
      </c>
      <c r="L38">
        <f t="shared" si="3"/>
        <v>0</v>
      </c>
      <c r="M38">
        <f t="shared" si="4"/>
        <v>0</v>
      </c>
    </row>
    <row r="39" spans="1:13" x14ac:dyDescent="0.2">
      <c r="A39">
        <v>37</v>
      </c>
      <c r="C39" s="3" t="str">
        <f t="shared" si="5"/>
        <v>Y</v>
      </c>
      <c r="D39">
        <v>6985</v>
      </c>
      <c r="E39">
        <v>7</v>
      </c>
      <c r="G39">
        <f>IF(Standard!F40="Y",1,0)</f>
        <v>0</v>
      </c>
      <c r="H39">
        <f t="shared" si="1"/>
        <v>0</v>
      </c>
      <c r="I39">
        <f t="shared" si="2"/>
        <v>0</v>
      </c>
      <c r="K39">
        <f>IF(Model!I42="Y",1,0)</f>
        <v>0</v>
      </c>
      <c r="L39">
        <f t="shared" si="3"/>
        <v>0</v>
      </c>
      <c r="M39">
        <f t="shared" si="4"/>
        <v>0</v>
      </c>
    </row>
    <row r="40" spans="1:13" x14ac:dyDescent="0.2">
      <c r="A40">
        <v>38</v>
      </c>
      <c r="C40" s="3" t="str">
        <f t="shared" si="5"/>
        <v>Y</v>
      </c>
      <c r="D40">
        <v>2808</v>
      </c>
      <c r="E40">
        <v>6</v>
      </c>
      <c r="G40">
        <f>IF(Standard!F41="Y",1,0)</f>
        <v>1</v>
      </c>
      <c r="H40">
        <f t="shared" si="1"/>
        <v>2808</v>
      </c>
      <c r="I40">
        <f t="shared" si="2"/>
        <v>6</v>
      </c>
      <c r="K40">
        <f>IF(Model!I43="Y",1,0)</f>
        <v>1</v>
      </c>
      <c r="L40">
        <f t="shared" si="3"/>
        <v>2808</v>
      </c>
      <c r="M40">
        <f t="shared" si="4"/>
        <v>6</v>
      </c>
    </row>
    <row r="41" spans="1:13" x14ac:dyDescent="0.2">
      <c r="A41">
        <v>39</v>
      </c>
      <c r="C41" s="3" t="str">
        <f t="shared" si="5"/>
        <v>Y</v>
      </c>
      <c r="D41">
        <v>4354</v>
      </c>
      <c r="E41">
        <v>4</v>
      </c>
      <c r="G41">
        <f>IF(Standard!F42="Y",1,0)</f>
        <v>0</v>
      </c>
      <c r="H41">
        <f t="shared" si="1"/>
        <v>0</v>
      </c>
      <c r="I41">
        <f t="shared" si="2"/>
        <v>0</v>
      </c>
      <c r="K41">
        <f>IF(Model!I44="Y",1,0)</f>
        <v>0</v>
      </c>
      <c r="L41">
        <f t="shared" si="3"/>
        <v>0</v>
      </c>
      <c r="M41">
        <f t="shared" si="4"/>
        <v>0</v>
      </c>
    </row>
    <row r="42" spans="1:13" x14ac:dyDescent="0.2">
      <c r="A42">
        <v>40</v>
      </c>
      <c r="C42" s="3" t="str">
        <f t="shared" si="5"/>
        <v>Y</v>
      </c>
      <c r="D42">
        <v>1631</v>
      </c>
      <c r="E42">
        <v>2</v>
      </c>
      <c r="G42">
        <f>IF(Standard!F43="Y",1,0)</f>
        <v>0</v>
      </c>
      <c r="H42">
        <f t="shared" si="1"/>
        <v>0</v>
      </c>
      <c r="I42">
        <f t="shared" si="2"/>
        <v>0</v>
      </c>
      <c r="K42">
        <f>IF(Model!I45="Y",1,0)</f>
        <v>1</v>
      </c>
      <c r="L42">
        <f t="shared" si="3"/>
        <v>1631</v>
      </c>
      <c r="M42">
        <f t="shared" si="4"/>
        <v>2</v>
      </c>
    </row>
    <row r="43" spans="1:13" x14ac:dyDescent="0.2">
      <c r="A43">
        <v>41</v>
      </c>
      <c r="C43" s="3" t="str">
        <f t="shared" si="5"/>
        <v>N</v>
      </c>
      <c r="G43">
        <f>IF(Standard!F44="Y",1,0)</f>
        <v>0</v>
      </c>
      <c r="H43">
        <f t="shared" si="1"/>
        <v>0</v>
      </c>
      <c r="I43">
        <f t="shared" si="2"/>
        <v>0</v>
      </c>
      <c r="K43">
        <f>IF(Model!I46="Y",1,0)</f>
        <v>0</v>
      </c>
      <c r="L43">
        <f t="shared" si="3"/>
        <v>0</v>
      </c>
      <c r="M43">
        <f t="shared" si="4"/>
        <v>0</v>
      </c>
    </row>
    <row r="44" spans="1:13" x14ac:dyDescent="0.2">
      <c r="A44">
        <v>42</v>
      </c>
      <c r="C44" s="3" t="str">
        <f t="shared" si="5"/>
        <v>N</v>
      </c>
      <c r="G44">
        <f>IF(Standard!F45="Y",1,0)</f>
        <v>0</v>
      </c>
      <c r="H44">
        <f t="shared" si="1"/>
        <v>0</v>
      </c>
      <c r="I44">
        <f t="shared" si="2"/>
        <v>0</v>
      </c>
      <c r="K44">
        <f>IF(Model!I47="Y",1,0)</f>
        <v>1</v>
      </c>
      <c r="L44">
        <f t="shared" si="3"/>
        <v>0</v>
      </c>
      <c r="M44">
        <f t="shared" si="4"/>
        <v>0</v>
      </c>
    </row>
    <row r="45" spans="1:13" x14ac:dyDescent="0.2">
      <c r="A45">
        <v>43</v>
      </c>
      <c r="C45" s="3" t="str">
        <f t="shared" si="5"/>
        <v>Y</v>
      </c>
      <c r="D45">
        <v>9645</v>
      </c>
      <c r="E45">
        <v>21</v>
      </c>
      <c r="G45">
        <f>IF(Standard!F46="Y",1,0)</f>
        <v>1</v>
      </c>
      <c r="H45">
        <f t="shared" si="1"/>
        <v>9645</v>
      </c>
      <c r="I45">
        <f t="shared" si="2"/>
        <v>21</v>
      </c>
      <c r="K45">
        <f>IF(Model!I48="Y",1,0)</f>
        <v>1</v>
      </c>
      <c r="L45">
        <f t="shared" si="3"/>
        <v>9645</v>
      </c>
      <c r="M45">
        <f t="shared" si="4"/>
        <v>21</v>
      </c>
    </row>
    <row r="46" spans="1:13" x14ac:dyDescent="0.2">
      <c r="A46">
        <v>44</v>
      </c>
      <c r="C46" s="3" t="str">
        <f t="shared" si="5"/>
        <v>N</v>
      </c>
      <c r="G46">
        <f>IF(Standard!F47="Y",1,0)</f>
        <v>0</v>
      </c>
      <c r="H46">
        <f t="shared" si="1"/>
        <v>0</v>
      </c>
      <c r="I46">
        <f t="shared" si="2"/>
        <v>0</v>
      </c>
      <c r="K46">
        <f>IF(Model!I49="Y",1,0)</f>
        <v>0</v>
      </c>
      <c r="L46">
        <f t="shared" si="3"/>
        <v>0</v>
      </c>
      <c r="M46">
        <f t="shared" si="4"/>
        <v>0</v>
      </c>
    </row>
    <row r="47" spans="1:13" x14ac:dyDescent="0.2">
      <c r="A47">
        <v>45</v>
      </c>
      <c r="C47" s="3" t="str">
        <f t="shared" si="5"/>
        <v>Y</v>
      </c>
      <c r="D47">
        <v>4544</v>
      </c>
      <c r="E47">
        <v>4</v>
      </c>
      <c r="G47">
        <f>IF(Standard!F48="Y",1,0)</f>
        <v>0</v>
      </c>
      <c r="H47">
        <f t="shared" si="1"/>
        <v>0</v>
      </c>
      <c r="I47">
        <f t="shared" si="2"/>
        <v>0</v>
      </c>
      <c r="K47">
        <f>IF(Model!I50="Y",1,0)</f>
        <v>0</v>
      </c>
      <c r="L47">
        <f t="shared" si="3"/>
        <v>0</v>
      </c>
      <c r="M47">
        <f t="shared" si="4"/>
        <v>0</v>
      </c>
    </row>
    <row r="48" spans="1:13" x14ac:dyDescent="0.2">
      <c r="A48">
        <v>46</v>
      </c>
      <c r="C48" s="3" t="str">
        <f t="shared" si="5"/>
        <v>N</v>
      </c>
      <c r="G48">
        <f>IF(Standard!F49="Y",1,0)</f>
        <v>0</v>
      </c>
      <c r="H48">
        <f t="shared" si="1"/>
        <v>0</v>
      </c>
      <c r="I48">
        <f t="shared" si="2"/>
        <v>0</v>
      </c>
      <c r="K48">
        <f>IF(Model!I51="Y",1,0)</f>
        <v>0</v>
      </c>
      <c r="L48">
        <f t="shared" si="3"/>
        <v>0</v>
      </c>
      <c r="M48">
        <f t="shared" si="4"/>
        <v>0</v>
      </c>
    </row>
    <row r="49" spans="1:13" x14ac:dyDescent="0.2">
      <c r="A49">
        <v>47</v>
      </c>
      <c r="C49" s="3" t="str">
        <f t="shared" si="5"/>
        <v>Y</v>
      </c>
      <c r="D49">
        <v>8546</v>
      </c>
      <c r="E49">
        <v>6</v>
      </c>
      <c r="G49">
        <f>IF(Standard!F50="Y",1,0)</f>
        <v>1</v>
      </c>
      <c r="H49">
        <f t="shared" si="1"/>
        <v>8546</v>
      </c>
      <c r="I49">
        <f t="shared" si="2"/>
        <v>6</v>
      </c>
      <c r="K49">
        <f>IF(Model!I52="Y",1,0)</f>
        <v>1</v>
      </c>
      <c r="L49">
        <f t="shared" si="3"/>
        <v>8546</v>
      </c>
      <c r="M49">
        <f t="shared" si="4"/>
        <v>6</v>
      </c>
    </row>
    <row r="50" spans="1:13" x14ac:dyDescent="0.2">
      <c r="A50">
        <v>48</v>
      </c>
      <c r="C50" s="3" t="str">
        <f t="shared" si="5"/>
        <v>N</v>
      </c>
      <c r="G50">
        <f>IF(Standard!F51="Y",1,0)</f>
        <v>0</v>
      </c>
      <c r="H50">
        <f t="shared" si="1"/>
        <v>0</v>
      </c>
      <c r="I50">
        <f t="shared" si="2"/>
        <v>0</v>
      </c>
      <c r="K50">
        <f>IF(Model!I53="Y",1,0)</f>
        <v>0</v>
      </c>
      <c r="L50">
        <f t="shared" si="3"/>
        <v>0</v>
      </c>
      <c r="M50">
        <f t="shared" si="4"/>
        <v>0</v>
      </c>
    </row>
    <row r="51" spans="1:13" x14ac:dyDescent="0.2">
      <c r="A51">
        <v>49</v>
      </c>
      <c r="C51" s="3" t="str">
        <f t="shared" si="5"/>
        <v>Y</v>
      </c>
      <c r="D51">
        <v>5748</v>
      </c>
      <c r="E51">
        <v>6</v>
      </c>
      <c r="G51">
        <f>IF(Standard!F52="Y",1,0)</f>
        <v>1</v>
      </c>
      <c r="H51">
        <f t="shared" si="1"/>
        <v>5748</v>
      </c>
      <c r="I51">
        <f t="shared" si="2"/>
        <v>6</v>
      </c>
      <c r="K51">
        <f>IF(Model!I54="Y",1,0)</f>
        <v>1</v>
      </c>
      <c r="L51">
        <f t="shared" si="3"/>
        <v>5748</v>
      </c>
      <c r="M51">
        <f t="shared" si="4"/>
        <v>6</v>
      </c>
    </row>
    <row r="52" spans="1:13" x14ac:dyDescent="0.2">
      <c r="A52">
        <v>50</v>
      </c>
      <c r="C52" s="3" t="str">
        <f t="shared" si="5"/>
        <v>N</v>
      </c>
      <c r="G52">
        <f>IF(Standard!F53="Y",1,0)</f>
        <v>0</v>
      </c>
      <c r="H52">
        <f t="shared" si="1"/>
        <v>0</v>
      </c>
      <c r="I52">
        <f t="shared" si="2"/>
        <v>0</v>
      </c>
      <c r="K52">
        <f>IF(Model!I55="Y",1,0)</f>
        <v>0</v>
      </c>
      <c r="L52">
        <f t="shared" si="3"/>
        <v>0</v>
      </c>
      <c r="M52">
        <f t="shared" si="4"/>
        <v>0</v>
      </c>
    </row>
    <row r="53" spans="1:13" x14ac:dyDescent="0.2">
      <c r="A53">
        <v>51</v>
      </c>
      <c r="C53" s="3" t="str">
        <f t="shared" si="5"/>
        <v>N</v>
      </c>
      <c r="G53">
        <f>IF(Standard!F54="Y",1,0)</f>
        <v>0</v>
      </c>
      <c r="H53">
        <f t="shared" si="1"/>
        <v>0</v>
      </c>
      <c r="I53">
        <f t="shared" si="2"/>
        <v>0</v>
      </c>
      <c r="K53">
        <f>IF(Model!I56="Y",1,0)</f>
        <v>0</v>
      </c>
      <c r="L53">
        <f t="shared" si="3"/>
        <v>0</v>
      </c>
      <c r="M53">
        <f t="shared" si="4"/>
        <v>0</v>
      </c>
    </row>
    <row r="54" spans="1:13" x14ac:dyDescent="0.2">
      <c r="A54">
        <v>52</v>
      </c>
      <c r="C54" s="3" t="str">
        <f t="shared" si="5"/>
        <v>N</v>
      </c>
      <c r="G54">
        <f>IF(Standard!F55="Y",1,0)</f>
        <v>0</v>
      </c>
      <c r="H54">
        <f t="shared" si="1"/>
        <v>0</v>
      </c>
      <c r="I54">
        <f t="shared" si="2"/>
        <v>0</v>
      </c>
      <c r="K54">
        <f>IF(Model!I57="Y",1,0)</f>
        <v>0</v>
      </c>
      <c r="L54">
        <f t="shared" si="3"/>
        <v>0</v>
      </c>
      <c r="M54">
        <f t="shared" si="4"/>
        <v>0</v>
      </c>
    </row>
    <row r="55" spans="1:13" x14ac:dyDescent="0.2">
      <c r="A55">
        <v>53</v>
      </c>
      <c r="C55" s="3" t="str">
        <f t="shared" si="5"/>
        <v>N</v>
      </c>
      <c r="G55">
        <f>IF(Standard!F56="Y",1,0)</f>
        <v>0</v>
      </c>
      <c r="H55">
        <f t="shared" si="1"/>
        <v>0</v>
      </c>
      <c r="I55">
        <f t="shared" si="2"/>
        <v>0</v>
      </c>
      <c r="K55">
        <f>IF(Model!I58="Y",1,0)</f>
        <v>0</v>
      </c>
      <c r="L55">
        <f t="shared" si="3"/>
        <v>0</v>
      </c>
      <c r="M55">
        <f t="shared" si="4"/>
        <v>0</v>
      </c>
    </row>
    <row r="56" spans="1:13" x14ac:dyDescent="0.2">
      <c r="A56">
        <v>54</v>
      </c>
      <c r="C56" s="3" t="str">
        <f t="shared" si="5"/>
        <v>Y</v>
      </c>
      <c r="D56">
        <v>13758</v>
      </c>
      <c r="E56">
        <v>10</v>
      </c>
      <c r="G56">
        <f>IF(Standard!F57="Y",1,0)</f>
        <v>1</v>
      </c>
      <c r="H56">
        <f t="shared" si="1"/>
        <v>13758</v>
      </c>
      <c r="I56">
        <f t="shared" si="2"/>
        <v>10</v>
      </c>
      <c r="K56">
        <f>IF(Model!I59="Y",1,0)</f>
        <v>1</v>
      </c>
      <c r="L56">
        <f t="shared" si="3"/>
        <v>13758</v>
      </c>
      <c r="M56">
        <f t="shared" si="4"/>
        <v>10</v>
      </c>
    </row>
    <row r="57" spans="1:13" x14ac:dyDescent="0.2">
      <c r="A57">
        <v>55</v>
      </c>
      <c r="C57" s="3" t="str">
        <f t="shared" si="5"/>
        <v>Y</v>
      </c>
      <c r="D57">
        <v>10232</v>
      </c>
      <c r="E57">
        <v>16</v>
      </c>
      <c r="G57">
        <f>IF(Standard!F58="Y",1,0)</f>
        <v>1</v>
      </c>
      <c r="H57">
        <f t="shared" si="1"/>
        <v>10232</v>
      </c>
      <c r="I57">
        <f t="shared" si="2"/>
        <v>16</v>
      </c>
      <c r="K57">
        <f>IF(Model!I60="Y",1,0)</f>
        <v>1</v>
      </c>
      <c r="L57">
        <f t="shared" si="3"/>
        <v>10232</v>
      </c>
      <c r="M57">
        <f t="shared" si="4"/>
        <v>16</v>
      </c>
    </row>
    <row r="58" spans="1:13" x14ac:dyDescent="0.2">
      <c r="A58">
        <v>56</v>
      </c>
      <c r="C58" s="3" t="str">
        <f t="shared" si="5"/>
        <v>Y</v>
      </c>
      <c r="D58">
        <v>5072</v>
      </c>
      <c r="E58">
        <v>7</v>
      </c>
      <c r="G58">
        <f>IF(Standard!F59="Y",1,0)</f>
        <v>0</v>
      </c>
      <c r="H58">
        <f t="shared" si="1"/>
        <v>0</v>
      </c>
      <c r="I58">
        <f t="shared" si="2"/>
        <v>0</v>
      </c>
      <c r="K58">
        <f>IF(Model!I61="Y",1,0)</f>
        <v>0</v>
      </c>
      <c r="L58">
        <f t="shared" si="3"/>
        <v>0</v>
      </c>
      <c r="M58">
        <f t="shared" si="4"/>
        <v>0</v>
      </c>
    </row>
    <row r="59" spans="1:13" x14ac:dyDescent="0.2">
      <c r="A59">
        <v>57</v>
      </c>
      <c r="C59" s="3" t="str">
        <f t="shared" si="5"/>
        <v>Y</v>
      </c>
      <c r="D59">
        <v>17054</v>
      </c>
      <c r="E59">
        <v>14</v>
      </c>
      <c r="G59">
        <f>IF(Standard!F60="Y",1,0)</f>
        <v>1</v>
      </c>
      <c r="H59">
        <f t="shared" si="1"/>
        <v>17054</v>
      </c>
      <c r="I59">
        <f t="shared" si="2"/>
        <v>14</v>
      </c>
      <c r="K59">
        <f>IF(Model!I62="Y",1,0)</f>
        <v>1</v>
      </c>
      <c r="L59">
        <f t="shared" si="3"/>
        <v>17054</v>
      </c>
      <c r="M59">
        <f t="shared" si="4"/>
        <v>14</v>
      </c>
    </row>
    <row r="60" spans="1:13" x14ac:dyDescent="0.2">
      <c r="A60">
        <v>58</v>
      </c>
      <c r="C60" s="3" t="str">
        <f t="shared" si="5"/>
        <v>Y</v>
      </c>
      <c r="D60">
        <v>6951</v>
      </c>
      <c r="E60">
        <v>8</v>
      </c>
      <c r="G60">
        <f>IF(Standard!F61="Y",1,0)</f>
        <v>1</v>
      </c>
      <c r="H60">
        <f t="shared" si="1"/>
        <v>6951</v>
      </c>
      <c r="I60">
        <f t="shared" si="2"/>
        <v>8</v>
      </c>
      <c r="K60">
        <f>IF(Model!I63="Y",1,0)</f>
        <v>1</v>
      </c>
      <c r="L60">
        <f t="shared" si="3"/>
        <v>6951</v>
      </c>
      <c r="M60">
        <f t="shared" si="4"/>
        <v>8</v>
      </c>
    </row>
    <row r="61" spans="1:13" x14ac:dyDescent="0.2">
      <c r="A61">
        <v>59</v>
      </c>
      <c r="C61" s="3" t="str">
        <f t="shared" si="5"/>
        <v>N</v>
      </c>
      <c r="G61">
        <f>IF(Standard!F62="Y",1,0)</f>
        <v>0</v>
      </c>
      <c r="H61">
        <f t="shared" si="1"/>
        <v>0</v>
      </c>
      <c r="I61">
        <f t="shared" si="2"/>
        <v>0</v>
      </c>
      <c r="K61">
        <f>IF(Model!I64="Y",1,0)</f>
        <v>0</v>
      </c>
      <c r="L61">
        <f t="shared" si="3"/>
        <v>0</v>
      </c>
      <c r="M61">
        <f t="shared" si="4"/>
        <v>0</v>
      </c>
    </row>
    <row r="62" spans="1:13" x14ac:dyDescent="0.2">
      <c r="A62">
        <v>60</v>
      </c>
      <c r="C62" s="3" t="str">
        <f t="shared" si="5"/>
        <v>N</v>
      </c>
      <c r="G62">
        <f>IF(Standard!F63="Y",1,0)</f>
        <v>0</v>
      </c>
      <c r="H62">
        <f t="shared" si="1"/>
        <v>0</v>
      </c>
      <c r="I62">
        <f t="shared" si="2"/>
        <v>0</v>
      </c>
      <c r="K62">
        <f>IF(Model!I65="Y",1,0)</f>
        <v>0</v>
      </c>
      <c r="L62">
        <f t="shared" si="3"/>
        <v>0</v>
      </c>
      <c r="M62">
        <f t="shared" si="4"/>
        <v>0</v>
      </c>
    </row>
    <row r="63" spans="1:13" x14ac:dyDescent="0.2">
      <c r="A63">
        <v>61</v>
      </c>
      <c r="C63" s="3" t="str">
        <f t="shared" si="5"/>
        <v>Y</v>
      </c>
      <c r="D63">
        <v>6842</v>
      </c>
      <c r="E63">
        <v>3</v>
      </c>
      <c r="G63">
        <f>IF(Standard!F64="Y",1,0)</f>
        <v>0</v>
      </c>
      <c r="H63">
        <f t="shared" si="1"/>
        <v>0</v>
      </c>
      <c r="I63">
        <f t="shared" si="2"/>
        <v>0</v>
      </c>
      <c r="K63">
        <f>IF(Model!I66="Y",1,0)</f>
        <v>0</v>
      </c>
      <c r="L63">
        <f t="shared" si="3"/>
        <v>0</v>
      </c>
      <c r="M63">
        <f t="shared" si="4"/>
        <v>0</v>
      </c>
    </row>
    <row r="64" spans="1:13" x14ac:dyDescent="0.2">
      <c r="A64">
        <v>62</v>
      </c>
      <c r="C64" s="3" t="str">
        <f t="shared" si="5"/>
        <v>N</v>
      </c>
      <c r="G64">
        <f>IF(Standard!F65="Y",1,0)</f>
        <v>0</v>
      </c>
      <c r="H64">
        <f t="shared" si="1"/>
        <v>0</v>
      </c>
      <c r="I64">
        <f t="shared" si="2"/>
        <v>0</v>
      </c>
      <c r="K64">
        <f>IF(Model!I67="Y",1,0)</f>
        <v>1</v>
      </c>
      <c r="L64">
        <f t="shared" si="3"/>
        <v>0</v>
      </c>
      <c r="M64">
        <f t="shared" si="4"/>
        <v>0</v>
      </c>
    </row>
    <row r="65" spans="1:13" x14ac:dyDescent="0.2">
      <c r="A65">
        <v>63</v>
      </c>
      <c r="C65" s="3" t="str">
        <f t="shared" si="5"/>
        <v>Y</v>
      </c>
      <c r="D65">
        <v>16704</v>
      </c>
      <c r="E65">
        <v>15</v>
      </c>
      <c r="G65">
        <f>IF(Standard!F66="Y",1,0)</f>
        <v>0</v>
      </c>
      <c r="H65">
        <f t="shared" si="1"/>
        <v>0</v>
      </c>
      <c r="I65">
        <f t="shared" si="2"/>
        <v>0</v>
      </c>
      <c r="K65">
        <f>IF(Model!I68="Y",1,0)</f>
        <v>1</v>
      </c>
      <c r="L65">
        <f t="shared" si="3"/>
        <v>16704</v>
      </c>
      <c r="M65">
        <f t="shared" si="4"/>
        <v>15</v>
      </c>
    </row>
    <row r="66" spans="1:13" x14ac:dyDescent="0.2">
      <c r="A66">
        <v>64</v>
      </c>
      <c r="C66" s="3" t="str">
        <f t="shared" si="5"/>
        <v>N</v>
      </c>
      <c r="G66">
        <f>IF(Standard!F67="Y",1,0)</f>
        <v>0</v>
      </c>
      <c r="H66">
        <f t="shared" si="1"/>
        <v>0</v>
      </c>
      <c r="I66">
        <f t="shared" si="2"/>
        <v>0</v>
      </c>
      <c r="K66">
        <f>IF(Model!I69="Y",1,0)</f>
        <v>0</v>
      </c>
      <c r="L66">
        <f t="shared" si="3"/>
        <v>0</v>
      </c>
      <c r="M66">
        <f t="shared" si="4"/>
        <v>0</v>
      </c>
    </row>
    <row r="67" spans="1:13" x14ac:dyDescent="0.2">
      <c r="A67">
        <v>65</v>
      </c>
      <c r="C67" s="3" t="str">
        <f t="shared" ref="C67:C98" si="6">IF(D67&gt;0,"Y","N")</f>
        <v>N</v>
      </c>
      <c r="G67">
        <f>IF(Standard!F68="Y",1,0)</f>
        <v>0</v>
      </c>
      <c r="H67">
        <f t="shared" si="1"/>
        <v>0</v>
      </c>
      <c r="I67">
        <f t="shared" si="2"/>
        <v>0</v>
      </c>
      <c r="K67">
        <f>IF(Model!I70="Y",1,0)</f>
        <v>0</v>
      </c>
      <c r="L67">
        <f t="shared" si="3"/>
        <v>0</v>
      </c>
      <c r="M67">
        <f t="shared" si="4"/>
        <v>0</v>
      </c>
    </row>
    <row r="68" spans="1:13" x14ac:dyDescent="0.2">
      <c r="A68">
        <v>66</v>
      </c>
      <c r="C68" s="3" t="str">
        <f t="shared" si="6"/>
        <v>N</v>
      </c>
      <c r="G68">
        <f>IF(Standard!F69="Y",1,0)</f>
        <v>0</v>
      </c>
      <c r="H68">
        <f t="shared" ref="H68:H128" si="7">G68*D68</f>
        <v>0</v>
      </c>
      <c r="I68">
        <f t="shared" ref="I68:I128" si="8">G68*E68</f>
        <v>0</v>
      </c>
      <c r="K68">
        <f>IF(Model!I71="Y",1,0)</f>
        <v>1</v>
      </c>
      <c r="L68">
        <f t="shared" ref="L68:L128" si="9">K68*D68</f>
        <v>0</v>
      </c>
      <c r="M68">
        <f t="shared" ref="M68:M128" si="10">K68*E68</f>
        <v>0</v>
      </c>
    </row>
    <row r="69" spans="1:13" x14ac:dyDescent="0.2">
      <c r="A69">
        <v>67</v>
      </c>
      <c r="C69" s="3" t="str">
        <f t="shared" si="6"/>
        <v>N</v>
      </c>
      <c r="G69">
        <f>IF(Standard!F70="Y",1,0)</f>
        <v>0</v>
      </c>
      <c r="H69">
        <f t="shared" si="7"/>
        <v>0</v>
      </c>
      <c r="I69">
        <f t="shared" si="8"/>
        <v>0</v>
      </c>
      <c r="K69">
        <f>IF(Model!I72="Y",1,0)</f>
        <v>1</v>
      </c>
      <c r="L69">
        <f t="shared" si="9"/>
        <v>0</v>
      </c>
      <c r="M69">
        <f t="shared" si="10"/>
        <v>0</v>
      </c>
    </row>
    <row r="70" spans="1:13" x14ac:dyDescent="0.2">
      <c r="A70">
        <v>68</v>
      </c>
      <c r="C70" s="3" t="str">
        <f t="shared" si="6"/>
        <v>N</v>
      </c>
      <c r="G70">
        <f>IF(Standard!F71="Y",1,0)</f>
        <v>0</v>
      </c>
      <c r="H70">
        <f t="shared" si="7"/>
        <v>0</v>
      </c>
      <c r="I70">
        <f t="shared" si="8"/>
        <v>0</v>
      </c>
      <c r="K70">
        <f>IF(Model!I73="Y",1,0)</f>
        <v>0</v>
      </c>
      <c r="L70">
        <f t="shared" si="9"/>
        <v>0</v>
      </c>
      <c r="M70">
        <f t="shared" si="10"/>
        <v>0</v>
      </c>
    </row>
    <row r="71" spans="1:13" x14ac:dyDescent="0.2">
      <c r="A71">
        <v>69</v>
      </c>
      <c r="C71" s="3" t="str">
        <f t="shared" si="6"/>
        <v>N</v>
      </c>
      <c r="G71">
        <f>IF(Standard!F72="Y",1,0)</f>
        <v>0</v>
      </c>
      <c r="H71">
        <f t="shared" si="7"/>
        <v>0</v>
      </c>
      <c r="I71">
        <f t="shared" si="8"/>
        <v>0</v>
      </c>
      <c r="K71">
        <f>IF(Model!I74="Y",1,0)</f>
        <v>0</v>
      </c>
      <c r="L71">
        <f t="shared" si="9"/>
        <v>0</v>
      </c>
      <c r="M71">
        <f t="shared" si="10"/>
        <v>0</v>
      </c>
    </row>
    <row r="72" spans="1:13" x14ac:dyDescent="0.2">
      <c r="A72">
        <v>70</v>
      </c>
      <c r="C72" s="3" t="str">
        <f t="shared" si="6"/>
        <v>N</v>
      </c>
      <c r="G72">
        <f>IF(Standard!F73="Y",1,0)</f>
        <v>0</v>
      </c>
      <c r="H72">
        <f t="shared" si="7"/>
        <v>0</v>
      </c>
      <c r="I72">
        <f t="shared" si="8"/>
        <v>0</v>
      </c>
      <c r="K72">
        <f>IF(Model!I75="Y",1,0)</f>
        <v>0</v>
      </c>
      <c r="L72">
        <f t="shared" si="9"/>
        <v>0</v>
      </c>
      <c r="M72">
        <f t="shared" si="10"/>
        <v>0</v>
      </c>
    </row>
    <row r="73" spans="1:13" x14ac:dyDescent="0.2">
      <c r="A73">
        <v>71</v>
      </c>
      <c r="C73" s="3" t="str">
        <f t="shared" si="6"/>
        <v>N</v>
      </c>
      <c r="G73">
        <f>IF(Standard!F74="Y",1,0)</f>
        <v>0</v>
      </c>
      <c r="H73">
        <f t="shared" si="7"/>
        <v>0</v>
      </c>
      <c r="I73">
        <f t="shared" si="8"/>
        <v>0</v>
      </c>
      <c r="K73">
        <f>IF(Model!I76="Y",1,0)</f>
        <v>1</v>
      </c>
      <c r="L73">
        <f t="shared" si="9"/>
        <v>0</v>
      </c>
      <c r="M73">
        <f t="shared" si="10"/>
        <v>0</v>
      </c>
    </row>
    <row r="74" spans="1:13" x14ac:dyDescent="0.2">
      <c r="A74">
        <v>72</v>
      </c>
      <c r="C74" s="3" t="str">
        <f t="shared" si="6"/>
        <v>Y</v>
      </c>
      <c r="D74">
        <v>12166</v>
      </c>
      <c r="E74">
        <v>8</v>
      </c>
      <c r="G74">
        <f>IF(Standard!F75="Y",1,0)</f>
        <v>0</v>
      </c>
      <c r="H74">
        <f t="shared" si="7"/>
        <v>0</v>
      </c>
      <c r="I74">
        <f t="shared" si="8"/>
        <v>0</v>
      </c>
      <c r="K74">
        <f>IF(Model!I77="Y",1,0)</f>
        <v>0</v>
      </c>
      <c r="L74">
        <f t="shared" si="9"/>
        <v>0</v>
      </c>
      <c r="M74">
        <f t="shared" si="10"/>
        <v>0</v>
      </c>
    </row>
    <row r="75" spans="1:13" x14ac:dyDescent="0.2">
      <c r="A75">
        <v>73</v>
      </c>
      <c r="C75" s="3" t="str">
        <f t="shared" si="6"/>
        <v>N</v>
      </c>
      <c r="G75">
        <f>IF(Standard!F76="Y",1,0)</f>
        <v>0</v>
      </c>
      <c r="H75">
        <f t="shared" si="7"/>
        <v>0</v>
      </c>
      <c r="I75">
        <f t="shared" si="8"/>
        <v>0</v>
      </c>
      <c r="K75">
        <f>IF(Model!I78="Y",1,0)</f>
        <v>1</v>
      </c>
      <c r="L75">
        <f t="shared" si="9"/>
        <v>0</v>
      </c>
      <c r="M75">
        <f t="shared" si="10"/>
        <v>0</v>
      </c>
    </row>
    <row r="76" spans="1:13" x14ac:dyDescent="0.2">
      <c r="A76">
        <v>74</v>
      </c>
      <c r="C76" s="3" t="str">
        <f t="shared" si="6"/>
        <v>N</v>
      </c>
      <c r="G76">
        <f>IF(Standard!F77="Y",1,0)</f>
        <v>0</v>
      </c>
      <c r="H76">
        <f t="shared" si="7"/>
        <v>0</v>
      </c>
      <c r="I76">
        <f t="shared" si="8"/>
        <v>0</v>
      </c>
      <c r="K76">
        <f>IF(Model!I79="Y",1,0)</f>
        <v>0</v>
      </c>
      <c r="L76">
        <f t="shared" si="9"/>
        <v>0</v>
      </c>
      <c r="M76">
        <f t="shared" si="10"/>
        <v>0</v>
      </c>
    </row>
    <row r="77" spans="1:13" x14ac:dyDescent="0.2">
      <c r="A77">
        <v>75</v>
      </c>
      <c r="C77" s="3" t="str">
        <f t="shared" si="6"/>
        <v>Y</v>
      </c>
      <c r="D77">
        <v>11514</v>
      </c>
      <c r="E77">
        <v>25</v>
      </c>
      <c r="G77">
        <f>IF(Standard!F78="Y",1,0)</f>
        <v>1</v>
      </c>
      <c r="H77">
        <f t="shared" si="7"/>
        <v>11514</v>
      </c>
      <c r="I77">
        <f t="shared" si="8"/>
        <v>25</v>
      </c>
      <c r="K77">
        <f>IF(Model!I80="Y",1,0)</f>
        <v>1</v>
      </c>
      <c r="L77">
        <f t="shared" si="9"/>
        <v>11514</v>
      </c>
      <c r="M77">
        <f t="shared" si="10"/>
        <v>25</v>
      </c>
    </row>
    <row r="78" spans="1:13" x14ac:dyDescent="0.2">
      <c r="A78">
        <v>76</v>
      </c>
      <c r="C78" s="3" t="str">
        <f t="shared" si="6"/>
        <v>Y</v>
      </c>
      <c r="D78">
        <v>14638</v>
      </c>
      <c r="E78">
        <v>27</v>
      </c>
      <c r="G78">
        <f>IF(Standard!F79="Y",1,0)</f>
        <v>1</v>
      </c>
      <c r="H78">
        <f t="shared" si="7"/>
        <v>14638</v>
      </c>
      <c r="I78">
        <f t="shared" si="8"/>
        <v>27</v>
      </c>
      <c r="K78">
        <f>IF(Model!I81="Y",1,0)</f>
        <v>1</v>
      </c>
      <c r="L78">
        <f t="shared" si="9"/>
        <v>14638</v>
      </c>
      <c r="M78">
        <f t="shared" si="10"/>
        <v>27</v>
      </c>
    </row>
    <row r="79" spans="1:13" x14ac:dyDescent="0.2">
      <c r="A79">
        <v>77</v>
      </c>
      <c r="C79" s="3" t="str">
        <f t="shared" si="6"/>
        <v>N</v>
      </c>
      <c r="G79">
        <f>IF(Standard!F80="Y",1,0)</f>
        <v>0</v>
      </c>
      <c r="H79">
        <f t="shared" si="7"/>
        <v>0</v>
      </c>
      <c r="I79">
        <f t="shared" si="8"/>
        <v>0</v>
      </c>
      <c r="K79">
        <f>IF(Model!I82="Y",1,0)</f>
        <v>0</v>
      </c>
      <c r="L79">
        <f t="shared" si="9"/>
        <v>0</v>
      </c>
      <c r="M79">
        <f t="shared" si="10"/>
        <v>0</v>
      </c>
    </row>
    <row r="80" spans="1:13" x14ac:dyDescent="0.2">
      <c r="A80">
        <v>78</v>
      </c>
      <c r="C80" s="3" t="str">
        <f t="shared" si="6"/>
        <v>N</v>
      </c>
      <c r="G80">
        <f>IF(Standard!F81="Y",1,0)</f>
        <v>0</v>
      </c>
      <c r="H80">
        <f t="shared" si="7"/>
        <v>0</v>
      </c>
      <c r="I80">
        <f t="shared" si="8"/>
        <v>0</v>
      </c>
      <c r="K80">
        <f>IF(Model!I83="Y",1,0)</f>
        <v>0</v>
      </c>
      <c r="L80">
        <f t="shared" si="9"/>
        <v>0</v>
      </c>
      <c r="M80">
        <f t="shared" si="10"/>
        <v>0</v>
      </c>
    </row>
    <row r="81" spans="1:13" x14ac:dyDescent="0.2">
      <c r="A81">
        <v>79</v>
      </c>
      <c r="C81" s="3" t="str">
        <f t="shared" si="6"/>
        <v>Y</v>
      </c>
      <c r="D81">
        <v>6458</v>
      </c>
      <c r="E81">
        <v>14</v>
      </c>
      <c r="G81">
        <f>IF(Standard!F82="Y",1,0)</f>
        <v>1</v>
      </c>
      <c r="H81">
        <f t="shared" si="7"/>
        <v>6458</v>
      </c>
      <c r="I81">
        <f t="shared" si="8"/>
        <v>14</v>
      </c>
      <c r="K81">
        <f>IF(Model!I84="Y",1,0)</f>
        <v>1</v>
      </c>
      <c r="L81">
        <f t="shared" si="9"/>
        <v>6458</v>
      </c>
      <c r="M81">
        <f t="shared" si="10"/>
        <v>14</v>
      </c>
    </row>
    <row r="82" spans="1:13" x14ac:dyDescent="0.2">
      <c r="A82">
        <v>80</v>
      </c>
      <c r="C82" s="3" t="str">
        <f t="shared" si="6"/>
        <v>Y</v>
      </c>
      <c r="D82">
        <v>9928</v>
      </c>
      <c r="E82">
        <v>25</v>
      </c>
      <c r="G82">
        <f>IF(Standard!F83="Y",1,0)</f>
        <v>1</v>
      </c>
      <c r="H82">
        <f t="shared" si="7"/>
        <v>9928</v>
      </c>
      <c r="I82">
        <f t="shared" si="8"/>
        <v>25</v>
      </c>
      <c r="K82">
        <f>IF(Model!I85="Y",1,0)</f>
        <v>1</v>
      </c>
      <c r="L82">
        <f t="shared" si="9"/>
        <v>9928</v>
      </c>
      <c r="M82">
        <f t="shared" si="10"/>
        <v>25</v>
      </c>
    </row>
    <row r="83" spans="1:13" x14ac:dyDescent="0.2">
      <c r="A83">
        <v>81</v>
      </c>
      <c r="C83" s="3" t="str">
        <f t="shared" si="6"/>
        <v>N</v>
      </c>
      <c r="G83">
        <f>IF(Standard!F84="Y",1,0)</f>
        <v>0</v>
      </c>
      <c r="H83">
        <f t="shared" si="7"/>
        <v>0</v>
      </c>
      <c r="I83">
        <f t="shared" si="8"/>
        <v>0</v>
      </c>
      <c r="K83">
        <f>IF(Model!I86="Y",1,0)</f>
        <v>0</v>
      </c>
      <c r="L83">
        <f t="shared" si="9"/>
        <v>0</v>
      </c>
      <c r="M83">
        <f t="shared" si="10"/>
        <v>0</v>
      </c>
    </row>
    <row r="84" spans="1:13" x14ac:dyDescent="0.2">
      <c r="A84">
        <v>82</v>
      </c>
      <c r="C84" s="3" t="str">
        <f t="shared" si="6"/>
        <v>Y</v>
      </c>
      <c r="D84">
        <v>9104</v>
      </c>
      <c r="E84">
        <v>16</v>
      </c>
      <c r="G84">
        <f>IF(Standard!F85="Y",1,0)</f>
        <v>1</v>
      </c>
      <c r="H84">
        <f t="shared" si="7"/>
        <v>9104</v>
      </c>
      <c r="I84">
        <f t="shared" si="8"/>
        <v>16</v>
      </c>
      <c r="K84">
        <f>IF(Model!I87="Y",1,0)</f>
        <v>1</v>
      </c>
      <c r="L84">
        <f t="shared" si="9"/>
        <v>9104</v>
      </c>
      <c r="M84">
        <f t="shared" si="10"/>
        <v>16</v>
      </c>
    </row>
    <row r="85" spans="1:13" x14ac:dyDescent="0.2">
      <c r="A85">
        <v>83</v>
      </c>
      <c r="C85" s="3" t="str">
        <f t="shared" si="6"/>
        <v>Y</v>
      </c>
      <c r="D85">
        <v>9923</v>
      </c>
      <c r="E85">
        <v>14</v>
      </c>
      <c r="G85">
        <f>IF(Standard!F86="Y",1,0)</f>
        <v>1</v>
      </c>
      <c r="H85">
        <f t="shared" si="7"/>
        <v>9923</v>
      </c>
      <c r="I85">
        <f t="shared" si="8"/>
        <v>14</v>
      </c>
      <c r="K85">
        <f>IF(Model!I88="Y",1,0)</f>
        <v>1</v>
      </c>
      <c r="L85">
        <f t="shared" si="9"/>
        <v>9923</v>
      </c>
      <c r="M85">
        <f t="shared" si="10"/>
        <v>14</v>
      </c>
    </row>
    <row r="86" spans="1:13" x14ac:dyDescent="0.2">
      <c r="A86">
        <v>84</v>
      </c>
      <c r="C86" s="3" t="str">
        <f t="shared" si="6"/>
        <v>Y</v>
      </c>
      <c r="D86">
        <v>23572</v>
      </c>
      <c r="E86">
        <v>34</v>
      </c>
      <c r="G86">
        <f>IF(Standard!F87="Y",1,0)</f>
        <v>1</v>
      </c>
      <c r="H86">
        <f t="shared" si="7"/>
        <v>23572</v>
      </c>
      <c r="I86">
        <f t="shared" si="8"/>
        <v>34</v>
      </c>
      <c r="K86">
        <f>IF(Model!I89="Y",1,0)</f>
        <v>1</v>
      </c>
      <c r="L86">
        <f t="shared" si="9"/>
        <v>23572</v>
      </c>
      <c r="M86">
        <f t="shared" si="10"/>
        <v>34</v>
      </c>
    </row>
    <row r="87" spans="1:13" x14ac:dyDescent="0.2">
      <c r="A87">
        <v>85</v>
      </c>
      <c r="C87" s="3" t="str">
        <f t="shared" si="6"/>
        <v>Y</v>
      </c>
      <c r="D87">
        <v>19559</v>
      </c>
      <c r="E87">
        <v>17</v>
      </c>
      <c r="G87">
        <f>IF(Standard!F88="Y",1,0)</f>
        <v>1</v>
      </c>
      <c r="H87">
        <f t="shared" si="7"/>
        <v>19559</v>
      </c>
      <c r="I87">
        <f t="shared" si="8"/>
        <v>17</v>
      </c>
      <c r="K87">
        <f>IF(Model!I90="Y",1,0)</f>
        <v>1</v>
      </c>
      <c r="L87">
        <f t="shared" si="9"/>
        <v>19559</v>
      </c>
      <c r="M87">
        <f t="shared" si="10"/>
        <v>17</v>
      </c>
    </row>
    <row r="88" spans="1:13" x14ac:dyDescent="0.2">
      <c r="A88">
        <v>86</v>
      </c>
      <c r="C88" s="3" t="str">
        <f t="shared" si="6"/>
        <v>N</v>
      </c>
      <c r="G88">
        <f>IF(Standard!F89="Y",1,0)</f>
        <v>0</v>
      </c>
      <c r="H88">
        <f t="shared" si="7"/>
        <v>0</v>
      </c>
      <c r="I88">
        <f t="shared" si="8"/>
        <v>0</v>
      </c>
      <c r="K88">
        <f>IF(Model!I91="Y",1,0)</f>
        <v>0</v>
      </c>
      <c r="L88">
        <f t="shared" si="9"/>
        <v>0</v>
      </c>
      <c r="M88">
        <f t="shared" si="10"/>
        <v>0</v>
      </c>
    </row>
    <row r="89" spans="1:13" x14ac:dyDescent="0.2">
      <c r="A89">
        <v>87</v>
      </c>
      <c r="C89" s="3" t="str">
        <f t="shared" si="6"/>
        <v>Y</v>
      </c>
      <c r="D89">
        <v>6356</v>
      </c>
      <c r="E89">
        <v>6</v>
      </c>
      <c r="G89">
        <f>IF(Standard!F90="Y",1,0)</f>
        <v>0</v>
      </c>
      <c r="H89">
        <f t="shared" si="7"/>
        <v>0</v>
      </c>
      <c r="I89">
        <f t="shared" si="8"/>
        <v>0</v>
      </c>
      <c r="K89">
        <f>IF(Model!I92="Y",1,0)</f>
        <v>0</v>
      </c>
      <c r="L89">
        <f t="shared" si="9"/>
        <v>0</v>
      </c>
      <c r="M89">
        <f t="shared" si="10"/>
        <v>0</v>
      </c>
    </row>
    <row r="90" spans="1:13" x14ac:dyDescent="0.2">
      <c r="A90">
        <v>88</v>
      </c>
      <c r="C90" s="3" t="str">
        <f t="shared" si="6"/>
        <v>Y</v>
      </c>
      <c r="D90">
        <v>7005</v>
      </c>
      <c r="E90">
        <v>10</v>
      </c>
      <c r="G90">
        <f>IF(Standard!F91="Y",1,0)</f>
        <v>1</v>
      </c>
      <c r="H90">
        <f t="shared" si="7"/>
        <v>7005</v>
      </c>
      <c r="I90">
        <f t="shared" si="8"/>
        <v>10</v>
      </c>
      <c r="K90">
        <f>IF(Model!I93="Y",1,0)</f>
        <v>1</v>
      </c>
      <c r="L90">
        <f t="shared" si="9"/>
        <v>7005</v>
      </c>
      <c r="M90">
        <f t="shared" si="10"/>
        <v>10</v>
      </c>
    </row>
    <row r="91" spans="1:13" x14ac:dyDescent="0.2">
      <c r="A91">
        <v>89</v>
      </c>
      <c r="C91" s="3" t="str">
        <f t="shared" si="6"/>
        <v>N</v>
      </c>
      <c r="G91">
        <f>IF(Standard!F92="Y",1,0)</f>
        <v>0</v>
      </c>
      <c r="H91">
        <f t="shared" si="7"/>
        <v>0</v>
      </c>
      <c r="I91">
        <f t="shared" si="8"/>
        <v>0</v>
      </c>
      <c r="K91">
        <f>IF(Model!I94="Y",1,0)</f>
        <v>0</v>
      </c>
      <c r="L91">
        <f t="shared" si="9"/>
        <v>0</v>
      </c>
      <c r="M91">
        <f t="shared" si="10"/>
        <v>0</v>
      </c>
    </row>
    <row r="92" spans="1:13" x14ac:dyDescent="0.2">
      <c r="A92">
        <v>90</v>
      </c>
      <c r="C92" s="3" t="str">
        <f t="shared" si="6"/>
        <v>Y</v>
      </c>
      <c r="D92">
        <v>10022</v>
      </c>
      <c r="E92">
        <v>8</v>
      </c>
      <c r="G92">
        <f>IF(Standard!F93="Y",1,0)</f>
        <v>1</v>
      </c>
      <c r="H92">
        <f t="shared" si="7"/>
        <v>10022</v>
      </c>
      <c r="I92">
        <f t="shared" si="8"/>
        <v>8</v>
      </c>
      <c r="K92">
        <f>IF(Model!I95="Y",1,0)</f>
        <v>1</v>
      </c>
      <c r="L92">
        <f t="shared" si="9"/>
        <v>10022</v>
      </c>
      <c r="M92">
        <f t="shared" si="10"/>
        <v>8</v>
      </c>
    </row>
    <row r="93" spans="1:13" x14ac:dyDescent="0.2">
      <c r="A93">
        <v>91</v>
      </c>
      <c r="C93" s="3" t="str">
        <f t="shared" si="6"/>
        <v>Y</v>
      </c>
      <c r="D93">
        <v>2797</v>
      </c>
      <c r="E93">
        <v>8</v>
      </c>
      <c r="G93">
        <f>IF(Standard!F94="Y",1,0)</f>
        <v>1</v>
      </c>
      <c r="H93">
        <f t="shared" si="7"/>
        <v>2797</v>
      </c>
      <c r="I93">
        <f t="shared" si="8"/>
        <v>8</v>
      </c>
      <c r="K93">
        <f>IF(Model!I96="Y",1,0)</f>
        <v>1</v>
      </c>
      <c r="L93">
        <f t="shared" si="9"/>
        <v>2797</v>
      </c>
      <c r="M93">
        <f t="shared" si="10"/>
        <v>8</v>
      </c>
    </row>
    <row r="94" spans="1:13" x14ac:dyDescent="0.2">
      <c r="A94">
        <v>92</v>
      </c>
      <c r="C94" s="3" t="str">
        <f t="shared" si="6"/>
        <v>Y</v>
      </c>
      <c r="D94">
        <v>7400</v>
      </c>
      <c r="E94">
        <v>13</v>
      </c>
      <c r="G94">
        <f>IF(Standard!F95="Y",1,0)</f>
        <v>1</v>
      </c>
      <c r="H94">
        <f t="shared" si="7"/>
        <v>7400</v>
      </c>
      <c r="I94">
        <f t="shared" si="8"/>
        <v>13</v>
      </c>
      <c r="K94">
        <f>IF(Model!I97="Y",1,0)</f>
        <v>1</v>
      </c>
      <c r="L94">
        <f t="shared" si="9"/>
        <v>7400</v>
      </c>
      <c r="M94">
        <f t="shared" si="10"/>
        <v>13</v>
      </c>
    </row>
    <row r="95" spans="1:13" x14ac:dyDescent="0.2">
      <c r="A95">
        <v>93</v>
      </c>
      <c r="C95" s="3" t="str">
        <f t="shared" si="6"/>
        <v>N</v>
      </c>
      <c r="G95">
        <f>IF(Standard!F96="Y",1,0)</f>
        <v>0</v>
      </c>
      <c r="H95">
        <f t="shared" si="7"/>
        <v>0</v>
      </c>
      <c r="I95">
        <f t="shared" si="8"/>
        <v>0</v>
      </c>
      <c r="K95">
        <f>IF(Model!I98="Y",1,0)</f>
        <v>0</v>
      </c>
      <c r="L95">
        <f t="shared" si="9"/>
        <v>0</v>
      </c>
      <c r="M95">
        <f t="shared" si="10"/>
        <v>0</v>
      </c>
    </row>
    <row r="96" spans="1:13" x14ac:dyDescent="0.2">
      <c r="A96">
        <v>94</v>
      </c>
      <c r="C96" s="3" t="str">
        <f t="shared" si="6"/>
        <v>N</v>
      </c>
      <c r="G96">
        <f>IF(Standard!F97="Y",1,0)</f>
        <v>0</v>
      </c>
      <c r="H96">
        <f t="shared" si="7"/>
        <v>0</v>
      </c>
      <c r="I96">
        <f t="shared" si="8"/>
        <v>0</v>
      </c>
      <c r="K96">
        <f>IF(Model!I99="Y",1,0)</f>
        <v>0</v>
      </c>
      <c r="L96">
        <f t="shared" si="9"/>
        <v>0</v>
      </c>
      <c r="M96">
        <f t="shared" si="10"/>
        <v>0</v>
      </c>
    </row>
    <row r="97" spans="1:13" x14ac:dyDescent="0.2">
      <c r="A97">
        <v>95</v>
      </c>
      <c r="C97" s="3" t="str">
        <f t="shared" si="6"/>
        <v>N</v>
      </c>
      <c r="G97">
        <f>IF(Standard!F98="Y",1,0)</f>
        <v>1</v>
      </c>
      <c r="H97">
        <f t="shared" si="7"/>
        <v>0</v>
      </c>
      <c r="I97">
        <f t="shared" si="8"/>
        <v>0</v>
      </c>
      <c r="K97">
        <f>IF(Model!I100="Y",1,0)</f>
        <v>1</v>
      </c>
      <c r="L97">
        <f t="shared" si="9"/>
        <v>0</v>
      </c>
      <c r="M97">
        <f t="shared" si="10"/>
        <v>0</v>
      </c>
    </row>
    <row r="98" spans="1:13" x14ac:dyDescent="0.2">
      <c r="A98">
        <v>96</v>
      </c>
      <c r="C98" s="3" t="str">
        <f t="shared" si="6"/>
        <v>N</v>
      </c>
      <c r="G98">
        <f>IF(Standard!F99="Y",1,0)</f>
        <v>1</v>
      </c>
      <c r="H98">
        <f t="shared" si="7"/>
        <v>0</v>
      </c>
      <c r="I98">
        <f t="shared" si="8"/>
        <v>0</v>
      </c>
      <c r="K98">
        <f>IF(Model!I101="Y",1,0)</f>
        <v>1</v>
      </c>
      <c r="L98">
        <f t="shared" si="9"/>
        <v>0</v>
      </c>
      <c r="M98">
        <f t="shared" si="10"/>
        <v>0</v>
      </c>
    </row>
    <row r="99" spans="1:13" x14ac:dyDescent="0.2">
      <c r="A99">
        <v>97</v>
      </c>
      <c r="C99" s="3" t="str">
        <f t="shared" ref="C99:C128" si="11">IF(D99&gt;0,"Y","N")</f>
        <v>Y</v>
      </c>
      <c r="D99">
        <v>3427</v>
      </c>
      <c r="E99">
        <v>4</v>
      </c>
      <c r="G99">
        <f>IF(Standard!F100="Y",1,0)</f>
        <v>1</v>
      </c>
      <c r="H99">
        <f t="shared" si="7"/>
        <v>3427</v>
      </c>
      <c r="I99">
        <f t="shared" si="8"/>
        <v>4</v>
      </c>
      <c r="K99">
        <f>IF(Model!I102="Y",1,0)</f>
        <v>1</v>
      </c>
      <c r="L99">
        <f t="shared" si="9"/>
        <v>3427</v>
      </c>
      <c r="M99">
        <f t="shared" si="10"/>
        <v>4</v>
      </c>
    </row>
    <row r="100" spans="1:13" x14ac:dyDescent="0.2">
      <c r="A100">
        <v>98</v>
      </c>
      <c r="C100" s="3" t="str">
        <f t="shared" si="11"/>
        <v>Y</v>
      </c>
      <c r="D100">
        <v>10457</v>
      </c>
      <c r="E100">
        <v>7</v>
      </c>
      <c r="G100">
        <f>IF(Standard!F101="Y",1,0)</f>
        <v>1</v>
      </c>
      <c r="H100">
        <f t="shared" si="7"/>
        <v>10457</v>
      </c>
      <c r="I100">
        <f t="shared" si="8"/>
        <v>7</v>
      </c>
      <c r="K100">
        <f>IF(Model!I103="Y",1,0)</f>
        <v>1</v>
      </c>
      <c r="L100">
        <f t="shared" si="9"/>
        <v>10457</v>
      </c>
      <c r="M100">
        <f t="shared" si="10"/>
        <v>7</v>
      </c>
    </row>
    <row r="101" spans="1:13" x14ac:dyDescent="0.2">
      <c r="A101">
        <v>99</v>
      </c>
      <c r="C101" s="3" t="str">
        <f t="shared" si="11"/>
        <v>Y</v>
      </c>
      <c r="D101">
        <v>3311</v>
      </c>
      <c r="E101">
        <v>3</v>
      </c>
      <c r="G101">
        <f>IF(Standard!F102="Y",1,0)</f>
        <v>0</v>
      </c>
      <c r="H101">
        <f t="shared" si="7"/>
        <v>0</v>
      </c>
      <c r="I101">
        <f t="shared" si="8"/>
        <v>0</v>
      </c>
      <c r="K101">
        <f>IF(Model!I104="Y",1,0)</f>
        <v>0</v>
      </c>
      <c r="L101">
        <f t="shared" si="9"/>
        <v>0</v>
      </c>
      <c r="M101">
        <f t="shared" si="10"/>
        <v>0</v>
      </c>
    </row>
    <row r="102" spans="1:13" x14ac:dyDescent="0.2">
      <c r="A102">
        <v>100</v>
      </c>
      <c r="C102" s="3" t="str">
        <f t="shared" si="11"/>
        <v>N</v>
      </c>
      <c r="G102">
        <f>IF(Standard!F103="Y",1,0)</f>
        <v>0</v>
      </c>
      <c r="H102">
        <f t="shared" si="7"/>
        <v>0</v>
      </c>
      <c r="I102">
        <f t="shared" si="8"/>
        <v>0</v>
      </c>
      <c r="K102">
        <f>IF(Model!I105="Y",1,0)</f>
        <v>0</v>
      </c>
      <c r="L102">
        <f t="shared" si="9"/>
        <v>0</v>
      </c>
      <c r="M102">
        <f t="shared" si="10"/>
        <v>0</v>
      </c>
    </row>
    <row r="103" spans="1:13" x14ac:dyDescent="0.2">
      <c r="A103">
        <v>101</v>
      </c>
      <c r="C103" s="3" t="str">
        <f t="shared" si="11"/>
        <v>N</v>
      </c>
      <c r="G103">
        <f>IF(Standard!F104="Y",1,0)</f>
        <v>0</v>
      </c>
      <c r="H103">
        <f t="shared" si="7"/>
        <v>0</v>
      </c>
      <c r="I103">
        <f t="shared" si="8"/>
        <v>0</v>
      </c>
      <c r="K103">
        <f>IF(Model!I106="Y",1,0)</f>
        <v>0</v>
      </c>
      <c r="L103">
        <f t="shared" si="9"/>
        <v>0</v>
      </c>
      <c r="M103">
        <f t="shared" si="10"/>
        <v>0</v>
      </c>
    </row>
    <row r="104" spans="1:13" x14ac:dyDescent="0.2">
      <c r="A104">
        <v>102</v>
      </c>
      <c r="C104" s="3" t="str">
        <f t="shared" si="11"/>
        <v>N</v>
      </c>
      <c r="G104">
        <f>IF(Standard!F105="Y",1,0)</f>
        <v>0</v>
      </c>
      <c r="H104">
        <f t="shared" si="7"/>
        <v>0</v>
      </c>
      <c r="I104">
        <f t="shared" si="8"/>
        <v>0</v>
      </c>
      <c r="K104">
        <f>IF(Model!I107="Y",1,0)</f>
        <v>0</v>
      </c>
      <c r="L104">
        <f t="shared" si="9"/>
        <v>0</v>
      </c>
      <c r="M104">
        <f t="shared" si="10"/>
        <v>0</v>
      </c>
    </row>
    <row r="105" spans="1:13" x14ac:dyDescent="0.2">
      <c r="A105">
        <v>103</v>
      </c>
      <c r="C105" s="3" t="str">
        <f t="shared" si="11"/>
        <v>Y</v>
      </c>
      <c r="D105">
        <v>10082</v>
      </c>
      <c r="E105">
        <v>4</v>
      </c>
      <c r="G105">
        <f>IF(Standard!F106="Y",1,0)</f>
        <v>1</v>
      </c>
      <c r="H105">
        <f t="shared" si="7"/>
        <v>10082</v>
      </c>
      <c r="I105">
        <f t="shared" si="8"/>
        <v>4</v>
      </c>
      <c r="K105">
        <f>IF(Model!I108="Y",1,0)</f>
        <v>1</v>
      </c>
      <c r="L105">
        <f t="shared" si="9"/>
        <v>10082</v>
      </c>
      <c r="M105">
        <f t="shared" si="10"/>
        <v>4</v>
      </c>
    </row>
    <row r="106" spans="1:13" x14ac:dyDescent="0.2">
      <c r="A106">
        <v>104</v>
      </c>
      <c r="C106" s="3" t="str">
        <f t="shared" si="11"/>
        <v>N</v>
      </c>
      <c r="G106">
        <f>IF(Standard!F107="Y",1,0)</f>
        <v>0</v>
      </c>
      <c r="H106">
        <f t="shared" si="7"/>
        <v>0</v>
      </c>
      <c r="I106">
        <f t="shared" si="8"/>
        <v>0</v>
      </c>
      <c r="K106">
        <f>IF(Model!I109="Y",1,0)</f>
        <v>1</v>
      </c>
      <c r="L106">
        <f t="shared" si="9"/>
        <v>0</v>
      </c>
      <c r="M106">
        <f t="shared" si="10"/>
        <v>0</v>
      </c>
    </row>
    <row r="107" spans="1:13" x14ac:dyDescent="0.2">
      <c r="A107">
        <v>105</v>
      </c>
      <c r="C107" s="3" t="str">
        <f t="shared" si="11"/>
        <v>N</v>
      </c>
      <c r="G107">
        <f>IF(Standard!F108="Y",1,0)</f>
        <v>0</v>
      </c>
      <c r="H107">
        <f t="shared" si="7"/>
        <v>0</v>
      </c>
      <c r="I107">
        <f t="shared" si="8"/>
        <v>0</v>
      </c>
      <c r="K107">
        <f>IF(Model!I110="Y",1,0)</f>
        <v>0</v>
      </c>
      <c r="L107">
        <f t="shared" si="9"/>
        <v>0</v>
      </c>
      <c r="M107">
        <f t="shared" si="10"/>
        <v>0</v>
      </c>
    </row>
    <row r="108" spans="1:13" x14ac:dyDescent="0.2">
      <c r="A108">
        <v>106</v>
      </c>
      <c r="C108" s="3" t="str">
        <f t="shared" si="11"/>
        <v>N</v>
      </c>
      <c r="G108">
        <f>IF(Standard!F109="Y",1,0)</f>
        <v>0</v>
      </c>
      <c r="H108">
        <f t="shared" si="7"/>
        <v>0</v>
      </c>
      <c r="I108">
        <f t="shared" si="8"/>
        <v>0</v>
      </c>
      <c r="K108">
        <f>IF(Model!I111="Y",1,0)</f>
        <v>0</v>
      </c>
      <c r="L108">
        <f t="shared" si="9"/>
        <v>0</v>
      </c>
      <c r="M108">
        <f t="shared" si="10"/>
        <v>0</v>
      </c>
    </row>
    <row r="109" spans="1:13" x14ac:dyDescent="0.2">
      <c r="A109">
        <v>107</v>
      </c>
      <c r="C109" s="3" t="str">
        <f t="shared" si="11"/>
        <v>N</v>
      </c>
      <c r="G109">
        <f>IF(Standard!F110="Y",1,0)</f>
        <v>0</v>
      </c>
      <c r="H109">
        <f t="shared" si="7"/>
        <v>0</v>
      </c>
      <c r="I109">
        <f t="shared" si="8"/>
        <v>0</v>
      </c>
      <c r="K109">
        <f>IF(Model!I112="Y",1,0)</f>
        <v>0</v>
      </c>
      <c r="L109">
        <f t="shared" si="9"/>
        <v>0</v>
      </c>
      <c r="M109">
        <f t="shared" si="10"/>
        <v>0</v>
      </c>
    </row>
    <row r="110" spans="1:13" x14ac:dyDescent="0.2">
      <c r="A110">
        <v>108</v>
      </c>
      <c r="C110" s="3" t="str">
        <f t="shared" si="11"/>
        <v>N</v>
      </c>
      <c r="G110">
        <f>IF(Standard!F111="Y",1,0)</f>
        <v>0</v>
      </c>
      <c r="H110">
        <f t="shared" si="7"/>
        <v>0</v>
      </c>
      <c r="I110">
        <f t="shared" si="8"/>
        <v>0</v>
      </c>
      <c r="K110">
        <f>IF(Model!I113="Y",1,0)</f>
        <v>0</v>
      </c>
      <c r="L110">
        <f t="shared" si="9"/>
        <v>0</v>
      </c>
      <c r="M110">
        <f t="shared" si="10"/>
        <v>0</v>
      </c>
    </row>
    <row r="111" spans="1:13" x14ac:dyDescent="0.2">
      <c r="A111">
        <v>109</v>
      </c>
      <c r="C111" s="3" t="str">
        <f t="shared" si="11"/>
        <v>N</v>
      </c>
      <c r="G111">
        <f>IF(Standard!F112="Y",1,0)</f>
        <v>0</v>
      </c>
      <c r="H111">
        <f t="shared" si="7"/>
        <v>0</v>
      </c>
      <c r="I111">
        <f t="shared" si="8"/>
        <v>0</v>
      </c>
      <c r="K111">
        <f>IF(Model!I114="Y",1,0)</f>
        <v>0</v>
      </c>
      <c r="L111">
        <f t="shared" si="9"/>
        <v>0</v>
      </c>
      <c r="M111">
        <f t="shared" si="10"/>
        <v>0</v>
      </c>
    </row>
    <row r="112" spans="1:13" x14ac:dyDescent="0.2">
      <c r="A112">
        <v>110</v>
      </c>
      <c r="C112" s="3" t="str">
        <f t="shared" si="11"/>
        <v>N</v>
      </c>
      <c r="G112">
        <f>IF(Standard!F113="Y",1,0)</f>
        <v>0</v>
      </c>
      <c r="H112">
        <f t="shared" si="7"/>
        <v>0</v>
      </c>
      <c r="I112">
        <f t="shared" si="8"/>
        <v>0</v>
      </c>
      <c r="K112">
        <f>IF(Model!I115="Y",1,0)</f>
        <v>0</v>
      </c>
      <c r="L112">
        <f t="shared" si="9"/>
        <v>0</v>
      </c>
      <c r="M112">
        <f t="shared" si="10"/>
        <v>0</v>
      </c>
    </row>
    <row r="113" spans="1:13" x14ac:dyDescent="0.2">
      <c r="A113">
        <v>111</v>
      </c>
      <c r="C113" s="3" t="str">
        <f t="shared" si="11"/>
        <v>N</v>
      </c>
      <c r="G113">
        <f>IF(Standard!F114="Y",1,0)</f>
        <v>0</v>
      </c>
      <c r="H113">
        <f t="shared" si="7"/>
        <v>0</v>
      </c>
      <c r="I113">
        <f t="shared" si="8"/>
        <v>0</v>
      </c>
      <c r="K113">
        <f>IF(Model!I116="Y",1,0)</f>
        <v>0</v>
      </c>
      <c r="L113">
        <f t="shared" si="9"/>
        <v>0</v>
      </c>
      <c r="M113">
        <f t="shared" si="10"/>
        <v>0</v>
      </c>
    </row>
    <row r="114" spans="1:13" x14ac:dyDescent="0.2">
      <c r="A114">
        <v>112</v>
      </c>
      <c r="C114" s="3" t="str">
        <f t="shared" si="11"/>
        <v>N</v>
      </c>
      <c r="G114">
        <f>IF(Standard!F115="Y",1,0)</f>
        <v>0</v>
      </c>
      <c r="H114">
        <f t="shared" si="7"/>
        <v>0</v>
      </c>
      <c r="I114">
        <f t="shared" si="8"/>
        <v>0</v>
      </c>
      <c r="K114">
        <f>IF(Model!I117="Y",1,0)</f>
        <v>0</v>
      </c>
      <c r="L114">
        <f t="shared" si="9"/>
        <v>0</v>
      </c>
      <c r="M114">
        <f t="shared" si="10"/>
        <v>0</v>
      </c>
    </row>
    <row r="115" spans="1:13" x14ac:dyDescent="0.2">
      <c r="A115">
        <v>113</v>
      </c>
      <c r="C115" s="3" t="str">
        <f t="shared" si="11"/>
        <v>N</v>
      </c>
      <c r="G115">
        <f>IF(Standard!F116="Y",1,0)</f>
        <v>0</v>
      </c>
      <c r="H115">
        <f t="shared" si="7"/>
        <v>0</v>
      </c>
      <c r="I115">
        <f t="shared" si="8"/>
        <v>0</v>
      </c>
      <c r="K115">
        <f>IF(Model!I118="Y",1,0)</f>
        <v>0</v>
      </c>
      <c r="L115">
        <f t="shared" si="9"/>
        <v>0</v>
      </c>
      <c r="M115">
        <f t="shared" si="10"/>
        <v>0</v>
      </c>
    </row>
    <row r="116" spans="1:13" x14ac:dyDescent="0.2">
      <c r="A116">
        <v>114</v>
      </c>
      <c r="C116" s="3" t="str">
        <f t="shared" si="11"/>
        <v>N</v>
      </c>
      <c r="G116">
        <f>IF(Standard!F117="Y",1,0)</f>
        <v>1</v>
      </c>
      <c r="H116">
        <f t="shared" si="7"/>
        <v>0</v>
      </c>
      <c r="I116">
        <f t="shared" si="8"/>
        <v>0</v>
      </c>
      <c r="K116">
        <f>IF(Model!I119="Y",1,0)</f>
        <v>1</v>
      </c>
      <c r="L116">
        <f t="shared" si="9"/>
        <v>0</v>
      </c>
      <c r="M116">
        <f t="shared" si="10"/>
        <v>0</v>
      </c>
    </row>
    <row r="117" spans="1:13" x14ac:dyDescent="0.2">
      <c r="A117">
        <v>115</v>
      </c>
      <c r="C117" s="3" t="str">
        <f t="shared" si="11"/>
        <v>Y</v>
      </c>
      <c r="D117">
        <v>4998</v>
      </c>
      <c r="E117">
        <v>41</v>
      </c>
      <c r="G117">
        <f>IF(Standard!F118="Y",1,0)</f>
        <v>0</v>
      </c>
      <c r="H117">
        <f t="shared" si="7"/>
        <v>0</v>
      </c>
      <c r="I117">
        <f t="shared" si="8"/>
        <v>0</v>
      </c>
      <c r="K117">
        <f>IF(Model!I120="Y",1,0)</f>
        <v>1</v>
      </c>
      <c r="L117">
        <f t="shared" si="9"/>
        <v>4998</v>
      </c>
      <c r="M117">
        <f t="shared" si="10"/>
        <v>41</v>
      </c>
    </row>
    <row r="118" spans="1:13" x14ac:dyDescent="0.2">
      <c r="A118">
        <v>116</v>
      </c>
      <c r="C118" s="3" t="str">
        <f t="shared" si="11"/>
        <v>Y</v>
      </c>
      <c r="D118">
        <v>4485</v>
      </c>
      <c r="E118">
        <v>30</v>
      </c>
      <c r="G118">
        <f>IF(Standard!F119="Y",1,0)</f>
        <v>1</v>
      </c>
      <c r="H118">
        <f t="shared" si="7"/>
        <v>4485</v>
      </c>
      <c r="I118">
        <f t="shared" si="8"/>
        <v>30</v>
      </c>
      <c r="K118">
        <f>IF(Model!I121="Y",1,0)</f>
        <v>1</v>
      </c>
      <c r="L118">
        <f t="shared" si="9"/>
        <v>4485</v>
      </c>
      <c r="M118">
        <f t="shared" si="10"/>
        <v>30</v>
      </c>
    </row>
    <row r="119" spans="1:13" x14ac:dyDescent="0.2">
      <c r="A119">
        <v>117</v>
      </c>
      <c r="C119" s="3" t="str">
        <f t="shared" si="11"/>
        <v>Y</v>
      </c>
      <c r="D119">
        <v>11241</v>
      </c>
      <c r="E119">
        <v>51</v>
      </c>
      <c r="G119">
        <f>IF(Standard!F120="Y",1,0)</f>
        <v>0</v>
      </c>
      <c r="H119">
        <f t="shared" si="7"/>
        <v>0</v>
      </c>
      <c r="I119">
        <f t="shared" si="8"/>
        <v>0</v>
      </c>
      <c r="K119">
        <f>IF(Model!I122="Y",1,0)</f>
        <v>0</v>
      </c>
      <c r="L119">
        <f t="shared" si="9"/>
        <v>0</v>
      </c>
      <c r="M119">
        <f t="shared" si="10"/>
        <v>0</v>
      </c>
    </row>
    <row r="120" spans="1:13" x14ac:dyDescent="0.2">
      <c r="A120">
        <v>118</v>
      </c>
      <c r="C120" s="3" t="str">
        <f t="shared" si="11"/>
        <v>Y</v>
      </c>
      <c r="D120">
        <v>6570</v>
      </c>
      <c r="E120">
        <v>14</v>
      </c>
      <c r="G120">
        <f>IF(Standard!F121="Y",1,0)</f>
        <v>0</v>
      </c>
      <c r="H120">
        <f t="shared" si="7"/>
        <v>0</v>
      </c>
      <c r="I120">
        <f t="shared" si="8"/>
        <v>0</v>
      </c>
      <c r="K120">
        <f>IF(Model!I123="Y",1,0)</f>
        <v>0</v>
      </c>
      <c r="L120">
        <f t="shared" si="9"/>
        <v>0</v>
      </c>
      <c r="M120">
        <f t="shared" si="10"/>
        <v>0</v>
      </c>
    </row>
    <row r="121" spans="1:13" x14ac:dyDescent="0.2">
      <c r="A121">
        <v>119</v>
      </c>
      <c r="C121" s="3" t="str">
        <f t="shared" si="11"/>
        <v>Y</v>
      </c>
      <c r="D121">
        <v>5907</v>
      </c>
      <c r="E121">
        <v>0</v>
      </c>
      <c r="G121">
        <f>IF(Standard!F122="Y",1,0)</f>
        <v>0</v>
      </c>
      <c r="H121">
        <f t="shared" si="7"/>
        <v>0</v>
      </c>
      <c r="I121">
        <f t="shared" si="8"/>
        <v>0</v>
      </c>
      <c r="K121">
        <f>IF(Model!I124="Y",1,0)</f>
        <v>0</v>
      </c>
      <c r="L121">
        <f t="shared" si="9"/>
        <v>0</v>
      </c>
      <c r="M121">
        <f t="shared" si="10"/>
        <v>0</v>
      </c>
    </row>
    <row r="122" spans="1:13" x14ac:dyDescent="0.2">
      <c r="A122">
        <v>120</v>
      </c>
      <c r="C122" s="3" t="str">
        <f t="shared" si="11"/>
        <v>Y</v>
      </c>
      <c r="D122">
        <v>4948</v>
      </c>
      <c r="E122">
        <v>0</v>
      </c>
      <c r="G122">
        <f>IF(Standard!F123="Y",1,0)</f>
        <v>0</v>
      </c>
      <c r="H122">
        <f t="shared" si="7"/>
        <v>0</v>
      </c>
      <c r="I122">
        <f t="shared" si="8"/>
        <v>0</v>
      </c>
      <c r="K122">
        <f>IF(Model!I125="Y",1,0)</f>
        <v>1</v>
      </c>
      <c r="L122">
        <f t="shared" si="9"/>
        <v>4948</v>
      </c>
      <c r="M122">
        <f t="shared" si="10"/>
        <v>0</v>
      </c>
    </row>
    <row r="123" spans="1:13" x14ac:dyDescent="0.2">
      <c r="A123">
        <v>121</v>
      </c>
      <c r="C123" s="3" t="str">
        <f t="shared" si="11"/>
        <v>N</v>
      </c>
      <c r="G123">
        <f>IF(Standard!F124="Y",1,0)</f>
        <v>0</v>
      </c>
      <c r="H123">
        <f t="shared" si="7"/>
        <v>0</v>
      </c>
      <c r="I123">
        <f t="shared" si="8"/>
        <v>0</v>
      </c>
      <c r="K123">
        <f>IF(Model!I126="Y",1,0)</f>
        <v>0</v>
      </c>
      <c r="L123">
        <f t="shared" si="9"/>
        <v>0</v>
      </c>
      <c r="M123">
        <f t="shared" si="10"/>
        <v>0</v>
      </c>
    </row>
    <row r="124" spans="1:13" x14ac:dyDescent="0.2">
      <c r="A124">
        <v>122</v>
      </c>
      <c r="C124" s="3" t="str">
        <f t="shared" si="11"/>
        <v>N</v>
      </c>
      <c r="G124">
        <f>IF(Standard!F125="Y",1,0)</f>
        <v>0</v>
      </c>
      <c r="H124">
        <f t="shared" si="7"/>
        <v>0</v>
      </c>
      <c r="I124">
        <f t="shared" si="8"/>
        <v>0</v>
      </c>
      <c r="K124">
        <f>IF(Model!I127="Y",1,0)</f>
        <v>0</v>
      </c>
      <c r="L124">
        <f t="shared" si="9"/>
        <v>0</v>
      </c>
      <c r="M124">
        <f t="shared" si="10"/>
        <v>0</v>
      </c>
    </row>
    <row r="125" spans="1:13" x14ac:dyDescent="0.2">
      <c r="A125">
        <v>123</v>
      </c>
      <c r="C125" s="3" t="str">
        <f t="shared" si="11"/>
        <v>N</v>
      </c>
      <c r="G125">
        <f>IF(Standard!F126="Y",1,0)</f>
        <v>1</v>
      </c>
      <c r="H125">
        <f t="shared" si="7"/>
        <v>0</v>
      </c>
      <c r="I125">
        <f t="shared" si="8"/>
        <v>0</v>
      </c>
      <c r="K125">
        <f>IF(Model!I128="Y",1,0)</f>
        <v>1</v>
      </c>
      <c r="L125">
        <f t="shared" si="9"/>
        <v>0</v>
      </c>
      <c r="M125">
        <f t="shared" si="10"/>
        <v>0</v>
      </c>
    </row>
    <row r="126" spans="1:13" x14ac:dyDescent="0.2">
      <c r="A126">
        <v>124</v>
      </c>
      <c r="C126" s="3" t="str">
        <f t="shared" si="11"/>
        <v>N</v>
      </c>
      <c r="G126">
        <f>IF(Standard!F127="Y",1,0)</f>
        <v>0</v>
      </c>
      <c r="H126">
        <f t="shared" si="7"/>
        <v>0</v>
      </c>
      <c r="I126">
        <f t="shared" si="8"/>
        <v>0</v>
      </c>
      <c r="K126">
        <f>IF(Model!I129="Y",1,0)</f>
        <v>0</v>
      </c>
      <c r="L126">
        <f t="shared" si="9"/>
        <v>0</v>
      </c>
      <c r="M126">
        <f t="shared" si="10"/>
        <v>0</v>
      </c>
    </row>
    <row r="127" spans="1:13" x14ac:dyDescent="0.2">
      <c r="A127">
        <v>125</v>
      </c>
      <c r="C127" s="3" t="str">
        <f t="shared" si="11"/>
        <v>N</v>
      </c>
      <c r="G127">
        <f>IF(Standard!F128="Y",1,0)</f>
        <v>0</v>
      </c>
      <c r="H127">
        <f t="shared" si="7"/>
        <v>0</v>
      </c>
      <c r="I127">
        <f t="shared" si="8"/>
        <v>0</v>
      </c>
      <c r="K127">
        <f>IF(Model!I130="Y",1,0)</f>
        <v>0</v>
      </c>
      <c r="L127">
        <f t="shared" si="9"/>
        <v>0</v>
      </c>
      <c r="M127">
        <f t="shared" si="10"/>
        <v>0</v>
      </c>
    </row>
    <row r="128" spans="1:13" x14ac:dyDescent="0.2">
      <c r="A128">
        <v>126</v>
      </c>
      <c r="C128" s="3" t="str">
        <f t="shared" si="11"/>
        <v>N</v>
      </c>
      <c r="G128">
        <f>IF(Standard!F129="Y",1,0)</f>
        <v>0</v>
      </c>
      <c r="H128">
        <f t="shared" si="7"/>
        <v>0</v>
      </c>
      <c r="I128">
        <f t="shared" si="8"/>
        <v>0</v>
      </c>
      <c r="K128">
        <f>IF(Model!I131="Y",1,0)</f>
        <v>0</v>
      </c>
      <c r="L128">
        <f t="shared" si="9"/>
        <v>0</v>
      </c>
      <c r="M128">
        <f t="shared" si="10"/>
        <v>0</v>
      </c>
    </row>
    <row r="130" spans="3:13" x14ac:dyDescent="0.2">
      <c r="C130" t="s">
        <v>6</v>
      </c>
      <c r="D130">
        <f>SUM(D3:D128)</f>
        <v>858728</v>
      </c>
      <c r="E130">
        <f>SUM(E3:E128)</f>
        <v>4804</v>
      </c>
      <c r="G130" t="s">
        <v>6</v>
      </c>
      <c r="H130">
        <f>SUM(H3:H128)</f>
        <v>682392</v>
      </c>
      <c r="I130">
        <f>SUM(I3:I128)</f>
        <v>4463</v>
      </c>
      <c r="K130" t="s">
        <v>6</v>
      </c>
      <c r="L130">
        <f>SUM(L3:L128)</f>
        <v>732675</v>
      </c>
      <c r="M130">
        <f>SUM(M3:M128)</f>
        <v>4582</v>
      </c>
    </row>
    <row r="131" spans="3:13" x14ac:dyDescent="0.2">
      <c r="E131" t="s">
        <v>12</v>
      </c>
    </row>
    <row r="132" spans="3:13" x14ac:dyDescent="0.2">
      <c r="C132" s="4" t="s">
        <v>15</v>
      </c>
      <c r="E132" s="5">
        <f>E130*161.5</f>
        <v>775846</v>
      </c>
      <c r="I132" s="5">
        <f>I130*161.5</f>
        <v>720774.5</v>
      </c>
      <c r="M132" s="5">
        <f>M130*161.5</f>
        <v>739993</v>
      </c>
    </row>
    <row r="133" spans="3:13" x14ac:dyDescent="0.2">
      <c r="C133" t="s">
        <v>16</v>
      </c>
      <c r="E133" s="6">
        <f>D130*(3343/10000)</f>
        <v>287072.77039999998</v>
      </c>
      <c r="I133" s="6">
        <f>H130*(3343/10000)</f>
        <v>228123.64559999999</v>
      </c>
      <c r="M133" s="6">
        <f>L130*(3343/10000)</f>
        <v>244933.2525</v>
      </c>
    </row>
    <row r="134" spans="3:13" x14ac:dyDescent="0.2">
      <c r="C134" t="s">
        <v>7</v>
      </c>
      <c r="E134" s="5">
        <f>E132-E133</f>
        <v>488773.22960000002</v>
      </c>
      <c r="I134" s="5">
        <f>I132-I133</f>
        <v>492650.85440000001</v>
      </c>
      <c r="M134" s="5">
        <f>M132-M133</f>
        <v>495059.7475</v>
      </c>
    </row>
    <row r="136" spans="3:13" x14ac:dyDescent="0.2">
      <c r="C136" t="s">
        <v>17</v>
      </c>
      <c r="I136" s="5">
        <f>I134-E134</f>
        <v>3877.6247999999905</v>
      </c>
      <c r="M136" s="5">
        <f>M134-E134</f>
        <v>6286.5178999999771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knick_knack_test</vt:lpstr>
      <vt:lpstr>knick_knack_rollout</vt:lpstr>
      <vt:lpstr>Standard</vt:lpstr>
      <vt:lpstr>Model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London Business School</dc:creator>
  <cp:keywords/>
  <dc:description/>
  <cp:lastModifiedBy>G. Knox</cp:lastModifiedBy>
  <dcterms:created xsi:type="dcterms:W3CDTF">1999-03-20T17:36:39Z</dcterms:created>
  <dcterms:modified xsi:type="dcterms:W3CDTF">2021-11-04T09:51:27Z</dcterms:modified>
</cp:coreProperties>
</file>