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Quinton\Documents\Visual Studio 2015\Projects\HW6\HW6\"/>
    </mc:Choice>
  </mc:AlternateContent>
  <bookViews>
    <workbookView xWindow="0" yWindow="0" windowWidth="28800" windowHeight="12210" tabRatio="627" activeTab="7"/>
  </bookViews>
  <sheets>
    <sheet name="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  <sheet name="Sprint 7 Backlog" sheetId="9" r:id="rId8"/>
    <sheet name="Sprint NN Backlog" sheetId="2" r:id="rId9"/>
  </sheets>
  <calcPr calcId="171027"/>
</workbook>
</file>

<file path=xl/calcChain.xml><?xml version="1.0" encoding="utf-8"?>
<calcChain xmlns="http://schemas.openxmlformats.org/spreadsheetml/2006/main">
  <c r="B21" i="1" l="1"/>
  <c r="B7" i="9"/>
  <c r="B8" i="9" s="1"/>
  <c r="B6" i="9" l="1"/>
  <c r="B4" i="9"/>
  <c r="B49" i="9" l="1"/>
  <c r="B48" i="9"/>
  <c r="B13" i="8"/>
  <c r="B11" i="8"/>
  <c r="B50" i="9" l="1"/>
  <c r="B9" i="9"/>
  <c r="B6" i="8"/>
  <c r="B7" i="8" s="1"/>
  <c r="B8" i="8" s="1"/>
  <c r="B4" i="8"/>
  <c r="B10" i="9" l="1"/>
  <c r="B11" i="9" s="1"/>
  <c r="B51" i="9"/>
  <c r="B9" i="8"/>
  <c r="B10" i="8" s="1"/>
  <c r="B12" i="8" s="1"/>
  <c r="B49" i="8"/>
  <c r="B48" i="8"/>
  <c r="B52" i="9" l="1"/>
  <c r="B50" i="8"/>
  <c r="B12" i="7"/>
  <c r="B10" i="7"/>
  <c r="B12" i="9" l="1"/>
  <c r="B13" i="9" s="1"/>
  <c r="B53" i="9"/>
  <c r="B51" i="8"/>
  <c r="B6" i="7"/>
  <c r="B54" i="9" l="1"/>
  <c r="B55" i="9"/>
  <c r="B52" i="8"/>
  <c r="B7" i="7"/>
  <c r="B4" i="7"/>
  <c r="B53" i="8" l="1"/>
  <c r="B49" i="7"/>
  <c r="B8" i="7"/>
  <c r="B9" i="7" s="1"/>
  <c r="B11" i="7" s="1"/>
  <c r="B48" i="7"/>
  <c r="B13" i="6"/>
  <c r="B6" i="6"/>
  <c r="B59" i="6" s="1"/>
  <c r="B4" i="6"/>
  <c r="B4" i="5"/>
  <c r="B6" i="5"/>
  <c r="B7" i="5" s="1"/>
  <c r="B72" i="5"/>
  <c r="B4" i="4"/>
  <c r="B6" i="4"/>
  <c r="B88" i="4" s="1"/>
  <c r="B4" i="3"/>
  <c r="B7" i="3"/>
  <c r="B8" i="3"/>
  <c r="B9" i="3"/>
  <c r="B10" i="3" s="1"/>
  <c r="B99" i="3"/>
  <c r="B100" i="3"/>
  <c r="B101" i="3"/>
  <c r="B7" i="2"/>
  <c r="B8" i="2" s="1"/>
  <c r="B9" i="2" s="1"/>
  <c r="B10" i="2" s="1"/>
  <c r="B11" i="2" s="1"/>
  <c r="B12" i="2" s="1"/>
  <c r="B13" i="2" s="1"/>
  <c r="D23" i="1"/>
  <c r="D24" i="1" s="1"/>
  <c r="D25" i="1" s="1"/>
  <c r="D26" i="1" s="1"/>
  <c r="D27" i="1" s="1"/>
  <c r="D28" i="1" s="1"/>
  <c r="B22" i="1"/>
  <c r="B23" i="1" s="1"/>
  <c r="B24" i="1" s="1"/>
  <c r="B55" i="8" l="1"/>
  <c r="B54" i="8"/>
  <c r="B50" i="7"/>
  <c r="B7" i="6"/>
  <c r="B8" i="6" s="1"/>
  <c r="B25" i="1"/>
  <c r="B73" i="5"/>
  <c r="B8" i="5"/>
  <c r="B7" i="4"/>
  <c r="B103" i="3"/>
  <c r="B11" i="3"/>
  <c r="B102" i="3"/>
  <c r="B29" i="1" l="1"/>
  <c r="B26" i="1"/>
  <c r="B27" i="1" s="1"/>
  <c r="B28" i="1" s="1"/>
  <c r="B51" i="7"/>
  <c r="B9" i="6"/>
  <c r="B10" i="6" s="1"/>
  <c r="B11" i="6" s="1"/>
  <c r="B12" i="6" s="1"/>
  <c r="B61" i="6"/>
  <c r="B60" i="6"/>
  <c r="B74" i="5"/>
  <c r="B9" i="5"/>
  <c r="B89" i="4"/>
  <c r="B8" i="4"/>
  <c r="B12" i="3"/>
  <c r="B104" i="3"/>
  <c r="B13" i="7" l="1"/>
  <c r="B52" i="7"/>
  <c r="B62" i="6"/>
  <c r="B63" i="6"/>
  <c r="B75" i="5"/>
  <c r="B10" i="5"/>
  <c r="B9" i="4"/>
  <c r="B90" i="4"/>
  <c r="B105" i="3"/>
  <c r="B13" i="3"/>
  <c r="B106" i="3" s="1"/>
  <c r="B53" i="7" l="1"/>
  <c r="B64" i="6"/>
  <c r="B11" i="5"/>
  <c r="B76" i="5"/>
  <c r="B91" i="4"/>
  <c r="B10" i="4"/>
  <c r="B55" i="7" l="1"/>
  <c r="B54" i="7"/>
  <c r="B65" i="6"/>
  <c r="B66" i="6"/>
  <c r="B77" i="5"/>
  <c r="B12" i="5"/>
  <c r="B92" i="4"/>
  <c r="B11" i="4"/>
  <c r="B78" i="5" l="1"/>
  <c r="B13" i="5"/>
  <c r="B79" i="5" s="1"/>
  <c r="B93" i="4"/>
  <c r="B12" i="4"/>
  <c r="B13" i="4" l="1"/>
  <c r="B95" i="4" s="1"/>
  <c r="B94" i="4"/>
</calcChain>
</file>

<file path=xl/sharedStrings.xml><?xml version="1.0" encoding="utf-8"?>
<sst xmlns="http://schemas.openxmlformats.org/spreadsheetml/2006/main" count="906" uniqueCount="289">
  <si>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</si>
  <si>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</si>
  <si>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</si>
  <si>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</si>
  <si>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</si>
  <si>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</si>
  <si>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</si>
  <si>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</si>
  <si>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</si>
  <si>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</si>
  <si>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</si>
  <si>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</si>
  <si>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</si>
  <si>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</si>
  <si>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Due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</si>
  <si>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</si>
  <si>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</si>
  <si>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</si>
  <si>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</si>
  <si>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</si>
  <si>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</si>
  <si>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</si>
  <si>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</si>
  <si>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</si>
  <si>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</si>
  <si>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</si>
  <si>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</si>
  <si>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</si>
  <si>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</si>
  <si>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</si>
  <si>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</si>
  <si>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</si>
  <si>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</si>
  <si>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</si>
  <si>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</si>
  <si>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</si>
  <si>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</si>
  <si>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</si>
  <si>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</si>
  <si>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</si>
  <si>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</si>
  <si>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</si>
  <si>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</si>
  <si>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</si>
  <si>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</si>
  <si>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</si>
  <si>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</si>
  <si>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</si>
  <si>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</si>
  <si>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</si>
  <si>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</si>
  <si>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</si>
  <si>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</si>
  <si>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</si>
  <si>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</si>
  <si>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</si>
  <si>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</si>
  <si>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</si>
  <si>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</si>
  <si>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</si>
  <si>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</si>
  <si>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</si>
  <si>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</si>
  <si>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</si>
  <si>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</si>
  <si>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</si>
  <si>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</si>
  <si>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</si>
  <si>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</si>
  <si>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</si>
  <si>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</si>
  <si>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</si>
  <si>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</si>
  <si>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</si>
  <si>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</si>
  <si>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</si>
  <si>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</si>
  <si>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 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</si>
  <si>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</si>
  <si>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</si>
  <si>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</si>
  <si>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</si>
  <si>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</si>
  <si>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</si>
  <si>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</si>
  <si>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</si>
  <si>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</si>
  <si>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</si>
  <si>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</si>
  <si>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</si>
  <si>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</si>
  <si>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</si>
  <si>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</si>
  <si>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</si>
  <si>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</si>
  <si>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</si>
  <si>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</si>
  <si>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</si>
  <si>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</si>
  <si>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</si>
  <si>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</si>
  <si>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</si>
  <si>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</si>
  <si>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</si>
  <si>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</si>
  <si>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</si>
  <si>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</si>
  <si>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</si>
  <si>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</si>
  <si>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</si>
  <si>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</si>
  <si>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</si>
  <si>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</si>
  <si>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</si>
  <si>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</si>
  <si>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</si>
  <si>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</si>
  <si>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</si>
  <si>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</si>
  <si>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</si>
  <si>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</si>
  <si>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</si>
  <si>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</si>
  <si>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</si>
  <si>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</si>
  <si>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</si>
  <si>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</si>
  <si>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</si>
  <si>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</si>
  <si>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</si>
  <si>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</si>
  <si>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</si>
  <si>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</si>
  <si>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</si>
  <si>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</si>
  <si>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</si>
  <si>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</si>
  <si>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</si>
  <si>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</si>
  <si>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</si>
  <si>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</si>
  <si>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</si>
  <si>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</si>
  <si>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</si>
  <si>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</si>
  <si>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</si>
  <si>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</si>
  <si>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</si>
  <si>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Not started</t>
  </si>
  <si>
    <t>Update Makefile for assembling Robot_Model as well</t>
  </si>
  <si>
    <t>QH</t>
  </si>
  <si>
    <t>Compilation</t>
  </si>
  <si>
    <t>Code</t>
  </si>
  <si>
    <t>DRM</t>
  </si>
  <si>
    <t>Incomplete</t>
  </si>
  <si>
    <t>Create Makefile for assembling program</t>
  </si>
  <si>
    <t>CRP</t>
  </si>
  <si>
    <t>Update UML Diagrams if needed</t>
  </si>
  <si>
    <t>Documentation</t>
  </si>
  <si>
    <t>UML</t>
  </si>
  <si>
    <t>N/A</t>
  </si>
  <si>
    <t>Update test code to also verify that Robot_model works correctly</t>
  </si>
  <si>
    <t>Testing</t>
  </si>
  <si>
    <t>Update Controller to execute menu commands</t>
  </si>
  <si>
    <t>Controller</t>
  </si>
  <si>
    <t>Update Viewer to support a menu that creates robot parts and a robot model</t>
  </si>
  <si>
    <t>View</t>
  </si>
  <si>
    <t>Create Robot_model class</t>
  </si>
  <si>
    <t>Model</t>
  </si>
  <si>
    <t>Create test code to verify Robot_part and its derived classes work correctly</t>
  </si>
  <si>
    <t>Complete</t>
  </si>
  <si>
    <t>Create Viewer class to view creation of part</t>
  </si>
  <si>
    <t>Create Controller class to create random part</t>
  </si>
  <si>
    <t>Create derived Arm class</t>
  </si>
  <si>
    <t>Create derived Battery class</t>
  </si>
  <si>
    <t>Create derived Torso class</t>
  </si>
  <si>
    <t>Create derived Locomotor class</t>
  </si>
  <si>
    <t>Create derived Head class</t>
  </si>
  <si>
    <t>Create basic Robot_part class</t>
  </si>
  <si>
    <t>Create initial UML Diagrams</t>
  </si>
  <si>
    <t>Update test code to verify that Shop works correctly</t>
  </si>
  <si>
    <t>Update Makefile for assembling Shop as well</t>
  </si>
  <si>
    <t>see updated UML</t>
  </si>
  <si>
    <t>Update View class to interact with Shop class and support a menu that creates robot parts and robot models</t>
  </si>
  <si>
    <t xml:space="preserve">see updated UML; Need to list robots models, then list parts in selected model </t>
  </si>
  <si>
    <t>Update Controller class to interact with Shop class and execute menu commands</t>
  </si>
  <si>
    <t>Update main function to execute program</t>
  </si>
  <si>
    <t>Needs to manage current parts and models, as well as provide functions to execute future menu cmds</t>
  </si>
  <si>
    <t>Create Shop class to handle robot models and robot parts</t>
  </si>
  <si>
    <t>Update test code to verify that the listing function works correctly</t>
  </si>
  <si>
    <t>LRM</t>
  </si>
  <si>
    <t>Update Controller to execute the command that lists robot models</t>
  </si>
  <si>
    <t>Update Viewer class's menu to add an option to list robot models</t>
  </si>
  <si>
    <t>Fix program so that it compiles correctly</t>
  </si>
  <si>
    <t>Update UML Diagrams for features DRM, LRM, and RO</t>
  </si>
  <si>
    <t>Proofread user manual</t>
  </si>
  <si>
    <t>Other</t>
  </si>
  <si>
    <t>ensure that UML Diagrams properly reflect the program</t>
  </si>
  <si>
    <t>Finalize the UML Diagrams, git repository, user manual, sales material, and source code for submission</t>
  </si>
  <si>
    <t>Submission</t>
  </si>
  <si>
    <t>can be a PowerPoint, PDF Brochure, YouTube video, etc.</t>
  </si>
  <si>
    <t>Create sales material to increase the probability of winning Shop contract</t>
  </si>
  <si>
    <t>Marketing</t>
  </si>
  <si>
    <t>needs to be a few paragraphs long</t>
  </si>
  <si>
    <t>Create a brief user manual</t>
  </si>
  <si>
    <t>Update Robot_Model class to include prices</t>
  </si>
  <si>
    <t>RO</t>
  </si>
  <si>
    <t>Update Controller to execute the robot-model-ordering command</t>
  </si>
  <si>
    <t>as needed</t>
  </si>
  <si>
    <t>Update test code for any new functions not in View or Controller or main()</t>
  </si>
  <si>
    <t xml:space="preserve">Need to list robots models, then list parts in selected model </t>
  </si>
  <si>
    <t>Quinton Helton</t>
  </si>
  <si>
    <t>Robbie Robot Shop Manager</t>
  </si>
  <si>
    <t>1 &amp; 2</t>
  </si>
  <si>
    <t>2 &amp; 3</t>
  </si>
  <si>
    <t>GUIW</t>
  </si>
  <si>
    <t>CRP-G</t>
  </si>
  <si>
    <t>DRM-G</t>
  </si>
  <si>
    <t>LRM-G</t>
  </si>
  <si>
    <t>AP-G</t>
  </si>
  <si>
    <t>CBC</t>
  </si>
  <si>
    <t>CSA</t>
  </si>
  <si>
    <t>RO-G</t>
  </si>
  <si>
    <t>DP</t>
  </si>
  <si>
    <t>LO</t>
  </si>
  <si>
    <t>SDWN</t>
  </si>
  <si>
    <t>LO-G</t>
  </si>
  <si>
    <t>LGN</t>
  </si>
  <si>
    <t>CPYP</t>
  </si>
  <si>
    <t>VB</t>
  </si>
  <si>
    <t>VB-G</t>
  </si>
  <si>
    <t>VO</t>
  </si>
  <si>
    <t>VO-G</t>
  </si>
  <si>
    <t>VSR</t>
  </si>
  <si>
    <t>VSR-G</t>
  </si>
  <si>
    <t>VLO</t>
  </si>
  <si>
    <t>VLO-G</t>
  </si>
  <si>
    <t>UNDO</t>
  </si>
  <si>
    <t>PC</t>
  </si>
  <si>
    <t>BRO-G</t>
  </si>
  <si>
    <t>HRP-G</t>
  </si>
  <si>
    <t>HRM-G</t>
  </si>
  <si>
    <t>SVD</t>
  </si>
  <si>
    <t>LDD</t>
  </si>
  <si>
    <t>SD-G</t>
  </si>
  <si>
    <t>BOW</t>
  </si>
  <si>
    <t>ADW</t>
  </si>
  <si>
    <t>Preparation</t>
  </si>
  <si>
    <t>Install</t>
  </si>
  <si>
    <t>Install FLTK</t>
  </si>
  <si>
    <t>v1.3</t>
  </si>
  <si>
    <t>Studying</t>
  </si>
  <si>
    <t>Study for Exam 2</t>
  </si>
  <si>
    <t>Update the UML Diagrams for the new features to be implemented</t>
  </si>
  <si>
    <t>Updated for GUI approach</t>
  </si>
  <si>
    <t>Main</t>
  </si>
  <si>
    <t>Create a random part</t>
  </si>
  <si>
    <t>Add dialog box stating displaying the random part created</t>
  </si>
  <si>
    <t>Create Fl_Window</t>
  </si>
  <si>
    <t>Add necessary code to display window and run FLTK</t>
  </si>
  <si>
    <t>Makefile</t>
  </si>
  <si>
    <t>Create new Makefile to correctly compile a FLTK program</t>
  </si>
  <si>
    <t>Backup</t>
  </si>
  <si>
    <t>git</t>
  </si>
  <si>
    <t>Set up git repository for Homework 6</t>
  </si>
  <si>
    <t>Get FLTK to correctly compile on machine</t>
  </si>
  <si>
    <t>Create a menu bar</t>
  </si>
  <si>
    <t>Create a menu bar item with a submenu option to create a robot part</t>
  </si>
  <si>
    <t>Menu title: "Create"; Submenu title: "Robot Part"</t>
  </si>
  <si>
    <t>Create a callback for Create&gt;Robot Part that calls aforementioned dialog</t>
  </si>
  <si>
    <t>Update Makefile as needed</t>
  </si>
  <si>
    <t>Create new submenu option under Create for a Robot Model</t>
  </si>
  <si>
    <t>Create a function that will call Fl_input dialogs to collect robot model info</t>
  </si>
  <si>
    <t>Create a callback for Create&gt;Robot Model that calls aforementioned dialog</t>
  </si>
  <si>
    <t>6 &amp; 7</t>
  </si>
  <si>
    <t>Create a class that will call Fl_input dialogs to collect robot part info</t>
  </si>
  <si>
    <t>Create a class that will call Fl_input dialogs to collect robot model info</t>
  </si>
  <si>
    <t>Create a class that will output current robot model info</t>
  </si>
  <si>
    <t>Menu option: Report &gt; All Robot Models</t>
  </si>
  <si>
    <t>Update Create Robot Model dialog to also include adding a picture</t>
  </si>
  <si>
    <t>Update Makefile for compiling pictures</t>
  </si>
  <si>
    <t>Update Robot Model List dialog to display the previously chosen picture</t>
  </si>
  <si>
    <t>Add menu option for listing robot models</t>
  </si>
  <si>
    <t>Add methods for extracting information</t>
  </si>
  <si>
    <t>Design callbacks for widgets in listing class</t>
  </si>
  <si>
    <t>Update UML diagrams</t>
  </si>
  <si>
    <t>Debug</t>
  </si>
  <si>
    <t>Create debug option to generate random robot parts</t>
  </si>
  <si>
    <t>Create debug option to generate random robot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</si>
</sst>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"/>
    <numFmt numFmtId="165" formatCode="mm/dd/yy\ hh:mm\ AM/PM"/>
  </numFmts>
  <fonts count="12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808080"/>
      <name val="Arial"/>
      <family val="2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1"/>
        <bgColor indexed="58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165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0" fontId="10" fillId="0" borderId="0" xfId="0" applyFont="1" applyFill="1"/>
    <xf numFmtId="0" fontId="0" fillId="0" borderId="0" xfId="0" applyAlignment="1">
      <alignment wrapText="1"/>
    </xf>
    <xf numFmtId="0" fontId="11" fillId="3" borderId="0" xfId="0" applyFont="1" applyFill="1"/>
    <xf numFmtId="0" fontId="3" fillId="0" borderId="0" xfId="0" applyFont="1" applyFill="1"/>
    <xf numFmtId="165" fontId="3" fillId="0" borderId="0" xfId="0" applyNumberFormat="1" applyFont="1" applyFill="1"/>
    <xf numFmtId="165" fontId="3" fillId="0" borderId="0" xfId="0" applyNumberFormat="1" applyFont="1" applyFill="1" applyAlignment="1">
      <alignment horizontal="right"/>
    </xf>
    <xf numFmtId="0" fontId="3" fillId="0" borderId="0" xfId="0" applyNumberFormat="1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8080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Product Backlog Burn Chart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018212831517553"/>
          <c:y val="0.10327595034066084"/>
          <c:w val="0.84568310426114812"/>
          <c:h val="0.75240802388911665"/>
        </c:manualLayout>
      </c:layout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Backlog'!$B$21:$B$29</c:f>
              <c:numCache>
                <c:formatCode>General</c:formatCode>
                <c:ptCount val="9"/>
                <c:pt idx="0">
                  <c:v>36</c:v>
                </c:pt>
                <c:pt idx="1">
                  <c:v>36</c:v>
                </c:pt>
                <c:pt idx="2">
                  <c:v>35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30</c:v>
                </c:pt>
                <c:pt idx="7">
                  <c:v>29</c:v>
                </c:pt>
                <c:pt idx="8">
                  <c:v>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7FC-43E8-93A6-FBB00759C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84586"/>
        <c:axId val="67211722"/>
      </c:lineChart>
      <c:catAx>
        <c:axId val="25984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Sprints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211722"/>
        <c:crossesAt val="0"/>
        <c:auto val="1"/>
        <c:lblAlgn val="ctr"/>
        <c:lblOffset val="100"/>
        <c:noMultiLvlLbl val="1"/>
      </c:catAx>
      <c:valAx>
        <c:axId val="6721172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Features Remaining at Start of Sprint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98458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 Burn</a:t>
            </a:r>
            <a:r>
              <a:rPr lang="en-US" baseline="0"/>
              <a:t> Chart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'Sprint 1 Backlog'!$A$99:$A$106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'Sprint 1 Backlog'!$B$99:$B$106</c:f>
              <c:numCache>
                <c:formatCode>General</c:formatCode>
                <c:ptCount val="8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A1-4569-BACF-1476CC808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41856"/>
        <c:axId val="1"/>
      </c:scatterChart>
      <c:valAx>
        <c:axId val="393241856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  <a:r>
                  <a:rPr lang="en-US" baseline="0"/>
                  <a:t> Left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4185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Burn</a:t>
            </a:r>
            <a:r>
              <a:rPr lang="en-US" baseline="0"/>
              <a:t> Chart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'Sprint 2 Backlog'!$A$88:$A$95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'Sprint 2 Backlog'!$B$88:$B$95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14</c:v>
                </c:pt>
                <c:pt idx="6">
                  <c:v>8</c:v>
                </c:pt>
                <c:pt idx="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D-4CED-87D2-F40BA9C1E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50712"/>
        <c:axId val="1"/>
      </c:scatterChart>
      <c:valAx>
        <c:axId val="393250712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  <a:r>
                  <a:rPr lang="en-US" baseline="0"/>
                  <a:t> Left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507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3 Burn</a:t>
            </a:r>
            <a:r>
              <a:rPr lang="en-US" baseline="0"/>
              <a:t> Chart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'Sprint 3 Backlog'!$A$72:$A$79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'Sprint 3 Backlog'!$B$72:$B$79</c:f>
              <c:numCache>
                <c:formatCode>General</c:formatCode>
                <c:ptCount val="8"/>
                <c:pt idx="0">
                  <c:v>13</c:v>
                </c:pt>
                <c:pt idx="1">
                  <c:v>10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C9-4D2E-9911-F345E0A51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49400"/>
        <c:axId val="1"/>
      </c:scatterChart>
      <c:valAx>
        <c:axId val="393249400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  <a:r>
                  <a:rPr lang="en-US" baseline="0"/>
                  <a:t> Left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494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4 Burn</a:t>
            </a:r>
            <a:r>
              <a:rPr lang="en-US" baseline="0"/>
              <a:t> Chart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'Sprint 4 Backlog'!$A$59:$A$66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'Sprint 4 Backlog'!$B$59:$B$66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6-4370-9925-A64D5AEB6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49400"/>
        <c:axId val="1"/>
      </c:scatterChart>
      <c:valAx>
        <c:axId val="393249400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  <a:r>
                  <a:rPr lang="en-US" baseline="0"/>
                  <a:t> Left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494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5 Burn</a:t>
            </a:r>
            <a:r>
              <a:rPr lang="en-US" baseline="0"/>
              <a:t> Chart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'Sprint 5 Backlog'!$A$48:$A$55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'Sprint 5 Backlog'!$B$48:$B$55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4-46EB-9A1B-F9B94516B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49400"/>
        <c:axId val="1"/>
      </c:scatterChart>
      <c:valAx>
        <c:axId val="393249400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  <a:r>
                  <a:rPr lang="en-US" baseline="0"/>
                  <a:t> Left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494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6 Burn</a:t>
            </a:r>
            <a:r>
              <a:rPr lang="en-US" baseline="0"/>
              <a:t> Chart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'Sprint 6 Backlog'!$A$48:$A$55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'Sprint 6 Backlog'!$B$48:$B$55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FE-4D83-BCD7-829E6DBD7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49400"/>
        <c:axId val="1"/>
      </c:scatterChart>
      <c:valAx>
        <c:axId val="393249400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  <a:r>
                  <a:rPr lang="en-US" baseline="0"/>
                  <a:t> Left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494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</a:t>
            </a:r>
            <a:r>
              <a:rPr lang="en-US" baseline="0"/>
              <a:t> Chart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'Sprint 7 Backlog'!$A$48:$A$55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'Sprint 7 Backlog'!$B$48:$B$55</c:f>
              <c:numCache>
                <c:formatCode>General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0-411A-A3AE-4A9157D60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49400"/>
        <c:axId val="1"/>
      </c:scatterChart>
      <c:valAx>
        <c:axId val="393249400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  <a:r>
                  <a:rPr lang="en-US" baseline="0"/>
                  <a:t> Left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494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NN Backlog'!$B$6:$B$13</c:f>
              <c:numCache>
                <c:formatCode>General</c:formatCode>
                <c:ptCount val="8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F4B-4055-9FAC-05E25DD28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26184"/>
        <c:axId val="77322397"/>
      </c:lineChart>
      <c:catAx>
        <c:axId val="7162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322397"/>
        <c:crossesAt val="0"/>
        <c:auto val="1"/>
        <c:lblAlgn val="ctr"/>
        <c:lblOffset val="100"/>
        <c:noMultiLvlLbl val="1"/>
      </c:catAx>
      <c:valAx>
        <c:axId val="773223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162618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531720</xdr:colOff>
      <xdr:row>2</xdr:row>
      <xdr:rowOff>38160</xdr:rowOff>
    </xdr:from>
    <xdr:to>
      <xdr:col>8</xdr:col>
      <xdr:colOff>1418040</xdr:colOff>
      <xdr:row>28</xdr:row>
      <xdr:rowOff>144720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1</xdr:row>
      <xdr:rowOff>142875</xdr:rowOff>
    </xdr:from>
    <xdr:to>
      <xdr:col>15</xdr:col>
      <xdr:colOff>523875</xdr:colOff>
      <xdr:row>18</xdr:row>
      <xdr:rowOff>133350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1552575</xdr:colOff>
      <xdr:row>0</xdr:row>
      <xdr:rowOff>142875</xdr:rowOff>
    </xdr:from>
    <xdr:to>
      <xdr:col>7</xdr:col>
      <xdr:colOff>857250</xdr:colOff>
      <xdr:row>17</xdr:row>
      <xdr:rowOff>47625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1552575</xdr:colOff>
      <xdr:row>0</xdr:row>
      <xdr:rowOff>142875</xdr:rowOff>
    </xdr:from>
    <xdr:to>
      <xdr:col>7</xdr:col>
      <xdr:colOff>857250</xdr:colOff>
      <xdr:row>17</xdr:row>
      <xdr:rowOff>47625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1552575</xdr:colOff>
      <xdr:row>0</xdr:row>
      <xdr:rowOff>142875</xdr:rowOff>
    </xdr:from>
    <xdr:to>
      <xdr:col>7</xdr:col>
      <xdr:colOff>857250</xdr:colOff>
      <xdr:row>17</xdr:row>
      <xdr:rowOff>47625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1552575</xdr:colOff>
      <xdr:row>0</xdr:row>
      <xdr:rowOff>142875</xdr:rowOff>
    </xdr:from>
    <xdr:to>
      <xdr:col>7</xdr:col>
      <xdr:colOff>857250</xdr:colOff>
      <xdr:row>17</xdr:row>
      <xdr:rowOff>47625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1552575</xdr:colOff>
      <xdr:row>0</xdr:row>
      <xdr:rowOff>142875</xdr:rowOff>
    </xdr:from>
    <xdr:to>
      <xdr:col>7</xdr:col>
      <xdr:colOff>857250</xdr:colOff>
      <xdr:row>17</xdr:row>
      <xdr:rowOff>47625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1552575</xdr:colOff>
      <xdr:row>0</xdr:row>
      <xdr:rowOff>142875</xdr:rowOff>
    </xdr:from>
    <xdr:to>
      <xdr:col>7</xdr:col>
      <xdr:colOff>857250</xdr:colOff>
      <xdr:row>17</xdr:row>
      <xdr:rowOff>47625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54360</xdr:colOff>
      <xdr:row>1</xdr:row>
      <xdr:rowOff>67320</xdr:rowOff>
    </xdr:from>
    <xdr:to>
      <xdr:col>6</xdr:col>
      <xdr:colOff>147960</xdr:colOff>
      <xdr:row>12</xdr:row>
      <xdr:rowOff>134280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1"/>
  <sheetViews>
    <sheetView topLeftCell="A31" zoomScaleNormal="100" workbookViewId="0">
      <selection activeCell="C41" sqref="C41"/>
    </sheetView>
  </sheetViews>
  <sheetFormatPr defaultRowHeight="12.75" x14ac:dyDescent="0.2"/>
  <cols>
    <col min="1" max="1" width="13.7109375"/>
    <col min="2" max="2" width="14.7109375" bestFit="1" customWidth="1"/>
    <col min="3" max="3" width="10.85546875"/>
    <col min="4" max="4" width="11"/>
    <col min="5" max="5" width="14.140625" style="1"/>
    <col min="6" max="6" width="8.140625"/>
    <col min="7" max="7" width="40.5703125"/>
    <col min="8" max="8" width="41.5703125"/>
    <col min="9" max="9" width="80.28515625"/>
    <col min="10" max="1025" width="11.5703125"/>
  </cols>
  <sheetData>
    <row r="1" spans="1:8" s="4" customFormat="1" x14ac:dyDescent="0.2">
      <c r="A1" t="s">
        <v>0</v>
      </c>
      <c r="B1" s="37" t="s">
        <v>212</v>
      </c>
      <c r="C1" s="2"/>
      <c r="D1" s="2"/>
      <c r="E1" s="3"/>
      <c r="F1" s="2"/>
      <c r="G1" s="2"/>
      <c r="H1" s="2"/>
    </row>
    <row r="2" spans="1:8" s="4" customFormat="1" x14ac:dyDescent="0.2">
      <c r="A2" t="s">
        <v>1</v>
      </c>
      <c r="B2" s="2"/>
      <c r="C2" s="2"/>
      <c r="D2" s="2"/>
      <c r="E2" s="3"/>
      <c r="F2" s="2"/>
      <c r="G2" s="2"/>
      <c r="H2" s="2"/>
    </row>
    <row r="3" spans="1:8" s="4" customFormat="1" x14ac:dyDescent="0.2">
      <c r="A3"/>
      <c r="B3" s="2"/>
      <c r="C3" s="2"/>
      <c r="D3" s="2"/>
      <c r="E3" s="3"/>
      <c r="F3" s="2"/>
      <c r="G3" s="2"/>
      <c r="H3" s="2"/>
    </row>
    <row r="4" spans="1:8" s="4" customFormat="1" x14ac:dyDescent="0.2">
      <c r="A4" t="s">
        <v>2</v>
      </c>
      <c r="B4" s="36" t="s">
        <v>211</v>
      </c>
      <c r="C4" s="2"/>
      <c r="D4" s="2"/>
      <c r="E4" s="3"/>
      <c r="F4" s="2"/>
      <c r="G4" s="2"/>
      <c r="H4" s="2"/>
    </row>
    <row r="5" spans="1:8" s="4" customFormat="1" x14ac:dyDescent="0.2">
      <c r="A5" t="s">
        <v>3</v>
      </c>
      <c r="B5" s="36" t="s">
        <v>150</v>
      </c>
      <c r="C5" s="2"/>
      <c r="D5" s="2"/>
      <c r="E5" s="3"/>
      <c r="F5" s="2"/>
      <c r="G5" s="2"/>
      <c r="H5" s="2"/>
    </row>
    <row r="6" spans="1:8" s="4" customFormat="1" x14ac:dyDescent="0.2">
      <c r="A6" t="s">
        <v>4</v>
      </c>
      <c r="B6" s="2">
        <v>1001263156</v>
      </c>
      <c r="C6" s="2"/>
      <c r="D6" s="2"/>
      <c r="E6" s="3"/>
      <c r="F6" s="2"/>
      <c r="G6" s="2"/>
      <c r="H6" s="2"/>
    </row>
    <row r="7" spans="1:8" s="4" customFormat="1" x14ac:dyDescent="0.2">
      <c r="A7"/>
      <c r="B7" s="2"/>
      <c r="C7" s="2"/>
      <c r="D7" s="2"/>
      <c r="E7" s="3"/>
      <c r="F7" s="2"/>
      <c r="G7" s="2"/>
      <c r="H7" s="2"/>
    </row>
    <row r="8" spans="1:8" s="4" customFormat="1" x14ac:dyDescent="0.2">
      <c r="A8" t="s">
        <v>5</v>
      </c>
      <c r="B8" s="2"/>
      <c r="C8" s="2"/>
      <c r="D8" s="2"/>
      <c r="E8" s="3"/>
      <c r="F8" s="2"/>
      <c r="G8" s="2"/>
      <c r="H8" s="2"/>
    </row>
    <row r="9" spans="1:8" s="4" customFormat="1" x14ac:dyDescent="0.2">
      <c r="A9" t="s">
        <v>2</v>
      </c>
      <c r="B9" s="2"/>
      <c r="C9" s="2"/>
      <c r="D9" s="2"/>
      <c r="E9" s="3"/>
      <c r="F9" s="2"/>
      <c r="G9" s="2"/>
      <c r="H9" s="2"/>
    </row>
    <row r="10" spans="1:8" s="4" customFormat="1" x14ac:dyDescent="0.2">
      <c r="A10" t="s">
        <v>3</v>
      </c>
      <c r="B10" s="2"/>
      <c r="C10" s="2"/>
      <c r="D10" s="2"/>
      <c r="E10" s="3"/>
      <c r="F10" s="2"/>
      <c r="G10" s="2"/>
      <c r="H10" s="2"/>
    </row>
    <row r="11" spans="1:8" s="4" customFormat="1" x14ac:dyDescent="0.2">
      <c r="A11" t="s">
        <v>4</v>
      </c>
      <c r="B11" s="2"/>
      <c r="C11" s="2"/>
      <c r="D11" s="2"/>
      <c r="E11" s="3"/>
      <c r="F11" s="2"/>
      <c r="G11" s="2"/>
      <c r="H11" s="2"/>
    </row>
    <row r="12" spans="1:8" s="4" customFormat="1" x14ac:dyDescent="0.2">
      <c r="A12"/>
      <c r="B12" s="2"/>
      <c r="C12" s="2"/>
      <c r="D12" s="2"/>
      <c r="E12" s="3"/>
      <c r="F12" s="2"/>
      <c r="G12" s="2"/>
      <c r="H12" s="2"/>
    </row>
    <row r="13" spans="1:8" s="4" customFormat="1" x14ac:dyDescent="0.2">
      <c r="A13" t="s">
        <v>2</v>
      </c>
      <c r="B13" s="2"/>
      <c r="C13" s="2"/>
      <c r="D13" s="2"/>
      <c r="E13" s="3"/>
      <c r="F13" s="2"/>
      <c r="G13" s="2"/>
      <c r="H13" s="2"/>
    </row>
    <row r="14" spans="1:8" s="4" customFormat="1" x14ac:dyDescent="0.2">
      <c r="A14" t="s">
        <v>3</v>
      </c>
      <c r="B14" s="2"/>
      <c r="C14" s="2"/>
      <c r="D14" s="2"/>
      <c r="E14" s="3"/>
      <c r="F14" s="2"/>
      <c r="G14" s="2"/>
      <c r="H14" s="2"/>
    </row>
    <row r="15" spans="1:8" s="4" customFormat="1" x14ac:dyDescent="0.2">
      <c r="A15" t="s">
        <v>4</v>
      </c>
      <c r="B15" s="2"/>
      <c r="C15" s="2"/>
      <c r="D15" s="2"/>
      <c r="E15" s="3"/>
      <c r="F15" s="2"/>
      <c r="G15" s="2"/>
      <c r="H15" s="2"/>
    </row>
    <row r="16" spans="1:8" s="4" customFormat="1" x14ac:dyDescent="0.2">
      <c r="A16"/>
      <c r="B16" s="2"/>
      <c r="C16" s="2"/>
      <c r="D16" s="2"/>
      <c r="E16" s="3"/>
      <c r="F16" s="2"/>
      <c r="G16" s="2"/>
      <c r="H16" s="2"/>
    </row>
    <row r="17" spans="1:8" s="4" customFormat="1" x14ac:dyDescent="0.2">
      <c r="A17" t="s">
        <v>2</v>
      </c>
      <c r="B17" s="2"/>
      <c r="C17" s="2"/>
      <c r="D17" s="2"/>
      <c r="E17" s="3"/>
      <c r="F17" s="2"/>
      <c r="G17" s="2"/>
      <c r="H17" s="2"/>
    </row>
    <row r="18" spans="1:8" s="4" customFormat="1" x14ac:dyDescent="0.2">
      <c r="A18" t="s">
        <v>3</v>
      </c>
      <c r="B18" s="2"/>
      <c r="C18" s="2"/>
      <c r="D18" s="2"/>
      <c r="E18" s="3"/>
      <c r="F18" s="2"/>
      <c r="G18" s="2"/>
      <c r="H18" s="2"/>
    </row>
    <row r="19" spans="1:8" s="4" customFormat="1" x14ac:dyDescent="0.2">
      <c r="A19" t="s">
        <v>4</v>
      </c>
      <c r="B19" s="2"/>
      <c r="C19" s="2"/>
      <c r="D19" s="2"/>
      <c r="E19" s="3"/>
      <c r="F19" s="2"/>
      <c r="G19" s="2"/>
      <c r="H19" s="2"/>
    </row>
    <row r="20" spans="1:8" s="4" customFormat="1" x14ac:dyDescent="0.2">
      <c r="A20"/>
      <c r="B20" s="2"/>
      <c r="C20" s="2"/>
      <c r="D20" s="2"/>
      <c r="E20" s="3"/>
      <c r="F20" s="2"/>
      <c r="G20" s="2"/>
      <c r="H20" s="2"/>
    </row>
    <row r="21" spans="1:8" s="4" customFormat="1" x14ac:dyDescent="0.2">
      <c r="A21" s="5" t="s">
        <v>6</v>
      </c>
      <c r="B21" s="6">
        <f>COUNT(B34:B149)</f>
        <v>36</v>
      </c>
      <c r="C21" s="6" t="s">
        <v>7</v>
      </c>
      <c r="D21" s="7" t="s">
        <v>8</v>
      </c>
      <c r="E21" s="3"/>
      <c r="F21" s="2"/>
      <c r="G21" s="2"/>
      <c r="H21" s="2"/>
    </row>
    <row r="22" spans="1:8" s="4" customFormat="1" x14ac:dyDescent="0.2">
      <c r="A22" t="s">
        <v>9</v>
      </c>
      <c r="B22" s="2">
        <f t="shared" ref="B22:B29" si="0">B21</f>
        <v>36</v>
      </c>
      <c r="C22" s="4" t="s">
        <v>10</v>
      </c>
      <c r="D22" s="8">
        <v>42649</v>
      </c>
      <c r="E22" s="3"/>
      <c r="F22" s="2"/>
      <c r="G22" s="2"/>
      <c r="H22" s="2"/>
    </row>
    <row r="23" spans="1:8" s="4" customFormat="1" x14ac:dyDescent="0.2">
      <c r="A23" t="s">
        <v>11</v>
      </c>
      <c r="B23" s="2">
        <f>B22-1</f>
        <v>35</v>
      </c>
      <c r="C23" s="4" t="s">
        <v>10</v>
      </c>
      <c r="D23" s="8">
        <f t="shared" ref="D23:D28" si="1">D22+7</f>
        <v>42656</v>
      </c>
      <c r="E23" s="3"/>
      <c r="F23" s="2"/>
      <c r="G23" s="2"/>
      <c r="H23" s="2"/>
    </row>
    <row r="24" spans="1:8" s="4" customFormat="1" x14ac:dyDescent="0.2">
      <c r="A24" t="s">
        <v>12</v>
      </c>
      <c r="B24" s="2">
        <f>B23-3</f>
        <v>32</v>
      </c>
      <c r="C24" s="4" t="s">
        <v>10</v>
      </c>
      <c r="D24" s="8">
        <f t="shared" si="1"/>
        <v>42663</v>
      </c>
      <c r="E24" s="3"/>
      <c r="F24" s="2"/>
      <c r="G24" s="2"/>
      <c r="H24" s="2"/>
    </row>
    <row r="25" spans="1:8" s="4" customFormat="1" x14ac:dyDescent="0.2">
      <c r="A25" t="s">
        <v>13</v>
      </c>
      <c r="B25" s="2">
        <f t="shared" si="0"/>
        <v>32</v>
      </c>
      <c r="C25" s="4" t="s">
        <v>14</v>
      </c>
      <c r="D25" s="8">
        <f t="shared" si="1"/>
        <v>42670</v>
      </c>
      <c r="E25" s="3"/>
      <c r="F25" s="2"/>
      <c r="G25" s="2"/>
      <c r="H25" s="2"/>
    </row>
    <row r="26" spans="1:8" s="4" customFormat="1" x14ac:dyDescent="0.2">
      <c r="A26" t="s">
        <v>15</v>
      </c>
      <c r="B26" s="2">
        <f>B25-1</f>
        <v>31</v>
      </c>
      <c r="C26" s="4" t="s">
        <v>14</v>
      </c>
      <c r="D26" s="8">
        <f t="shared" si="1"/>
        <v>42677</v>
      </c>
      <c r="E26" s="3"/>
      <c r="F26" s="2"/>
      <c r="G26" s="2"/>
      <c r="H26" s="2"/>
    </row>
    <row r="27" spans="1:8" s="4" customFormat="1" x14ac:dyDescent="0.2">
      <c r="A27" t="s">
        <v>16</v>
      </c>
      <c r="B27" s="2">
        <f>B26-1</f>
        <v>30</v>
      </c>
      <c r="C27" s="4" t="s">
        <v>14</v>
      </c>
      <c r="D27" s="8">
        <f t="shared" si="1"/>
        <v>42684</v>
      </c>
      <c r="E27" s="3"/>
      <c r="F27" s="2"/>
      <c r="G27" s="2"/>
      <c r="H27" s="2"/>
    </row>
    <row r="28" spans="1:8" s="4" customFormat="1" x14ac:dyDescent="0.2">
      <c r="A28" t="s">
        <v>17</v>
      </c>
      <c r="B28" s="2">
        <f>B27-1</f>
        <v>29</v>
      </c>
      <c r="C28" s="4" t="s">
        <v>14</v>
      </c>
      <c r="D28" s="8">
        <f t="shared" si="1"/>
        <v>42691</v>
      </c>
      <c r="E28" s="3"/>
      <c r="F28" s="2"/>
      <c r="G28" s="2"/>
      <c r="H28" s="2"/>
    </row>
    <row r="29" spans="1:8" s="4" customFormat="1" x14ac:dyDescent="0.2">
      <c r="A29" t="s">
        <v>18</v>
      </c>
      <c r="B29" s="2">
        <f t="shared" si="0"/>
        <v>29</v>
      </c>
      <c r="C29" s="4" t="s">
        <v>14</v>
      </c>
      <c r="D29" s="8">
        <v>42696</v>
      </c>
      <c r="E29" s="3"/>
      <c r="F29" s="2"/>
      <c r="G29" s="2"/>
      <c r="H29" s="2"/>
    </row>
    <row r="30" spans="1:8" s="4" customFormat="1" x14ac:dyDescent="0.2">
      <c r="A30"/>
      <c r="B30" s="2"/>
      <c r="C30" s="2"/>
      <c r="D30" s="2"/>
      <c r="E30" s="3"/>
      <c r="F30" s="2"/>
      <c r="G30" s="2"/>
      <c r="H30" s="2"/>
    </row>
    <row r="31" spans="1:8" s="4" customFormat="1" x14ac:dyDescent="0.2">
      <c r="A31"/>
      <c r="B31" s="2"/>
      <c r="C31" s="2"/>
      <c r="D31" s="2"/>
      <c r="E31" s="3"/>
      <c r="F31" s="9" t="s">
        <v>19</v>
      </c>
      <c r="G31" s="2"/>
      <c r="H31" s="2"/>
    </row>
    <row r="32" spans="1:8" s="4" customFormat="1" x14ac:dyDescent="0.2">
      <c r="A32" s="2"/>
      <c r="B32" s="2"/>
      <c r="C32" s="2"/>
      <c r="D32" s="2"/>
      <c r="E32" s="3"/>
      <c r="F32" s="2" t="s">
        <v>20</v>
      </c>
      <c r="G32" s="2"/>
      <c r="H32" s="2"/>
    </row>
    <row r="33" spans="1:9" x14ac:dyDescent="0.2">
      <c r="A33" s="10" t="s">
        <v>21</v>
      </c>
      <c r="B33" s="10" t="s">
        <v>22</v>
      </c>
      <c r="C33" s="10" t="s">
        <v>7</v>
      </c>
      <c r="D33" s="10" t="s">
        <v>23</v>
      </c>
      <c r="E33" s="11" t="s">
        <v>24</v>
      </c>
      <c r="F33" s="10" t="s">
        <v>25</v>
      </c>
      <c r="G33" s="10" t="s">
        <v>26</v>
      </c>
      <c r="H33" s="10" t="s">
        <v>27</v>
      </c>
      <c r="I33" s="10" t="s">
        <v>28</v>
      </c>
    </row>
    <row r="34" spans="1:9" ht="25.5" x14ac:dyDescent="0.2">
      <c r="A34" s="42" t="s">
        <v>215</v>
      </c>
      <c r="B34" s="42">
        <v>1</v>
      </c>
      <c r="C34" s="42" t="s">
        <v>170</v>
      </c>
      <c r="D34" s="42">
        <v>5</v>
      </c>
      <c r="E34" s="1">
        <v>1</v>
      </c>
      <c r="F34" s="42" t="s">
        <v>29</v>
      </c>
      <c r="G34" s="12" t="s">
        <v>30</v>
      </c>
      <c r="H34" s="12" t="s">
        <v>31</v>
      </c>
      <c r="I34" s="12" t="s">
        <v>32</v>
      </c>
    </row>
    <row r="35" spans="1:9" s="13" customFormat="1" x14ac:dyDescent="0.2">
      <c r="A35" s="40" t="s">
        <v>156</v>
      </c>
      <c r="B35" s="40">
        <v>2</v>
      </c>
      <c r="C35" s="40" t="s">
        <v>170</v>
      </c>
      <c r="D35" s="38" t="s">
        <v>213</v>
      </c>
      <c r="E35" s="14">
        <v>1</v>
      </c>
      <c r="F35" s="40" t="s">
        <v>33</v>
      </c>
      <c r="G35" s="15" t="s">
        <v>34</v>
      </c>
      <c r="H35" s="15" t="s">
        <v>35</v>
      </c>
      <c r="I35" s="15" t="s">
        <v>32</v>
      </c>
    </row>
    <row r="36" spans="1:9" ht="25.5" x14ac:dyDescent="0.2">
      <c r="A36" s="42" t="s">
        <v>216</v>
      </c>
      <c r="B36" s="42">
        <v>3</v>
      </c>
      <c r="C36" s="42" t="s">
        <v>170</v>
      </c>
      <c r="D36" s="39">
        <v>6</v>
      </c>
      <c r="E36" s="1">
        <v>1</v>
      </c>
      <c r="F36" s="42" t="s">
        <v>33</v>
      </c>
      <c r="G36" s="12" t="s">
        <v>36</v>
      </c>
      <c r="H36" s="12" t="s">
        <v>35</v>
      </c>
      <c r="I36" s="12" t="s">
        <v>37</v>
      </c>
    </row>
    <row r="37" spans="1:9" s="13" customFormat="1" x14ac:dyDescent="0.2">
      <c r="A37" s="40" t="s">
        <v>153</v>
      </c>
      <c r="B37" s="40">
        <v>4</v>
      </c>
      <c r="C37" s="40" t="s">
        <v>170</v>
      </c>
      <c r="D37" s="38" t="s">
        <v>214</v>
      </c>
      <c r="E37" s="14">
        <v>1</v>
      </c>
      <c r="F37" s="40" t="s">
        <v>33</v>
      </c>
      <c r="G37" s="15" t="s">
        <v>38</v>
      </c>
      <c r="H37" s="15" t="s">
        <v>39</v>
      </c>
      <c r="I37" s="15" t="s">
        <v>40</v>
      </c>
    </row>
    <row r="38" spans="1:9" x14ac:dyDescent="0.2">
      <c r="A38" s="42" t="s">
        <v>217</v>
      </c>
      <c r="B38" s="42">
        <v>5</v>
      </c>
      <c r="C38" s="42" t="s">
        <v>170</v>
      </c>
      <c r="D38" s="39" t="s">
        <v>274</v>
      </c>
      <c r="E38" s="1">
        <v>1</v>
      </c>
      <c r="F38" s="42" t="s">
        <v>33</v>
      </c>
      <c r="G38" s="12" t="s">
        <v>41</v>
      </c>
      <c r="H38" s="12" t="s">
        <v>39</v>
      </c>
      <c r="I38" s="12" t="s">
        <v>42</v>
      </c>
    </row>
    <row r="39" spans="1:9" s="13" customFormat="1" x14ac:dyDescent="0.2">
      <c r="A39" s="40" t="s">
        <v>190</v>
      </c>
      <c r="B39" s="40">
        <v>6</v>
      </c>
      <c r="C39" s="40" t="s">
        <v>170</v>
      </c>
      <c r="D39" s="38" t="s">
        <v>214</v>
      </c>
      <c r="E39" s="14">
        <v>1</v>
      </c>
      <c r="F39" s="40" t="s">
        <v>43</v>
      </c>
      <c r="G39" s="15" t="s">
        <v>44</v>
      </c>
      <c r="H39" s="15" t="s">
        <v>45</v>
      </c>
      <c r="I39" s="15" t="s">
        <v>46</v>
      </c>
    </row>
    <row r="40" spans="1:9" ht="25.5" x14ac:dyDescent="0.2">
      <c r="A40" s="42" t="s">
        <v>218</v>
      </c>
      <c r="B40" s="42">
        <v>7</v>
      </c>
      <c r="C40" s="42" t="s">
        <v>154</v>
      </c>
      <c r="D40" s="42">
        <v>7</v>
      </c>
      <c r="E40" s="1">
        <v>1</v>
      </c>
      <c r="F40" s="42" t="s">
        <v>43</v>
      </c>
      <c r="G40" s="12" t="s">
        <v>47</v>
      </c>
      <c r="H40" s="12" t="s">
        <v>45</v>
      </c>
      <c r="I40" s="12" t="s">
        <v>48</v>
      </c>
    </row>
    <row r="41" spans="1:9" x14ac:dyDescent="0.2">
      <c r="A41" s="43" t="s">
        <v>219</v>
      </c>
      <c r="B41" s="42">
        <v>8</v>
      </c>
      <c r="C41" s="43" t="s">
        <v>148</v>
      </c>
      <c r="D41" s="42">
        <v>7</v>
      </c>
      <c r="E41" s="1">
        <v>1</v>
      </c>
      <c r="F41" s="42" t="s">
        <v>43</v>
      </c>
      <c r="G41" s="12" t="s">
        <v>49</v>
      </c>
      <c r="H41" s="12" t="s">
        <v>50</v>
      </c>
      <c r="I41" s="12" t="s">
        <v>51</v>
      </c>
    </row>
    <row r="42" spans="1:9" s="13" customFormat="1" x14ac:dyDescent="0.2">
      <c r="A42" s="40" t="s">
        <v>206</v>
      </c>
      <c r="B42" s="40">
        <v>9</v>
      </c>
      <c r="C42" s="40" t="s">
        <v>170</v>
      </c>
      <c r="D42" s="40">
        <v>3</v>
      </c>
      <c r="E42" s="14">
        <v>1</v>
      </c>
      <c r="F42" s="40" t="s">
        <v>52</v>
      </c>
      <c r="G42" s="15" t="s">
        <v>53</v>
      </c>
      <c r="H42" s="15" t="s">
        <v>54</v>
      </c>
      <c r="I42" s="15" t="s">
        <v>55</v>
      </c>
    </row>
    <row r="43" spans="1:9" x14ac:dyDescent="0.2">
      <c r="A43" s="43" t="s">
        <v>220</v>
      </c>
      <c r="B43" s="42">
        <v>10</v>
      </c>
      <c r="C43" s="43" t="s">
        <v>148</v>
      </c>
      <c r="D43" s="42">
        <v>8</v>
      </c>
      <c r="E43" s="1">
        <v>1</v>
      </c>
      <c r="F43" s="42" t="s">
        <v>56</v>
      </c>
      <c r="G43" s="12" t="s">
        <v>57</v>
      </c>
      <c r="H43" s="12" t="s">
        <v>58</v>
      </c>
      <c r="I43" s="12" t="s">
        <v>59</v>
      </c>
    </row>
    <row r="44" spans="1:9" x14ac:dyDescent="0.2">
      <c r="A44" s="43" t="s">
        <v>221</v>
      </c>
      <c r="B44" s="42">
        <v>11</v>
      </c>
      <c r="C44" s="43" t="s">
        <v>148</v>
      </c>
      <c r="D44" s="42">
        <v>8</v>
      </c>
      <c r="E44" s="1">
        <v>1</v>
      </c>
      <c r="F44" s="42" t="s">
        <v>56</v>
      </c>
      <c r="G44" s="12" t="s">
        <v>60</v>
      </c>
      <c r="H44" s="12" t="s">
        <v>61</v>
      </c>
      <c r="I44" s="12" t="s">
        <v>62</v>
      </c>
    </row>
    <row r="45" spans="1:9" x14ac:dyDescent="0.2">
      <c r="A45" s="43" t="s">
        <v>222</v>
      </c>
      <c r="B45" s="42">
        <v>12</v>
      </c>
      <c r="C45" s="43" t="s">
        <v>148</v>
      </c>
      <c r="D45" s="42">
        <v>8</v>
      </c>
      <c r="E45" s="1">
        <v>1</v>
      </c>
      <c r="F45" s="42" t="s">
        <v>52</v>
      </c>
      <c r="G45" s="12" t="s">
        <v>63</v>
      </c>
      <c r="H45" s="12" t="s">
        <v>54</v>
      </c>
      <c r="I45" s="12"/>
    </row>
    <row r="46" spans="1:9" s="16" customFormat="1" x14ac:dyDescent="0.2">
      <c r="A46" s="40" t="s">
        <v>223</v>
      </c>
      <c r="B46" s="40">
        <v>13</v>
      </c>
      <c r="C46" s="40" t="s">
        <v>148</v>
      </c>
      <c r="D46" s="41"/>
      <c r="E46" s="14">
        <v>2</v>
      </c>
      <c r="F46" s="40" t="s">
        <v>56</v>
      </c>
      <c r="G46" s="15" t="s">
        <v>64</v>
      </c>
      <c r="H46" s="15" t="s">
        <v>65</v>
      </c>
      <c r="I46" s="15" t="s">
        <v>66</v>
      </c>
    </row>
    <row r="47" spans="1:9" s="16" customFormat="1" ht="25.5" x14ac:dyDescent="0.2">
      <c r="A47" s="41" t="s">
        <v>242</v>
      </c>
      <c r="B47" s="41">
        <v>14</v>
      </c>
      <c r="C47" s="41" t="s">
        <v>148</v>
      </c>
      <c r="D47" s="41"/>
      <c r="E47" s="17">
        <v>2</v>
      </c>
      <c r="F47" s="41" t="s">
        <v>56</v>
      </c>
      <c r="G47" s="18" t="s">
        <v>67</v>
      </c>
      <c r="H47" s="18" t="s">
        <v>68</v>
      </c>
      <c r="I47" s="18" t="s">
        <v>69</v>
      </c>
    </row>
    <row r="48" spans="1:9" s="16" customFormat="1" x14ac:dyDescent="0.2">
      <c r="A48" s="41" t="s">
        <v>243</v>
      </c>
      <c r="B48" s="41">
        <v>15</v>
      </c>
      <c r="C48" s="41" t="s">
        <v>148</v>
      </c>
      <c r="D48" s="41"/>
      <c r="E48" s="17">
        <v>2</v>
      </c>
      <c r="F48" s="41" t="s">
        <v>56</v>
      </c>
      <c r="G48" s="18" t="s">
        <v>70</v>
      </c>
      <c r="H48" s="18" t="s">
        <v>71</v>
      </c>
      <c r="I48" s="18" t="s">
        <v>72</v>
      </c>
    </row>
    <row r="49" spans="1:9" s="16" customFormat="1" ht="25.5" x14ac:dyDescent="0.2">
      <c r="A49" s="41" t="s">
        <v>225</v>
      </c>
      <c r="B49" s="41">
        <v>16</v>
      </c>
      <c r="C49" s="41" t="s">
        <v>148</v>
      </c>
      <c r="D49" s="41"/>
      <c r="E49" s="17">
        <v>2</v>
      </c>
      <c r="F49" s="41" t="s">
        <v>56</v>
      </c>
      <c r="G49" s="18" t="s">
        <v>73</v>
      </c>
      <c r="H49" s="18" t="s">
        <v>71</v>
      </c>
      <c r="I49" s="18" t="s">
        <v>74</v>
      </c>
    </row>
    <row r="50" spans="1:9" s="19" customFormat="1" ht="25.5" x14ac:dyDescent="0.2">
      <c r="A50" s="40" t="s">
        <v>224</v>
      </c>
      <c r="B50" s="40">
        <v>23</v>
      </c>
      <c r="C50" s="40" t="s">
        <v>148</v>
      </c>
      <c r="D50" s="41"/>
      <c r="E50" s="14">
        <v>2</v>
      </c>
      <c r="F50" s="40" t="s">
        <v>75</v>
      </c>
      <c r="G50" s="15" t="s">
        <v>76</v>
      </c>
      <c r="H50" s="15" t="s">
        <v>77</v>
      </c>
      <c r="I50" s="15" t="s">
        <v>78</v>
      </c>
    </row>
    <row r="51" spans="1:9" s="19" customFormat="1" ht="25.5" x14ac:dyDescent="0.2">
      <c r="A51" s="41" t="s">
        <v>226</v>
      </c>
      <c r="B51" s="41">
        <v>24</v>
      </c>
      <c r="C51" s="41" t="s">
        <v>148</v>
      </c>
      <c r="D51" s="41"/>
      <c r="E51" s="17">
        <v>2</v>
      </c>
      <c r="F51" s="41" t="s">
        <v>75</v>
      </c>
      <c r="G51" s="18" t="s">
        <v>79</v>
      </c>
      <c r="H51" s="18" t="s">
        <v>77</v>
      </c>
      <c r="I51" s="18" t="s">
        <v>80</v>
      </c>
    </row>
    <row r="52" spans="1:9" s="20" customFormat="1" ht="25.5" x14ac:dyDescent="0.2">
      <c r="A52" s="44" t="s">
        <v>227</v>
      </c>
      <c r="B52" s="44">
        <v>17</v>
      </c>
      <c r="C52" s="44" t="s">
        <v>148</v>
      </c>
      <c r="D52" s="44"/>
      <c r="E52" s="21">
        <v>3</v>
      </c>
      <c r="F52" s="44" t="s">
        <v>29</v>
      </c>
      <c r="G52" s="22" t="s">
        <v>81</v>
      </c>
      <c r="H52" s="22" t="s">
        <v>82</v>
      </c>
      <c r="I52" s="22" t="s">
        <v>83</v>
      </c>
    </row>
    <row r="53" spans="1:9" s="20" customFormat="1" ht="25.5" x14ac:dyDescent="0.2">
      <c r="A53" s="44" t="s">
        <v>228</v>
      </c>
      <c r="B53" s="44">
        <v>18</v>
      </c>
      <c r="C53" s="44" t="s">
        <v>148</v>
      </c>
      <c r="D53" s="44"/>
      <c r="E53" s="21">
        <v>3</v>
      </c>
      <c r="F53" s="44" t="s">
        <v>29</v>
      </c>
      <c r="G53" s="22" t="s">
        <v>84</v>
      </c>
      <c r="H53" s="22" t="s">
        <v>85</v>
      </c>
      <c r="I53" s="22" t="s">
        <v>86</v>
      </c>
    </row>
    <row r="54" spans="1:9" x14ac:dyDescent="0.2">
      <c r="A54" s="42"/>
      <c r="B54" s="42"/>
      <c r="C54" s="42"/>
      <c r="D54" s="42"/>
      <c r="E54" s="42"/>
      <c r="F54" s="42"/>
      <c r="G54" s="42"/>
      <c r="H54" s="42"/>
      <c r="I54" s="42"/>
    </row>
    <row r="55" spans="1:9" x14ac:dyDescent="0.2">
      <c r="A55" s="42"/>
      <c r="B55" s="42"/>
      <c r="C55" s="42"/>
      <c r="D55" s="1"/>
      <c r="E55" s="42"/>
      <c r="F55" s="42"/>
      <c r="G55" s="42"/>
      <c r="H55" s="42"/>
      <c r="I55" s="42"/>
    </row>
    <row r="56" spans="1:9" s="20" customFormat="1" x14ac:dyDescent="0.2">
      <c r="A56" s="40" t="s">
        <v>229</v>
      </c>
      <c r="B56" s="40">
        <v>21</v>
      </c>
      <c r="C56" s="40" t="s">
        <v>148</v>
      </c>
      <c r="D56" s="44"/>
      <c r="E56" s="14">
        <v>3</v>
      </c>
      <c r="F56" s="40" t="s">
        <v>43</v>
      </c>
      <c r="G56" s="15" t="s">
        <v>87</v>
      </c>
      <c r="H56" s="15" t="s">
        <v>88</v>
      </c>
      <c r="I56" s="15" t="s">
        <v>89</v>
      </c>
    </row>
    <row r="57" spans="1:9" s="20" customFormat="1" ht="25.5" x14ac:dyDescent="0.2">
      <c r="A57" s="44" t="s">
        <v>230</v>
      </c>
      <c r="B57" s="44">
        <v>22</v>
      </c>
      <c r="C57" s="44" t="s">
        <v>148</v>
      </c>
      <c r="D57" s="44"/>
      <c r="E57" s="21">
        <v>3</v>
      </c>
      <c r="F57" s="44" t="s">
        <v>43</v>
      </c>
      <c r="G57" s="22" t="s">
        <v>90</v>
      </c>
      <c r="H57" s="22" t="s">
        <v>88</v>
      </c>
      <c r="I57" s="22" t="s">
        <v>91</v>
      </c>
    </row>
    <row r="58" spans="1:9" s="20" customFormat="1" x14ac:dyDescent="0.2">
      <c r="A58" s="40" t="s">
        <v>231</v>
      </c>
      <c r="B58" s="40">
        <v>25</v>
      </c>
      <c r="C58" s="40" t="s">
        <v>148</v>
      </c>
      <c r="D58" s="44"/>
      <c r="E58" s="14">
        <v>3</v>
      </c>
      <c r="F58" s="40" t="s">
        <v>43</v>
      </c>
      <c r="G58" s="15" t="s">
        <v>92</v>
      </c>
      <c r="H58" s="15" t="s">
        <v>93</v>
      </c>
      <c r="I58" s="15" t="s">
        <v>94</v>
      </c>
    </row>
    <row r="59" spans="1:9" s="20" customFormat="1" ht="25.5" x14ac:dyDescent="0.2">
      <c r="A59" s="44" t="s">
        <v>232</v>
      </c>
      <c r="B59" s="44">
        <v>26</v>
      </c>
      <c r="C59" s="44" t="s">
        <v>148</v>
      </c>
      <c r="D59" s="44"/>
      <c r="E59" s="21">
        <v>3</v>
      </c>
      <c r="F59" s="44" t="s">
        <v>43</v>
      </c>
      <c r="G59" s="22" t="s">
        <v>95</v>
      </c>
      <c r="H59" s="22" t="s">
        <v>93</v>
      </c>
      <c r="I59" s="22" t="s">
        <v>96</v>
      </c>
    </row>
    <row r="60" spans="1:9" s="23" customFormat="1" x14ac:dyDescent="0.2">
      <c r="A60" s="40" t="s">
        <v>233</v>
      </c>
      <c r="B60" s="40">
        <v>27</v>
      </c>
      <c r="C60" s="40" t="s">
        <v>148</v>
      </c>
      <c r="D60" s="45"/>
      <c r="E60" s="14">
        <v>4</v>
      </c>
      <c r="F60" s="40" t="s">
        <v>52</v>
      </c>
      <c r="G60" s="15" t="s">
        <v>97</v>
      </c>
      <c r="H60" s="15" t="s">
        <v>98</v>
      </c>
      <c r="I60" s="15" t="s">
        <v>78</v>
      </c>
    </row>
    <row r="61" spans="1:9" s="23" customFormat="1" x14ac:dyDescent="0.2">
      <c r="A61" s="45" t="s">
        <v>234</v>
      </c>
      <c r="B61" s="45">
        <v>28</v>
      </c>
      <c r="C61" s="45" t="s">
        <v>148</v>
      </c>
      <c r="D61" s="45"/>
      <c r="E61" s="24">
        <v>4</v>
      </c>
      <c r="F61" s="45" t="s">
        <v>52</v>
      </c>
      <c r="G61" s="25" t="s">
        <v>99</v>
      </c>
      <c r="H61" s="25" t="s">
        <v>98</v>
      </c>
      <c r="I61" s="25" t="s">
        <v>80</v>
      </c>
    </row>
    <row r="62" spans="1:9" s="23" customFormat="1" x14ac:dyDescent="0.2">
      <c r="A62" s="40" t="s">
        <v>235</v>
      </c>
      <c r="B62" s="40">
        <v>19</v>
      </c>
      <c r="C62" s="40" t="s">
        <v>148</v>
      </c>
      <c r="D62" s="45"/>
      <c r="E62" s="14">
        <v>4</v>
      </c>
      <c r="F62" s="40" t="s">
        <v>56</v>
      </c>
      <c r="G62" s="15" t="s">
        <v>100</v>
      </c>
      <c r="H62" s="15" t="s">
        <v>101</v>
      </c>
      <c r="I62" s="15" t="s">
        <v>102</v>
      </c>
    </row>
    <row r="63" spans="1:9" s="23" customFormat="1" x14ac:dyDescent="0.2">
      <c r="A63" s="45" t="s">
        <v>236</v>
      </c>
      <c r="B63" s="45">
        <v>20</v>
      </c>
      <c r="C63" s="45" t="s">
        <v>148</v>
      </c>
      <c r="D63" s="45"/>
      <c r="E63" s="24">
        <v>4</v>
      </c>
      <c r="F63" s="45" t="s">
        <v>56</v>
      </c>
      <c r="G63" s="25" t="s">
        <v>103</v>
      </c>
      <c r="H63" s="25" t="s">
        <v>101</v>
      </c>
      <c r="I63" s="25" t="s">
        <v>104</v>
      </c>
    </row>
    <row r="64" spans="1:9" s="23" customFormat="1" x14ac:dyDescent="0.2">
      <c r="A64" s="45" t="s">
        <v>237</v>
      </c>
      <c r="B64" s="45">
        <v>29</v>
      </c>
      <c r="C64" s="45" t="s">
        <v>148</v>
      </c>
      <c r="D64" s="45"/>
      <c r="E64" s="24">
        <v>4</v>
      </c>
      <c r="F64" s="45" t="s">
        <v>29</v>
      </c>
      <c r="G64" s="25" t="s">
        <v>105</v>
      </c>
      <c r="H64" s="25" t="s">
        <v>106</v>
      </c>
      <c r="I64" s="25" t="s">
        <v>107</v>
      </c>
    </row>
    <row r="65" spans="1:9" s="23" customFormat="1" x14ac:dyDescent="0.2">
      <c r="A65" s="45" t="s">
        <v>238</v>
      </c>
      <c r="B65" s="45">
        <v>30</v>
      </c>
      <c r="C65" s="45" t="s">
        <v>148</v>
      </c>
      <c r="D65" s="45"/>
      <c r="E65" s="24">
        <v>4</v>
      </c>
      <c r="F65" s="45" t="s">
        <v>43</v>
      </c>
      <c r="G65" s="25" t="s">
        <v>108</v>
      </c>
      <c r="H65" s="25" t="s">
        <v>109</v>
      </c>
      <c r="I65" s="25" t="s">
        <v>110</v>
      </c>
    </row>
    <row r="66" spans="1:9" x14ac:dyDescent="0.2">
      <c r="A66" s="43" t="s">
        <v>239</v>
      </c>
      <c r="B66" s="42">
        <v>31</v>
      </c>
      <c r="C66" s="43" t="s">
        <v>148</v>
      </c>
      <c r="D66" s="42"/>
      <c r="E66" s="1" t="s">
        <v>111</v>
      </c>
      <c r="F66" s="42" t="s">
        <v>52</v>
      </c>
      <c r="G66" s="12" t="s">
        <v>112</v>
      </c>
      <c r="H66" s="12" t="s">
        <v>113</v>
      </c>
      <c r="I66" s="12" t="s">
        <v>114</v>
      </c>
    </row>
    <row r="67" spans="1:9" x14ac:dyDescent="0.2">
      <c r="A67" s="43" t="s">
        <v>240</v>
      </c>
      <c r="B67" s="42">
        <v>32</v>
      </c>
      <c r="C67" s="43" t="s">
        <v>148</v>
      </c>
      <c r="D67" s="42"/>
      <c r="E67" s="1" t="s">
        <v>111</v>
      </c>
      <c r="F67" s="42" t="s">
        <v>33</v>
      </c>
      <c r="G67" s="12" t="s">
        <v>115</v>
      </c>
      <c r="H67" s="12" t="s">
        <v>116</v>
      </c>
      <c r="I67" s="12" t="s">
        <v>117</v>
      </c>
    </row>
    <row r="68" spans="1:9" x14ac:dyDescent="0.2">
      <c r="A68" s="43" t="s">
        <v>241</v>
      </c>
      <c r="B68" s="42">
        <v>33</v>
      </c>
      <c r="C68" s="43" t="s">
        <v>148</v>
      </c>
      <c r="D68" s="42"/>
      <c r="E68" s="1" t="s">
        <v>111</v>
      </c>
      <c r="F68" s="42" t="s">
        <v>33</v>
      </c>
      <c r="G68" s="12" t="s">
        <v>118</v>
      </c>
      <c r="H68" s="12" t="s">
        <v>119</v>
      </c>
      <c r="I68" s="12" t="s">
        <v>120</v>
      </c>
    </row>
    <row r="69" spans="1:9" x14ac:dyDescent="0.2">
      <c r="A69" s="43" t="s">
        <v>244</v>
      </c>
      <c r="B69" s="42">
        <v>34</v>
      </c>
      <c r="C69" s="43" t="s">
        <v>148</v>
      </c>
      <c r="D69" s="42"/>
      <c r="E69" s="1" t="s">
        <v>111</v>
      </c>
      <c r="F69" s="42" t="s">
        <v>52</v>
      </c>
      <c r="G69" s="12" t="s">
        <v>121</v>
      </c>
      <c r="H69" s="12" t="s">
        <v>122</v>
      </c>
      <c r="I69" s="12" t="s">
        <v>123</v>
      </c>
    </row>
    <row r="70" spans="1:9" x14ac:dyDescent="0.2">
      <c r="A70" s="43" t="s">
        <v>245</v>
      </c>
      <c r="B70" s="42">
        <v>35</v>
      </c>
      <c r="C70" s="43" t="s">
        <v>148</v>
      </c>
      <c r="D70" s="42"/>
      <c r="E70" s="1" t="s">
        <v>124</v>
      </c>
      <c r="F70" s="42" t="s">
        <v>43</v>
      </c>
      <c r="G70" s="12" t="s">
        <v>125</v>
      </c>
      <c r="H70" s="12" t="s">
        <v>126</v>
      </c>
      <c r="I70" s="12" t="s">
        <v>127</v>
      </c>
    </row>
    <row r="71" spans="1:9" ht="25.5" x14ac:dyDescent="0.2">
      <c r="A71" s="43" t="s">
        <v>246</v>
      </c>
      <c r="B71" s="42">
        <v>36</v>
      </c>
      <c r="C71" s="43" t="s">
        <v>148</v>
      </c>
      <c r="D71" s="42"/>
      <c r="E71" s="1" t="s">
        <v>124</v>
      </c>
      <c r="F71" s="42" t="s">
        <v>56</v>
      </c>
      <c r="G71" s="12" t="s">
        <v>128</v>
      </c>
      <c r="H71" s="12" t="s">
        <v>129</v>
      </c>
      <c r="I71" s="12" t="s">
        <v>130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6"/>
  <sheetViews>
    <sheetView workbookViewId="0">
      <selection activeCell="F43" sqref="F43"/>
    </sheetView>
  </sheetViews>
  <sheetFormatPr defaultRowHeight="12.75" x14ac:dyDescent="0.2"/>
  <cols>
    <col min="1" max="1" width="11.140625" bestFit="1" customWidth="1"/>
    <col min="2" max="2" width="18.85546875" customWidth="1"/>
    <col min="3" max="3" width="9.140625" bestFit="1" customWidth="1"/>
    <col min="4" max="4" width="13.5703125" bestFit="1" customWidth="1"/>
    <col min="5" max="5" width="12" bestFit="1" customWidth="1"/>
    <col min="6" max="6" width="64.5703125" bestFit="1" customWidth="1"/>
    <col min="7" max="7" width="10.140625" bestFit="1" customWidth="1"/>
  </cols>
  <sheetData>
    <row r="1" spans="1:8" x14ac:dyDescent="0.2">
      <c r="A1" s="32" t="s">
        <v>23</v>
      </c>
      <c r="B1" s="32">
        <v>1</v>
      </c>
      <c r="C1" s="29"/>
      <c r="D1" s="29"/>
      <c r="E1" s="29"/>
      <c r="F1" s="29"/>
      <c r="G1" s="29"/>
    </row>
    <row r="2" spans="1:8" x14ac:dyDescent="0.2">
      <c r="A2" s="32" t="s">
        <v>132</v>
      </c>
      <c r="B2" s="33">
        <v>42642.451388888891</v>
      </c>
      <c r="C2" s="29"/>
      <c r="D2" s="29"/>
      <c r="E2" s="29"/>
      <c r="F2" s="29"/>
      <c r="G2" s="29"/>
      <c r="H2" s="29"/>
    </row>
    <row r="3" spans="1:8" x14ac:dyDescent="0.2">
      <c r="A3" s="32" t="s">
        <v>133</v>
      </c>
      <c r="B3" s="33">
        <v>42649.333333333336</v>
      </c>
      <c r="C3" s="29"/>
      <c r="D3" s="29"/>
      <c r="E3" s="29"/>
      <c r="F3" s="29"/>
      <c r="G3" s="29"/>
      <c r="H3" s="29"/>
    </row>
    <row r="4" spans="1:8" x14ac:dyDescent="0.2">
      <c r="A4" s="32" t="s">
        <v>134</v>
      </c>
      <c r="B4" s="34">
        <f>B3</f>
        <v>42649.333333333336</v>
      </c>
      <c r="C4" s="29"/>
      <c r="D4" s="29"/>
      <c r="E4" s="29"/>
      <c r="F4" s="29"/>
      <c r="G4" s="29"/>
      <c r="H4" s="29"/>
    </row>
    <row r="5" spans="1:8" x14ac:dyDescent="0.2">
      <c r="A5" s="32"/>
      <c r="B5" s="33"/>
      <c r="C5" s="29"/>
      <c r="D5" s="29"/>
      <c r="E5" s="29"/>
      <c r="F5" s="29"/>
      <c r="G5" s="29"/>
      <c r="H5" s="29"/>
    </row>
    <row r="6" spans="1:8" x14ac:dyDescent="0.2">
      <c r="A6" s="32" t="s">
        <v>135</v>
      </c>
      <c r="B6" s="35">
        <v>17</v>
      </c>
      <c r="C6" s="29"/>
      <c r="D6" s="29"/>
      <c r="E6" s="29"/>
      <c r="F6" s="29"/>
      <c r="G6" s="29"/>
      <c r="H6" s="29"/>
    </row>
    <row r="7" spans="1:8" x14ac:dyDescent="0.2">
      <c r="A7" s="32" t="s">
        <v>136</v>
      </c>
      <c r="B7" s="35">
        <f>B6</f>
        <v>17</v>
      </c>
      <c r="C7" s="29"/>
      <c r="D7" s="29"/>
      <c r="E7" s="29"/>
      <c r="F7" s="29"/>
      <c r="G7" s="29"/>
      <c r="H7" s="29"/>
    </row>
    <row r="8" spans="1:8" x14ac:dyDescent="0.2">
      <c r="A8" s="32" t="s">
        <v>137</v>
      </c>
      <c r="B8" s="35">
        <f>B7</f>
        <v>17</v>
      </c>
      <c r="C8" s="29"/>
      <c r="D8" s="29"/>
      <c r="E8" s="29"/>
      <c r="F8" s="29"/>
      <c r="G8" s="29"/>
      <c r="H8" s="29"/>
    </row>
    <row r="9" spans="1:8" x14ac:dyDescent="0.2">
      <c r="A9" s="32" t="s">
        <v>138</v>
      </c>
      <c r="B9" s="35">
        <f>B8-1</f>
        <v>16</v>
      </c>
      <c r="C9" s="29"/>
      <c r="D9" s="29"/>
      <c r="E9" s="29"/>
      <c r="F9" s="29"/>
      <c r="G9" s="29"/>
      <c r="H9" s="29"/>
    </row>
    <row r="10" spans="1:8" x14ac:dyDescent="0.2">
      <c r="A10" s="32" t="s">
        <v>139</v>
      </c>
      <c r="B10" s="35">
        <f>B9-6</f>
        <v>10</v>
      </c>
      <c r="C10" s="29"/>
      <c r="D10" s="29"/>
      <c r="E10" s="29"/>
      <c r="F10" s="29"/>
      <c r="G10" s="29"/>
      <c r="H10" s="29"/>
    </row>
    <row r="11" spans="1:8" x14ac:dyDescent="0.2">
      <c r="A11" s="32" t="s">
        <v>140</v>
      </c>
      <c r="B11" s="35">
        <f>B10-2</f>
        <v>8</v>
      </c>
      <c r="C11" s="29"/>
      <c r="D11" s="29"/>
      <c r="E11" s="29"/>
      <c r="F11" s="29"/>
      <c r="G11" s="29"/>
      <c r="H11" s="29"/>
    </row>
    <row r="12" spans="1:8" x14ac:dyDescent="0.2">
      <c r="A12" s="32" t="s">
        <v>141</v>
      </c>
      <c r="B12" s="35">
        <f>B11</f>
        <v>8</v>
      </c>
      <c r="C12" s="29"/>
      <c r="D12" s="29"/>
      <c r="E12" s="29"/>
      <c r="F12" s="29"/>
      <c r="G12" s="29"/>
      <c r="H12" s="29"/>
    </row>
    <row r="13" spans="1:8" x14ac:dyDescent="0.2">
      <c r="A13" s="32" t="s">
        <v>142</v>
      </c>
      <c r="B13" s="35">
        <f>B12</f>
        <v>8</v>
      </c>
      <c r="C13" s="29"/>
      <c r="D13" s="29"/>
      <c r="E13" s="29"/>
      <c r="F13" s="29"/>
      <c r="G13" s="29"/>
      <c r="H13" s="29"/>
    </row>
    <row r="14" spans="1:8" x14ac:dyDescent="0.2">
      <c r="A14" s="29"/>
      <c r="B14" s="29"/>
      <c r="C14" s="29"/>
      <c r="D14" s="29"/>
      <c r="E14" s="29"/>
      <c r="F14" s="29"/>
      <c r="G14" s="29"/>
      <c r="H14" s="29"/>
    </row>
    <row r="15" spans="1:8" x14ac:dyDescent="0.2">
      <c r="A15" s="31" t="s">
        <v>143</v>
      </c>
      <c r="B15" s="31" t="s">
        <v>21</v>
      </c>
      <c r="C15" s="31" t="s">
        <v>144</v>
      </c>
      <c r="D15" s="31" t="s">
        <v>145</v>
      </c>
      <c r="E15" s="31" t="s">
        <v>146</v>
      </c>
      <c r="F15" s="31" t="s">
        <v>147</v>
      </c>
      <c r="G15" s="31" t="s">
        <v>7</v>
      </c>
      <c r="H15" s="31" t="s">
        <v>28</v>
      </c>
    </row>
    <row r="16" spans="1:8" x14ac:dyDescent="0.2">
      <c r="A16">
        <v>1</v>
      </c>
      <c r="B16" s="28" t="s">
        <v>160</v>
      </c>
      <c r="C16" t="s">
        <v>159</v>
      </c>
      <c r="D16" t="s">
        <v>158</v>
      </c>
      <c r="E16" t="s">
        <v>150</v>
      </c>
      <c r="F16" t="s">
        <v>179</v>
      </c>
      <c r="G16" t="s">
        <v>170</v>
      </c>
    </row>
    <row r="17" spans="1:7" x14ac:dyDescent="0.2">
      <c r="A17">
        <v>2</v>
      </c>
      <c r="B17" t="s">
        <v>156</v>
      </c>
      <c r="C17" t="s">
        <v>152</v>
      </c>
      <c r="D17" t="s">
        <v>168</v>
      </c>
      <c r="E17" t="s">
        <v>150</v>
      </c>
      <c r="F17" t="s">
        <v>178</v>
      </c>
      <c r="G17" t="s">
        <v>170</v>
      </c>
    </row>
    <row r="18" spans="1:7" x14ac:dyDescent="0.2">
      <c r="A18">
        <v>3</v>
      </c>
      <c r="B18" t="s">
        <v>156</v>
      </c>
      <c r="C18" t="s">
        <v>152</v>
      </c>
      <c r="D18" t="s">
        <v>168</v>
      </c>
      <c r="E18" t="s">
        <v>150</v>
      </c>
      <c r="F18" t="s">
        <v>177</v>
      </c>
      <c r="G18" t="s">
        <v>170</v>
      </c>
    </row>
    <row r="19" spans="1:7" x14ac:dyDescent="0.2">
      <c r="A19">
        <v>4</v>
      </c>
      <c r="B19" t="s">
        <v>156</v>
      </c>
      <c r="C19" t="s">
        <v>152</v>
      </c>
      <c r="D19" t="s">
        <v>168</v>
      </c>
      <c r="E19" t="s">
        <v>150</v>
      </c>
      <c r="F19" t="s">
        <v>176</v>
      </c>
      <c r="G19" t="s">
        <v>170</v>
      </c>
    </row>
    <row r="20" spans="1:7" x14ac:dyDescent="0.2">
      <c r="A20">
        <v>5</v>
      </c>
      <c r="B20" t="s">
        <v>156</v>
      </c>
      <c r="C20" t="s">
        <v>152</v>
      </c>
      <c r="D20" t="s">
        <v>168</v>
      </c>
      <c r="E20" t="s">
        <v>150</v>
      </c>
      <c r="F20" t="s">
        <v>175</v>
      </c>
      <c r="G20" t="s">
        <v>170</v>
      </c>
    </row>
    <row r="21" spans="1:7" x14ac:dyDescent="0.2">
      <c r="A21">
        <v>6</v>
      </c>
      <c r="B21" t="s">
        <v>156</v>
      </c>
      <c r="C21" t="s">
        <v>152</v>
      </c>
      <c r="D21" t="s">
        <v>168</v>
      </c>
      <c r="E21" t="s">
        <v>150</v>
      </c>
      <c r="F21" t="s">
        <v>174</v>
      </c>
      <c r="G21" t="s">
        <v>170</v>
      </c>
    </row>
    <row r="22" spans="1:7" x14ac:dyDescent="0.2">
      <c r="A22">
        <v>7</v>
      </c>
      <c r="B22" t="s">
        <v>156</v>
      </c>
      <c r="C22" t="s">
        <v>152</v>
      </c>
      <c r="D22" t="s">
        <v>168</v>
      </c>
      <c r="E22" t="s">
        <v>150</v>
      </c>
      <c r="F22" t="s">
        <v>173</v>
      </c>
      <c r="G22" t="s">
        <v>170</v>
      </c>
    </row>
    <row r="23" spans="1:7" x14ac:dyDescent="0.2">
      <c r="A23">
        <v>8</v>
      </c>
      <c r="B23" t="s">
        <v>156</v>
      </c>
      <c r="C23" t="s">
        <v>152</v>
      </c>
      <c r="D23" t="s">
        <v>164</v>
      </c>
      <c r="E23" t="s">
        <v>150</v>
      </c>
      <c r="F23" t="s">
        <v>172</v>
      </c>
      <c r="G23" t="s">
        <v>170</v>
      </c>
    </row>
    <row r="24" spans="1:7" x14ac:dyDescent="0.2">
      <c r="A24">
        <v>9</v>
      </c>
      <c r="B24" t="s">
        <v>156</v>
      </c>
      <c r="C24" t="s">
        <v>152</v>
      </c>
      <c r="D24" t="s">
        <v>166</v>
      </c>
      <c r="E24" t="s">
        <v>150</v>
      </c>
      <c r="F24" t="s">
        <v>171</v>
      </c>
      <c r="G24" t="s">
        <v>170</v>
      </c>
    </row>
    <row r="25" spans="1:7" x14ac:dyDescent="0.2">
      <c r="A25">
        <v>10</v>
      </c>
      <c r="B25" t="s">
        <v>156</v>
      </c>
      <c r="C25" t="s">
        <v>152</v>
      </c>
      <c r="D25" t="s">
        <v>162</v>
      </c>
      <c r="E25" t="s">
        <v>150</v>
      </c>
      <c r="F25" t="s">
        <v>169</v>
      </c>
      <c r="G25" t="s">
        <v>148</v>
      </c>
    </row>
    <row r="26" spans="1:7" x14ac:dyDescent="0.2">
      <c r="A26">
        <v>11</v>
      </c>
      <c r="B26" t="s">
        <v>153</v>
      </c>
      <c r="C26" t="s">
        <v>152</v>
      </c>
      <c r="D26" t="s">
        <v>168</v>
      </c>
      <c r="E26" t="s">
        <v>150</v>
      </c>
      <c r="F26" t="s">
        <v>167</v>
      </c>
      <c r="G26" t="s">
        <v>148</v>
      </c>
    </row>
    <row r="27" spans="1:7" x14ac:dyDescent="0.2">
      <c r="A27">
        <v>12</v>
      </c>
      <c r="B27" t="s">
        <v>153</v>
      </c>
      <c r="C27" t="s">
        <v>152</v>
      </c>
      <c r="D27" t="s">
        <v>166</v>
      </c>
      <c r="E27" t="s">
        <v>150</v>
      </c>
      <c r="F27" t="s">
        <v>165</v>
      </c>
      <c r="G27" t="s">
        <v>148</v>
      </c>
    </row>
    <row r="28" spans="1:7" x14ac:dyDescent="0.2">
      <c r="A28">
        <v>13</v>
      </c>
      <c r="B28" t="s">
        <v>153</v>
      </c>
      <c r="C28" t="s">
        <v>152</v>
      </c>
      <c r="D28" t="s">
        <v>164</v>
      </c>
      <c r="E28" t="s">
        <v>150</v>
      </c>
      <c r="F28" t="s">
        <v>163</v>
      </c>
      <c r="G28" t="s">
        <v>148</v>
      </c>
    </row>
    <row r="29" spans="1:7" x14ac:dyDescent="0.2">
      <c r="A29">
        <v>14</v>
      </c>
      <c r="B29" t="s">
        <v>153</v>
      </c>
      <c r="C29" t="s">
        <v>152</v>
      </c>
      <c r="D29" t="s">
        <v>162</v>
      </c>
      <c r="E29" t="s">
        <v>150</v>
      </c>
      <c r="F29" t="s">
        <v>161</v>
      </c>
      <c r="G29" t="s">
        <v>148</v>
      </c>
    </row>
    <row r="30" spans="1:7" x14ac:dyDescent="0.2">
      <c r="A30">
        <v>15</v>
      </c>
      <c r="B30" s="28" t="s">
        <v>160</v>
      </c>
      <c r="C30" t="s">
        <v>159</v>
      </c>
      <c r="D30" t="s">
        <v>158</v>
      </c>
      <c r="E30" t="s">
        <v>150</v>
      </c>
      <c r="F30" t="s">
        <v>157</v>
      </c>
      <c r="G30" t="s">
        <v>148</v>
      </c>
    </row>
    <row r="31" spans="1:7" x14ac:dyDescent="0.2">
      <c r="A31">
        <v>16</v>
      </c>
      <c r="B31" t="s">
        <v>156</v>
      </c>
      <c r="C31" t="s">
        <v>152</v>
      </c>
      <c r="D31" t="s">
        <v>151</v>
      </c>
      <c r="E31" t="s">
        <v>150</v>
      </c>
      <c r="F31" t="s">
        <v>155</v>
      </c>
      <c r="G31" t="s">
        <v>154</v>
      </c>
    </row>
    <row r="32" spans="1:7" x14ac:dyDescent="0.2">
      <c r="A32">
        <v>17</v>
      </c>
      <c r="B32" t="s">
        <v>153</v>
      </c>
      <c r="C32" t="s">
        <v>152</v>
      </c>
      <c r="D32" t="s">
        <v>151</v>
      </c>
      <c r="E32" t="s">
        <v>150</v>
      </c>
      <c r="F32" t="s">
        <v>149</v>
      </c>
      <c r="G32" t="s">
        <v>148</v>
      </c>
    </row>
    <row r="99" spans="1:2" x14ac:dyDescent="0.2">
      <c r="A99">
        <v>0</v>
      </c>
      <c r="B99">
        <f t="shared" ref="B99:B106" si="0">B6</f>
        <v>17</v>
      </c>
    </row>
    <row r="100" spans="1:2" x14ac:dyDescent="0.2">
      <c r="A100">
        <v>1</v>
      </c>
      <c r="B100">
        <f t="shared" si="0"/>
        <v>17</v>
      </c>
    </row>
    <row r="101" spans="1:2" x14ac:dyDescent="0.2">
      <c r="A101">
        <v>2</v>
      </c>
      <c r="B101">
        <f t="shared" si="0"/>
        <v>17</v>
      </c>
    </row>
    <row r="102" spans="1:2" x14ac:dyDescent="0.2">
      <c r="A102">
        <v>3</v>
      </c>
      <c r="B102">
        <f t="shared" si="0"/>
        <v>16</v>
      </c>
    </row>
    <row r="103" spans="1:2" x14ac:dyDescent="0.2">
      <c r="A103">
        <v>4</v>
      </c>
      <c r="B103">
        <f t="shared" si="0"/>
        <v>10</v>
      </c>
    </row>
    <row r="104" spans="1:2" x14ac:dyDescent="0.2">
      <c r="A104">
        <v>5</v>
      </c>
      <c r="B104">
        <f t="shared" si="0"/>
        <v>8</v>
      </c>
    </row>
    <row r="105" spans="1:2" x14ac:dyDescent="0.2">
      <c r="A105">
        <v>6</v>
      </c>
      <c r="B105">
        <f t="shared" si="0"/>
        <v>8</v>
      </c>
    </row>
    <row r="106" spans="1:2" x14ac:dyDescent="0.2">
      <c r="A106">
        <v>7</v>
      </c>
      <c r="B106">
        <f t="shared" si="0"/>
        <v>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95"/>
  <sheetViews>
    <sheetView workbookViewId="0">
      <selection activeCell="F16" sqref="F16"/>
    </sheetView>
  </sheetViews>
  <sheetFormatPr defaultRowHeight="12.75" x14ac:dyDescent="0.2"/>
  <cols>
    <col min="1" max="1" width="11.140625" bestFit="1" customWidth="1"/>
    <col min="2" max="2" width="18.85546875" customWidth="1"/>
    <col min="3" max="3" width="9.140625" bestFit="1" customWidth="1"/>
    <col min="4" max="4" width="13.5703125" bestFit="1" customWidth="1"/>
    <col min="5" max="5" width="12" bestFit="1" customWidth="1"/>
    <col min="6" max="6" width="63" customWidth="1"/>
    <col min="7" max="7" width="10.140625" bestFit="1" customWidth="1"/>
    <col min="8" max="8" width="50.85546875" customWidth="1"/>
  </cols>
  <sheetData>
    <row r="1" spans="1:8" x14ac:dyDescent="0.2">
      <c r="A1" s="32" t="s">
        <v>23</v>
      </c>
      <c r="B1" s="32">
        <v>2</v>
      </c>
      <c r="C1" s="29"/>
      <c r="D1" s="29"/>
      <c r="E1" s="29"/>
      <c r="F1" s="29"/>
      <c r="G1" s="29"/>
    </row>
    <row r="2" spans="1:8" x14ac:dyDescent="0.2">
      <c r="A2" s="32" t="s">
        <v>132</v>
      </c>
      <c r="B2" s="33">
        <v>42649.333333333336</v>
      </c>
      <c r="C2" s="29"/>
      <c r="D2" s="29"/>
      <c r="E2" s="29"/>
      <c r="F2" s="29"/>
      <c r="G2" s="29"/>
      <c r="H2" s="29"/>
    </row>
    <row r="3" spans="1:8" x14ac:dyDescent="0.2">
      <c r="A3" s="32" t="s">
        <v>133</v>
      </c>
      <c r="B3" s="33">
        <v>42656.333333333336</v>
      </c>
      <c r="C3" s="29"/>
      <c r="D3" s="29"/>
      <c r="E3" s="29"/>
      <c r="F3" s="29"/>
      <c r="G3" s="29"/>
      <c r="H3" s="29"/>
    </row>
    <row r="4" spans="1:8" x14ac:dyDescent="0.2">
      <c r="A4" s="32" t="s">
        <v>134</v>
      </c>
      <c r="B4" s="34">
        <f>B3</f>
        <v>42656.333333333336</v>
      </c>
      <c r="C4" s="29"/>
      <c r="D4" s="29"/>
      <c r="E4" s="29"/>
      <c r="F4" s="29"/>
      <c r="G4" s="29"/>
      <c r="H4" s="29"/>
    </row>
    <row r="5" spans="1:8" x14ac:dyDescent="0.2">
      <c r="A5" s="32"/>
      <c r="B5" s="33"/>
      <c r="C5" s="29"/>
      <c r="D5" s="29"/>
      <c r="E5" s="29"/>
      <c r="F5" s="29"/>
      <c r="G5" s="29"/>
      <c r="H5" s="29"/>
    </row>
    <row r="6" spans="1:8" x14ac:dyDescent="0.2">
      <c r="A6" s="32" t="s">
        <v>135</v>
      </c>
      <c r="B6" s="35">
        <f>COUNT(A21:A44)</f>
        <v>16</v>
      </c>
      <c r="C6" s="29"/>
      <c r="D6" s="29"/>
      <c r="E6" s="29"/>
      <c r="F6" s="29"/>
      <c r="G6" s="29"/>
      <c r="H6" s="29"/>
    </row>
    <row r="7" spans="1:8" x14ac:dyDescent="0.2">
      <c r="A7" s="32" t="s">
        <v>136</v>
      </c>
      <c r="B7" s="35">
        <f>B6</f>
        <v>16</v>
      </c>
      <c r="C7" s="29"/>
      <c r="D7" s="29"/>
      <c r="E7" s="29"/>
      <c r="F7" s="29"/>
      <c r="G7" s="29"/>
      <c r="H7" s="29"/>
    </row>
    <row r="8" spans="1:8" x14ac:dyDescent="0.2">
      <c r="A8" s="32" t="s">
        <v>137</v>
      </c>
      <c r="B8" s="35">
        <f>B7</f>
        <v>16</v>
      </c>
      <c r="C8" s="29"/>
      <c r="D8" s="29"/>
      <c r="E8" s="29"/>
      <c r="F8" s="29"/>
      <c r="G8" s="29"/>
      <c r="H8" s="29"/>
    </row>
    <row r="9" spans="1:8" x14ac:dyDescent="0.2">
      <c r="A9" s="32" t="s">
        <v>138</v>
      </c>
      <c r="B9" s="35">
        <f>B8</f>
        <v>16</v>
      </c>
      <c r="C9" s="29"/>
      <c r="D9" s="29"/>
      <c r="E9" s="29"/>
      <c r="F9" s="29"/>
      <c r="G9" s="29"/>
      <c r="H9" s="29"/>
    </row>
    <row r="10" spans="1:8" x14ac:dyDescent="0.2">
      <c r="A10" s="32" t="s">
        <v>139</v>
      </c>
      <c r="B10" s="35">
        <f>B9-1</f>
        <v>15</v>
      </c>
      <c r="C10" s="29"/>
      <c r="D10" s="29"/>
      <c r="E10" s="29"/>
      <c r="F10" s="29"/>
      <c r="G10" s="29"/>
      <c r="H10" s="29"/>
    </row>
    <row r="11" spans="1:8" x14ac:dyDescent="0.2">
      <c r="A11" s="32" t="s">
        <v>140</v>
      </c>
      <c r="B11" s="35">
        <f>B10-1</f>
        <v>14</v>
      </c>
      <c r="C11" s="29"/>
      <c r="D11" s="29"/>
      <c r="E11" s="29"/>
      <c r="F11" s="29"/>
      <c r="G11" s="29"/>
      <c r="H11" s="29"/>
    </row>
    <row r="12" spans="1:8" x14ac:dyDescent="0.2">
      <c r="A12" s="32" t="s">
        <v>141</v>
      </c>
      <c r="B12" s="35">
        <f>B11-6</f>
        <v>8</v>
      </c>
      <c r="C12" s="29"/>
      <c r="D12" s="29"/>
      <c r="E12" s="29"/>
      <c r="F12" s="29"/>
      <c r="G12" s="29"/>
      <c r="H12" s="29"/>
    </row>
    <row r="13" spans="1:8" x14ac:dyDescent="0.2">
      <c r="A13" s="32" t="s">
        <v>142</v>
      </c>
      <c r="B13" s="35">
        <f>B12-2</f>
        <v>6</v>
      </c>
      <c r="C13" s="29"/>
      <c r="D13" s="29"/>
      <c r="E13" s="29"/>
      <c r="F13" s="29"/>
      <c r="G13" s="29"/>
      <c r="H13" s="29"/>
    </row>
    <row r="14" spans="1:8" x14ac:dyDescent="0.2">
      <c r="A14" s="29"/>
      <c r="B14" s="29"/>
      <c r="C14" s="29"/>
      <c r="D14" s="29"/>
      <c r="E14" s="29"/>
      <c r="F14" s="29"/>
      <c r="G14" s="29"/>
      <c r="H14" s="29"/>
    </row>
    <row r="20" spans="1:8" x14ac:dyDescent="0.2">
      <c r="A20" s="31" t="s">
        <v>143</v>
      </c>
      <c r="B20" s="31" t="s">
        <v>21</v>
      </c>
      <c r="C20" s="31" t="s">
        <v>144</v>
      </c>
      <c r="D20" s="31" t="s">
        <v>145</v>
      </c>
      <c r="E20" s="31" t="s">
        <v>146</v>
      </c>
      <c r="F20" s="31" t="s">
        <v>147</v>
      </c>
      <c r="G20" s="31" t="s">
        <v>7</v>
      </c>
      <c r="H20" s="31" t="s">
        <v>28</v>
      </c>
    </row>
    <row r="21" spans="1:8" x14ac:dyDescent="0.2">
      <c r="A21">
        <v>0</v>
      </c>
      <c r="B21" s="28" t="s">
        <v>160</v>
      </c>
      <c r="C21" t="s">
        <v>159</v>
      </c>
      <c r="D21" t="s">
        <v>158</v>
      </c>
      <c r="E21" t="s">
        <v>150</v>
      </c>
      <c r="F21" t="s">
        <v>194</v>
      </c>
      <c r="G21" t="s">
        <v>170</v>
      </c>
    </row>
    <row r="22" spans="1:8" x14ac:dyDescent="0.2">
      <c r="A22">
        <v>1</v>
      </c>
      <c r="B22" t="s">
        <v>156</v>
      </c>
      <c r="C22" t="s">
        <v>152</v>
      </c>
      <c r="D22" t="s">
        <v>162</v>
      </c>
      <c r="E22" t="s">
        <v>150</v>
      </c>
      <c r="F22" t="s">
        <v>169</v>
      </c>
      <c r="G22" t="s">
        <v>170</v>
      </c>
    </row>
    <row r="23" spans="1:8" x14ac:dyDescent="0.2">
      <c r="A23">
        <v>2</v>
      </c>
      <c r="B23" t="s">
        <v>153</v>
      </c>
      <c r="C23" t="s">
        <v>152</v>
      </c>
      <c r="D23" t="s">
        <v>168</v>
      </c>
      <c r="E23" t="s">
        <v>150</v>
      </c>
      <c r="F23" t="s">
        <v>167</v>
      </c>
      <c r="G23" t="s">
        <v>170</v>
      </c>
    </row>
    <row r="24" spans="1:8" x14ac:dyDescent="0.2">
      <c r="A24">
        <v>5</v>
      </c>
      <c r="B24" t="s">
        <v>153</v>
      </c>
      <c r="C24" t="s">
        <v>152</v>
      </c>
      <c r="D24" t="s">
        <v>162</v>
      </c>
      <c r="E24" t="s">
        <v>150</v>
      </c>
      <c r="F24" t="s">
        <v>161</v>
      </c>
      <c r="G24" t="s">
        <v>170</v>
      </c>
    </row>
    <row r="25" spans="1:8" x14ac:dyDescent="0.2">
      <c r="A25">
        <v>6</v>
      </c>
      <c r="B25" t="s">
        <v>156</v>
      </c>
      <c r="C25" t="s">
        <v>152</v>
      </c>
      <c r="D25" t="s">
        <v>151</v>
      </c>
      <c r="E25" t="s">
        <v>150</v>
      </c>
      <c r="F25" t="s">
        <v>193</v>
      </c>
      <c r="G25" t="s">
        <v>170</v>
      </c>
    </row>
    <row r="26" spans="1:8" x14ac:dyDescent="0.2">
      <c r="A26">
        <v>7</v>
      </c>
      <c r="B26" t="s">
        <v>153</v>
      </c>
      <c r="C26" t="s">
        <v>152</v>
      </c>
      <c r="D26" t="s">
        <v>151</v>
      </c>
      <c r="E26" t="s">
        <v>150</v>
      </c>
      <c r="F26" t="s">
        <v>149</v>
      </c>
      <c r="G26" t="s">
        <v>170</v>
      </c>
    </row>
    <row r="27" spans="1:8" x14ac:dyDescent="0.2">
      <c r="A27">
        <v>8</v>
      </c>
      <c r="B27" t="s">
        <v>190</v>
      </c>
      <c r="C27" t="s">
        <v>152</v>
      </c>
      <c r="D27" t="s">
        <v>166</v>
      </c>
      <c r="E27" t="s">
        <v>150</v>
      </c>
      <c r="F27" t="s">
        <v>192</v>
      </c>
      <c r="G27" t="s">
        <v>148</v>
      </c>
    </row>
    <row r="28" spans="1:8" x14ac:dyDescent="0.2">
      <c r="A28">
        <v>9</v>
      </c>
      <c r="B28" t="s">
        <v>190</v>
      </c>
      <c r="C28" t="s">
        <v>152</v>
      </c>
      <c r="D28" t="s">
        <v>164</v>
      </c>
      <c r="E28" t="s">
        <v>150</v>
      </c>
      <c r="F28" t="s">
        <v>191</v>
      </c>
      <c r="G28" t="s">
        <v>148</v>
      </c>
    </row>
    <row r="29" spans="1:8" x14ac:dyDescent="0.2">
      <c r="A29">
        <v>10</v>
      </c>
      <c r="B29" t="s">
        <v>190</v>
      </c>
      <c r="C29" t="s">
        <v>152</v>
      </c>
      <c r="D29" t="s">
        <v>162</v>
      </c>
      <c r="E29" t="s">
        <v>150</v>
      </c>
      <c r="F29" t="s">
        <v>189</v>
      </c>
      <c r="G29" t="s">
        <v>148</v>
      </c>
    </row>
    <row r="30" spans="1:8" ht="25.5" x14ac:dyDescent="0.2">
      <c r="A30">
        <v>11</v>
      </c>
      <c r="B30" t="s">
        <v>153</v>
      </c>
      <c r="C30" t="s">
        <v>152</v>
      </c>
      <c r="D30" t="s">
        <v>168</v>
      </c>
      <c r="E30" t="s">
        <v>150</v>
      </c>
      <c r="F30" t="s">
        <v>188</v>
      </c>
      <c r="G30" t="s">
        <v>170</v>
      </c>
      <c r="H30" s="30" t="s">
        <v>187</v>
      </c>
    </row>
    <row r="31" spans="1:8" x14ac:dyDescent="0.2">
      <c r="A31">
        <v>12</v>
      </c>
      <c r="B31" t="s">
        <v>153</v>
      </c>
      <c r="C31" t="s">
        <v>152</v>
      </c>
      <c r="D31" t="s">
        <v>168</v>
      </c>
      <c r="E31" t="s">
        <v>150</v>
      </c>
      <c r="F31" t="s">
        <v>186</v>
      </c>
      <c r="G31" t="s">
        <v>148</v>
      </c>
      <c r="H31" t="s">
        <v>182</v>
      </c>
    </row>
    <row r="32" spans="1:8" ht="25.5" x14ac:dyDescent="0.2">
      <c r="A32">
        <v>13</v>
      </c>
      <c r="B32" t="s">
        <v>153</v>
      </c>
      <c r="C32" t="s">
        <v>152</v>
      </c>
      <c r="D32" t="s">
        <v>164</v>
      </c>
      <c r="E32" t="s">
        <v>150</v>
      </c>
      <c r="F32" s="30" t="s">
        <v>185</v>
      </c>
      <c r="G32" t="s">
        <v>148</v>
      </c>
      <c r="H32" s="30" t="s">
        <v>184</v>
      </c>
    </row>
    <row r="33" spans="1:8" ht="25.5" x14ac:dyDescent="0.2">
      <c r="A33">
        <v>14</v>
      </c>
      <c r="B33" t="s">
        <v>153</v>
      </c>
      <c r="C33" t="s">
        <v>152</v>
      </c>
      <c r="D33" t="s">
        <v>166</v>
      </c>
      <c r="E33" t="s">
        <v>150</v>
      </c>
      <c r="F33" s="30" t="s">
        <v>183</v>
      </c>
      <c r="G33" t="s">
        <v>148</v>
      </c>
      <c r="H33" t="s">
        <v>182</v>
      </c>
    </row>
    <row r="34" spans="1:8" x14ac:dyDescent="0.2">
      <c r="A34">
        <v>15</v>
      </c>
      <c r="B34" t="s">
        <v>160</v>
      </c>
      <c r="C34" t="s">
        <v>159</v>
      </c>
      <c r="D34" t="s">
        <v>158</v>
      </c>
      <c r="E34" t="s">
        <v>150</v>
      </c>
      <c r="F34" t="s">
        <v>157</v>
      </c>
      <c r="G34" t="s">
        <v>170</v>
      </c>
    </row>
    <row r="35" spans="1:8" x14ac:dyDescent="0.2">
      <c r="A35">
        <v>16</v>
      </c>
      <c r="B35" t="s">
        <v>153</v>
      </c>
      <c r="C35" t="s">
        <v>152</v>
      </c>
      <c r="D35" t="s">
        <v>168</v>
      </c>
      <c r="E35" t="s">
        <v>150</v>
      </c>
      <c r="F35" t="s">
        <v>181</v>
      </c>
      <c r="G35" t="s">
        <v>170</v>
      </c>
    </row>
    <row r="36" spans="1:8" x14ac:dyDescent="0.2">
      <c r="A36">
        <v>17</v>
      </c>
      <c r="B36" t="s">
        <v>153</v>
      </c>
      <c r="C36" t="s">
        <v>152</v>
      </c>
      <c r="D36" t="s">
        <v>162</v>
      </c>
      <c r="E36" t="s">
        <v>150</v>
      </c>
      <c r="F36" t="s">
        <v>180</v>
      </c>
      <c r="G36" t="s">
        <v>170</v>
      </c>
    </row>
    <row r="88" spans="1:2" x14ac:dyDescent="0.2">
      <c r="A88">
        <v>0</v>
      </c>
      <c r="B88">
        <f t="shared" ref="B88:B95" si="0">B6</f>
        <v>16</v>
      </c>
    </row>
    <row r="89" spans="1:2" x14ac:dyDescent="0.2">
      <c r="A89">
        <v>1</v>
      </c>
      <c r="B89">
        <f t="shared" si="0"/>
        <v>16</v>
      </c>
    </row>
    <row r="90" spans="1:2" x14ac:dyDescent="0.2">
      <c r="A90">
        <v>2</v>
      </c>
      <c r="B90">
        <f t="shared" si="0"/>
        <v>16</v>
      </c>
    </row>
    <row r="91" spans="1:2" x14ac:dyDescent="0.2">
      <c r="A91">
        <v>3</v>
      </c>
      <c r="B91">
        <f t="shared" si="0"/>
        <v>16</v>
      </c>
    </row>
    <row r="92" spans="1:2" x14ac:dyDescent="0.2">
      <c r="A92">
        <v>4</v>
      </c>
      <c r="B92">
        <f t="shared" si="0"/>
        <v>15</v>
      </c>
    </row>
    <row r="93" spans="1:2" x14ac:dyDescent="0.2">
      <c r="A93">
        <v>5</v>
      </c>
      <c r="B93">
        <f t="shared" si="0"/>
        <v>14</v>
      </c>
    </row>
    <row r="94" spans="1:2" x14ac:dyDescent="0.2">
      <c r="A94">
        <v>6</v>
      </c>
      <c r="B94">
        <f t="shared" si="0"/>
        <v>8</v>
      </c>
    </row>
    <row r="95" spans="1:2" x14ac:dyDescent="0.2">
      <c r="A95">
        <v>7</v>
      </c>
      <c r="B95">
        <f t="shared" si="0"/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79"/>
  <sheetViews>
    <sheetView workbookViewId="0">
      <selection activeCell="F15" sqref="F15"/>
    </sheetView>
  </sheetViews>
  <sheetFormatPr defaultRowHeight="12.75" x14ac:dyDescent="0.2"/>
  <cols>
    <col min="1" max="1" width="11.140625" bestFit="1" customWidth="1"/>
    <col min="2" max="2" width="18.85546875" customWidth="1"/>
    <col min="3" max="3" width="9.140625" bestFit="1" customWidth="1"/>
    <col min="4" max="4" width="13.5703125" bestFit="1" customWidth="1"/>
    <col min="5" max="5" width="12" bestFit="1" customWidth="1"/>
    <col min="6" max="6" width="63" customWidth="1"/>
    <col min="7" max="7" width="10.140625" bestFit="1" customWidth="1"/>
    <col min="8" max="8" width="50.85546875" customWidth="1"/>
  </cols>
  <sheetData>
    <row r="1" spans="1:8" x14ac:dyDescent="0.2">
      <c r="A1" s="32" t="s">
        <v>23</v>
      </c>
      <c r="B1" s="32">
        <v>3</v>
      </c>
      <c r="C1" s="29"/>
      <c r="D1" s="29"/>
      <c r="E1" s="29"/>
      <c r="F1" s="29"/>
      <c r="G1" s="29"/>
    </row>
    <row r="2" spans="1:8" x14ac:dyDescent="0.2">
      <c r="A2" s="32" t="s">
        <v>132</v>
      </c>
      <c r="B2" s="33">
        <v>42656.333333333336</v>
      </c>
      <c r="C2" s="29"/>
      <c r="D2" s="29"/>
      <c r="E2" s="29"/>
      <c r="F2" s="29"/>
      <c r="G2" s="29"/>
      <c r="H2" s="29"/>
    </row>
    <row r="3" spans="1:8" x14ac:dyDescent="0.2">
      <c r="A3" s="32" t="s">
        <v>133</v>
      </c>
      <c r="B3" s="33">
        <v>42663.333333333336</v>
      </c>
      <c r="C3" s="29"/>
      <c r="D3" s="29"/>
      <c r="E3" s="29"/>
      <c r="F3" s="29"/>
      <c r="G3" s="29"/>
      <c r="H3" s="29"/>
    </row>
    <row r="4" spans="1:8" x14ac:dyDescent="0.2">
      <c r="A4" s="32" t="s">
        <v>134</v>
      </c>
      <c r="B4" s="34">
        <f>B3</f>
        <v>42663.333333333336</v>
      </c>
      <c r="C4" s="29"/>
      <c r="D4" s="29"/>
      <c r="E4" s="29"/>
      <c r="F4" s="29"/>
      <c r="G4" s="29"/>
      <c r="H4" s="29"/>
    </row>
    <row r="5" spans="1:8" x14ac:dyDescent="0.2">
      <c r="A5" s="32"/>
      <c r="B5" s="33"/>
      <c r="C5" s="29"/>
      <c r="D5" s="29"/>
      <c r="E5" s="29"/>
      <c r="F5" s="29"/>
      <c r="G5" s="29"/>
      <c r="H5" s="29"/>
    </row>
    <row r="6" spans="1:8" x14ac:dyDescent="0.2">
      <c r="A6" s="32" t="s">
        <v>135</v>
      </c>
      <c r="B6" s="35">
        <f>COUNT(A21:A38)</f>
        <v>13</v>
      </c>
      <c r="C6" s="29"/>
      <c r="D6" s="29"/>
      <c r="E6" s="29"/>
      <c r="F6" s="29"/>
      <c r="G6" s="29"/>
      <c r="H6" s="29"/>
    </row>
    <row r="7" spans="1:8" x14ac:dyDescent="0.2">
      <c r="A7" s="32" t="s">
        <v>136</v>
      </c>
      <c r="B7" s="35">
        <f>SUM(B6,-3)</f>
        <v>10</v>
      </c>
      <c r="C7" s="29"/>
      <c r="D7" s="29"/>
      <c r="E7" s="29"/>
      <c r="F7" s="29"/>
      <c r="G7" s="29"/>
      <c r="H7" s="29"/>
    </row>
    <row r="8" spans="1:8" x14ac:dyDescent="0.2">
      <c r="A8" s="32" t="s">
        <v>137</v>
      </c>
      <c r="B8" s="35">
        <f>SUM(B7)</f>
        <v>10</v>
      </c>
      <c r="C8" s="29"/>
      <c r="D8" s="29"/>
      <c r="E8" s="29"/>
      <c r="F8" s="29"/>
      <c r="G8" s="29"/>
      <c r="H8" s="29"/>
    </row>
    <row r="9" spans="1:8" x14ac:dyDescent="0.2">
      <c r="A9" s="32" t="s">
        <v>138</v>
      </c>
      <c r="B9" s="35">
        <f>SUM(B8,-6)</f>
        <v>4</v>
      </c>
      <c r="C9" s="29"/>
      <c r="D9" s="29"/>
      <c r="E9" s="29"/>
      <c r="F9" s="29"/>
      <c r="G9" s="29"/>
      <c r="H9" s="29"/>
    </row>
    <row r="10" spans="1:8" x14ac:dyDescent="0.2">
      <c r="A10" s="32" t="s">
        <v>139</v>
      </c>
      <c r="B10" s="35">
        <f>SUM(B9)</f>
        <v>4</v>
      </c>
      <c r="C10" s="29"/>
      <c r="D10" s="29"/>
      <c r="E10" s="29"/>
      <c r="F10" s="29"/>
      <c r="G10" s="29"/>
      <c r="H10" s="29"/>
    </row>
    <row r="11" spans="1:8" x14ac:dyDescent="0.2">
      <c r="A11" s="32" t="s">
        <v>140</v>
      </c>
      <c r="B11" s="35">
        <f>SUM(B10, -1)</f>
        <v>3</v>
      </c>
      <c r="C11" s="29"/>
      <c r="D11" s="29"/>
      <c r="E11" s="29"/>
      <c r="F11" s="29"/>
      <c r="G11" s="29"/>
      <c r="H11" s="29"/>
    </row>
    <row r="12" spans="1:8" x14ac:dyDescent="0.2">
      <c r="A12" s="32" t="s">
        <v>141</v>
      </c>
      <c r="B12" s="35">
        <f>SUM(B11)</f>
        <v>3</v>
      </c>
      <c r="C12" s="29"/>
      <c r="D12" s="29"/>
      <c r="E12" s="29"/>
      <c r="F12" s="29"/>
      <c r="G12" s="29"/>
      <c r="H12" s="29"/>
    </row>
    <row r="13" spans="1:8" x14ac:dyDescent="0.2">
      <c r="A13" s="32" t="s">
        <v>142</v>
      </c>
      <c r="B13" s="35">
        <f>SUM(B12, -3)</f>
        <v>0</v>
      </c>
      <c r="C13" s="29"/>
      <c r="D13" s="29"/>
      <c r="E13" s="29"/>
      <c r="F13" s="29"/>
      <c r="G13" s="29"/>
      <c r="H13" s="29"/>
    </row>
    <row r="14" spans="1:8" x14ac:dyDescent="0.2">
      <c r="A14" s="29"/>
      <c r="B14" s="29"/>
      <c r="C14" s="29"/>
      <c r="D14" s="29"/>
      <c r="E14" s="29"/>
      <c r="F14" s="29"/>
      <c r="G14" s="29"/>
      <c r="H14" s="29"/>
    </row>
    <row r="20" spans="1:8" x14ac:dyDescent="0.2">
      <c r="A20" s="31" t="s">
        <v>143</v>
      </c>
      <c r="B20" s="31" t="s">
        <v>21</v>
      </c>
      <c r="C20" s="31" t="s">
        <v>144</v>
      </c>
      <c r="D20" s="31" t="s">
        <v>145</v>
      </c>
      <c r="E20" s="31" t="s">
        <v>146</v>
      </c>
      <c r="F20" s="31" t="s">
        <v>147</v>
      </c>
      <c r="G20" s="31" t="s">
        <v>7</v>
      </c>
      <c r="H20" s="31" t="s">
        <v>28</v>
      </c>
    </row>
    <row r="21" spans="1:8" x14ac:dyDescent="0.2">
      <c r="A21">
        <v>0</v>
      </c>
      <c r="B21" t="s">
        <v>190</v>
      </c>
      <c r="C21" t="s">
        <v>152</v>
      </c>
      <c r="D21" t="s">
        <v>166</v>
      </c>
      <c r="E21" t="s">
        <v>150</v>
      </c>
      <c r="F21" t="s">
        <v>192</v>
      </c>
      <c r="G21" t="s">
        <v>170</v>
      </c>
    </row>
    <row r="22" spans="1:8" x14ac:dyDescent="0.2">
      <c r="A22">
        <v>1</v>
      </c>
      <c r="B22" t="s">
        <v>190</v>
      </c>
      <c r="C22" t="s">
        <v>152</v>
      </c>
      <c r="D22" t="s">
        <v>164</v>
      </c>
      <c r="E22" t="s">
        <v>150</v>
      </c>
      <c r="F22" t="s">
        <v>191</v>
      </c>
      <c r="G22" t="s">
        <v>170</v>
      </c>
      <c r="H22" t="s">
        <v>210</v>
      </c>
    </row>
    <row r="23" spans="1:8" x14ac:dyDescent="0.2">
      <c r="A23">
        <v>3</v>
      </c>
      <c r="B23" t="s">
        <v>153</v>
      </c>
      <c r="C23" t="s">
        <v>152</v>
      </c>
      <c r="D23" t="s">
        <v>168</v>
      </c>
      <c r="E23" t="s">
        <v>150</v>
      </c>
      <c r="F23" t="s">
        <v>186</v>
      </c>
      <c r="G23" t="s">
        <v>170</v>
      </c>
      <c r="H23" t="s">
        <v>182</v>
      </c>
    </row>
    <row r="24" spans="1:8" ht="25.5" x14ac:dyDescent="0.2">
      <c r="A24">
        <v>4</v>
      </c>
      <c r="B24" t="s">
        <v>153</v>
      </c>
      <c r="C24" t="s">
        <v>152</v>
      </c>
      <c r="D24" t="s">
        <v>164</v>
      </c>
      <c r="E24" t="s">
        <v>150</v>
      </c>
      <c r="F24" s="30" t="s">
        <v>185</v>
      </c>
      <c r="G24" t="s">
        <v>170</v>
      </c>
      <c r="H24" s="30" t="s">
        <v>182</v>
      </c>
    </row>
    <row r="25" spans="1:8" ht="25.5" x14ac:dyDescent="0.2">
      <c r="A25">
        <v>5</v>
      </c>
      <c r="B25" t="s">
        <v>153</v>
      </c>
      <c r="C25" t="s">
        <v>152</v>
      </c>
      <c r="D25" t="s">
        <v>166</v>
      </c>
      <c r="E25" t="s">
        <v>150</v>
      </c>
      <c r="F25" s="30" t="s">
        <v>183</v>
      </c>
      <c r="G25" t="s">
        <v>170</v>
      </c>
      <c r="H25" t="s">
        <v>182</v>
      </c>
    </row>
    <row r="26" spans="1:8" x14ac:dyDescent="0.2">
      <c r="A26">
        <v>6</v>
      </c>
      <c r="B26" t="s">
        <v>160</v>
      </c>
      <c r="C26" t="s">
        <v>159</v>
      </c>
      <c r="D26" t="s">
        <v>158</v>
      </c>
      <c r="E26" t="s">
        <v>150</v>
      </c>
      <c r="F26" t="s">
        <v>157</v>
      </c>
      <c r="G26" t="s">
        <v>170</v>
      </c>
    </row>
    <row r="27" spans="1:8" x14ac:dyDescent="0.2">
      <c r="A27">
        <v>7</v>
      </c>
      <c r="B27" t="s">
        <v>160</v>
      </c>
      <c r="C27" t="s">
        <v>152</v>
      </c>
      <c r="D27" t="s">
        <v>162</v>
      </c>
      <c r="E27" t="s">
        <v>150</v>
      </c>
      <c r="F27" t="s">
        <v>209</v>
      </c>
      <c r="G27" t="s">
        <v>170</v>
      </c>
      <c r="H27" t="s">
        <v>208</v>
      </c>
    </row>
    <row r="28" spans="1:8" x14ac:dyDescent="0.2">
      <c r="A28">
        <v>10</v>
      </c>
      <c r="B28" t="s">
        <v>206</v>
      </c>
      <c r="C28" t="s">
        <v>152</v>
      </c>
      <c r="D28" t="s">
        <v>164</v>
      </c>
      <c r="E28" t="s">
        <v>150</v>
      </c>
      <c r="F28" t="s">
        <v>207</v>
      </c>
      <c r="G28" t="s">
        <v>170</v>
      </c>
    </row>
    <row r="29" spans="1:8" x14ac:dyDescent="0.2">
      <c r="A29">
        <v>11</v>
      </c>
      <c r="B29" t="s">
        <v>206</v>
      </c>
      <c r="C29" t="s">
        <v>152</v>
      </c>
      <c r="D29" t="s">
        <v>166</v>
      </c>
      <c r="E29" t="s">
        <v>150</v>
      </c>
      <c r="F29" t="s">
        <v>205</v>
      </c>
      <c r="G29" t="s">
        <v>170</v>
      </c>
    </row>
    <row r="30" spans="1:8" x14ac:dyDescent="0.2">
      <c r="A30">
        <v>13</v>
      </c>
      <c r="B30" t="s">
        <v>160</v>
      </c>
      <c r="C30" t="s">
        <v>196</v>
      </c>
      <c r="D30" t="s">
        <v>158</v>
      </c>
      <c r="E30" t="s">
        <v>150</v>
      </c>
      <c r="F30" t="s">
        <v>204</v>
      </c>
      <c r="G30" t="s">
        <v>170</v>
      </c>
      <c r="H30" t="s">
        <v>203</v>
      </c>
    </row>
    <row r="31" spans="1:8" x14ac:dyDescent="0.2">
      <c r="A31">
        <v>14</v>
      </c>
      <c r="B31" t="s">
        <v>160</v>
      </c>
      <c r="C31" t="s">
        <v>196</v>
      </c>
      <c r="D31" t="s">
        <v>202</v>
      </c>
      <c r="E31" t="s">
        <v>150</v>
      </c>
      <c r="F31" t="s">
        <v>201</v>
      </c>
      <c r="G31" t="s">
        <v>170</v>
      </c>
      <c r="H31" t="s">
        <v>200</v>
      </c>
    </row>
    <row r="32" spans="1:8" ht="25.5" x14ac:dyDescent="0.2">
      <c r="A32">
        <v>16</v>
      </c>
      <c r="B32" t="s">
        <v>160</v>
      </c>
      <c r="C32" t="s">
        <v>196</v>
      </c>
      <c r="D32" t="s">
        <v>199</v>
      </c>
      <c r="E32" t="s">
        <v>150</v>
      </c>
      <c r="F32" s="30" t="s">
        <v>198</v>
      </c>
      <c r="G32" t="s">
        <v>170</v>
      </c>
      <c r="H32" t="s">
        <v>197</v>
      </c>
    </row>
    <row r="33" spans="1:7" x14ac:dyDescent="0.2">
      <c r="A33">
        <v>18</v>
      </c>
      <c r="B33" t="s">
        <v>160</v>
      </c>
      <c r="C33" t="s">
        <v>196</v>
      </c>
      <c r="D33" t="s">
        <v>158</v>
      </c>
      <c r="E33" t="s">
        <v>150</v>
      </c>
      <c r="F33" t="s">
        <v>195</v>
      </c>
      <c r="G33" t="s">
        <v>170</v>
      </c>
    </row>
    <row r="72" spans="1:2" x14ac:dyDescent="0.2">
      <c r="A72">
        <v>0</v>
      </c>
      <c r="B72">
        <f t="shared" ref="B72:B79" si="0">B6</f>
        <v>13</v>
      </c>
    </row>
    <row r="73" spans="1:2" x14ac:dyDescent="0.2">
      <c r="A73">
        <v>1</v>
      </c>
      <c r="B73">
        <f t="shared" si="0"/>
        <v>10</v>
      </c>
    </row>
    <row r="74" spans="1:2" x14ac:dyDescent="0.2">
      <c r="A74">
        <v>2</v>
      </c>
      <c r="B74">
        <f t="shared" si="0"/>
        <v>10</v>
      </c>
    </row>
    <row r="75" spans="1:2" x14ac:dyDescent="0.2">
      <c r="A75">
        <v>3</v>
      </c>
      <c r="B75">
        <f t="shared" si="0"/>
        <v>4</v>
      </c>
    </row>
    <row r="76" spans="1:2" x14ac:dyDescent="0.2">
      <c r="A76">
        <v>4</v>
      </c>
      <c r="B76">
        <f t="shared" si="0"/>
        <v>4</v>
      </c>
    </row>
    <row r="77" spans="1:2" x14ac:dyDescent="0.2">
      <c r="A77">
        <v>5</v>
      </c>
      <c r="B77">
        <f t="shared" si="0"/>
        <v>3</v>
      </c>
    </row>
    <row r="78" spans="1:2" x14ac:dyDescent="0.2">
      <c r="A78">
        <v>6</v>
      </c>
      <c r="B78">
        <f t="shared" si="0"/>
        <v>3</v>
      </c>
    </row>
    <row r="79" spans="1:2" x14ac:dyDescent="0.2">
      <c r="A79">
        <v>7</v>
      </c>
      <c r="B79">
        <f t="shared" si="0"/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66"/>
  <sheetViews>
    <sheetView workbookViewId="0">
      <selection activeCell="D7" sqref="D7"/>
    </sheetView>
  </sheetViews>
  <sheetFormatPr defaultRowHeight="12.75" x14ac:dyDescent="0.2"/>
  <cols>
    <col min="1" max="1" width="11.140625" bestFit="1" customWidth="1"/>
    <col min="2" max="2" width="18.85546875" customWidth="1"/>
    <col min="3" max="3" width="10.42578125" bestFit="1" customWidth="1"/>
    <col min="4" max="4" width="13.5703125" bestFit="1" customWidth="1"/>
    <col min="5" max="5" width="12" bestFit="1" customWidth="1"/>
    <col min="6" max="6" width="63" customWidth="1"/>
    <col min="7" max="7" width="10.140625" bestFit="1" customWidth="1"/>
    <col min="8" max="8" width="50.85546875" customWidth="1"/>
  </cols>
  <sheetData>
    <row r="1" spans="1:8" x14ac:dyDescent="0.2">
      <c r="A1" s="32" t="s">
        <v>23</v>
      </c>
      <c r="B1" s="32">
        <v>4</v>
      </c>
      <c r="C1" s="29"/>
      <c r="D1" s="29"/>
      <c r="E1" s="29"/>
      <c r="F1" s="29"/>
      <c r="G1" s="29"/>
    </row>
    <row r="2" spans="1:8" x14ac:dyDescent="0.2">
      <c r="A2" s="32" t="s">
        <v>132</v>
      </c>
      <c r="B2" s="33">
        <v>42663.333333333336</v>
      </c>
      <c r="C2" s="29"/>
      <c r="D2" s="29"/>
      <c r="E2" s="29"/>
      <c r="F2" s="29"/>
      <c r="G2" s="29"/>
      <c r="H2" s="29"/>
    </row>
    <row r="3" spans="1:8" x14ac:dyDescent="0.2">
      <c r="A3" s="32" t="s">
        <v>133</v>
      </c>
      <c r="B3" s="33">
        <v>42670.333333333336</v>
      </c>
      <c r="C3" s="29"/>
      <c r="D3" s="29"/>
      <c r="E3" s="29"/>
      <c r="F3" s="29"/>
      <c r="G3" s="29"/>
      <c r="H3" s="29"/>
    </row>
    <row r="4" spans="1:8" x14ac:dyDescent="0.2">
      <c r="A4" s="32" t="s">
        <v>134</v>
      </c>
      <c r="B4" s="34">
        <f>B3</f>
        <v>42670.333333333336</v>
      </c>
      <c r="C4" s="29"/>
      <c r="D4" s="29"/>
      <c r="E4" s="29"/>
      <c r="F4" s="29"/>
      <c r="G4" s="29"/>
      <c r="H4" s="29"/>
    </row>
    <row r="5" spans="1:8" x14ac:dyDescent="0.2">
      <c r="A5" s="32"/>
      <c r="B5" s="33"/>
      <c r="C5" s="29"/>
      <c r="D5" s="29"/>
      <c r="E5" s="29"/>
      <c r="F5" s="29"/>
      <c r="G5" s="29"/>
      <c r="H5" s="29"/>
    </row>
    <row r="6" spans="1:8" x14ac:dyDescent="0.2">
      <c r="A6" s="32" t="s">
        <v>135</v>
      </c>
      <c r="B6" s="35">
        <f>COUNT(A21:A25)</f>
        <v>2</v>
      </c>
      <c r="C6" s="29"/>
      <c r="D6" s="29"/>
      <c r="E6" s="29"/>
      <c r="F6" s="29"/>
      <c r="G6" s="29"/>
      <c r="H6" s="29"/>
    </row>
    <row r="7" spans="1:8" x14ac:dyDescent="0.2">
      <c r="A7" s="32" t="s">
        <v>136</v>
      </c>
      <c r="B7" s="35">
        <f>SUM(B6)</f>
        <v>2</v>
      </c>
      <c r="C7" s="29"/>
      <c r="D7" s="29"/>
      <c r="E7" s="29"/>
      <c r="F7" s="29"/>
      <c r="G7" s="29"/>
      <c r="H7" s="29"/>
    </row>
    <row r="8" spans="1:8" x14ac:dyDescent="0.2">
      <c r="A8" s="32" t="s">
        <v>137</v>
      </c>
      <c r="B8" s="35">
        <f>SUM(B7)</f>
        <v>2</v>
      </c>
      <c r="C8" s="29"/>
      <c r="D8" s="29"/>
      <c r="E8" s="29"/>
      <c r="F8" s="29"/>
      <c r="G8" s="29"/>
      <c r="H8" s="29"/>
    </row>
    <row r="9" spans="1:8" x14ac:dyDescent="0.2">
      <c r="A9" s="32" t="s">
        <v>138</v>
      </c>
      <c r="B9" s="35">
        <f>SUM(B8)</f>
        <v>2</v>
      </c>
      <c r="C9" s="29"/>
      <c r="D9" s="29"/>
      <c r="E9" s="29"/>
      <c r="F9" s="29"/>
      <c r="G9" s="29"/>
      <c r="H9" s="29"/>
    </row>
    <row r="10" spans="1:8" x14ac:dyDescent="0.2">
      <c r="A10" s="32" t="s">
        <v>139</v>
      </c>
      <c r="B10" s="35">
        <f>SUM(B9)</f>
        <v>2</v>
      </c>
      <c r="C10" s="29"/>
      <c r="D10" s="29"/>
      <c r="E10" s="29"/>
      <c r="F10" s="29"/>
      <c r="G10" s="29"/>
      <c r="H10" s="29"/>
    </row>
    <row r="11" spans="1:8" x14ac:dyDescent="0.2">
      <c r="A11" s="32" t="s">
        <v>140</v>
      </c>
      <c r="B11" s="35">
        <f>SUM(B10)</f>
        <v>2</v>
      </c>
      <c r="C11" s="29"/>
      <c r="D11" s="29"/>
      <c r="E11" s="29"/>
      <c r="F11" s="29"/>
      <c r="G11" s="29"/>
      <c r="H11" s="29"/>
    </row>
    <row r="12" spans="1:8" x14ac:dyDescent="0.2">
      <c r="A12" s="32" t="s">
        <v>141</v>
      </c>
      <c r="B12" s="35">
        <f>SUM(B11,-1)</f>
        <v>1</v>
      </c>
      <c r="C12" s="29"/>
      <c r="D12" s="29"/>
      <c r="E12" s="29"/>
      <c r="F12" s="29"/>
      <c r="G12" s="29"/>
      <c r="H12" s="29"/>
    </row>
    <row r="13" spans="1:8" x14ac:dyDescent="0.2">
      <c r="A13" s="32" t="s">
        <v>142</v>
      </c>
      <c r="B13" s="35">
        <f>SUM(B12,-1)</f>
        <v>0</v>
      </c>
      <c r="C13" s="29"/>
      <c r="D13" s="29"/>
      <c r="E13" s="29"/>
      <c r="F13" s="29"/>
      <c r="G13" s="29"/>
      <c r="H13" s="29"/>
    </row>
    <row r="14" spans="1:8" x14ac:dyDescent="0.2">
      <c r="A14" s="29"/>
      <c r="B14" s="29"/>
      <c r="C14" s="29"/>
      <c r="D14" s="29"/>
      <c r="E14" s="29"/>
      <c r="F14" s="29"/>
      <c r="G14" s="29"/>
      <c r="H14" s="29"/>
    </row>
    <row r="20" spans="1:8" x14ac:dyDescent="0.2">
      <c r="A20" s="31" t="s">
        <v>143</v>
      </c>
      <c r="B20" s="31" t="s">
        <v>21</v>
      </c>
      <c r="C20" s="31" t="s">
        <v>144</v>
      </c>
      <c r="D20" s="31" t="s">
        <v>145</v>
      </c>
      <c r="E20" s="31" t="s">
        <v>146</v>
      </c>
      <c r="F20" s="31" t="s">
        <v>147</v>
      </c>
      <c r="G20" s="31" t="s">
        <v>7</v>
      </c>
      <c r="H20" s="31" t="s">
        <v>28</v>
      </c>
    </row>
    <row r="21" spans="1:8" x14ac:dyDescent="0.2">
      <c r="A21">
        <v>0</v>
      </c>
      <c r="B21" t="s">
        <v>160</v>
      </c>
      <c r="C21" t="s">
        <v>247</v>
      </c>
      <c r="D21" t="s">
        <v>248</v>
      </c>
      <c r="E21" t="s">
        <v>150</v>
      </c>
      <c r="F21" t="s">
        <v>249</v>
      </c>
      <c r="G21" t="s">
        <v>170</v>
      </c>
      <c r="H21" t="s">
        <v>250</v>
      </c>
    </row>
    <row r="22" spans="1:8" x14ac:dyDescent="0.2">
      <c r="A22">
        <v>1</v>
      </c>
      <c r="B22" t="s">
        <v>160</v>
      </c>
      <c r="C22" t="s">
        <v>247</v>
      </c>
      <c r="D22" t="s">
        <v>251</v>
      </c>
      <c r="E22" t="s">
        <v>150</v>
      </c>
      <c r="F22" t="s">
        <v>252</v>
      </c>
      <c r="G22" t="s">
        <v>170</v>
      </c>
    </row>
    <row r="59" spans="1:2" x14ac:dyDescent="0.2">
      <c r="A59">
        <v>0</v>
      </c>
      <c r="B59">
        <f t="shared" ref="B59:B66" si="0">B6</f>
        <v>2</v>
      </c>
    </row>
    <row r="60" spans="1:2" x14ac:dyDescent="0.2">
      <c r="A60">
        <v>1</v>
      </c>
      <c r="B60">
        <f t="shared" si="0"/>
        <v>2</v>
      </c>
    </row>
    <row r="61" spans="1:2" x14ac:dyDescent="0.2">
      <c r="A61">
        <v>2</v>
      </c>
      <c r="B61">
        <f t="shared" si="0"/>
        <v>2</v>
      </c>
    </row>
    <row r="62" spans="1:2" x14ac:dyDescent="0.2">
      <c r="A62">
        <v>3</v>
      </c>
      <c r="B62">
        <f t="shared" si="0"/>
        <v>2</v>
      </c>
    </row>
    <row r="63" spans="1:2" x14ac:dyDescent="0.2">
      <c r="A63">
        <v>4</v>
      </c>
      <c r="B63">
        <f t="shared" si="0"/>
        <v>2</v>
      </c>
    </row>
    <row r="64" spans="1:2" x14ac:dyDescent="0.2">
      <c r="A64">
        <v>5</v>
      </c>
      <c r="B64">
        <f t="shared" si="0"/>
        <v>2</v>
      </c>
    </row>
    <row r="65" spans="1:2" x14ac:dyDescent="0.2">
      <c r="A65">
        <v>6</v>
      </c>
      <c r="B65">
        <f t="shared" si="0"/>
        <v>1</v>
      </c>
    </row>
    <row r="66" spans="1:2" x14ac:dyDescent="0.2">
      <c r="A66">
        <v>7</v>
      </c>
      <c r="B66">
        <f t="shared" si="0"/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D7" sqref="D7"/>
    </sheetView>
  </sheetViews>
  <sheetFormatPr defaultRowHeight="12.75" x14ac:dyDescent="0.2"/>
  <cols>
    <col min="1" max="1" width="11.140625" bestFit="1" customWidth="1"/>
    <col min="2" max="2" width="18.85546875" customWidth="1"/>
    <col min="3" max="4" width="13.5703125" bestFit="1" customWidth="1"/>
    <col min="5" max="5" width="12" bestFit="1" customWidth="1"/>
    <col min="6" max="6" width="65.85546875" bestFit="1" customWidth="1"/>
    <col min="7" max="7" width="10.140625" bestFit="1" customWidth="1"/>
    <col min="8" max="8" width="50.85546875" customWidth="1"/>
  </cols>
  <sheetData>
    <row r="1" spans="1:8" x14ac:dyDescent="0.2">
      <c r="A1" s="32" t="s">
        <v>23</v>
      </c>
      <c r="B1" s="32">
        <v>5</v>
      </c>
      <c r="C1" s="29"/>
      <c r="D1" s="29"/>
      <c r="E1" s="29"/>
      <c r="F1" s="29"/>
      <c r="G1" s="29"/>
    </row>
    <row r="2" spans="1:8" x14ac:dyDescent="0.2">
      <c r="A2" s="32" t="s">
        <v>132</v>
      </c>
      <c r="B2" s="33">
        <v>42670.333333333336</v>
      </c>
      <c r="C2" s="29"/>
      <c r="D2" s="29"/>
      <c r="E2" s="29"/>
      <c r="F2" s="29"/>
      <c r="G2" s="29"/>
      <c r="H2" s="29"/>
    </row>
    <row r="3" spans="1:8" x14ac:dyDescent="0.2">
      <c r="A3" s="32" t="s">
        <v>133</v>
      </c>
      <c r="B3" s="33">
        <v>42677.333333333336</v>
      </c>
      <c r="C3" s="29"/>
      <c r="D3" s="29"/>
      <c r="E3" s="29"/>
      <c r="F3" s="29"/>
      <c r="G3" s="29"/>
      <c r="H3" s="29"/>
    </row>
    <row r="4" spans="1:8" x14ac:dyDescent="0.2">
      <c r="A4" s="32" t="s">
        <v>134</v>
      </c>
      <c r="B4" s="34">
        <f>B3</f>
        <v>42677.333333333336</v>
      </c>
      <c r="C4" s="29"/>
      <c r="D4" s="29"/>
      <c r="E4" s="29"/>
      <c r="F4" s="29"/>
      <c r="G4" s="29"/>
      <c r="H4" s="29"/>
    </row>
    <row r="5" spans="1:8" x14ac:dyDescent="0.2">
      <c r="A5" s="32"/>
      <c r="B5" s="33"/>
      <c r="C5" s="29"/>
      <c r="D5" s="29"/>
      <c r="E5" s="29"/>
      <c r="F5" s="29"/>
      <c r="G5" s="29"/>
      <c r="H5" s="29"/>
    </row>
    <row r="6" spans="1:8" x14ac:dyDescent="0.2">
      <c r="A6" s="32" t="s">
        <v>135</v>
      </c>
      <c r="B6" s="35">
        <f>COUNT(A21:A41)</f>
        <v>8</v>
      </c>
      <c r="C6" s="29"/>
      <c r="D6" s="29"/>
      <c r="E6" s="29"/>
      <c r="F6" s="29"/>
      <c r="G6" s="29"/>
      <c r="H6" s="29"/>
    </row>
    <row r="7" spans="1:8" x14ac:dyDescent="0.2">
      <c r="A7" s="32" t="s">
        <v>136</v>
      </c>
      <c r="B7" s="35">
        <f>SUM(B6)</f>
        <v>8</v>
      </c>
      <c r="C7" s="29"/>
      <c r="D7" s="29"/>
      <c r="E7" s="29"/>
      <c r="F7" s="29"/>
      <c r="G7" s="29"/>
      <c r="H7" s="29"/>
    </row>
    <row r="8" spans="1:8" x14ac:dyDescent="0.2">
      <c r="A8" s="32" t="s">
        <v>137</v>
      </c>
      <c r="B8" s="35">
        <f>SUM(B7)</f>
        <v>8</v>
      </c>
      <c r="C8" s="29"/>
      <c r="D8" s="29"/>
      <c r="E8" s="29"/>
      <c r="F8" s="29"/>
      <c r="G8" s="29"/>
      <c r="H8" s="29"/>
    </row>
    <row r="9" spans="1:8" x14ac:dyDescent="0.2">
      <c r="A9" s="32" t="s">
        <v>138</v>
      </c>
      <c r="B9" s="35">
        <f>SUM(B8, -1)</f>
        <v>7</v>
      </c>
      <c r="C9" s="29"/>
      <c r="D9" s="29"/>
      <c r="E9" s="29"/>
      <c r="F9" s="29"/>
      <c r="G9" s="29"/>
      <c r="H9" s="29"/>
    </row>
    <row r="10" spans="1:8" x14ac:dyDescent="0.2">
      <c r="A10" s="32" t="s">
        <v>139</v>
      </c>
      <c r="B10" s="35">
        <f>SUM(B9, -2)</f>
        <v>5</v>
      </c>
      <c r="C10" s="29"/>
      <c r="D10" s="29"/>
      <c r="E10" s="29"/>
      <c r="F10" s="29"/>
      <c r="G10" s="29"/>
      <c r="H10" s="29"/>
    </row>
    <row r="11" spans="1:8" x14ac:dyDescent="0.2">
      <c r="A11" s="32" t="s">
        <v>140</v>
      </c>
      <c r="B11" s="35">
        <f>SUM(B10, -1)</f>
        <v>4</v>
      </c>
      <c r="C11" s="29"/>
      <c r="D11" s="29"/>
      <c r="E11" s="29"/>
      <c r="F11" s="29"/>
      <c r="G11" s="29"/>
      <c r="H11" s="29"/>
    </row>
    <row r="12" spans="1:8" x14ac:dyDescent="0.2">
      <c r="A12" s="32" t="s">
        <v>141</v>
      </c>
      <c r="B12" s="35">
        <f>SUM(B11, -4)</f>
        <v>0</v>
      </c>
      <c r="C12" s="29"/>
      <c r="D12" s="29"/>
      <c r="E12" s="29"/>
      <c r="F12" s="29"/>
      <c r="G12" s="29"/>
      <c r="H12" s="29"/>
    </row>
    <row r="13" spans="1:8" x14ac:dyDescent="0.2">
      <c r="A13" s="32" t="s">
        <v>142</v>
      </c>
      <c r="B13" s="35">
        <f>SUM(B12)</f>
        <v>0</v>
      </c>
      <c r="C13" s="29"/>
      <c r="D13" s="29"/>
      <c r="E13" s="29"/>
      <c r="F13" s="29"/>
      <c r="G13" s="29"/>
      <c r="H13" s="29"/>
    </row>
    <row r="14" spans="1:8" x14ac:dyDescent="0.2">
      <c r="A14" s="29"/>
      <c r="B14" s="29"/>
      <c r="C14" s="29"/>
      <c r="D14" s="29"/>
      <c r="E14" s="29"/>
      <c r="F14" s="29"/>
      <c r="G14" s="29"/>
      <c r="H14" s="29"/>
    </row>
    <row r="20" spans="1:8" x14ac:dyDescent="0.2">
      <c r="A20" s="31" t="s">
        <v>143</v>
      </c>
      <c r="B20" s="31" t="s">
        <v>21</v>
      </c>
      <c r="C20" s="31" t="s">
        <v>144</v>
      </c>
      <c r="D20" s="31" t="s">
        <v>145</v>
      </c>
      <c r="E20" s="31" t="s">
        <v>146</v>
      </c>
      <c r="F20" s="31" t="s">
        <v>147</v>
      </c>
      <c r="G20" s="31" t="s">
        <v>7</v>
      </c>
      <c r="H20" s="31" t="s">
        <v>28</v>
      </c>
    </row>
    <row r="21" spans="1:8" x14ac:dyDescent="0.2">
      <c r="A21">
        <v>0</v>
      </c>
      <c r="B21" t="s">
        <v>160</v>
      </c>
      <c r="C21" t="s">
        <v>158</v>
      </c>
      <c r="D21" t="s">
        <v>159</v>
      </c>
      <c r="E21" t="s">
        <v>150</v>
      </c>
      <c r="F21" t="s">
        <v>253</v>
      </c>
      <c r="G21" t="s">
        <v>170</v>
      </c>
      <c r="H21" t="s">
        <v>254</v>
      </c>
    </row>
    <row r="22" spans="1:8" x14ac:dyDescent="0.2">
      <c r="A22">
        <v>0.5</v>
      </c>
      <c r="B22" t="s">
        <v>160</v>
      </c>
      <c r="C22" t="s">
        <v>262</v>
      </c>
      <c r="D22" t="s">
        <v>263</v>
      </c>
      <c r="E22" t="s">
        <v>150</v>
      </c>
      <c r="F22" t="s">
        <v>264</v>
      </c>
      <c r="G22" t="s">
        <v>170</v>
      </c>
    </row>
    <row r="23" spans="1:8" x14ac:dyDescent="0.2">
      <c r="A23">
        <v>1</v>
      </c>
      <c r="B23" t="s">
        <v>215</v>
      </c>
      <c r="C23" t="s">
        <v>152</v>
      </c>
      <c r="D23" t="s">
        <v>255</v>
      </c>
      <c r="E23" t="s">
        <v>150</v>
      </c>
      <c r="F23" t="s">
        <v>258</v>
      </c>
      <c r="G23" t="s">
        <v>170</v>
      </c>
    </row>
    <row r="24" spans="1:8" x14ac:dyDescent="0.2">
      <c r="A24">
        <v>2</v>
      </c>
      <c r="B24" t="s">
        <v>215</v>
      </c>
      <c r="C24" t="s">
        <v>152</v>
      </c>
      <c r="D24" t="s">
        <v>255</v>
      </c>
      <c r="E24" t="s">
        <v>150</v>
      </c>
      <c r="F24" t="s">
        <v>256</v>
      </c>
      <c r="G24" t="s">
        <v>170</v>
      </c>
    </row>
    <row r="25" spans="1:8" x14ac:dyDescent="0.2">
      <c r="A25">
        <v>3</v>
      </c>
      <c r="B25" t="s">
        <v>215</v>
      </c>
      <c r="C25" t="s">
        <v>152</v>
      </c>
      <c r="D25" t="s">
        <v>255</v>
      </c>
      <c r="E25" t="s">
        <v>150</v>
      </c>
      <c r="F25" t="s">
        <v>257</v>
      </c>
      <c r="G25" t="s">
        <v>170</v>
      </c>
    </row>
    <row r="26" spans="1:8" x14ac:dyDescent="0.2">
      <c r="A26">
        <v>4</v>
      </c>
      <c r="B26" t="s">
        <v>215</v>
      </c>
      <c r="C26" t="s">
        <v>152</v>
      </c>
      <c r="D26" t="s">
        <v>255</v>
      </c>
      <c r="E26" t="s">
        <v>150</v>
      </c>
      <c r="F26" t="s">
        <v>259</v>
      </c>
      <c r="G26" t="s">
        <v>170</v>
      </c>
    </row>
    <row r="27" spans="1:8" x14ac:dyDescent="0.2">
      <c r="A27">
        <v>5</v>
      </c>
      <c r="B27" t="s">
        <v>215</v>
      </c>
      <c r="C27" t="s">
        <v>152</v>
      </c>
      <c r="D27" t="s">
        <v>260</v>
      </c>
      <c r="E27" t="s">
        <v>150</v>
      </c>
      <c r="F27" t="s">
        <v>261</v>
      </c>
      <c r="G27" t="s">
        <v>170</v>
      </c>
    </row>
    <row r="28" spans="1:8" x14ac:dyDescent="0.2">
      <c r="A28">
        <v>6</v>
      </c>
      <c r="B28" t="s">
        <v>160</v>
      </c>
      <c r="C28" t="s">
        <v>247</v>
      </c>
      <c r="D28" t="s">
        <v>248</v>
      </c>
      <c r="E28" t="s">
        <v>150</v>
      </c>
      <c r="F28" t="s">
        <v>265</v>
      </c>
      <c r="G28" t="s">
        <v>170</v>
      </c>
    </row>
    <row r="48" spans="1:2" x14ac:dyDescent="0.2">
      <c r="A48">
        <v>0</v>
      </c>
      <c r="B48">
        <f t="shared" ref="B48:B55" si="0">B6</f>
        <v>8</v>
      </c>
    </row>
    <row r="49" spans="1:2" x14ac:dyDescent="0.2">
      <c r="A49">
        <v>1</v>
      </c>
      <c r="B49">
        <f t="shared" si="0"/>
        <v>8</v>
      </c>
    </row>
    <row r="50" spans="1:2" x14ac:dyDescent="0.2">
      <c r="A50">
        <v>2</v>
      </c>
      <c r="B50">
        <f t="shared" si="0"/>
        <v>8</v>
      </c>
    </row>
    <row r="51" spans="1:2" x14ac:dyDescent="0.2">
      <c r="A51">
        <v>3</v>
      </c>
      <c r="B51">
        <f t="shared" si="0"/>
        <v>7</v>
      </c>
    </row>
    <row r="52" spans="1:2" x14ac:dyDescent="0.2">
      <c r="A52">
        <v>4</v>
      </c>
      <c r="B52">
        <f t="shared" si="0"/>
        <v>5</v>
      </c>
    </row>
    <row r="53" spans="1:2" x14ac:dyDescent="0.2">
      <c r="A53">
        <v>5</v>
      </c>
      <c r="B53">
        <f t="shared" si="0"/>
        <v>4</v>
      </c>
    </row>
    <row r="54" spans="1:2" x14ac:dyDescent="0.2">
      <c r="A54">
        <v>6</v>
      </c>
      <c r="B54">
        <f t="shared" si="0"/>
        <v>0</v>
      </c>
    </row>
    <row r="55" spans="1:2" x14ac:dyDescent="0.2">
      <c r="A55">
        <v>7</v>
      </c>
      <c r="B55">
        <f t="shared" si="0"/>
        <v>0</v>
      </c>
    </row>
  </sheetData>
  <pageMargins left="0.7" right="0.7" top="0.75" bottom="0.75" header="0.3" footer="0.3"/>
  <pageSetup orientation="portrait" horizontalDpi="4294967293" verticalDpi="0" r:id="rId1"/>
  <ignoredErrors>
    <ignoredError sqref="B9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F23" sqref="F23"/>
    </sheetView>
  </sheetViews>
  <sheetFormatPr defaultRowHeight="12.75" x14ac:dyDescent="0.2"/>
  <cols>
    <col min="1" max="1" width="11.140625" bestFit="1" customWidth="1"/>
    <col min="2" max="2" width="18.85546875" customWidth="1"/>
    <col min="3" max="4" width="13.5703125" bestFit="1" customWidth="1"/>
    <col min="5" max="5" width="12" bestFit="1" customWidth="1"/>
    <col min="6" max="6" width="65.85546875" bestFit="1" customWidth="1"/>
    <col min="7" max="7" width="10.140625" bestFit="1" customWidth="1"/>
    <col min="8" max="8" width="50.85546875" customWidth="1"/>
  </cols>
  <sheetData>
    <row r="1" spans="1:8" x14ac:dyDescent="0.2">
      <c r="A1" s="32" t="s">
        <v>23</v>
      </c>
      <c r="B1" s="32">
        <v>6</v>
      </c>
      <c r="C1" s="29"/>
      <c r="D1" s="29"/>
      <c r="E1" s="29"/>
      <c r="F1" s="29"/>
      <c r="G1" s="29"/>
    </row>
    <row r="2" spans="1:8" x14ac:dyDescent="0.2">
      <c r="A2" s="32" t="s">
        <v>132</v>
      </c>
      <c r="B2" s="33">
        <v>42677.333333333336</v>
      </c>
      <c r="C2" s="29"/>
      <c r="D2" s="29"/>
      <c r="E2" s="29"/>
      <c r="F2" s="29"/>
      <c r="G2" s="29"/>
      <c r="H2" s="29"/>
    </row>
    <row r="3" spans="1:8" x14ac:dyDescent="0.2">
      <c r="A3" s="32" t="s">
        <v>133</v>
      </c>
      <c r="B3" s="33">
        <v>42684.333333333336</v>
      </c>
      <c r="C3" s="29"/>
      <c r="D3" s="29"/>
      <c r="E3" s="29"/>
      <c r="F3" s="29"/>
      <c r="G3" s="29"/>
      <c r="H3" s="29"/>
    </row>
    <row r="4" spans="1:8" x14ac:dyDescent="0.2">
      <c r="A4" s="32" t="s">
        <v>134</v>
      </c>
      <c r="B4" s="34">
        <f>B3</f>
        <v>42684.333333333336</v>
      </c>
      <c r="C4" s="29"/>
      <c r="D4" s="29"/>
      <c r="E4" s="29"/>
      <c r="F4" s="29"/>
      <c r="G4" s="29"/>
      <c r="H4" s="29"/>
    </row>
    <row r="5" spans="1:8" x14ac:dyDescent="0.2">
      <c r="A5" s="32"/>
      <c r="B5" s="33"/>
      <c r="C5" s="29"/>
      <c r="D5" s="29"/>
      <c r="E5" s="29"/>
      <c r="F5" s="29"/>
      <c r="G5" s="29"/>
      <c r="H5" s="29"/>
    </row>
    <row r="6" spans="1:8" x14ac:dyDescent="0.2">
      <c r="A6" s="32" t="s">
        <v>135</v>
      </c>
      <c r="B6" s="35">
        <f>COUNT(A21:A45)</f>
        <v>9</v>
      </c>
      <c r="C6" s="29"/>
      <c r="D6" s="29"/>
      <c r="E6" s="29"/>
      <c r="F6" s="29"/>
      <c r="G6" s="29"/>
      <c r="H6" s="29"/>
    </row>
    <row r="7" spans="1:8" x14ac:dyDescent="0.2">
      <c r="A7" s="32" t="s">
        <v>136</v>
      </c>
      <c r="B7" s="35">
        <f>SUM(B6)</f>
        <v>9</v>
      </c>
      <c r="C7" s="29"/>
      <c r="D7" s="29"/>
      <c r="E7" s="29"/>
      <c r="F7" s="29"/>
      <c r="G7" s="29"/>
      <c r="H7" s="29"/>
    </row>
    <row r="8" spans="1:8" x14ac:dyDescent="0.2">
      <c r="A8" s="32" t="s">
        <v>137</v>
      </c>
      <c r="B8" s="35">
        <f>SUM(B7, -3)</f>
        <v>6</v>
      </c>
      <c r="C8" s="29"/>
      <c r="D8" s="29"/>
      <c r="E8" s="29"/>
      <c r="F8" s="29"/>
      <c r="G8" s="29"/>
      <c r="H8" s="29"/>
    </row>
    <row r="9" spans="1:8" x14ac:dyDescent="0.2">
      <c r="A9" s="32" t="s">
        <v>138</v>
      </c>
      <c r="B9" s="35">
        <f>SUM(B8)</f>
        <v>6</v>
      </c>
      <c r="C9" s="29"/>
      <c r="D9" s="29"/>
      <c r="E9" s="29"/>
      <c r="F9" s="29"/>
      <c r="G9" s="29"/>
      <c r="H9" s="29"/>
    </row>
    <row r="10" spans="1:8" x14ac:dyDescent="0.2">
      <c r="A10" s="32" t="s">
        <v>139</v>
      </c>
      <c r="B10" s="35">
        <f>SUM(B9)</f>
        <v>6</v>
      </c>
      <c r="C10" s="29"/>
      <c r="D10" s="29"/>
      <c r="E10" s="29"/>
      <c r="F10" s="29"/>
      <c r="G10" s="29"/>
      <c r="H10" s="29"/>
    </row>
    <row r="11" spans="1:8" x14ac:dyDescent="0.2">
      <c r="A11" s="32" t="s">
        <v>140</v>
      </c>
      <c r="B11" s="35">
        <f>SUM(B10, -3)</f>
        <v>3</v>
      </c>
      <c r="C11" s="29"/>
      <c r="D11" s="29"/>
      <c r="E11" s="29"/>
      <c r="F11" s="29"/>
      <c r="G11" s="29"/>
      <c r="H11" s="29"/>
    </row>
    <row r="12" spans="1:8" x14ac:dyDescent="0.2">
      <c r="A12" s="32" t="s">
        <v>141</v>
      </c>
      <c r="B12" s="35">
        <f>SUM(B11)</f>
        <v>3</v>
      </c>
      <c r="C12" s="29"/>
      <c r="D12" s="29"/>
      <c r="E12" s="29"/>
      <c r="F12" s="29"/>
      <c r="G12" s="29"/>
      <c r="H12" s="29"/>
    </row>
    <row r="13" spans="1:8" x14ac:dyDescent="0.2">
      <c r="A13" s="32" t="s">
        <v>142</v>
      </c>
      <c r="B13" s="35">
        <f>SUM(B12, -2)</f>
        <v>1</v>
      </c>
      <c r="C13" s="29"/>
      <c r="D13" s="29"/>
      <c r="E13" s="29"/>
      <c r="F13" s="29"/>
      <c r="G13" s="29"/>
      <c r="H13" s="29"/>
    </row>
    <row r="14" spans="1:8" x14ac:dyDescent="0.2">
      <c r="A14" s="29"/>
      <c r="B14" s="29"/>
      <c r="C14" s="29"/>
      <c r="D14" s="29"/>
      <c r="E14" s="29"/>
      <c r="F14" s="29"/>
      <c r="G14" s="29"/>
      <c r="H14" s="29"/>
    </row>
    <row r="20" spans="1:8" x14ac:dyDescent="0.2">
      <c r="A20" s="31" t="s">
        <v>143</v>
      </c>
      <c r="B20" s="31" t="s">
        <v>21</v>
      </c>
      <c r="C20" s="31" t="s">
        <v>144</v>
      </c>
      <c r="D20" s="31" t="s">
        <v>145</v>
      </c>
      <c r="E20" s="31" t="s">
        <v>146</v>
      </c>
      <c r="F20" s="31" t="s">
        <v>147</v>
      </c>
      <c r="G20" s="31" t="s">
        <v>7</v>
      </c>
      <c r="H20" s="31" t="s">
        <v>28</v>
      </c>
    </row>
    <row r="21" spans="1:8" x14ac:dyDescent="0.2">
      <c r="A21">
        <v>0</v>
      </c>
      <c r="B21" t="s">
        <v>216</v>
      </c>
      <c r="C21" t="s">
        <v>152</v>
      </c>
      <c r="D21" t="s">
        <v>255</v>
      </c>
      <c r="E21" t="s">
        <v>150</v>
      </c>
      <c r="F21" t="s">
        <v>266</v>
      </c>
      <c r="G21" t="s">
        <v>170</v>
      </c>
    </row>
    <row r="22" spans="1:8" x14ac:dyDescent="0.2">
      <c r="A22">
        <v>1</v>
      </c>
      <c r="B22" t="s">
        <v>216</v>
      </c>
      <c r="C22" t="s">
        <v>152</v>
      </c>
      <c r="D22" t="s">
        <v>255</v>
      </c>
      <c r="E22" t="s">
        <v>150</v>
      </c>
      <c r="F22" t="s">
        <v>267</v>
      </c>
      <c r="G22" t="s">
        <v>170</v>
      </c>
      <c r="H22" t="s">
        <v>268</v>
      </c>
    </row>
    <row r="23" spans="1:8" x14ac:dyDescent="0.2">
      <c r="A23">
        <v>2</v>
      </c>
      <c r="B23" t="s">
        <v>216</v>
      </c>
      <c r="C23" t="s">
        <v>152</v>
      </c>
      <c r="D23" t="s">
        <v>164</v>
      </c>
      <c r="E23" t="s">
        <v>150</v>
      </c>
      <c r="F23" t="s">
        <v>275</v>
      </c>
      <c r="G23" t="s">
        <v>170</v>
      </c>
    </row>
    <row r="24" spans="1:8" x14ac:dyDescent="0.2">
      <c r="A24">
        <v>3</v>
      </c>
      <c r="B24" t="s">
        <v>216</v>
      </c>
      <c r="C24" t="s">
        <v>152</v>
      </c>
      <c r="D24" t="s">
        <v>255</v>
      </c>
      <c r="E24" t="s">
        <v>150</v>
      </c>
      <c r="F24" t="s">
        <v>269</v>
      </c>
      <c r="G24" t="s">
        <v>170</v>
      </c>
    </row>
    <row r="25" spans="1:8" x14ac:dyDescent="0.2">
      <c r="A25">
        <v>4</v>
      </c>
      <c r="B25" t="s">
        <v>216</v>
      </c>
      <c r="C25" t="s">
        <v>152</v>
      </c>
      <c r="D25" t="s">
        <v>260</v>
      </c>
      <c r="E25" t="s">
        <v>150</v>
      </c>
      <c r="F25" t="s">
        <v>270</v>
      </c>
      <c r="G25" t="s">
        <v>170</v>
      </c>
    </row>
    <row r="26" spans="1:8" x14ac:dyDescent="0.2">
      <c r="A26">
        <v>5</v>
      </c>
      <c r="B26" t="s">
        <v>217</v>
      </c>
      <c r="C26" t="s">
        <v>152</v>
      </c>
      <c r="D26" t="s">
        <v>255</v>
      </c>
      <c r="E26" t="s">
        <v>150</v>
      </c>
      <c r="F26" t="s">
        <v>271</v>
      </c>
      <c r="G26" t="s">
        <v>170</v>
      </c>
    </row>
    <row r="27" spans="1:8" x14ac:dyDescent="0.2">
      <c r="A27">
        <v>6</v>
      </c>
      <c r="B27" t="s">
        <v>217</v>
      </c>
      <c r="C27" t="s">
        <v>152</v>
      </c>
      <c r="D27" t="s">
        <v>164</v>
      </c>
      <c r="E27" t="s">
        <v>150</v>
      </c>
      <c r="F27" t="s">
        <v>272</v>
      </c>
      <c r="G27" t="s">
        <v>154</v>
      </c>
    </row>
    <row r="28" spans="1:8" x14ac:dyDescent="0.2">
      <c r="A28">
        <v>7</v>
      </c>
      <c r="B28" t="s">
        <v>217</v>
      </c>
      <c r="C28" t="s">
        <v>152</v>
      </c>
      <c r="D28" t="s">
        <v>255</v>
      </c>
      <c r="E28" t="s">
        <v>150</v>
      </c>
      <c r="F28" t="s">
        <v>273</v>
      </c>
      <c r="G28" t="s">
        <v>170</v>
      </c>
    </row>
    <row r="29" spans="1:8" x14ac:dyDescent="0.2">
      <c r="A29">
        <v>8</v>
      </c>
      <c r="B29" t="s">
        <v>217</v>
      </c>
      <c r="C29" t="s">
        <v>152</v>
      </c>
      <c r="D29" t="s">
        <v>260</v>
      </c>
      <c r="E29" t="s">
        <v>150</v>
      </c>
      <c r="F29" t="s">
        <v>270</v>
      </c>
      <c r="G29" t="s">
        <v>170</v>
      </c>
    </row>
    <row r="48" spans="1:2" x14ac:dyDescent="0.2">
      <c r="A48">
        <v>0</v>
      </c>
      <c r="B48">
        <f t="shared" ref="B48:B55" si="0">B6</f>
        <v>9</v>
      </c>
    </row>
    <row r="49" spans="1:2" x14ac:dyDescent="0.2">
      <c r="A49">
        <v>1</v>
      </c>
      <c r="B49">
        <f t="shared" si="0"/>
        <v>9</v>
      </c>
    </row>
    <row r="50" spans="1:2" x14ac:dyDescent="0.2">
      <c r="A50">
        <v>2</v>
      </c>
      <c r="B50">
        <f t="shared" si="0"/>
        <v>6</v>
      </c>
    </row>
    <row r="51" spans="1:2" x14ac:dyDescent="0.2">
      <c r="A51">
        <v>3</v>
      </c>
      <c r="B51">
        <f t="shared" si="0"/>
        <v>6</v>
      </c>
    </row>
    <row r="52" spans="1:2" x14ac:dyDescent="0.2">
      <c r="A52">
        <v>4</v>
      </c>
      <c r="B52">
        <f t="shared" si="0"/>
        <v>6</v>
      </c>
    </row>
    <row r="53" spans="1:2" x14ac:dyDescent="0.2">
      <c r="A53">
        <v>5</v>
      </c>
      <c r="B53">
        <f t="shared" si="0"/>
        <v>3</v>
      </c>
    </row>
    <row r="54" spans="1:2" x14ac:dyDescent="0.2">
      <c r="A54">
        <v>6</v>
      </c>
      <c r="B54">
        <f t="shared" si="0"/>
        <v>3</v>
      </c>
    </row>
    <row r="55" spans="1:2" x14ac:dyDescent="0.2">
      <c r="A55">
        <v>7</v>
      </c>
      <c r="B55">
        <f t="shared" si="0"/>
        <v>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G23" sqref="G23"/>
    </sheetView>
  </sheetViews>
  <sheetFormatPr defaultRowHeight="12.75" x14ac:dyDescent="0.2"/>
  <cols>
    <col min="1" max="1" width="11.140625" bestFit="1" customWidth="1"/>
    <col min="2" max="2" width="18.85546875" customWidth="1"/>
    <col min="3" max="4" width="13.5703125" bestFit="1" customWidth="1"/>
    <col min="5" max="5" width="12" bestFit="1" customWidth="1"/>
    <col min="6" max="6" width="65.85546875" bestFit="1" customWidth="1"/>
    <col min="7" max="7" width="10.140625" bestFit="1" customWidth="1"/>
    <col min="8" max="8" width="50.85546875" customWidth="1"/>
  </cols>
  <sheetData>
    <row r="1" spans="1:8" x14ac:dyDescent="0.2">
      <c r="A1" s="32" t="s">
        <v>23</v>
      </c>
      <c r="B1" s="32">
        <v>7</v>
      </c>
      <c r="C1" s="29"/>
      <c r="D1" s="29"/>
      <c r="E1" s="29"/>
      <c r="F1" s="29"/>
      <c r="G1" s="29"/>
    </row>
    <row r="2" spans="1:8" x14ac:dyDescent="0.2">
      <c r="A2" s="32" t="s">
        <v>132</v>
      </c>
      <c r="B2" s="33">
        <v>42684.333333333336</v>
      </c>
      <c r="C2" s="29"/>
      <c r="D2" s="29"/>
      <c r="E2" s="29"/>
      <c r="F2" s="29"/>
      <c r="G2" s="29"/>
      <c r="H2" s="29"/>
    </row>
    <row r="3" spans="1:8" x14ac:dyDescent="0.2">
      <c r="A3" s="32" t="s">
        <v>133</v>
      </c>
      <c r="B3" s="33">
        <v>42691.333333333336</v>
      </c>
      <c r="C3" s="29"/>
      <c r="D3" s="29"/>
      <c r="E3" s="29"/>
      <c r="F3" s="29"/>
      <c r="G3" s="29"/>
      <c r="H3" s="29"/>
    </row>
    <row r="4" spans="1:8" x14ac:dyDescent="0.2">
      <c r="A4" s="32" t="s">
        <v>134</v>
      </c>
      <c r="B4" s="34">
        <f>B3</f>
        <v>42691.333333333336</v>
      </c>
      <c r="C4" s="29"/>
      <c r="D4" s="29"/>
      <c r="E4" s="29"/>
      <c r="F4" s="29"/>
      <c r="G4" s="29"/>
      <c r="H4" s="29"/>
    </row>
    <row r="5" spans="1:8" x14ac:dyDescent="0.2">
      <c r="A5" s="32"/>
      <c r="B5" s="33"/>
      <c r="C5" s="29"/>
      <c r="D5" s="29"/>
      <c r="E5" s="29"/>
      <c r="F5" s="29"/>
      <c r="G5" s="29"/>
      <c r="H5" s="29"/>
    </row>
    <row r="6" spans="1:8" x14ac:dyDescent="0.2">
      <c r="A6" s="32" t="s">
        <v>135</v>
      </c>
      <c r="B6" s="35">
        <f>COUNT(A21:A45)</f>
        <v>11</v>
      </c>
      <c r="C6" s="29"/>
      <c r="D6" s="29"/>
      <c r="E6" s="29"/>
      <c r="F6" s="29"/>
      <c r="G6" s="29"/>
      <c r="H6" s="29"/>
    </row>
    <row r="7" spans="1:8" x14ac:dyDescent="0.2">
      <c r="A7" s="32" t="s">
        <v>136</v>
      </c>
      <c r="B7" s="35">
        <f>SUM(B6, -2)</f>
        <v>9</v>
      </c>
      <c r="C7" s="29"/>
      <c r="D7" s="29"/>
      <c r="E7" s="29"/>
      <c r="F7" s="29"/>
      <c r="G7" s="29"/>
      <c r="H7" s="29"/>
    </row>
    <row r="8" spans="1:8" x14ac:dyDescent="0.2">
      <c r="A8" s="32" t="s">
        <v>137</v>
      </c>
      <c r="B8" s="35">
        <f>SUM(B7, -2)</f>
        <v>7</v>
      </c>
      <c r="C8" s="29"/>
      <c r="D8" s="29"/>
      <c r="E8" s="29"/>
      <c r="F8" s="29"/>
      <c r="G8" s="29"/>
      <c r="H8" s="29"/>
    </row>
    <row r="9" spans="1:8" x14ac:dyDescent="0.2">
      <c r="A9" s="32" t="s">
        <v>138</v>
      </c>
      <c r="B9" s="35">
        <f t="shared" ref="B7:B13" si="0">SUM(B8)</f>
        <v>7</v>
      </c>
      <c r="C9" s="29"/>
      <c r="D9" s="29"/>
      <c r="E9" s="29"/>
      <c r="F9" s="29"/>
      <c r="G9" s="29"/>
      <c r="H9" s="29"/>
    </row>
    <row r="10" spans="1:8" x14ac:dyDescent="0.2">
      <c r="A10" s="32" t="s">
        <v>139</v>
      </c>
      <c r="B10" s="35">
        <f t="shared" si="0"/>
        <v>7</v>
      </c>
      <c r="C10" s="29"/>
      <c r="D10" s="29"/>
      <c r="E10" s="29"/>
      <c r="F10" s="29"/>
      <c r="G10" s="29"/>
      <c r="H10" s="29"/>
    </row>
    <row r="11" spans="1:8" x14ac:dyDescent="0.2">
      <c r="A11" s="32" t="s">
        <v>140</v>
      </c>
      <c r="B11" s="35">
        <f t="shared" si="0"/>
        <v>7</v>
      </c>
      <c r="C11" s="29"/>
      <c r="D11" s="29"/>
      <c r="E11" s="29"/>
      <c r="F11" s="29"/>
      <c r="G11" s="29"/>
      <c r="H11" s="29"/>
    </row>
    <row r="12" spans="1:8" x14ac:dyDescent="0.2">
      <c r="A12" s="32" t="s">
        <v>141</v>
      </c>
      <c r="B12" s="35">
        <f t="shared" si="0"/>
        <v>7</v>
      </c>
      <c r="C12" s="29"/>
      <c r="D12" s="29"/>
      <c r="E12" s="29"/>
      <c r="F12" s="29"/>
      <c r="G12" s="29"/>
      <c r="H12" s="29"/>
    </row>
    <row r="13" spans="1:8" x14ac:dyDescent="0.2">
      <c r="A13" s="32" t="s">
        <v>142</v>
      </c>
      <c r="B13" s="35">
        <f t="shared" si="0"/>
        <v>7</v>
      </c>
      <c r="C13" s="29"/>
      <c r="D13" s="29"/>
      <c r="E13" s="29"/>
      <c r="F13" s="29"/>
      <c r="G13" s="29"/>
      <c r="H13" s="29"/>
    </row>
    <row r="14" spans="1:8" x14ac:dyDescent="0.2">
      <c r="A14" s="29"/>
      <c r="B14" s="29"/>
      <c r="C14" s="29"/>
      <c r="D14" s="29"/>
      <c r="E14" s="29"/>
      <c r="F14" s="29"/>
      <c r="G14" s="29"/>
      <c r="H14" s="29"/>
    </row>
    <row r="20" spans="1:8" x14ac:dyDescent="0.2">
      <c r="A20" s="31" t="s">
        <v>143</v>
      </c>
      <c r="B20" s="31" t="s">
        <v>21</v>
      </c>
      <c r="C20" s="31" t="s">
        <v>144</v>
      </c>
      <c r="D20" s="31" t="s">
        <v>145</v>
      </c>
      <c r="E20" s="31" t="s">
        <v>146</v>
      </c>
      <c r="F20" s="31" t="s">
        <v>147</v>
      </c>
      <c r="G20" s="31" t="s">
        <v>7</v>
      </c>
      <c r="H20" s="31" t="s">
        <v>28</v>
      </c>
    </row>
    <row r="21" spans="1:8" x14ac:dyDescent="0.2">
      <c r="A21">
        <v>0</v>
      </c>
      <c r="B21" t="s">
        <v>217</v>
      </c>
      <c r="C21" t="s">
        <v>152</v>
      </c>
      <c r="D21" t="s">
        <v>255</v>
      </c>
      <c r="E21" t="s">
        <v>150</v>
      </c>
      <c r="F21" t="s">
        <v>276</v>
      </c>
      <c r="G21" t="s">
        <v>170</v>
      </c>
    </row>
    <row r="22" spans="1:8" x14ac:dyDescent="0.2">
      <c r="A22">
        <v>1</v>
      </c>
      <c r="B22" t="s">
        <v>218</v>
      </c>
      <c r="C22" t="s">
        <v>152</v>
      </c>
      <c r="D22" t="s">
        <v>255</v>
      </c>
      <c r="E22" t="s">
        <v>150</v>
      </c>
      <c r="F22" t="s">
        <v>277</v>
      </c>
      <c r="G22" t="s">
        <v>154</v>
      </c>
    </row>
    <row r="23" spans="1:8" x14ac:dyDescent="0.2">
      <c r="A23">
        <v>2</v>
      </c>
      <c r="B23" t="s">
        <v>218</v>
      </c>
      <c r="C23" t="s">
        <v>152</v>
      </c>
      <c r="D23" t="s">
        <v>255</v>
      </c>
      <c r="E23" t="s">
        <v>150</v>
      </c>
      <c r="F23" t="s">
        <v>283</v>
      </c>
      <c r="G23" t="s">
        <v>148</v>
      </c>
    </row>
    <row r="24" spans="1:8" x14ac:dyDescent="0.2">
      <c r="A24">
        <v>3</v>
      </c>
      <c r="B24" t="s">
        <v>218</v>
      </c>
      <c r="C24" t="s">
        <v>152</v>
      </c>
      <c r="D24" t="s">
        <v>255</v>
      </c>
      <c r="E24" t="s">
        <v>150</v>
      </c>
      <c r="F24" t="s">
        <v>284</v>
      </c>
      <c r="G24" t="s">
        <v>148</v>
      </c>
    </row>
    <row r="25" spans="1:8" x14ac:dyDescent="0.2">
      <c r="A25">
        <v>4</v>
      </c>
      <c r="B25" t="s">
        <v>218</v>
      </c>
      <c r="C25" t="s">
        <v>152</v>
      </c>
      <c r="D25" t="s">
        <v>255</v>
      </c>
      <c r="E25" t="s">
        <v>150</v>
      </c>
      <c r="F25" t="s">
        <v>282</v>
      </c>
      <c r="G25" t="s">
        <v>170</v>
      </c>
      <c r="H25" t="s">
        <v>278</v>
      </c>
    </row>
    <row r="26" spans="1:8" x14ac:dyDescent="0.2">
      <c r="A26">
        <v>5</v>
      </c>
      <c r="B26" t="s">
        <v>219</v>
      </c>
      <c r="C26" t="s">
        <v>152</v>
      </c>
      <c r="D26" t="s">
        <v>255</v>
      </c>
      <c r="E26" t="s">
        <v>150</v>
      </c>
      <c r="F26" t="s">
        <v>279</v>
      </c>
      <c r="G26" t="s">
        <v>148</v>
      </c>
    </row>
    <row r="27" spans="1:8" x14ac:dyDescent="0.2">
      <c r="A27">
        <v>6</v>
      </c>
      <c r="B27" t="s">
        <v>219</v>
      </c>
      <c r="C27" t="s">
        <v>152</v>
      </c>
      <c r="D27" t="s">
        <v>260</v>
      </c>
      <c r="E27" t="s">
        <v>150</v>
      </c>
      <c r="F27" t="s">
        <v>280</v>
      </c>
      <c r="G27" t="s">
        <v>148</v>
      </c>
    </row>
    <row r="28" spans="1:8" x14ac:dyDescent="0.2">
      <c r="A28">
        <v>7</v>
      </c>
      <c r="B28" t="s">
        <v>219</v>
      </c>
      <c r="C28" t="s">
        <v>152</v>
      </c>
      <c r="D28" t="s">
        <v>255</v>
      </c>
      <c r="E28" t="s">
        <v>150</v>
      </c>
      <c r="F28" t="s">
        <v>281</v>
      </c>
      <c r="G28" t="s">
        <v>148</v>
      </c>
    </row>
    <row r="29" spans="1:8" x14ac:dyDescent="0.2">
      <c r="A29">
        <v>8</v>
      </c>
      <c r="B29" t="s">
        <v>160</v>
      </c>
      <c r="C29" t="s">
        <v>158</v>
      </c>
      <c r="D29" t="s">
        <v>159</v>
      </c>
      <c r="E29" t="s">
        <v>150</v>
      </c>
      <c r="F29" t="s">
        <v>285</v>
      </c>
      <c r="G29" t="s">
        <v>148</v>
      </c>
    </row>
    <row r="30" spans="1:8" x14ac:dyDescent="0.2">
      <c r="A30">
        <v>9</v>
      </c>
      <c r="B30" t="s">
        <v>217</v>
      </c>
      <c r="C30" t="s">
        <v>152</v>
      </c>
      <c r="D30" t="s">
        <v>286</v>
      </c>
      <c r="E30" t="s">
        <v>150</v>
      </c>
      <c r="F30" t="s">
        <v>287</v>
      </c>
      <c r="G30" t="s">
        <v>170</v>
      </c>
    </row>
    <row r="31" spans="1:8" x14ac:dyDescent="0.2">
      <c r="A31">
        <v>10</v>
      </c>
      <c r="B31" t="s">
        <v>218</v>
      </c>
      <c r="C31" t="s">
        <v>152</v>
      </c>
      <c r="D31" t="s">
        <v>286</v>
      </c>
      <c r="E31" t="s">
        <v>150</v>
      </c>
      <c r="F31" t="s">
        <v>288</v>
      </c>
      <c r="G31" t="s">
        <v>170</v>
      </c>
    </row>
    <row r="48" spans="1:2" x14ac:dyDescent="0.2">
      <c r="A48">
        <v>0</v>
      </c>
      <c r="B48">
        <f t="shared" ref="B48:B55" si="1">B6</f>
        <v>11</v>
      </c>
    </row>
    <row r="49" spans="1:2" x14ac:dyDescent="0.2">
      <c r="A49">
        <v>1</v>
      </c>
      <c r="B49">
        <f t="shared" si="1"/>
        <v>9</v>
      </c>
    </row>
    <row r="50" spans="1:2" x14ac:dyDescent="0.2">
      <c r="A50">
        <v>2</v>
      </c>
      <c r="B50">
        <f t="shared" si="1"/>
        <v>7</v>
      </c>
    </row>
    <row r="51" spans="1:2" x14ac:dyDescent="0.2">
      <c r="A51">
        <v>3</v>
      </c>
      <c r="B51">
        <f t="shared" si="1"/>
        <v>7</v>
      </c>
    </row>
    <row r="52" spans="1:2" x14ac:dyDescent="0.2">
      <c r="A52">
        <v>4</v>
      </c>
      <c r="B52">
        <f t="shared" si="1"/>
        <v>7</v>
      </c>
    </row>
    <row r="53" spans="1:2" x14ac:dyDescent="0.2">
      <c r="A53">
        <v>5</v>
      </c>
      <c r="B53">
        <f t="shared" si="1"/>
        <v>7</v>
      </c>
    </row>
    <row r="54" spans="1:2" x14ac:dyDescent="0.2">
      <c r="A54">
        <v>6</v>
      </c>
      <c r="B54">
        <f t="shared" si="1"/>
        <v>7</v>
      </c>
    </row>
    <row r="55" spans="1:2" x14ac:dyDescent="0.2">
      <c r="A55">
        <v>7</v>
      </c>
      <c r="B55">
        <f t="shared" si="1"/>
        <v>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"/>
  <sheetViews>
    <sheetView zoomScaleNormal="100" workbookViewId="0">
      <selection activeCell="C24" sqref="C24"/>
    </sheetView>
  </sheetViews>
  <sheetFormatPr defaultRowHeight="12.75" x14ac:dyDescent="0.2"/>
  <cols>
    <col min="1" max="1" width="10.28515625"/>
    <col min="2" max="4" width="11.5703125"/>
    <col min="5" max="5" width="12.28515625"/>
    <col min="6" max="6" width="51.85546875"/>
    <col min="7" max="7" width="11.5703125"/>
    <col min="8" max="8" width="51.85546875"/>
    <col min="9" max="1025" width="11.5703125"/>
  </cols>
  <sheetData>
    <row r="1" spans="1:8" s="4" customFormat="1" x14ac:dyDescent="0.2">
      <c r="A1" s="2" t="s">
        <v>23</v>
      </c>
      <c r="B1" s="2"/>
      <c r="C1" s="2"/>
      <c r="D1" s="2"/>
      <c r="E1" s="2"/>
      <c r="F1" s="3" t="s">
        <v>131</v>
      </c>
      <c r="G1" s="2"/>
      <c r="H1" s="2"/>
    </row>
    <row r="2" spans="1:8" s="4" customFormat="1" x14ac:dyDescent="0.2">
      <c r="A2" s="2" t="s">
        <v>132</v>
      </c>
      <c r="B2" s="26"/>
      <c r="C2" s="2"/>
      <c r="D2" s="2"/>
      <c r="E2" s="2"/>
      <c r="F2" s="2"/>
      <c r="G2" s="2"/>
      <c r="H2" s="2"/>
    </row>
    <row r="3" spans="1:8" s="4" customFormat="1" x14ac:dyDescent="0.2">
      <c r="A3" s="2" t="s">
        <v>133</v>
      </c>
      <c r="B3" s="26"/>
      <c r="C3" s="2"/>
      <c r="D3" s="2"/>
      <c r="E3" s="2"/>
      <c r="F3" s="2"/>
      <c r="G3" s="2"/>
      <c r="H3" s="2"/>
    </row>
    <row r="4" spans="1:8" s="4" customFormat="1" x14ac:dyDescent="0.2">
      <c r="A4" s="2" t="s">
        <v>134</v>
      </c>
      <c r="B4" s="26"/>
      <c r="C4" s="2"/>
      <c r="D4" s="2"/>
      <c r="E4" s="2"/>
      <c r="F4" s="2"/>
      <c r="G4" s="2"/>
      <c r="H4" s="2"/>
    </row>
    <row r="5" spans="1:8" s="4" customFormat="1" x14ac:dyDescent="0.2">
      <c r="A5" s="2"/>
      <c r="B5" s="26"/>
      <c r="C5" s="2"/>
      <c r="D5" s="2"/>
      <c r="E5" s="2"/>
      <c r="F5" s="2"/>
      <c r="G5" s="2"/>
      <c r="H5" s="2"/>
    </row>
    <row r="6" spans="1:8" s="4" customFormat="1" x14ac:dyDescent="0.2">
      <c r="A6" s="2" t="s">
        <v>135</v>
      </c>
      <c r="B6" s="27">
        <v>23</v>
      </c>
      <c r="C6" s="2"/>
      <c r="D6" s="2"/>
      <c r="E6" s="2"/>
      <c r="F6" s="2"/>
      <c r="G6" s="2"/>
      <c r="H6" s="2"/>
    </row>
    <row r="7" spans="1:8" s="4" customFormat="1" x14ac:dyDescent="0.2">
      <c r="A7" s="2" t="s">
        <v>136</v>
      </c>
      <c r="B7" s="27">
        <f t="shared" ref="B7:B13" si="0">B6</f>
        <v>23</v>
      </c>
      <c r="C7" s="2"/>
      <c r="D7" s="2"/>
      <c r="E7" s="2"/>
      <c r="F7" s="2"/>
      <c r="G7" s="2"/>
      <c r="H7" s="2"/>
    </row>
    <row r="8" spans="1:8" s="4" customFormat="1" x14ac:dyDescent="0.2">
      <c r="A8" s="2" t="s">
        <v>137</v>
      </c>
      <c r="B8" s="27">
        <f t="shared" si="0"/>
        <v>23</v>
      </c>
      <c r="C8" s="2"/>
      <c r="D8" s="2"/>
      <c r="E8" s="2"/>
      <c r="F8" s="2"/>
      <c r="G8" s="2"/>
      <c r="H8" s="2"/>
    </row>
    <row r="9" spans="1:8" s="4" customFormat="1" x14ac:dyDescent="0.2">
      <c r="A9" s="2" t="s">
        <v>138</v>
      </c>
      <c r="B9" s="27">
        <f t="shared" si="0"/>
        <v>23</v>
      </c>
      <c r="C9" s="2"/>
      <c r="D9" s="2"/>
      <c r="E9" s="2"/>
      <c r="F9" s="2"/>
      <c r="G9" s="2"/>
      <c r="H9" s="2"/>
    </row>
    <row r="10" spans="1:8" s="4" customFormat="1" x14ac:dyDescent="0.2">
      <c r="A10" s="2" t="s">
        <v>139</v>
      </c>
      <c r="B10" s="27">
        <f t="shared" si="0"/>
        <v>23</v>
      </c>
      <c r="C10" s="2"/>
      <c r="D10" s="2"/>
      <c r="E10" s="2"/>
      <c r="F10" s="2"/>
      <c r="G10" s="2"/>
      <c r="H10" s="2"/>
    </row>
    <row r="11" spans="1:8" s="4" customFormat="1" x14ac:dyDescent="0.2">
      <c r="A11" s="2" t="s">
        <v>140</v>
      </c>
      <c r="B11" s="27">
        <f t="shared" si="0"/>
        <v>23</v>
      </c>
      <c r="C11" s="2"/>
      <c r="D11" s="2"/>
      <c r="E11" s="2"/>
      <c r="F11" s="2"/>
      <c r="G11" s="2"/>
      <c r="H11" s="2"/>
    </row>
    <row r="12" spans="1:8" s="4" customFormat="1" x14ac:dyDescent="0.2">
      <c r="A12" s="2" t="s">
        <v>141</v>
      </c>
      <c r="B12" s="27">
        <f t="shared" si="0"/>
        <v>23</v>
      </c>
      <c r="C12" s="2"/>
      <c r="D12" s="2"/>
      <c r="E12" s="2"/>
      <c r="F12" s="2"/>
      <c r="G12" s="2"/>
      <c r="H12" s="2"/>
    </row>
    <row r="13" spans="1:8" s="4" customFormat="1" x14ac:dyDescent="0.2">
      <c r="A13" s="2" t="s">
        <v>142</v>
      </c>
      <c r="B13" s="27">
        <f t="shared" si="0"/>
        <v>23</v>
      </c>
      <c r="C13" s="2"/>
      <c r="D13" s="2"/>
      <c r="E13" s="2"/>
      <c r="F13" s="2"/>
      <c r="G13" s="2"/>
      <c r="H13" s="2"/>
    </row>
    <row r="14" spans="1:8" s="4" customFormat="1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10" t="s">
        <v>143</v>
      </c>
      <c r="B15" s="10" t="s">
        <v>21</v>
      </c>
      <c r="C15" s="10" t="s">
        <v>144</v>
      </c>
      <c r="D15" s="10" t="s">
        <v>145</v>
      </c>
      <c r="E15" s="10" t="s">
        <v>146</v>
      </c>
      <c r="F15" s="10" t="s">
        <v>147</v>
      </c>
      <c r="G15" s="10" t="s">
        <v>7</v>
      </c>
      <c r="H15" s="10" t="s">
        <v>28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Backlog</vt:lpstr>
      <vt:lpstr>Sprint 2 Backlog</vt:lpstr>
      <vt:lpstr>Sprint 3 Backlog</vt:lpstr>
      <vt:lpstr>Sprint 4 Backlog</vt:lpstr>
      <vt:lpstr>Sprint 5 Backlog</vt:lpstr>
      <vt:lpstr>Sprint 6 Backlog</vt:lpstr>
      <vt:lpstr>Sprint 7 Backlog</vt:lpstr>
      <vt:lpstr>Sprint NN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Quinton Helton</dc:creator>
  <cp:lastModifiedBy>Quinton</cp:lastModifiedBy>
  <cp:revision>38</cp:revision>
  <dcterms:created xsi:type="dcterms:W3CDTF">2016-03-21T22:16:37Z</dcterms:created>
  <dcterms:modified xsi:type="dcterms:W3CDTF">2016-11-11T17:43:21Z</dcterms:modified>
  <dc:language>en-US</dc:language>
</cp:coreProperties>
</file>