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iten" sheetId="1" state="visible" r:id="rId2"/>
    <sheet name="tabelgenerator" sheetId="2" state="visible" r:id="rId3"/>
  </sheets>
  <definedNames>
    <definedName function="false" hidden="true" localSheetId="0" name="_xlnm._FilterDatabase" vbProcedure="false">Feiten!$A$1:$G$32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<sst xmlns="http://schemas.openxmlformats.org/spreadsheetml/2006/main" count="198" uniqueCount="119">
  <si>
    <t xml:space="preserve">fact</t>
  </si>
  <si>
    <t xml:space="preserve">function</t>
  </si>
  <si>
    <t xml:space="preserve">reference</t>
  </si>
  <si>
    <t xml:space="preserve">version</t>
  </si>
  <si>
    <t xml:space="preserve">juriconnect</t>
  </si>
  <si>
    <t xml:space="preserve">sourcetext</t>
  </si>
  <si>
    <t xml:space="preserve">explanation</t>
  </si>
  <si>
    <t xml:space="preserve">[bestuursorgaan]</t>
  </si>
  <si>
    <t xml:space="preserve">(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t>
  </si>
  <si>
    <t xml:space="preserve">art. 1:1 lid 1 Awb</t>
  </si>
  <si>
    <t xml:space="preserve">10-[20110223]-[jjjjmmdd]</t>
  </si>
  <si>
    <t xml:space="preserve">jci1.3:c:BWBR0005537&amp;hoofdstuk=1&amp;titeldeel=1.1&amp;artikel=1:1&amp;lid=1&amp;z=2017-03-10&amp;g=2017-03-10</t>
  </si>
  <si>
    <t xml:space="preserve">{Onder bestuursorgaan wordt verstaan:
a. een orgaan van een rechtspersoon die krachtens publiekrecht is ingesteld, of
b. een ander persoon of college, met enig openbaar gezag bekleed.}</t>
  </si>
  <si>
    <t xml:space="preserve">[persoon of college, met enig openbaar gezag bekleed]</t>
  </si>
  <si>
    <t xml:space="preserve">(
[persoon]
OF
[college]
)
EN
[met enig openbaar gezag bekleed]</t>
  </si>
  <si>
    <t xml:space="preserve">[orgaan van een rechtspersoon die krachtens publiekrecht is ingesteld]</t>
  </si>
  <si>
    <t xml:space="preserve">[orgaan]
EN
[rechtspersoon die krachtens publiekrecht is ingesteld]</t>
  </si>
  <si>
    <t xml:space="preserve">[belanghebbende]</t>
  </si>
  <si>
    <t xml:space="preserve">[persoon wiens belang rechtstreeks bij een besluit is betrokken]</t>
  </si>
  <si>
    <t xml:space="preserve">art. 1:2 lid 1 Awb</t>
  </si>
  <si>
    <t xml:space="preserve">2-[19940101]-[jjjjmmdd]</t>
  </si>
  <si>
    <t xml:space="preserve">jci1.3:c:BWBR0005537&amp;hoofdstuk=1&amp;titeldeel=1.1&amp;artikel=1:2&amp;lid=1&amp;z=2017-03-10&amp;g=2017-03-10</t>
  </si>
  <si>
    <t xml:space="preserve">{Onder belanghebbende wordt verstaan: degene wiens belang rechtstreeks bij een besluit is betrokken}</t>
  </si>
  <si>
    <t xml:space="preserve">[besluit]</t>
  </si>
  <si>
    <t xml:space="preserve">[schriftelijke beslissing van een bestuursorgaan]
EN
[beslissing inhoudende een publiekrechtelijke rechtshandeling]</t>
  </si>
  <si>
    <t xml:space="preserve">art. 1:3 lid 1 Awb</t>
  </si>
  <si>
    <t xml:space="preserve">2-[19980101]-[jjjjmmdd]</t>
  </si>
  <si>
    <t xml:space="preserve">jci1.3:c:BWBR0005537&amp;hoofdstuk=1&amp;titeldeel=1.1&amp;artikel=1:3&amp;lid=1&amp;z=2017-03-01&amp;g=2017-03-01</t>
  </si>
  <si>
    <t xml:space="preserve">{Onder besluit wordt verstaan: een schriftelijke beslissing van een bestuursorgaan, inhoudende een publiekrechtelijke rechtshandeling.}</t>
  </si>
  <si>
    <t xml:space="preserve">[beschikking]</t>
  </si>
  <si>
    <t xml:space="preserve">[besluit]
EN NIET
[besluit dat van algemene strekking is]</t>
  </si>
  <si>
    <t xml:space="preserve">art. 1:3 lid 2 Awb</t>
  </si>
  <si>
    <t xml:space="preserve">jci1.3:c:BWBR0005537&amp;hoofdstuk=1&amp;titeldeel=1.1&amp;artikel=1:3&amp;lid=2&amp;z=2017-03-01&amp;g=2017-03-01</t>
  </si>
  <si>
    <t xml:space="preserve">{Onder beschikking wordt verstaan: een besluit dat niet van algemene strekking is, met inbegrip van de afwijzing van een aanvraag daarvan.}</t>
  </si>
  <si>
    <t xml:space="preserve">De passage "met inbegrip van de afwijzing van een aanvraag daarvan" is niet in de interpretatie opgenomen. Het is niet duidelijk wat deze passage toevoegd aan de interpretatie. Als het nodig het afwijzen expliciet te benoemen, dan is het bij het definiëren van het concept [besluit].</t>
  </si>
  <si>
    <t xml:space="preserve">[aanvraag]</t>
  </si>
  <si>
    <t xml:space="preserve">&lt;&lt;&gt;&gt;</t>
  </si>
  <si>
    <t xml:space="preserve">art. 1:3 lid 1 en 3 Awb</t>
  </si>
  <si>
    <t xml:space="preserve">jci1.3:c:BWBR0005537&amp;hoofdstuk=1&amp;titeldeel=1.1&amp;artikel=1:3&amp;lid=3&amp;z=2017-03-01&amp;g=2017-03-01</t>
  </si>
  <si>
    <t xml:space="preserve">{Onder aanvraag wordt verstaan: een verzoek van een belanghebbende, een besluit te nemen.}
(…)
{Onder besluit wordt verstaan: een schriftelijke beslissing van een bestuursorgaan, inhoudende een publiekrechtelijke rechtshandeling.}</t>
  </si>
  <si>
    <t xml:space="preserve">[beleidsregel]</t>
  </si>
  <si>
    <t xml:space="preserve">[bij besluit vastgestelde algemene regel]
EN NIET
[algemeen verbindend voorschrift, omtrent de afweging van belangen, de vaststelling van feiten of de uitleg van wettelijke voorschriften bij het gebruik van een bevoegdheid van een bestuursorgaan]</t>
  </si>
  <si>
    <t xml:space="preserve">art. 1:3 lid 4 Awb</t>
  </si>
  <si>
    <t xml:space="preserve">jci1.3:c:BWBR0005537&amp;hoofdstuk=1&amp;titeldeel=1.1&amp;artikel=1:3&amp;lid=4&amp;z=2017-03-01&amp;g=2017-03-01</t>
  </si>
  <si>
    <t xml:space="preserve">{Onder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</si>
  <si>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 xml:space="preserve">[nadelige gevolgen van een besluit zijn onevenredig in verhouding tot de met het besluit te dienen doelen]</t>
  </si>
  <si>
    <t xml:space="preserve">[]</t>
  </si>
  <si>
    <t xml:space="preserve">art. 3:4 lid 2 Awb</t>
  </si>
  <si>
    <t xml:space="preserve">jci1.3:c:BWBR0005537&amp;hoofdstuk=3&amp;afdeling=3.2&amp;artikel=3:4&amp;lid=2</t>
  </si>
  <si>
    <t xml:space="preserve">De voor een of meer belanghebbenden nadelige gevolgen van een besluit mogen niet onevenredig zijn in verhouding tot de met het besluit te dienen doelen.</t>
  </si>
  <si>
    <t xml:space="preserve">[toezending besluit aan aanvrager]</t>
  </si>
  <si>
    <t xml:space="preserve">art 3:41 lid 1 Awb</t>
  </si>
  <si>
    <t xml:space="preserve">[toezending besluit aan meer belanghebbenden]</t>
  </si>
  <si>
    <t xml:space="preserve">[uitreiking besluit aan aanvrager]</t>
  </si>
  <si>
    <t xml:space="preserve">[uitreiking besluit aan meer belanghebbenden]</t>
  </si>
  <si>
    <t xml:space="preserve">[bekendmaking van het besluit kan geschieden door uitreiking of toezending]</t>
  </si>
  <si>
    <t xml:space="preserve">art 3:41 lid 2 Awb</t>
  </si>
  <si>
    <t xml:space="preserve">[bekendmaking van het besluit op een andere geschikte wijze]</t>
  </si>
  <si>
    <t xml:space="preserve">[besluit berust op deugdelijke motivering]</t>
  </si>
  <si>
    <t xml:space="preserve">art. 3:46 Awb</t>
  </si>
  <si>
    <t xml:space="preserve">1-[19980101]-[jjjjmmdd]</t>
  </si>
  <si>
    <t xml:space="preserve">jci1.3:c:BWBR0005537&amp;hoofdstuk=3&amp;afdeling=3.7&amp;artikel=3:46&amp;z=2017-03-10&amp;g=2017-03-10</t>
  </si>
  <si>
    <t xml:space="preserve">{Een besluit dient te berusten op een deugdelijke motivering.}</t>
  </si>
  <si>
    <t xml:space="preserve">[bij wettelijk voorschrift is anders bepaald]</t>
  </si>
  <si>
    <t xml:space="preserve">art. 4:1 Awb</t>
  </si>
  <si>
    <t xml:space="preserve">jci1.3:c:BWBR0005537&amp;hoofdstuk=4&amp;titeldeel=4.1&amp;afdeling=4.1.1&amp;artikel=4:1&amp;z=2017-03-10&amp;g=2017-03-10</t>
  </si>
  <si>
    <t xml:space="preserve">{Tenzij bij wettelijk voorschrift anders is bepaald, wordt de aanvraag tot het geven van een beschikking schriftelijk ingediend bij het bestuursorgaan dat bevoegd is op de aanvraag te beslissen.}</t>
  </si>
  <si>
    <t xml:space="preserve">[aanvraag is ondertekend en bevat: naam en adres aanvrager; dagtekening, aanduiding van de gevraagde beschikking]</t>
  </si>
  <si>
    <t xml:space="preserve">[aanvraag is ondertekend]
EN
[aanvraag bevat naam en adres aanvrager]
EN
[aanvraag bevat dagtekening]
EN
[aanvraag bevat aanduiding van de gevraagde beschikking]</t>
  </si>
  <si>
    <t xml:space="preserve">art. 4:2 lid 1 Awb</t>
  </si>
  <si>
    <t xml:space="preserve">jci1.3:c:BWBR0005537&amp;hoofdstuk=4&amp;titeldeel=4.1&amp;afdeling=4.1.1&amp;artikel=4:2&amp;lid=1&amp;z=2017-03-10&amp;g=2017-03-10</t>
  </si>
  <si>
    <t xml:space="preserve">{De aanvraag wordt ondertekend en bevat ten minste:
a. de naam en het adres van de aanvrager;
b. de dagtekening;
c. een aanduiding van de beschikking die wordt gevraagd.}</t>
  </si>
  <si>
    <t xml:space="preserve">[aanvraag is ondertekend]</t>
  </si>
  <si>
    <t xml:space="preserve">[aanvraag bevat naam en adres aanvrager]</t>
  </si>
  <si>
    <t xml:space="preserve">[aanvraag bevat dagtekening]</t>
  </si>
  <si>
    <t xml:space="preserve">[aanvraag bevat aanduiding van de gevraagde beschikking]</t>
  </si>
  <si>
    <t xml:space="preserve">[aanvraag bevat de gegevens en bescheiden nodig om een beslissing te nemen]</t>
  </si>
  <si>
    <t xml:space="preserve">art. 4:2 lid 2 Awb</t>
  </si>
  <si>
    <t xml:space="preserve">jci1.3:c:BWBR0005537&amp;hoofdstuk=4&amp;titeldeel=4.1&amp;afdeling=4.1.1&amp;artikel=4:2&amp;lid=2&amp;z=2017-03-10&amp;g=2017-03-10</t>
  </si>
  <si>
    <t xml:space="preserve">{De aanvrager verschaft voorts de gegevens en bescheiden die voor de beslissing op de aanvraag nodig zijn en waarover hij redelijkerwijs de beschikking kan krijgen.}</t>
  </si>
  <si>
    <t xml:space="preserve">Om welke gegevens en bescheiden het precies gaat, wordt per aanvraag uitgewerkt.
De vraag of de aanvrager redelijkerwijs de beschikking kan krijgen over een gevraagd gegeven of bescheid ook.</t>
  </si>
  <si>
    <t xml:space="preserve">[formulier voor het indienen van aanvragen en het verstrekken van gegevens is vastgesteld door bestuursorgaan]</t>
  </si>
  <si>
    <t xml:space="preserve">art. 4:4 Awb</t>
  </si>
  <si>
    <t xml:space="preserve">jci1.3:c:BWBR0005537&amp;hoofdstuk=4&amp;titeldeel=4.1&amp;afdeling=4.1.1&amp;artikel=4:4&amp;z=2017-03-01&amp;g=2017-03-01</t>
  </si>
  <si>
    <t xml:space="preserve">{Het bestuursorgaan dat bevoegd is op de aanvraag te beslissen, kan voor het indienen van aanvragen en het verstrekken van gegevens een formulier vaststellen, voor zover daarin niet is voorzien bij wettelijk voorschrift.}</t>
  </si>
  <si>
    <t xml:space="preserve">(1) Is er een betere verwijzing te vinden als bron voor het indienen van een aanvraag? 
(2) Is het indienen nodig als concept? Hetbeschrijft eigenlijk een handeling.
(3) Artikel 4:4 Awb is gewijzigd voor het in werking is getreden. Daarom is de versie die vanaf 01-01-1994 van kracht is de tweede versie van dit artikel.</t>
  </si>
  <si>
    <t xml:space="preserve">[formulier is bij wettelijk voorschrift voorzien]</t>
  </si>
  <si>
    <t xml:space="preserve">[aanvrager heeft voldaan aan alle wettelijk voorschriften voor het in behandeling nemen van de aanvraag]</t>
  </si>
  <si>
    <t xml:space="preserve">art. 4:5 lid 1, onder a, Awb</t>
  </si>
  <si>
    <t xml:space="preserve">3-[20040701]-[jjjjmmdd]</t>
  </si>
  <si>
    <t xml:space="preserve">jci1.3:c:BWBR0005537&amp;hoofdstuk=4&amp;titeldeel=4.1&amp;afdeling=4.1.1&amp;artikel=4:5&amp;lid=1</t>
  </si>
  <si>
    <t xml:space="preserve">{Het bestuursorgaan kan besluiten de aanvraag niet te behandelen, indien:
a. de aanvrager niet heeft voldaan aan enig wettelijk voorschrift voor het in behandeling nemen van de aanvraag, of}</t>
  </si>
  <si>
    <t xml:space="preserve">[aanvraag is geheel of gedeeltelijk geweigerd op grond van artikel 2:15 Awb]</t>
  </si>
  <si>
    <t xml:space="preserve">art. 4:5 lid 1, onder b, Awb</t>
  </si>
  <si>
    <t xml:space="preserve">{b. de aanvraag geheel of gedeeltelijk is geweigerd op grond van artikel 2:15, of}</t>
  </si>
  <si>
    <t xml:space="preserve">[verstrekte gegevens en bescheiden zijn voldoende voor de beoordeling van de aanvraag of voor de voorbereiding van de beschikking]</t>
  </si>
  <si>
    <t xml:space="preserve">art. 4:5 lid 1, onder c, Awb</t>
  </si>
  <si>
    <t xml:space="preserve">[aanvrager heeft de gelegenheid gehad de aanvraag aan te vullen]</t>
  </si>
  <si>
    <t xml:space="preserve">art. 4:5 lid 1, slot, Awb</t>
  </si>
  <si>
    <t xml:space="preserve">{mits de aanvrager de gelegenheid heeft gehad de aanvraag binnen een door het bestuursorgaan gestelde termijn aan te vullen.}</t>
  </si>
  <si>
    <t xml:space="preserve">[besluit om de aanvraag niet te behandelen wordt aan de aanvrager bekendgemaakt binnen vier weken nadat de aanvraag is aangevuld of nadat de daarvoor gestelde termijn ongebruikt is verstreken]</t>
  </si>
  <si>
    <t xml:space="preserve">art. 4:5 lid 4 Awb</t>
  </si>
  <si>
    <t xml:space="preserve">jci1.3:c:BWBR0005537&amp;hoofdstuk=4&amp;titeldeel=4.1&amp;afdeling=4.1.1&amp;artikel=4:5&amp;lid=4</t>
  </si>
  <si>
    <t xml:space="preserve">{Een besluit om de aanvraag niet te behandelen wordt aan de aanvrager bekendgemaakt binnen vier weken nadat de aanvraag is aangevuld of nadat de daarvoor gestelde termijn ongebruikt is verstreken.}</t>
  </si>
  <si>
    <t xml:space="preserve">[beslissing treft de belanghebbende los van het voor te bereiden besluit rechtstreeks in zijn belang]</t>
  </si>
  <si>
    <t xml:space="preserve">art. 6:3 Awb</t>
  </si>
  <si>
    <t xml:space="preserve">Tabelgenerator</t>
  </si>
  <si>
    <t xml:space="preserve">Table generator</t>
  </si>
  <si>
    <t xml:space="preserve">Type "[feit]"</t>
  </si>
  <si>
    <t xml:space="preserve">Type "[fact]"</t>
  </si>
  <si>
    <t xml:space="preserve">feit</t>
  </si>
  <si>
    <t xml:space="preserve">afleidingsfunctie feit</t>
  </si>
  <si>
    <t xml:space="preserve">Bronverwijzingen</t>
  </si>
  <si>
    <t xml:space="preserve">code feit</t>
  </si>
  <si>
    <t xml:space="preserve">juridische verwijzing</t>
  </si>
  <si>
    <t xml:space="preserve">versie (nr-vanaf-tot)</t>
  </si>
  <si>
    <t xml:space="preserve">juriconnect verwijzing</t>
  </si>
  <si>
    <t xml:space="preserve">brontekst</t>
  </si>
  <si>
    <t xml:space="preserve">toelichting</t>
  </si>
</sst>
</file>

<file path=xl/styles.xml><?xml version="1.0" encoding="utf-8"?>
<styleSheet xmlns="http://schemas.openxmlformats.org/spreadsheetml/2006/main">
  <numFmts count="2">
    <numFmt numFmtId="164" formatCode="General"/>
    <numFmt numFmtId="165" formatCode="General"/>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6"/>
      <color rgb="FF000000"/>
      <name val="Calibri Light"/>
      <family val="2"/>
      <charset val="1"/>
    </font>
    <font>
      <i val="true"/>
      <sz val="12"/>
      <color rgb="FF000000"/>
      <name val="Calibri"/>
      <family val="2"/>
      <charset val="1"/>
    </font>
  </fonts>
  <fills count="2">
    <fill>
      <patternFill patternType="none"/>
    </fill>
    <fill>
      <patternFill patternType="gray125"/>
    </fill>
  </fills>
  <borders count="13">
    <border diagonalUp="false" diagonalDown="false">
      <left/>
      <right/>
      <top/>
      <bottom/>
      <diagonal/>
    </border>
    <border diagonalUp="false" diagonalDown="false">
      <left style="double"/>
      <right style="thin"/>
      <top style="double"/>
      <bottom style="thin"/>
      <diagonal/>
    </border>
    <border diagonalUp="false" diagonalDown="false">
      <left/>
      <right style="double"/>
      <top style="double"/>
      <bottom style="thin"/>
      <diagonal/>
    </border>
    <border diagonalUp="false" diagonalDown="false">
      <left/>
      <right style="double"/>
      <top/>
      <bottom/>
      <diagonal/>
    </border>
    <border diagonalUp="false" diagonalDown="false">
      <left style="double"/>
      <right style="thin"/>
      <top/>
      <bottom style="double"/>
      <diagonal/>
    </border>
    <border diagonalUp="false" diagonalDown="false">
      <left/>
      <right style="double"/>
      <top/>
      <bottom style="double"/>
      <diagonal/>
    </border>
    <border diagonalUp="false" diagonalDown="false">
      <left style="double"/>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0" fillId="0" borderId="2"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5" fontId="0" fillId="0" borderId="5"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5" fontId="0" fillId="0" borderId="8" xfId="0" applyFont="true" applyBorder="true" applyAlignment="true" applyProtection="false">
      <alignment horizontal="general" vertical="top" textRotation="0" wrapText="tru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5" fontId="0" fillId="0" borderId="10" xfId="0" applyFont="true" applyBorder="true" applyAlignment="true" applyProtection="false">
      <alignment horizontal="general"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1" topLeftCell="B26" activePane="bottomRight" state="frozen"/>
      <selection pane="topLeft" activeCell="A1" activeCellId="0" sqref="A1"/>
      <selection pane="topRight" activeCell="B1" activeCellId="0" sqref="B1"/>
      <selection pane="bottomLeft" activeCell="A26" activeCellId="0" sqref="A26"/>
      <selection pane="bottomRight" activeCell="B33" activeCellId="0" sqref="B33"/>
    </sheetView>
  </sheetViews>
  <sheetFormatPr defaultRowHeight="16" zeroHeight="false" outlineLevelRow="0" outlineLevelCol="0"/>
  <cols>
    <col collapsed="false" customWidth="true" hidden="false" outlineLevel="0" max="1" min="1" style="1" width="40.83"/>
    <col collapsed="false" customWidth="true" hidden="false" outlineLevel="0" max="2" min="2" style="2" width="40.83"/>
    <col collapsed="false" customWidth="true" hidden="false" outlineLevel="0" max="3" min="3" style="2" width="21.5"/>
    <col collapsed="false" customWidth="true" hidden="false" outlineLevel="0" max="4" min="4" style="1" width="23"/>
    <col collapsed="false" customWidth="true" hidden="false" outlineLevel="0" max="5" min="5" style="2" width="25.66"/>
    <col collapsed="false" customWidth="true" hidden="false" outlineLevel="0" max="7" min="6" style="2" width="50.83"/>
    <col collapsed="false" customWidth="true" hidden="false" outlineLevel="0" max="1025" min="8" style="1" width="10.83"/>
  </cols>
  <sheetData>
    <row r="1" s="5" customFormat="true" ht="17" hidden="false" customHeight="false" outlineLevel="0" collapsed="false">
      <c r="A1" s="3" t="s">
        <v>0</v>
      </c>
      <c r="B1" s="3" t="s">
        <v>1</v>
      </c>
      <c r="C1" s="3" t="s">
        <v>2</v>
      </c>
      <c r="D1" s="4" t="s">
        <v>3</v>
      </c>
      <c r="E1" s="3" t="s">
        <v>4</v>
      </c>
      <c r="F1" s="3" t="s">
        <v>5</v>
      </c>
      <c r="G1" s="3" t="s">
        <v>6</v>
      </c>
    </row>
    <row r="2" customFormat="false" ht="409.5" hidden="false" customHeight="false" outlineLevel="0" collapsed="false">
      <c r="A2" s="2" t="s">
        <v>7</v>
      </c>
      <c r="B2" s="2" t="s">
        <v>8</v>
      </c>
      <c r="C2" s="2" t="s">
        <v>9</v>
      </c>
      <c r="D2" s="1" t="s">
        <v>10</v>
      </c>
      <c r="E2" s="2" t="s">
        <v>11</v>
      </c>
      <c r="F2" s="2" t="s">
        <v>12</v>
      </c>
    </row>
    <row r="3" customFormat="false" ht="119" hidden="false" customHeight="false" outlineLevel="0" collapsed="false">
      <c r="A3" s="6" t="s">
        <v>13</v>
      </c>
      <c r="B3" s="6" t="s">
        <v>14</v>
      </c>
      <c r="C3" s="6" t="s">
        <v>9</v>
      </c>
      <c r="D3" s="7" t="s">
        <v>10</v>
      </c>
      <c r="E3" s="6" t="s">
        <v>11</v>
      </c>
      <c r="F3" s="6" t="s">
        <v>12</v>
      </c>
      <c r="G3" s="6"/>
    </row>
    <row r="4" customFormat="false" ht="85" hidden="false" customHeight="false" outlineLevel="0" collapsed="false">
      <c r="A4" s="6" t="s">
        <v>15</v>
      </c>
      <c r="B4" s="6" t="s">
        <v>16</v>
      </c>
      <c r="C4" s="6" t="s">
        <v>9</v>
      </c>
      <c r="D4" s="7" t="s">
        <v>10</v>
      </c>
      <c r="E4" s="6" t="s">
        <v>11</v>
      </c>
      <c r="F4" s="6" t="s">
        <v>12</v>
      </c>
      <c r="G4" s="6"/>
    </row>
    <row r="5" customFormat="false" ht="68" hidden="false" customHeight="false" outlineLevel="0" collapsed="false">
      <c r="A5" s="2" t="s">
        <v>17</v>
      </c>
      <c r="B5" s="2" t="s">
        <v>18</v>
      </c>
      <c r="C5" s="2" t="s">
        <v>19</v>
      </c>
      <c r="D5" s="1" t="s">
        <v>20</v>
      </c>
      <c r="E5" s="2" t="s">
        <v>21</v>
      </c>
      <c r="F5" s="2" t="s">
        <v>22</v>
      </c>
    </row>
    <row r="6" customFormat="false" ht="85" hidden="false" customHeight="false" outlineLevel="0" collapsed="false">
      <c r="A6" s="6" t="s">
        <v>23</v>
      </c>
      <c r="B6" s="6" t="s">
        <v>24</v>
      </c>
      <c r="C6" s="6" t="s">
        <v>25</v>
      </c>
      <c r="D6" s="7" t="s">
        <v>26</v>
      </c>
      <c r="E6" s="6" t="s">
        <v>27</v>
      </c>
      <c r="F6" s="6" t="s">
        <v>28</v>
      </c>
      <c r="G6" s="6"/>
    </row>
    <row r="7" customFormat="false" ht="102" hidden="false" customHeight="false" outlineLevel="0" collapsed="false">
      <c r="A7" s="6" t="s">
        <v>29</v>
      </c>
      <c r="B7" s="6" t="s">
        <v>30</v>
      </c>
      <c r="C7" s="6" t="s">
        <v>31</v>
      </c>
      <c r="D7" s="7" t="s">
        <v>26</v>
      </c>
      <c r="E7" s="6" t="s">
        <v>32</v>
      </c>
      <c r="F7" s="6" t="s">
        <v>33</v>
      </c>
      <c r="G7" s="6" t="s">
        <v>34</v>
      </c>
    </row>
    <row r="8" customFormat="false" ht="102" hidden="false" customHeight="false" outlineLevel="0" collapsed="false">
      <c r="A8" s="2" t="s">
        <v>35</v>
      </c>
      <c r="B8" s="2" t="s">
        <v>36</v>
      </c>
      <c r="C8" s="2" t="s">
        <v>37</v>
      </c>
      <c r="D8" s="1" t="s">
        <v>26</v>
      </c>
      <c r="E8" s="2" t="s">
        <v>38</v>
      </c>
      <c r="F8" s="2" t="s">
        <v>39</v>
      </c>
    </row>
    <row r="9" customFormat="false" ht="119" hidden="false" customHeight="false" outlineLevel="0" collapsed="false">
      <c r="A9" s="6" t="s">
        <v>40</v>
      </c>
      <c r="B9" s="6" t="s">
        <v>41</v>
      </c>
      <c r="C9" s="6" t="s">
        <v>42</v>
      </c>
      <c r="D9" s="7" t="s">
        <v>26</v>
      </c>
      <c r="E9" s="6" t="s">
        <v>43</v>
      </c>
      <c r="F9" s="6" t="s">
        <v>44</v>
      </c>
      <c r="G9" s="6"/>
    </row>
    <row r="10" customFormat="false" ht="51" hidden="false" customHeight="false" outlineLevel="0" collapsed="false">
      <c r="A10" s="2" t="s">
        <v>45</v>
      </c>
      <c r="B10" s="2" t="s">
        <v>46</v>
      </c>
      <c r="C10" s="1" t="s">
        <v>47</v>
      </c>
      <c r="D10" s="1" t="s">
        <v>20</v>
      </c>
      <c r="E10" s="2" t="s">
        <v>48</v>
      </c>
      <c r="F10" s="2" t="s">
        <v>49</v>
      </c>
    </row>
    <row r="11" customFormat="false" ht="17" hidden="false" customHeight="false" outlineLevel="0" collapsed="false">
      <c r="A11" s="1" t="s">
        <v>50</v>
      </c>
      <c r="B11" s="2" t="s">
        <v>46</v>
      </c>
      <c r="C11" s="2" t="s">
        <v>51</v>
      </c>
    </row>
    <row r="12" customFormat="false" ht="17" hidden="false" customHeight="false" outlineLevel="0" collapsed="false">
      <c r="A12" s="1" t="s">
        <v>52</v>
      </c>
      <c r="B12" s="2" t="s">
        <v>46</v>
      </c>
      <c r="C12" s="2" t="s">
        <v>51</v>
      </c>
    </row>
    <row r="13" customFormat="false" ht="17" hidden="false" customHeight="false" outlineLevel="0" collapsed="false">
      <c r="A13" s="1" t="s">
        <v>53</v>
      </c>
      <c r="B13" s="2" t="s">
        <v>46</v>
      </c>
      <c r="C13" s="2" t="s">
        <v>51</v>
      </c>
    </row>
    <row r="14" customFormat="false" ht="17" hidden="false" customHeight="false" outlineLevel="0" collapsed="false">
      <c r="A14" s="1" t="s">
        <v>54</v>
      </c>
      <c r="B14" s="2" t="s">
        <v>46</v>
      </c>
      <c r="C14" s="2" t="s">
        <v>51</v>
      </c>
    </row>
    <row r="15" customFormat="false" ht="34" hidden="false" customHeight="false" outlineLevel="0" collapsed="false">
      <c r="A15" s="2" t="s">
        <v>55</v>
      </c>
      <c r="B15" s="2" t="s">
        <v>46</v>
      </c>
      <c r="C15" s="2" t="s">
        <v>56</v>
      </c>
    </row>
    <row r="16" customFormat="false" ht="34" hidden="false" customHeight="false" outlineLevel="0" collapsed="false">
      <c r="A16" s="2" t="s">
        <v>57</v>
      </c>
      <c r="B16" s="2" t="s">
        <v>46</v>
      </c>
      <c r="C16" s="2" t="s">
        <v>56</v>
      </c>
    </row>
    <row r="17" customFormat="false" ht="68" hidden="false" customHeight="false" outlineLevel="0" collapsed="false">
      <c r="A17" s="2" t="s">
        <v>58</v>
      </c>
      <c r="B17" s="2" t="s">
        <v>46</v>
      </c>
      <c r="C17" s="1" t="s">
        <v>59</v>
      </c>
      <c r="D17" s="1" t="s">
        <v>60</v>
      </c>
      <c r="E17" s="2" t="s">
        <v>61</v>
      </c>
      <c r="F17" s="2" t="s">
        <v>62</v>
      </c>
    </row>
    <row r="18" customFormat="false" ht="68" hidden="false" customHeight="false" outlineLevel="0" collapsed="false">
      <c r="A18" s="2" t="s">
        <v>63</v>
      </c>
      <c r="B18" s="2" t="s">
        <v>46</v>
      </c>
      <c r="C18" s="7" t="s">
        <v>64</v>
      </c>
      <c r="D18" s="7" t="s">
        <v>20</v>
      </c>
      <c r="E18" s="6" t="s">
        <v>65</v>
      </c>
      <c r="F18" s="2" t="s">
        <v>66</v>
      </c>
    </row>
    <row r="19" customFormat="false" ht="136" hidden="false" customHeight="false" outlineLevel="0" collapsed="false">
      <c r="A19" s="2" t="s">
        <v>67</v>
      </c>
      <c r="B19" s="2" t="s">
        <v>68</v>
      </c>
      <c r="C19" s="1" t="s">
        <v>69</v>
      </c>
      <c r="D19" s="1" t="s">
        <v>20</v>
      </c>
      <c r="E19" s="1" t="s">
        <v>70</v>
      </c>
      <c r="F19" s="2" t="s">
        <v>71</v>
      </c>
    </row>
    <row r="20" customFormat="false" ht="68" hidden="false" customHeight="false" outlineLevel="0" collapsed="false">
      <c r="A20" s="8" t="s">
        <v>72</v>
      </c>
      <c r="B20" s="2" t="s">
        <v>46</v>
      </c>
      <c r="C20" s="1" t="s">
        <v>69</v>
      </c>
      <c r="D20" s="1" t="s">
        <v>20</v>
      </c>
      <c r="E20" s="1" t="s">
        <v>70</v>
      </c>
      <c r="F20" s="2" t="s">
        <v>71</v>
      </c>
    </row>
    <row r="21" customFormat="false" ht="68" hidden="false" customHeight="false" outlineLevel="0" collapsed="false">
      <c r="A21" s="8" t="s">
        <v>73</v>
      </c>
      <c r="B21" s="2" t="s">
        <v>46</v>
      </c>
      <c r="C21" s="1" t="s">
        <v>69</v>
      </c>
      <c r="D21" s="1" t="s">
        <v>20</v>
      </c>
      <c r="E21" s="1" t="s">
        <v>70</v>
      </c>
      <c r="F21" s="2" t="s">
        <v>71</v>
      </c>
    </row>
    <row r="22" customFormat="false" ht="68" hidden="false" customHeight="false" outlineLevel="0" collapsed="false">
      <c r="A22" s="8" t="s">
        <v>74</v>
      </c>
      <c r="B22" s="2" t="s">
        <v>46</v>
      </c>
      <c r="C22" s="1" t="s">
        <v>69</v>
      </c>
      <c r="D22" s="1" t="s">
        <v>20</v>
      </c>
      <c r="E22" s="1" t="s">
        <v>70</v>
      </c>
      <c r="F22" s="2" t="s">
        <v>71</v>
      </c>
    </row>
    <row r="23" customFormat="false" ht="68" hidden="false" customHeight="false" outlineLevel="0" collapsed="false">
      <c r="A23" s="8" t="s">
        <v>75</v>
      </c>
      <c r="B23" s="2" t="s">
        <v>46</v>
      </c>
      <c r="C23" s="1" t="s">
        <v>69</v>
      </c>
      <c r="D23" s="1" t="s">
        <v>20</v>
      </c>
      <c r="E23" s="1" t="s">
        <v>70</v>
      </c>
      <c r="F23" s="2" t="s">
        <v>71</v>
      </c>
    </row>
    <row r="24" customFormat="false" ht="85" hidden="false" customHeight="false" outlineLevel="0" collapsed="false">
      <c r="A24" s="8" t="s">
        <v>76</v>
      </c>
      <c r="B24" s="2" t="s">
        <v>46</v>
      </c>
      <c r="C24" s="1" t="s">
        <v>77</v>
      </c>
      <c r="D24" s="1" t="s">
        <v>20</v>
      </c>
      <c r="E24" s="1" t="s">
        <v>78</v>
      </c>
      <c r="F24" s="2" t="s">
        <v>79</v>
      </c>
      <c r="G24" s="2" t="s">
        <v>80</v>
      </c>
    </row>
    <row r="25" customFormat="false" ht="119" hidden="false" customHeight="false" outlineLevel="0" collapsed="false">
      <c r="A25" s="8" t="s">
        <v>81</v>
      </c>
      <c r="B25" s="2" t="s">
        <v>46</v>
      </c>
      <c r="C25" s="2" t="s">
        <v>82</v>
      </c>
      <c r="D25" s="1" t="s">
        <v>20</v>
      </c>
      <c r="E25" s="2" t="s">
        <v>83</v>
      </c>
      <c r="F25" s="2" t="s">
        <v>84</v>
      </c>
      <c r="G25" s="2" t="s">
        <v>85</v>
      </c>
    </row>
    <row r="26" customFormat="false" ht="68" hidden="false" customHeight="false" outlineLevel="0" collapsed="false">
      <c r="A26" s="9" t="s">
        <v>86</v>
      </c>
      <c r="B26" s="2" t="s">
        <v>46</v>
      </c>
      <c r="C26" s="2" t="s">
        <v>82</v>
      </c>
      <c r="D26" s="1" t="s">
        <v>20</v>
      </c>
      <c r="E26" s="2" t="s">
        <v>83</v>
      </c>
      <c r="F26" s="2" t="s">
        <v>84</v>
      </c>
    </row>
    <row r="27" customFormat="false" ht="85" hidden="false" customHeight="false" outlineLevel="0" collapsed="false">
      <c r="A27" s="2" t="s">
        <v>87</v>
      </c>
      <c r="B27" s="2" t="s">
        <v>46</v>
      </c>
      <c r="C27" s="2" t="s">
        <v>88</v>
      </c>
      <c r="D27" s="1" t="s">
        <v>89</v>
      </c>
      <c r="E27" s="2" t="s">
        <v>90</v>
      </c>
      <c r="F27" s="2" t="s">
        <v>91</v>
      </c>
    </row>
    <row r="28" customFormat="false" ht="51" hidden="false" customHeight="false" outlineLevel="0" collapsed="false">
      <c r="A28" s="2" t="s">
        <v>92</v>
      </c>
      <c r="B28" s="2" t="s">
        <v>46</v>
      </c>
      <c r="C28" s="2" t="s">
        <v>93</v>
      </c>
      <c r="D28" s="1" t="s">
        <v>89</v>
      </c>
      <c r="E28" s="2" t="s">
        <v>90</v>
      </c>
      <c r="F28" s="2" t="s">
        <v>94</v>
      </c>
    </row>
    <row r="29" customFormat="false" ht="51" hidden="false" customHeight="false" outlineLevel="0" collapsed="false">
      <c r="A29" s="2" t="s">
        <v>95</v>
      </c>
      <c r="B29" s="2" t="s">
        <v>46</v>
      </c>
      <c r="C29" s="2" t="s">
        <v>96</v>
      </c>
    </row>
    <row r="30" customFormat="false" ht="51" hidden="false" customHeight="false" outlineLevel="0" collapsed="false">
      <c r="A30" s="2" t="s">
        <v>97</v>
      </c>
      <c r="B30" s="2" t="s">
        <v>46</v>
      </c>
      <c r="C30" s="2" t="s">
        <v>98</v>
      </c>
      <c r="D30" s="1" t="s">
        <v>89</v>
      </c>
      <c r="E30" s="2" t="s">
        <v>90</v>
      </c>
      <c r="F30" s="2" t="s">
        <v>99</v>
      </c>
    </row>
    <row r="31" customFormat="false" ht="85" hidden="false" customHeight="false" outlineLevel="0" collapsed="false">
      <c r="A31" s="2" t="s">
        <v>100</v>
      </c>
      <c r="B31" s="2" t="s">
        <v>46</v>
      </c>
      <c r="C31" s="2" t="s">
        <v>101</v>
      </c>
      <c r="D31" s="1" t="s">
        <v>89</v>
      </c>
      <c r="E31" s="2" t="s">
        <v>102</v>
      </c>
      <c r="F31" s="2" t="s">
        <v>103</v>
      </c>
    </row>
    <row r="32" customFormat="false" ht="51" hidden="false" customHeight="false" outlineLevel="0" collapsed="false">
      <c r="A32" s="2" t="s">
        <v>104</v>
      </c>
      <c r="B32" s="2" t="s">
        <v>46</v>
      </c>
      <c r="C32" s="2" t="s">
        <v>105</v>
      </c>
    </row>
    <row r="33" customFormat="false" ht="15.65" hidden="false" customHeight="false" outlineLevel="0" collapsed="false">
      <c r="A33" s="1" t="s">
        <v>18</v>
      </c>
      <c r="B33" s="2" t="s">
        <v>46</v>
      </c>
    </row>
  </sheetData>
  <autoFilter ref="A1:G3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70" zoomScaleNormal="170" zoomScalePageLayoutView="100" workbookViewId="0">
      <pane xSplit="0" ySplit="1" topLeftCell="A2" activePane="bottomLeft" state="frozen"/>
      <selection pane="topLeft" activeCell="A1" activeCellId="0" sqref="A1"/>
      <selection pane="bottomLeft" activeCell="C14" activeCellId="0" sqref="C14"/>
    </sheetView>
  </sheetViews>
  <sheetFormatPr defaultRowHeight="16" zeroHeight="false" outlineLevelRow="0" outlineLevelCol="0"/>
  <cols>
    <col collapsed="false" customWidth="true" hidden="false" outlineLevel="0" max="1" min="1" style="1" width="10.83"/>
    <col collapsed="false" customWidth="true" hidden="false" outlineLevel="0" max="2" min="2" style="1" width="28.33"/>
    <col collapsed="false" customWidth="true" hidden="false" outlineLevel="0" max="3" min="3" style="1" width="47.16"/>
    <col collapsed="false" customWidth="true" hidden="false" outlineLevel="0" max="4" min="4" style="1" width="10.83"/>
    <col collapsed="false" customWidth="true" hidden="false" outlineLevel="0" max="5" min="5" style="1" width="28.33"/>
    <col collapsed="false" customWidth="true" hidden="false" outlineLevel="0" max="6" min="6" style="1" width="47.16"/>
    <col collapsed="false" customWidth="true" hidden="false" outlineLevel="0" max="1025" min="7" style="1" width="10.83"/>
  </cols>
  <sheetData>
    <row r="1" customFormat="false" ht="21" hidden="false" customHeight="false" outlineLevel="0" collapsed="false">
      <c r="A1" s="10"/>
      <c r="B1" s="11" t="s">
        <v>106</v>
      </c>
      <c r="C1" s="12"/>
      <c r="D1" s="10"/>
      <c r="E1" s="11" t="s">
        <v>107</v>
      </c>
      <c r="F1" s="12"/>
    </row>
    <row r="2" customFormat="false" ht="16" hidden="false" customHeight="false" outlineLevel="0" collapsed="false">
      <c r="A2" s="10"/>
      <c r="B2" s="12"/>
      <c r="C2" s="12"/>
      <c r="D2" s="10"/>
      <c r="E2" s="12"/>
      <c r="F2" s="12"/>
    </row>
    <row r="3" customFormat="false" ht="17" hidden="false" customHeight="false" outlineLevel="0" collapsed="false">
      <c r="A3" s="10"/>
      <c r="B3" s="13" t="s">
        <v>108</v>
      </c>
      <c r="C3" s="6" t="s">
        <v>7</v>
      </c>
      <c r="D3" s="10"/>
      <c r="E3" s="13" t="s">
        <v>109</v>
      </c>
      <c r="F3" s="6" t="s">
        <v>7</v>
      </c>
    </row>
    <row r="4" customFormat="false" ht="17" hidden="false" customHeight="false" outlineLevel="0" collapsed="false">
      <c r="A4" s="10"/>
      <c r="B4" s="12"/>
      <c r="C4" s="12"/>
      <c r="D4" s="10"/>
      <c r="E4" s="12"/>
      <c r="F4" s="12"/>
    </row>
    <row r="5" customFormat="false" ht="18" hidden="false" customHeight="false" outlineLevel="0" collapsed="false">
      <c r="A5" s="10"/>
      <c r="B5" s="14" t="s">
        <v>110</v>
      </c>
      <c r="C5" s="15" t="str">
        <f aca="false">IF((VLOOKUP(C3,Feiten!A2:G518,1,0))="","",VLOOKUP(C3,Feiten!A2:G518,1,0))</f>
        <v>[bestuursorgaan]</v>
      </c>
      <c r="D5" s="10"/>
      <c r="E5" s="14" t="s">
        <v>110</v>
      </c>
      <c r="F5" s="15" t="e">
        <f aca="false">IF((VLOOKUP(F3,feiten!#ref!,1,0))="","",VLOOKUP(F3,feiten!#ref!,1,0))</f>
        <v>#NAME?</v>
      </c>
    </row>
    <row r="6" customFormat="false" ht="409.5" hidden="false" customHeight="false" outlineLevel="0" collapsed="false">
      <c r="A6" s="16"/>
      <c r="B6" s="17" t="s">
        <v>111</v>
      </c>
      <c r="C6" s="18" t="str">
        <f aca="false">IF((VLOOKUP(C3,Feiten!A2:G518,2,0))="","",VLOOKUP(C3,Feiten!A2:G518,2,0))</f>
        <v>(
[wetgevende macht]
OF
((
[kamers en de verenigde vergadering der Staten-Generaal]
OF
[onafhankelijke, bij de wet ingestelde organen die met rechtspraak zijn belast]
OF
[Raad voor de rechtspraak]
OF
[College van afgevaardigden]
OF
[Raad van State]
OF
[Algemene Rekenkamer]
OF
[Nationale ombudsman en de substituut-ombudsmannen als bedoeld in art. 9 lid 1 Wet Nationale ombudsman]
OF
[ombudsmannen en ombudscommissies als bedoeld in art. 9:17, onder b, Awb]
)
EN
[voorzitters, leden, griffiers en secretarissen van de bedoelde organen]
EN
[commissies uit het midden van de bedoelde organen]
)
OF
[procureur-generaal, de plaatsvervangend procureur-generaal en de advocaten-generaal bij de Hoge Raad]
OF
[besturen van bij de wet ingestelde organen die met rechtspraak zijn belast, de Raad voor de rechtspraak en het College van afgevaardigden, alsmede de voorzitters van die besturen]
OF
[commissie van toezicht op de inlichtingen- en veiligheidsdiensten en haar afdelingen, bedoeld in art. 97 Wiv]
OF
[toetsingscommissie inzet bevoegdheden, bedoeld in art. 32 Wiv]
)</v>
      </c>
      <c r="D6" s="19"/>
      <c r="E6" s="17" t="s">
        <v>111</v>
      </c>
      <c r="F6" s="18" t="e">
        <f aca="false">IF((VLOOKUP(F3,feiten!#ref!,2,0))="","",VLOOKUP(F3,feiten!#ref!,2,0))</f>
        <v>#NAME?</v>
      </c>
    </row>
    <row r="7" customFormat="false" ht="18" hidden="false" customHeight="false" outlineLevel="0" collapsed="false">
      <c r="A7" s="10"/>
      <c r="B7" s="20" t="s">
        <v>112</v>
      </c>
      <c r="C7" s="8"/>
      <c r="D7" s="10"/>
      <c r="E7" s="20" t="s">
        <v>112</v>
      </c>
      <c r="F7" s="8"/>
    </row>
    <row r="8" customFormat="false" ht="17" hidden="false" customHeight="false" outlineLevel="0" collapsed="false">
      <c r="A8" s="10"/>
      <c r="B8" s="21" t="s">
        <v>113</v>
      </c>
      <c r="C8" s="22" t="str">
        <f aca="false">IF((VLOOKUP(C3,Feiten!A2:G518,3,0))="","",VLOOKUP(C3,Feiten!A2:G518,3,0))</f>
        <v>art. 1:1 lid 1 Awb</v>
      </c>
      <c r="D8" s="10"/>
      <c r="E8" s="21" t="s">
        <v>113</v>
      </c>
      <c r="F8" s="22" t="e">
        <f aca="false">IF((VLOOKUP(F3,feiten!#ref!,3,0))="","",VLOOKUP(F3,feiten!#ref!,3,0))</f>
        <v>#NAME?</v>
      </c>
    </row>
    <row r="9" customFormat="false" ht="17" hidden="false" customHeight="false" outlineLevel="0" collapsed="false">
      <c r="A9" s="10"/>
      <c r="B9" s="23" t="s">
        <v>114</v>
      </c>
      <c r="C9" s="24" t="str">
        <f aca="false">IF((VLOOKUP(C3,Feiten!A2:G518,4,0))="","",VLOOKUP(C3,Feiten!A2:G518,4,0))</f>
        <v>10-[20110223]-[jjjjmmdd]</v>
      </c>
      <c r="D9" s="10"/>
      <c r="E9" s="23" t="s">
        <v>114</v>
      </c>
      <c r="F9" s="24" t="e">
        <f aca="false">IF((VLOOKUP(F3,feiten!#ref!,4,0))="","",VLOOKUP(F3,feiten!#ref!,4,0))</f>
        <v>#NAME?</v>
      </c>
    </row>
    <row r="10" customFormat="false" ht="34" hidden="false" customHeight="false" outlineLevel="0" collapsed="false">
      <c r="A10" s="10"/>
      <c r="B10" s="23" t="s">
        <v>115</v>
      </c>
      <c r="C10" s="24" t="str">
        <f aca="false">IF((VLOOKUP(C3,Feiten!A2:G518,5,0))="","",VLOOKUP(C3,Feiten!A2:G518,5,0))</f>
        <v>jci1.3:c:BWBR0005537&amp;hoofdstuk=1&amp;titeldeel=1.1&amp;artikel=1:1&amp;lid=1&amp;z=2017-03-10&amp;g=2017-03-10</v>
      </c>
      <c r="D10" s="10"/>
      <c r="E10" s="23" t="s">
        <v>115</v>
      </c>
      <c r="F10" s="24" t="e">
        <f aca="false">IF((VLOOKUP(F3,feiten!#ref!,5,0))="","",VLOOKUP(F3,feiten!#ref!,5,0))</f>
        <v>#NAME?</v>
      </c>
    </row>
    <row r="11" customFormat="false" ht="85" hidden="false" customHeight="false" outlineLevel="0" collapsed="false">
      <c r="A11" s="10"/>
      <c r="B11" s="23" t="s">
        <v>116</v>
      </c>
      <c r="C11" s="24" t="str">
        <f aca="false">IF((VLOOKUP(C3,Feiten!A2:G518,6,0))="","",VLOOKUP(C3,Feiten!A2:G518,6,0))</f>
        <v>{Onder bestuursorgaan wordt verstaan:
a. een orgaan van een rechtspersoon die krachtens publiekrecht is ingesteld, of
b. een ander persoon of college, met enig openbaar gezag bekleed.}</v>
      </c>
      <c r="D11" s="10"/>
      <c r="E11" s="23" t="s">
        <v>116</v>
      </c>
      <c r="F11" s="24" t="e">
        <f aca="false">IF((VLOOKUP(F3,feiten!#ref!,6,0))="","",VLOOKUP(F3,feiten!#ref!,6,0))</f>
        <v>#NAME?</v>
      </c>
    </row>
    <row r="12" customFormat="false" ht="17" hidden="false" customHeight="false" outlineLevel="0" collapsed="false">
      <c r="A12" s="10"/>
      <c r="B12" s="23" t="s">
        <v>117</v>
      </c>
      <c r="C12" s="24" t="str">
        <f aca="false">IF((VLOOKUP(C3,Feiten!A2:G518,7,0))="","",VLOOKUP(C3,Feiten!A2:G518,7,0))</f>
        <v/>
      </c>
      <c r="D12" s="10"/>
      <c r="E12" s="23" t="s">
        <v>117</v>
      </c>
      <c r="F12" s="24" t="e">
        <f aca="false">IF((VLOOKUP(F3,feiten!#ref!,7,0))="","",VLOOKUP(F3,feiten!#ref!,7,0))</f>
        <v>#NAME?</v>
      </c>
    </row>
    <row r="13" customFormat="false" ht="17" hidden="false" customHeight="false" outlineLevel="0" collapsed="false">
      <c r="A13" s="25"/>
      <c r="B13" s="23" t="s">
        <v>118</v>
      </c>
      <c r="C13" s="24" t="e">
        <f aca="false">IF((VLOOKUP(C3,Feiten!A2:G518,8,0))="","",VLOOKUP(C3,Feiten!A2:G518,8,0))</f>
        <v>#VALUE!</v>
      </c>
      <c r="D13" s="26"/>
      <c r="E13" s="23" t="s">
        <v>118</v>
      </c>
      <c r="F13" s="24" t="e">
        <f aca="false">IF((VLOOKUP(F3,feiten!#ref!,8,0))="","",VLOOKUP(F3,feiten!#ref!,8,0))</f>
        <v>#NAME?</v>
      </c>
    </row>
    <row r="14" customFormat="false" ht="16" hidden="false" customHeight="false" outlineLevel="0" collapsed="false">
      <c r="A14" s="10"/>
      <c r="B14" s="12"/>
      <c r="C14" s="12"/>
      <c r="D14" s="10"/>
      <c r="E14" s="12"/>
      <c r="F14" s="12"/>
    </row>
    <row r="15" customFormat="false" ht="16" hidden="false" customHeight="false" outlineLevel="0" collapsed="false">
      <c r="A15" s="10"/>
      <c r="B15" s="12"/>
      <c r="C15" s="12"/>
      <c r="D15" s="10"/>
      <c r="E15" s="12"/>
      <c r="F15" s="1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LibreOffice/6.2.3.2$Linux_X86_64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2017-09-18T14:40:14Z</dcterms:created>
  <dc:creator>Microsoft Office-gebruiker</dc:creator>
  <dc:description/>
  <dc:language>en-US</dc:language>
  <cp:lastModifiedBy/>
  <dcterms:modified xsi:type="dcterms:W3CDTF">2019-05-21T10:08:31Z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