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ali/Documents/Projecten/ICTU/discipl-law-reg/tool/excels/"/>
    </mc:Choice>
  </mc:AlternateContent>
  <xr:revisionPtr revIDLastSave="0" documentId="13_ncr:1_{42722752-47D9-A84E-A24E-6FE46254FE88}" xr6:coauthVersionLast="43" xr6:coauthVersionMax="43" xr10:uidLastSave="{00000000-0000-0000-0000-000000000000}"/>
  <bookViews>
    <workbookView xWindow="2140" yWindow="5500" windowWidth="31460" windowHeight="14220" tabRatio="500" xr2:uid="{00000000-000D-0000-FFFF-FFFF00000000}"/>
  </bookViews>
  <sheets>
    <sheet name="Feittypen" sheetId="1" r:id="rId1"/>
    <sheet name="tabelgenerator" sheetId="2" r:id="rId2"/>
  </sheets>
  <definedNames>
    <definedName name="_xlnm._FilterDatabase" localSheetId="0" hidden="1">Feittypen!$A$1:$G$22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2" l="1"/>
  <c r="C5" i="2"/>
  <c r="C13" i="2"/>
  <c r="C12" i="2"/>
  <c r="C11" i="2"/>
  <c r="C10" i="2"/>
  <c r="C9" i="2"/>
  <c r="C8" i="2"/>
</calcChain>
</file>

<file path=xl/sharedStrings.xml><?xml version="1.0" encoding="utf-8"?>
<sst xmlns="http://schemas.openxmlformats.org/spreadsheetml/2006/main" count="190" uniqueCount="150">
  <si>
    <t>aanduiding feittype</t>
  </si>
  <si>
    <t>afleidingsregel feittype</t>
  </si>
  <si>
    <t>versie (nr-vanaf-tot)</t>
  </si>
  <si>
    <t>brontekst</t>
  </si>
  <si>
    <t>toelichting</t>
  </si>
  <si>
    <t>[bestuursorgaan]</t>
  </si>
  <si>
    <t>[orgaan van een rechtspersoon die krachtens publiekrecht is ingesteld]
OF
[persoon of college, met enig openbaar gezag bekleed]
EN NIET
[organen, personen en colleges die niet als bestuursorgaan worden aangemerkt]</t>
  </si>
  <si>
    <t>10-[20110223]-[jjjjmmdd]</t>
  </si>
  <si>
    <t>jci1.3:c:BWBR0005537&amp;hoofdstuk=1&amp;titeldeel=1.1&amp;artikel=1:1&amp;lid=1&amp;z=2017-03-10&amp;g=2017-03-10</t>
  </si>
  <si>
    <t>{Onder bestuursorgaan wordt verstaan:
a. een orgaan van een rechtspersoon die krachtens publiekrecht is ingesteld, of
b. een ander persoon of college, met enig openbaar gezag bekleed.}</t>
  </si>
  <si>
    <t>[orgaan van een rechtspersoon die krachtens publiekrecht is ingesteld]</t>
  </si>
  <si>
    <t>[orgaan]
EN
[rechtspersoon die krachtens publiekrecht is ingesteld]</t>
  </si>
  <si>
    <t>[persoon of college, met enig openbaar gezag bekleed]</t>
  </si>
  <si>
    <t>(
[persoon]
OF
[college]
)
EN
[met enig openbaar gezag bekleed]</t>
  </si>
  <si>
    <t>[organen, personen en colleges die niet als bestuursorgaan worden aangemerkt]</t>
  </si>
  <si>
    <t>[wetgevende macht] OF [de kamers en de verenigde vergadering der Staten-Generaal] OF [onafhankelijke, bij de wet ingestelde organen die met rechtspraak zijn belast, alsmede de Raad voor de rechtspraak en het College van afgevaardigden] OF [Raad van State en zijn afdelingen] OF [Algemene Rekenkamer] OF [Nationale ombudsman en de substituut-ombudsmannen als bedoeld in artikel 9, eerste lid, van de Wet Nationale ombudsman, en ombudsmannen en ombudscommissies als bedoeld in artikel 9:17, onderdeel b] OF [voorzitters, leden, griffiers en secretarissen van de in de onderdelen b tot en met f bedoelde organen, de procureur-generaal, de plaatsvervangend procureur-generaal en de advocaten-generaal bij de Hoge Raad, de besturen van de in onderdeel c bedoelde organen alsmede de voorzitters van die besturen, alsmede de commissies uit het midden van de in de onderdelen b tot en met f bedoelde organen] OF [commissie van toezicht betreffende de inlichtingen- en veiligheidsdiensten, bedoeld in artikel 64 van de Wet op de inlichtingen- en veiligheidsdiensten 2002]</t>
  </si>
  <si>
    <t>jci1.3:c:BWBR0005537&amp;hoofdstuk=1&amp;titeldeel=1.1&amp;artikel=1:1&amp;lid=2&amp;z=2017-03-10&amp;g=2017-03-10</t>
  </si>
  <si>
    <t>{De volgende organen, personen en colleges worden niet als bestuursorgaan aangemerkt:
a. de wetgevende macht;
b. de kamers en de verenigde vergadering der Staten-Generaal;
c. onafhankelijke, bij de wet ingestelde organen die met rechtspraak zijn belast, alsmede de Raad voor de rechtspraak en het College van afgevaardigden;
d. de Raad van State en zijn afdelingen;
e. de Algemene Rekenkamer;
f. de Nationale ombudsman en de substituut-ombudsmannen als bedoeld in artikel 9, eerste lid, van de Wet Nationale ombudsman, en ombudsmannen en ombudscommissies als bedoeld in artikel 9:17, onderdeel b;
g. de voorzitters, leden, griffiers en secretarissen van de in de onderdelen b tot en met f bedoelde organen, de procureur-generaal, de plaatsvervangend procureur-generaal en de advocaten-generaal bij de Hoge Raad, de besturen van de in onderdeel c bedoelde organen alsmede de voorzitters van die besturen, alsmede de commissies uit het midden van de in de onderdelen b tot en met f bedoelde organen;
h. de commissie van toezicht betreffende de inlichtingen- en veiligheidsdiensten, bedoeld in artikel 64 van de Wet op de inlichtingen- en veiligheidsdiensten 2002.}</t>
  </si>
  <si>
    <t>[belanghebbende]</t>
  </si>
  <si>
    <t>[persoon wiens belang rechtstreeks bij een besluit is betrokken]</t>
  </si>
  <si>
    <t>2-[19940101]-[jjjjmmdd]</t>
  </si>
  <si>
    <t>jci1.3:c:BWBR0005537&amp;hoofdstuk=1&amp;titeldeel=1.1&amp;artikel=1:2&amp;lid=1&amp;z=2017-03-10&amp;g=2017-03-10</t>
  </si>
  <si>
    <t>{Onder belanghebbende wordt verstaan: degene wiens belang rechtstreeks bij een besluit is betrokken}</t>
  </si>
  <si>
    <t>[besluit]</t>
  </si>
  <si>
    <t>[schriftelijke beslissing van een bestuursorgaan]
EN
[beslissing inhoudende een publiekrechtelijke rechtshandeling]</t>
  </si>
  <si>
    <t>2-[19980101]-[jjjjmmdd]</t>
  </si>
  <si>
    <t>jci1.3:c:BWBR0005537&amp;hoofdstuk=1&amp;titeldeel=1.1&amp;artikel=1:3&amp;lid=1&amp;z=2017-03-01&amp;g=2017-03-01</t>
  </si>
  <si>
    <t>{Onder besluit wordt verstaan: een schriftelijke beslissing van een bestuursorgaan, inhoudende een publiekrechtelijke rechtshandeling.}</t>
  </si>
  <si>
    <t>[beschikking]</t>
  </si>
  <si>
    <t>[besluit]
EN NIET
[besluit dat van algemene strekking is]</t>
  </si>
  <si>
    <t>jci1.3:c:BWBR0005537&amp;hoofdstuk=1&amp;titeldeel=1.1&amp;artikel=1:3&amp;lid=2&amp;z=2017-03-01&amp;g=2017-03-01</t>
  </si>
  <si>
    <t>{Onder beschikking wordt verstaan: een besluit dat niet van algemene strekking is, met inbegrip van de afwijzing van een aanvraag daarvan.}</t>
  </si>
  <si>
    <t>De passage "met inbegrip van de afwijzing van een aanvraag daarvan" is niet in de interpretatie opgenomen. Het is niet duidelijk wat deze passage toevoegd aan de interpretatie. Als het nodig het afwijzen expliciet te benoemen, dan is het bij het definiëren van het concept [besluit].</t>
  </si>
  <si>
    <t>[verzoek een besluit te nemen]</t>
  </si>
  <si>
    <t>jci1.3:c:BWBR0005537&amp;hoofdstuk=1&amp;titeldeel=1.1&amp;artikel=1:3&amp;lid=3&amp;z=2017-03-01&amp;g=2017-03-01</t>
  </si>
  <si>
    <t>{Onder aanvraag wordt verstaan: een verzoek van een belanghebbende, een besluit te nemen.}</t>
  </si>
  <si>
    <t>Dit concept beschrijft het verzoek voordat het is ingediend bij een bestuursorgaan.</t>
  </si>
  <si>
    <t>[beleidsregel]</t>
  </si>
  <si>
    <t>[bij besluit vastgestelde algemene regel]
EN NIET
[algemeen verbindend voorschrift, omtrent de afweging van belangen, de vaststelling van feiten of de uitleg van wettelijke voorschriften bij het gebruik van een bevoegdheid van een bestuursorgaan]</t>
  </si>
  <si>
    <t>jci1.3:c:BWBR0005537&amp;hoofdstuk=1&amp;titeldeel=1.1&amp;artikel=1:3&amp;lid=4&amp;z=2017-03-01&amp;g=2017-03-01</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</si>
  <si>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</si>
  <si>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[aanvraag]</t>
  </si>
  <si>
    <t>[aanvraag ingediend bij bestuursorgaan]</t>
  </si>
  <si>
    <t>{Onder aanvraag wordt verstaan: een verzoek van een belanghebbende, een besluit te nemen.}
(…)
{Onder besluit wordt verstaan: een schriftelijke beslissing van een bestuursorgaan, inhoudende een publiekrechtelijke rechtshandeling.}</t>
  </si>
  <si>
    <t>jci1.3:c:BWBR0005537&amp;hoofdstuk=4&amp;titeldeel=4.1&amp;afdeling=4.1.1&amp;artikel=4:1&amp;z=2017-03-10&amp;g=2017-03-10</t>
  </si>
  <si>
    <t>{Tenzij bij wettelijk voorschrift anders is bepaald, wordt de aanvraag tot het geven van een beschikking schriftelijk ingediend bij het bestuursorgaan dat bevoegd is op de aanvraag te beslissen.}</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</si>
  <si>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</si>
  <si>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</si>
  <si>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(1) Is er een betere verwijzing te vinden als bron voor het indienen van een aanvraag? 
(2) Is het indienen nodig als concept? Hetbeschrijft eigenlijk een handeling.
(3) Artikel 4:4 Awb is gewijzigd voor het in werking is getreden. Daarom is de versie die vanaf 01-01-1994 van kracht is de tweede versie van dit artikel.</t>
  </si>
  <si>
    <t>[vreemdeling voldoet aan alle voorwaarden voor het verlengen van een vvr-bep]</t>
  </si>
  <si>
    <t>art. 1:3 lid 1 Awb</t>
  </si>
  <si>
    <t>art. 1:1 lid 2 Awb</t>
  </si>
  <si>
    <t>art. 1:2 lid 1 Awb</t>
  </si>
  <si>
    <t>art. 1:3 lid 2 Awb</t>
  </si>
  <si>
    <t>art. 1:3 lid 3 Awb</t>
  </si>
  <si>
    <t>art. 1:3 lid 4 Awb</t>
  </si>
  <si>
    <t>art. 1:3 lid 1 en 3 Awb</t>
  </si>
  <si>
    <t>art. 4:1 Awb</t>
  </si>
  <si>
    <t>art. 4:4 Awb</t>
  </si>
  <si>
    <t>Tabelgenerator</t>
  </si>
  <si>
    <t>Bronverwijzingen</t>
  </si>
  <si>
    <t>Feittypen</t>
  </si>
  <si>
    <t>juriconnect verwijzing</t>
  </si>
  <si>
    <t>juridische verwijzing</t>
  </si>
  <si>
    <t>[formulier voor het indienen van aanvragen en het verstrekken van gegevens is vastgesteld door bestuursorgaan]</t>
  </si>
  <si>
    <t>[besluit berust op deugdelijke motivering]</t>
  </si>
  <si>
    <t>1-[19980101]-[jjjjmmdd]</t>
  </si>
  <si>
    <t>art. 3:46 Awb</t>
  </si>
  <si>
    <t>jci1.3:c:BWBR0005537&amp;hoofdstuk=3&amp;afdeling=3.7&amp;artikel=3:46&amp;z=2017-03-10&amp;g=2017-03-10</t>
  </si>
  <si>
    <t>{Een besluit dient te berusten op een deugdelijke motivering.}</t>
  </si>
  <si>
    <t>De voor een of meer belanghebbenden nadelige gevolgen van een besluit mogen niet onevenredig zijn in verhouding tot de met het besluit te dienen doelen.</t>
  </si>
  <si>
    <t>jci1.3:c:BWBR0005537&amp;hoofdstuk=3&amp;afdeling=3.2&amp;artikel=3:4&amp;lid=2</t>
  </si>
  <si>
    <t>art. 3:4 lid 2 Awb</t>
  </si>
  <si>
    <t>[nadelige gevolgen van een besluit zijn onevenredig in verhouding tot de met het besluit te dienen doelen]</t>
  </si>
  <si>
    <t>[aanvraag geheel of gedeeltelijk is geweigerd op grond van artikel 2:15 Awb]</t>
  </si>
  <si>
    <t>[aanvrager heeft de gelegenheid gehad de aanvraag aan te vullen]</t>
  </si>
  <si>
    <t>[aanvrager heeft voldaan aan enig wettelijk voorschrift voor het in behandeling nemen van de aanvraag]</t>
  </si>
  <si>
    <t>[besluit om de aanvraag niet te behandelen wordt aan de aanvrager bekendgemaakt binnen vier weken nadat de aanvraag is aangevuld of nadat de daarvoor gestelde termijn ongebruikt is verstreken]</t>
  </si>
  <si>
    <t>[bestuursorgaan is bevoegd op de aanvraag te beslissen]</t>
  </si>
  <si>
    <t>[bij wettelijk voorschrift is anders bepaald]</t>
  </si>
  <si>
    <t>[formulier is bij wettelijk voorschrift voorzien]</t>
  </si>
  <si>
    <t>Nieuw maken</t>
  </si>
  <si>
    <t>jci1.3:c:BWBR0005537&amp;hoofdstuk=4&amp;titeldeel=4.1&amp;afdeling=4.1.1&amp;artikel=4:5&amp;lid=1</t>
  </si>
  <si>
    <t>art. 4:5 lid 1, onder b, Awb</t>
  </si>
  <si>
    <t>{b. de aanvraag geheel of gedeeltelijk is geweigerd op grond van artikel 2:15, of}</t>
  </si>
  <si>
    <t>3-[20040701]-[jjjjmmdd]</t>
  </si>
  <si>
    <t>art. 4:5 lid 1, slot, Awb</t>
  </si>
  <si>
    <t>{mits de aanvrager de gelegenheid heeft gehad de aanvraag binnen een door het bestuursorgaan gestelde termijn aan te vullen.}</t>
  </si>
  <si>
    <t>{Het bestuursorgaan kan besluiten de aanvraag niet te behandelen, indien:
a. de aanvrager niet heeft voldaan aan enig wettelijk voorschrift voor het in behandeling nemen van de aanvraag, of}</t>
  </si>
  <si>
    <t>art. 4:5 lid 1, onder a, Awb</t>
  </si>
  <si>
    <t>art. 4:5 lid 4 Awb</t>
  </si>
  <si>
    <t>jci1.3:c:BWBR0005537&amp;hoofdstuk=4&amp;titeldeel=4.1&amp;afdeling=4.1.1&amp;artikel=4:5&amp;lid=4</t>
  </si>
  <si>
    <t>{Een besluit om de aanvraag niet te behandelen wordt aan de aanvrager bekendgemaakt binnen vier weken nadat de aanvraag is aangevuld of nadat de daarvoor gestelde termijn ongebruikt is verstreken.}</t>
  </si>
  <si>
    <t>[subsidie aangevraagd door leraar voor bevoegd gezag]</t>
  </si>
  <si>
    <t>[subsidieaanvraag is ingediend van 1 april tot en met 30 juni, voorafgaand aan het studiejaar waarvoor subsidie wordt aangevraagd]</t>
  </si>
  <si>
    <t>[leraar behaalt in de subsidieperiode minder dan vijftien studiepunten]</t>
  </si>
  <si>
    <t>[subsidie voor voor studiekosten in verband met het volgen van een opleiding]</t>
  </si>
  <si>
    <t>[subsidie voor kosten in verband met het verlenen van studieverlof aan de leraar]</t>
  </si>
  <si>
    <t>[subsidie voor bacheloropleiding]</t>
  </si>
  <si>
    <t>[subsidie voor masteropleiding]</t>
  </si>
  <si>
    <t>[subsidie voor deficiëntieopleidingen]</t>
  </si>
  <si>
    <t>art. 3 lid 1 onder a. Slb</t>
  </si>
  <si>
    <t>art. 3 lid 1 onder b. Slb</t>
  </si>
  <si>
    <t>art. 3 lid 2 Slb</t>
  </si>
  <si>
    <t>[subsidie wordt verstrekt voor één studiejaar en voor één opleiding]</t>
  </si>
  <si>
    <t>[vergoeding kosten collegegeld]</t>
  </si>
  <si>
    <t>[vergoeding studiemiddelen]</t>
  </si>
  <si>
    <t>[vergoeding reiskosten]</t>
  </si>
  <si>
    <t>art. 15, onder a, Slb</t>
  </si>
  <si>
    <t>art. 15, onder c, Slb</t>
  </si>
  <si>
    <t>art. 15, onder b, Slb</t>
  </si>
  <si>
    <t>MIN ([verschuldigde collegegeld], [€ 7.000])</t>
  </si>
  <si>
    <t>MIN (PRODUCT ([verschuldigde collegegeld], [10%)], [€ 350])</t>
  </si>
  <si>
    <t>MIN (PRODUCT ([10%],[verschuldigde collegegeld]), [€ 350])</t>
  </si>
  <si>
    <t>[vergoeding studieverlof]</t>
  </si>
  <si>
    <t>berekening voor [aantal uur] x [bedrag per uur] met varianten voor:
- voltijd- en deeltijdaanstelling;
- bachelor en master;
- basisonderwijs, voortgezet onderwijs, beroepsonderwijs, hoger beroepsonderwijs</t>
  </si>
  <si>
    <t>Voor subsidiëring komt per jaar voor een voltijdsaanstelling, of voor een deeltijdsaanstelling een evenredig deel, ten hoogste het volgende aantal studieverlofuren in aanmerking:
a. voor een bacheloropleiding: 160 uur; en
b. voor een masteropleiding voor een subsidieontvanger in de sector:
1. basisonderwijs: 320 uur;
2. speciaal onderwijs of voortgezet speciaal onderwijs: 320 uur;
3. voortgezet onderwijs: 240 uur;
4. beroepsonderwijs en educatie: 240 uur; en
5. hoger beroepsonderwijs: 320 uur.
De subsidiebedragen voor een studieverlofuur zijn voor een subsidieontvanger in de sector:
a. basisonderwijs: € 37,79;
b. speciaal onderwijs of voortgezet speciaal onderwijs: € 39,58;
c. voortgezet onderwijs: € 42,86;
d. beroepsonderwijs en educatie: € 44,07; en
e. hoger beroepsonderwijs: € 48,00.</t>
  </si>
  <si>
    <t>art. 21 en 22 Slb</t>
  </si>
  <si>
    <t>[leraar voldoet aan de subsidiecriteria]</t>
  </si>
  <si>
    <t>[leraar die bij aanvang van het studiejaar waarvoor de subsidie bestemd de graad Bachelor mag voeren]
EN
[leraar die op het moment van de subsidieaanvraag in dienst is bij een werkgever]
EN
(
[leraar werkt bij een of meer bekostigde onderwijsinstellingen]
OF
[leraar werkt in een of meer orthopedagogisch-didactische centra]
)
EN
[leraar die voor minimaal twintig procent van zijn werktijd is belast met lesgebonden taken]
EN
[leraar die pedagogisch-didactisch verantwoordelijk is voor het onderwijs]
EN
NIET [leraar is aangesteld als ambulant begeleider]
EN
NIET [leraar is aangesteld als zorgcoördinator]
EN
NIET [leraar is aangesteld als intern begeleider]
EN
NIET [leraar is aangesteld als remedial teacher]
EN
[leraar die ingeschreven staat in registerleraar.nl]</t>
  </si>
  <si>
    <t>Wat betekent werkt, of werkte in de twaalf maanden voorafgaand aan de subsidieaanvraag. Betekent dat , dat de leraar op het moment van de subsidieaanvraag niet meer bij de werkgever hoeft te werken. En zo ja, hoe lang geleden mag het dan zijn dat de leraar twaalf maanden in het onderwijs heeft gewerkt?</t>
  </si>
  <si>
    <t>art. 20 lid 1 Slb</t>
  </si>
  <si>
    <t>[subsidie wordt verstrekt voor één opleiding en voor één opleiding]</t>
  </si>
  <si>
    <t>[uitzondering waarbij subsidie wordt verstrekt voor tweede opleiding]</t>
  </si>
  <si>
    <t>[opleiding met studielast van 60 studiepunten waarvoor ten hoogste twee maal subsidie wordt verstrekt]</t>
  </si>
  <si>
    <t>[opleiding met studielast van meer dan 60 studiepunten waarvoor ten hoogste drie maal subsidie wordt verstrekt]</t>
  </si>
  <si>
    <t>[minister verdeelt het beschikbare bedrag per doelgroep over de aanvragen]</t>
  </si>
  <si>
    <t>[leraar ontvangt van de minister een tegemoetkoming in de studiekosten voor het volgen van de opleiding]</t>
  </si>
  <si>
    <t>[budget volledig benut]</t>
  </si>
  <si>
    <t xml:space="preserve">art. 3 lid 3 Slb </t>
  </si>
  <si>
    <t xml:space="preserve">art. 3 lid 6 Slb </t>
  </si>
  <si>
    <t xml:space="preserve">art. 3 lid 4 Slb </t>
  </si>
  <si>
    <t xml:space="preserve">art. 3 lid 7 Slb </t>
  </si>
  <si>
    <t>art. 10 Slb</t>
  </si>
  <si>
    <t>art. 6 lid 1 Slb</t>
  </si>
  <si>
    <t>art. 6 lid 4 Slb</t>
  </si>
  <si>
    <t>In deze afleiding is het een beetje schipperen tussen letterlijk opnemen van bronteksten en het maken van een helder gestructureerde interpretatie.</t>
  </si>
  <si>
    <t>[studiejaar waarop subsidie betrekking heeft is voorbij]</t>
  </si>
  <si>
    <t>Impliciete beleidsregel bij vragen om beleidsstukken.</t>
  </si>
  <si>
    <t>[bevoegd gezag heeft studieverlof verleend aan de leraar]</t>
  </si>
  <si>
    <t>[uit de administratie van het bevoegd gezag blijkt dat het studieverlof daadwerkelijk is verleend]</t>
  </si>
  <si>
    <t>art. 23 lid 1 Sbl</t>
  </si>
  <si>
    <t>art. 23 lid 2 Sbl</t>
  </si>
  <si>
    <t>fact</t>
  </si>
  <si>
    <t>function</t>
  </si>
  <si>
    <t>sourcetext</t>
  </si>
  <si>
    <t>explanation</t>
  </si>
  <si>
    <t>juriconnect</t>
  </si>
  <si>
    <t>version</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</si>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</sst>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6"/>
      <color rgb="FF000000"/>
      <name val="Calibri Light"/>
      <family val="2"/>
    </font>
    <font>
      <b/>
      <sz val="12"/>
      <color rgb="FF000000"/>
      <name val="Calibri"/>
      <family val="2"/>
      <scheme val="minor"/>
    </font>
    <font>
      <i/>
      <sz val="12"/>
      <color rgb="FF000000"/>
      <name val="Calibri"/>
      <family val="2"/>
      <scheme val="minor"/>
    </font>
  </fonts>
  <fills count="2">
    <fill>
      <patternFill patternType="none"/>
    </fill>
    <fill>
      <patternFill patternType="gray125"/>
    </fill>
  </fills>
  <borders count="14">
    <border>
      <left/>
      <right/>
      <top/>
      <bottom/>
      <diagonal/>
    </border>
    <border>
      <left style="medium">
        <color auto="1"/>
      </left>
      <right style="medium">
        <color auto="1"/>
      </right>
      <top style="medium">
        <color auto="1"/>
      </top>
      <bottom style="medium">
        <color auto="1"/>
      </bottom>
      <diagonal/>
    </border>
    <border>
      <left style="double">
        <color auto="1"/>
      </left>
      <right style="thin">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bottom/>
      <diagonal/>
    </border>
    <border>
      <left style="double">
        <color auto="1"/>
      </left>
      <right style="thin">
        <color auto="1"/>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double">
        <color auto="1"/>
      </left>
      <right/>
      <top/>
      <bottom/>
      <diagonal/>
    </border>
  </borders>
  <cellStyleXfs count="3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0" fillId="0" borderId="0" xfId="0" applyFill="1" applyAlignment="1">
      <alignment vertical="top"/>
    </xf>
    <xf numFmtId="0" fontId="2" fillId="0" borderId="0" xfId="0" applyFont="1" applyAlignment="1">
      <alignment vertical="top" wrapText="1"/>
    </xf>
    <xf numFmtId="0" fontId="2" fillId="0" borderId="0" xfId="0" applyFont="1"/>
    <xf numFmtId="0" fontId="5" fillId="0" borderId="0" xfId="0" applyFont="1" applyAlignment="1">
      <alignment vertical="top"/>
    </xf>
    <xf numFmtId="0" fontId="2" fillId="0" borderId="0" xfId="0" applyFont="1" applyAlignment="1">
      <alignment vertical="top"/>
    </xf>
    <xf numFmtId="0" fontId="6" fillId="0" borderId="0" xfId="0" applyFont="1" applyAlignment="1">
      <alignment vertical="top"/>
    </xf>
    <xf numFmtId="0" fontId="2" fillId="0" borderId="1" xfId="0" applyFont="1" applyBorder="1" applyAlignment="1">
      <alignment horizontal="left" vertical="top" wrapText="1"/>
    </xf>
    <xf numFmtId="0" fontId="7" fillId="0" borderId="2" xfId="0" applyFont="1" applyBorder="1" applyAlignment="1">
      <alignment vertical="top" wrapText="1"/>
    </xf>
    <xf numFmtId="0" fontId="2" fillId="0" borderId="3" xfId="0" applyFont="1" applyBorder="1" applyAlignment="1">
      <alignment vertical="top" wrapText="1"/>
    </xf>
    <xf numFmtId="0" fontId="7" fillId="0" borderId="5" xfId="0" applyFont="1" applyBorder="1" applyAlignment="1">
      <alignment vertical="top" wrapText="1"/>
    </xf>
    <xf numFmtId="0" fontId="2" fillId="0" borderId="6" xfId="0" applyFont="1" applyBorder="1" applyAlignment="1">
      <alignment vertical="top" wrapText="1"/>
    </xf>
    <xf numFmtId="0" fontId="6" fillId="0" borderId="0" xfId="0" applyFont="1" applyAlignment="1">
      <alignment vertical="top" wrapText="1"/>
    </xf>
    <xf numFmtId="0" fontId="2" fillId="0" borderId="8" xfId="0" applyFont="1" applyBorder="1" applyAlignment="1">
      <alignment vertical="top" wrapText="1"/>
    </xf>
    <xf numFmtId="0" fontId="2" fillId="0" borderId="10" xfId="0" applyFont="1" applyBorder="1" applyAlignment="1">
      <alignment vertical="top" wrapText="1"/>
    </xf>
    <xf numFmtId="0" fontId="2" fillId="0" borderId="4" xfId="0" applyFont="1" applyBorder="1"/>
    <xf numFmtId="0" fontId="2" fillId="0" borderId="13" xfId="0" applyFont="1" applyBorder="1"/>
    <xf numFmtId="0" fontId="2" fillId="0" borderId="11" xfId="0" applyFont="1" applyBorder="1"/>
    <xf numFmtId="0" fontId="2" fillId="0" borderId="12" xfId="0" applyFont="1" applyBorder="1"/>
    <xf numFmtId="0" fontId="7" fillId="0" borderId="7" xfId="0" applyFont="1" applyBorder="1" applyAlignment="1">
      <alignment vertical="top" wrapText="1"/>
    </xf>
    <xf numFmtId="0" fontId="7" fillId="0" borderId="9" xfId="0" applyFont="1" applyBorder="1" applyAlignment="1">
      <alignment vertical="top" wrapText="1"/>
    </xf>
    <xf numFmtId="0" fontId="0" fillId="0" borderId="0" xfId="0" applyAlignment="1">
      <alignment horizontal="left" vertical="top" wrapText="1"/>
    </xf>
  </cellXfs>
  <cellStyles count="38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zoomScaleNormal="100" workbookViewId="0">
      <pane ySplit="1" topLeftCell="A36" activePane="bottomLeft" state="frozen"/>
      <selection pane="bottomLeft" sqref="A1:XFD1048576"/>
    </sheetView>
  </sheetViews>
  <sheetFormatPr baseColWidth="10" defaultRowHeight="16" x14ac:dyDescent="0.2"/>
  <cols>
    <col min="1" max="1" width="40.83203125" style="4" customWidth="1"/>
    <col min="2" max="2" width="40.83203125" style="3" customWidth="1"/>
    <col min="3" max="3" width="23" style="4" customWidth="1"/>
    <col min="4" max="4" width="21.5" style="3" customWidth="1"/>
    <col min="5" max="5" width="25.6640625" style="3" customWidth="1"/>
    <col min="6" max="7" width="50.83203125" style="3" customWidth="1"/>
    <col min="8" max="16384" width="10.83203125" style="4"/>
  </cols>
  <sheetData>
    <row r="1" spans="1:7" ht="17" x14ac:dyDescent="0.2">
      <c r="A1" s="1" t="s">
        <v>143</v>
      </c>
      <c r="B1" s="1" t="s">
        <v>144</v>
      </c>
      <c r="C1" s="2" t="s">
        <v>148</v>
      </c>
      <c r="D1" s="1" t="s">
        <v>149</v>
      </c>
      <c r="E1" s="1" t="s">
        <v>147</v>
      </c>
      <c r="F1" s="1" t="s">
        <v>145</v>
      </c>
      <c r="G1" s="1" t="s">
        <v>146</v>
      </c>
    </row>
    <row r="2" spans="1:7" ht="136" x14ac:dyDescent="0.2">
      <c r="A2" s="3" t="s">
        <v>5</v>
      </c>
      <c r="B2" s="3" t="s">
        <v>6</v>
      </c>
      <c r="C2" s="4" t="s">
        <v>7</v>
      </c>
      <c r="D2" s="3" t="s">
        <v>50</v>
      </c>
      <c r="E2" s="3" t="s">
        <v>8</v>
      </c>
      <c r="F2" s="3" t="s">
        <v>9</v>
      </c>
    </row>
    <row r="3" spans="1:7" ht="85" x14ac:dyDescent="0.2">
      <c r="A3" s="5" t="s">
        <v>10</v>
      </c>
      <c r="B3" s="5" t="s">
        <v>11</v>
      </c>
      <c r="C3" s="6" t="s">
        <v>7</v>
      </c>
      <c r="D3" s="5" t="s">
        <v>50</v>
      </c>
      <c r="E3" s="5" t="s">
        <v>8</v>
      </c>
      <c r="F3" s="5" t="s">
        <v>9</v>
      </c>
      <c r="G3" s="5"/>
    </row>
    <row r="4" spans="1:7" ht="119" x14ac:dyDescent="0.2">
      <c r="A4" s="5" t="s">
        <v>12</v>
      </c>
      <c r="B4" s="5" t="s">
        <v>13</v>
      </c>
      <c r="C4" s="6" t="s">
        <v>7</v>
      </c>
      <c r="D4" s="5" t="s">
        <v>50</v>
      </c>
      <c r="E4" s="5" t="s">
        <v>8</v>
      </c>
      <c r="F4" s="5" t="s">
        <v>9</v>
      </c>
      <c r="G4" s="5"/>
    </row>
    <row r="5" spans="1:7" ht="409.5" x14ac:dyDescent="0.2">
      <c r="A5" s="5" t="s">
        <v>14</v>
      </c>
      <c r="B5" s="5" t="s">
        <v>15</v>
      </c>
      <c r="C5" s="6" t="s">
        <v>7</v>
      </c>
      <c r="D5" s="5" t="s">
        <v>51</v>
      </c>
      <c r="E5" s="5" t="s">
        <v>16</v>
      </c>
      <c r="F5" s="5" t="s">
        <v>17</v>
      </c>
      <c r="G5" s="5"/>
    </row>
    <row r="6" spans="1:7" ht="68" x14ac:dyDescent="0.2">
      <c r="A6" s="3" t="s">
        <v>18</v>
      </c>
      <c r="B6" s="3" t="s">
        <v>19</v>
      </c>
      <c r="C6" s="4" t="s">
        <v>20</v>
      </c>
      <c r="D6" s="3" t="s">
        <v>52</v>
      </c>
      <c r="E6" s="3" t="s">
        <v>21</v>
      </c>
      <c r="F6" s="3" t="s">
        <v>22</v>
      </c>
    </row>
    <row r="7" spans="1:7" ht="85" x14ac:dyDescent="0.2">
      <c r="A7" s="5" t="s">
        <v>23</v>
      </c>
      <c r="B7" s="5" t="s">
        <v>24</v>
      </c>
      <c r="C7" s="6" t="s">
        <v>25</v>
      </c>
      <c r="D7" s="5" t="s">
        <v>50</v>
      </c>
      <c r="E7" s="5" t="s">
        <v>26</v>
      </c>
      <c r="F7" s="5" t="s">
        <v>27</v>
      </c>
      <c r="G7" s="5"/>
    </row>
    <row r="8" spans="1:7" ht="102" x14ac:dyDescent="0.2">
      <c r="A8" s="5" t="s">
        <v>28</v>
      </c>
      <c r="B8" s="5" t="s">
        <v>29</v>
      </c>
      <c r="C8" s="6" t="s">
        <v>25</v>
      </c>
      <c r="D8" s="5" t="s">
        <v>53</v>
      </c>
      <c r="E8" s="5" t="s">
        <v>30</v>
      </c>
      <c r="F8" s="5" t="s">
        <v>31</v>
      </c>
      <c r="G8" s="5" t="s">
        <v>32</v>
      </c>
    </row>
    <row r="9" spans="1:7" ht="68" x14ac:dyDescent="0.2">
      <c r="A9" s="3" t="s">
        <v>33</v>
      </c>
      <c r="C9" s="4" t="s">
        <v>25</v>
      </c>
      <c r="D9" s="3" t="s">
        <v>54</v>
      </c>
      <c r="E9" s="3" t="s">
        <v>34</v>
      </c>
      <c r="F9" s="3" t="s">
        <v>35</v>
      </c>
      <c r="G9" s="3" t="s">
        <v>36</v>
      </c>
    </row>
    <row r="10" spans="1:7" ht="119" x14ac:dyDescent="0.2">
      <c r="A10" s="5" t="s">
        <v>37</v>
      </c>
      <c r="B10" s="5" t="s">
        <v>38</v>
      </c>
      <c r="C10" s="6" t="s">
        <v>25</v>
      </c>
      <c r="D10" s="5" t="s">
        <v>55</v>
      </c>
      <c r="E10" s="5" t="s">
        <v>39</v>
      </c>
      <c r="F10" s="5" t="s">
        <v>40</v>
      </c>
      <c r="G10" s="5"/>
    </row>
    <row r="11" spans="1:7" ht="102" x14ac:dyDescent="0.2">
      <c r="A11" s="3" t="s">
        <v>41</v>
      </c>
      <c r="B11" s="3" t="s">
        <v>42</v>
      </c>
      <c r="C11" s="4" t="s">
        <v>25</v>
      </c>
      <c r="D11" s="3" t="s">
        <v>56</v>
      </c>
      <c r="E11" s="3" t="s">
        <v>34</v>
      </c>
      <c r="F11" s="3" t="s">
        <v>43</v>
      </c>
    </row>
    <row r="12" spans="1:7" ht="68" x14ac:dyDescent="0.2">
      <c r="A12" s="5" t="s">
        <v>42</v>
      </c>
      <c r="B12" s="5"/>
      <c r="C12" s="6" t="s">
        <v>20</v>
      </c>
      <c r="D12" s="6" t="s">
        <v>57</v>
      </c>
      <c r="E12" s="5" t="s">
        <v>44</v>
      </c>
      <c r="F12" s="5" t="s">
        <v>45</v>
      </c>
      <c r="G12" s="5"/>
    </row>
    <row r="13" spans="1:7" ht="119" x14ac:dyDescent="0.2">
      <c r="A13" s="7" t="s">
        <v>64</v>
      </c>
      <c r="C13" s="4" t="s">
        <v>20</v>
      </c>
      <c r="D13" s="3" t="s">
        <v>58</v>
      </c>
      <c r="E13" s="3" t="s">
        <v>46</v>
      </c>
      <c r="F13" s="3" t="s">
        <v>47</v>
      </c>
      <c r="G13" s="3" t="s">
        <v>48</v>
      </c>
    </row>
    <row r="14" spans="1:7" ht="68" x14ac:dyDescent="0.2">
      <c r="A14" s="3" t="s">
        <v>65</v>
      </c>
      <c r="C14" s="4" t="s">
        <v>66</v>
      </c>
      <c r="D14" s="4" t="s">
        <v>67</v>
      </c>
      <c r="E14" s="3" t="s">
        <v>68</v>
      </c>
      <c r="F14" s="3" t="s">
        <v>69</v>
      </c>
    </row>
    <row r="15" spans="1:7" ht="51" x14ac:dyDescent="0.2">
      <c r="A15" s="3" t="s">
        <v>73</v>
      </c>
      <c r="C15" s="4" t="s">
        <v>20</v>
      </c>
      <c r="D15" s="4" t="s">
        <v>72</v>
      </c>
      <c r="E15" s="3" t="s">
        <v>71</v>
      </c>
      <c r="F15" s="3" t="s">
        <v>70</v>
      </c>
    </row>
    <row r="16" spans="1:7" ht="51" x14ac:dyDescent="0.2">
      <c r="A16" s="3" t="s">
        <v>74</v>
      </c>
      <c r="C16" s="4" t="s">
        <v>85</v>
      </c>
      <c r="D16" s="3" t="s">
        <v>83</v>
      </c>
      <c r="E16" s="3" t="s">
        <v>82</v>
      </c>
      <c r="F16" s="3" t="s">
        <v>84</v>
      </c>
    </row>
    <row r="17" spans="1:6" ht="51" x14ac:dyDescent="0.2">
      <c r="A17" s="3" t="s">
        <v>75</v>
      </c>
      <c r="C17" s="4" t="s">
        <v>85</v>
      </c>
      <c r="D17" s="3" t="s">
        <v>86</v>
      </c>
      <c r="E17" s="3" t="s">
        <v>82</v>
      </c>
      <c r="F17" s="3" t="s">
        <v>87</v>
      </c>
    </row>
    <row r="18" spans="1:6" ht="85" x14ac:dyDescent="0.2">
      <c r="A18" s="3" t="s">
        <v>76</v>
      </c>
      <c r="C18" s="4" t="s">
        <v>85</v>
      </c>
      <c r="D18" s="3" t="s">
        <v>89</v>
      </c>
      <c r="E18" s="3" t="s">
        <v>82</v>
      </c>
      <c r="F18" s="3" t="s">
        <v>88</v>
      </c>
    </row>
    <row r="19" spans="1:6" ht="85" x14ac:dyDescent="0.2">
      <c r="A19" s="3" t="s">
        <v>77</v>
      </c>
      <c r="C19" s="4" t="s">
        <v>85</v>
      </c>
      <c r="D19" s="3" t="s">
        <v>90</v>
      </c>
      <c r="E19" s="3" t="s">
        <v>91</v>
      </c>
      <c r="F19" s="3" t="s">
        <v>92</v>
      </c>
    </row>
    <row r="20" spans="1:6" ht="68" x14ac:dyDescent="0.2">
      <c r="A20" s="3" t="s">
        <v>78</v>
      </c>
      <c r="C20" s="6" t="s">
        <v>20</v>
      </c>
      <c r="D20" s="6" t="s">
        <v>57</v>
      </c>
      <c r="E20" s="5" t="s">
        <v>44</v>
      </c>
      <c r="F20" s="3" t="s">
        <v>45</v>
      </c>
    </row>
    <row r="21" spans="1:6" ht="68" x14ac:dyDescent="0.2">
      <c r="A21" s="3" t="s">
        <v>79</v>
      </c>
      <c r="B21" s="3" t="s">
        <v>81</v>
      </c>
      <c r="C21" s="6" t="s">
        <v>20</v>
      </c>
      <c r="D21" s="6" t="s">
        <v>57</v>
      </c>
      <c r="E21" s="5" t="s">
        <v>44</v>
      </c>
      <c r="F21" s="3" t="s">
        <v>45</v>
      </c>
    </row>
    <row r="22" spans="1:6" ht="68" x14ac:dyDescent="0.2">
      <c r="A22" s="26" t="s">
        <v>80</v>
      </c>
      <c r="B22" s="3" t="s">
        <v>81</v>
      </c>
      <c r="C22" s="4" t="s">
        <v>20</v>
      </c>
      <c r="D22" s="3" t="s">
        <v>58</v>
      </c>
      <c r="E22" s="3" t="s">
        <v>46</v>
      </c>
      <c r="F22" s="3" t="s">
        <v>47</v>
      </c>
    </row>
    <row r="23" spans="1:6" ht="34" x14ac:dyDescent="0.2">
      <c r="A23" s="3" t="s">
        <v>93</v>
      </c>
    </row>
    <row r="24" spans="1:6" ht="51" x14ac:dyDescent="0.2">
      <c r="A24" s="3" t="s">
        <v>94</v>
      </c>
      <c r="B24" s="5"/>
    </row>
    <row r="25" spans="1:6" ht="34" x14ac:dyDescent="0.2">
      <c r="A25" s="3" t="s">
        <v>95</v>
      </c>
    </row>
    <row r="26" spans="1:6" ht="34" x14ac:dyDescent="0.2">
      <c r="A26" s="3" t="s">
        <v>96</v>
      </c>
      <c r="D26" s="3" t="s">
        <v>101</v>
      </c>
    </row>
    <row r="27" spans="1:6" ht="34" x14ac:dyDescent="0.2">
      <c r="A27" s="3" t="s">
        <v>97</v>
      </c>
      <c r="D27" s="3" t="s">
        <v>102</v>
      </c>
    </row>
    <row r="28" spans="1:6" ht="17" x14ac:dyDescent="0.2">
      <c r="A28" s="3" t="s">
        <v>98</v>
      </c>
      <c r="D28" s="3" t="s">
        <v>103</v>
      </c>
    </row>
    <row r="29" spans="1:6" ht="17" x14ac:dyDescent="0.2">
      <c r="A29" s="3" t="s">
        <v>99</v>
      </c>
      <c r="D29" s="3" t="s">
        <v>103</v>
      </c>
    </row>
    <row r="30" spans="1:6" ht="17" x14ac:dyDescent="0.2">
      <c r="A30" s="3" t="s">
        <v>100</v>
      </c>
      <c r="D30" s="3" t="s">
        <v>103</v>
      </c>
    </row>
    <row r="31" spans="1:6" ht="34" x14ac:dyDescent="0.2">
      <c r="A31" s="3" t="s">
        <v>104</v>
      </c>
    </row>
    <row r="32" spans="1:6" ht="17" x14ac:dyDescent="0.2">
      <c r="A32" s="3" t="s">
        <v>105</v>
      </c>
      <c r="B32" s="3" t="s">
        <v>111</v>
      </c>
      <c r="D32" s="3" t="s">
        <v>108</v>
      </c>
    </row>
    <row r="33" spans="1:7" ht="34" x14ac:dyDescent="0.2">
      <c r="A33" s="3" t="s">
        <v>106</v>
      </c>
      <c r="B33" s="3" t="s">
        <v>113</v>
      </c>
      <c r="D33" s="3" t="s">
        <v>110</v>
      </c>
    </row>
    <row r="34" spans="1:7" ht="34" x14ac:dyDescent="0.2">
      <c r="A34" s="3" t="s">
        <v>107</v>
      </c>
      <c r="B34" s="3" t="s">
        <v>112</v>
      </c>
      <c r="D34" s="3" t="s">
        <v>109</v>
      </c>
    </row>
    <row r="35" spans="1:7" ht="372" x14ac:dyDescent="0.2">
      <c r="A35" s="3" t="s">
        <v>114</v>
      </c>
      <c r="B35" s="3" t="s">
        <v>115</v>
      </c>
      <c r="D35" s="3" t="s">
        <v>117</v>
      </c>
      <c r="F35" s="3" t="s">
        <v>116</v>
      </c>
    </row>
    <row r="36" spans="1:7" ht="409.6" x14ac:dyDescent="0.2">
      <c r="A36" s="3" t="s">
        <v>118</v>
      </c>
      <c r="B36" s="3" t="s">
        <v>119</v>
      </c>
      <c r="D36" s="3" t="s">
        <v>121</v>
      </c>
      <c r="G36" s="3" t="s">
        <v>120</v>
      </c>
    </row>
    <row r="37" spans="1:7" ht="34" x14ac:dyDescent="0.2">
      <c r="A37" s="3" t="s">
        <v>122</v>
      </c>
      <c r="D37" s="3" t="s">
        <v>129</v>
      </c>
    </row>
    <row r="38" spans="1:7" ht="34" x14ac:dyDescent="0.2">
      <c r="A38" s="3" t="s">
        <v>123</v>
      </c>
      <c r="D38" s="3" t="s">
        <v>131</v>
      </c>
    </row>
    <row r="39" spans="1:7" ht="51" x14ac:dyDescent="0.2">
      <c r="A39" s="3" t="s">
        <v>124</v>
      </c>
      <c r="D39" s="3" t="s">
        <v>130</v>
      </c>
    </row>
    <row r="40" spans="1:7" ht="51" x14ac:dyDescent="0.2">
      <c r="A40" s="3" t="s">
        <v>125</v>
      </c>
      <c r="D40" s="3" t="s">
        <v>132</v>
      </c>
    </row>
    <row r="41" spans="1:7" ht="51" x14ac:dyDescent="0.2">
      <c r="A41" s="3" t="s">
        <v>127</v>
      </c>
      <c r="D41" s="3" t="s">
        <v>133</v>
      </c>
    </row>
    <row r="42" spans="1:7" ht="17" x14ac:dyDescent="0.2">
      <c r="A42" s="4" t="s">
        <v>126</v>
      </c>
      <c r="D42" s="3" t="s">
        <v>134</v>
      </c>
    </row>
    <row r="43" spans="1:7" ht="51" x14ac:dyDescent="0.2">
      <c r="A43" s="4" t="s">
        <v>128</v>
      </c>
      <c r="D43" s="3" t="s">
        <v>135</v>
      </c>
      <c r="G43" s="3" t="s">
        <v>136</v>
      </c>
    </row>
    <row r="44" spans="1:7" ht="17" x14ac:dyDescent="0.2">
      <c r="A44" s="4" t="s">
        <v>137</v>
      </c>
      <c r="G44" s="3" t="s">
        <v>138</v>
      </c>
    </row>
    <row r="45" spans="1:7" ht="34" x14ac:dyDescent="0.2">
      <c r="A45" s="3" t="s">
        <v>139</v>
      </c>
      <c r="D45" s="3" t="s">
        <v>141</v>
      </c>
    </row>
    <row r="46" spans="1:7" ht="17" x14ac:dyDescent="0.2">
      <c r="A46" s="4" t="s">
        <v>140</v>
      </c>
      <c r="D46" s="3" t="s">
        <v>142</v>
      </c>
    </row>
  </sheetData>
  <autoFilter ref="A1:G22" xr:uid="{00000000-0009-0000-0000-000000000000}"/>
  <dataConsolid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zoomScale="170" zoomScaleNormal="170" workbookViewId="0">
      <pane ySplit="1" topLeftCell="A2" activePane="bottomLeft" state="frozen"/>
      <selection pane="bottomLeft" activeCell="C4" sqref="C4"/>
    </sheetView>
  </sheetViews>
  <sheetFormatPr baseColWidth="10" defaultRowHeight="16" x14ac:dyDescent="0.2"/>
  <cols>
    <col min="1" max="1" width="10.83203125" style="4"/>
    <col min="2" max="2" width="28.33203125" style="4" customWidth="1"/>
    <col min="3" max="3" width="47.1640625" style="4" customWidth="1"/>
    <col min="4" max="4" width="10.83203125" style="4"/>
    <col min="5" max="5" width="50.6640625" style="4" customWidth="1"/>
    <col min="6" max="16384" width="10.83203125" style="4"/>
  </cols>
  <sheetData>
    <row r="1" spans="1:5" ht="21" x14ac:dyDescent="0.2">
      <c r="A1" s="8"/>
      <c r="B1" s="9" t="s">
        <v>59</v>
      </c>
      <c r="C1" s="10"/>
      <c r="D1" s="8"/>
      <c r="E1" s="8"/>
    </row>
    <row r="2" spans="1:5" customFormat="1" ht="17" thickBot="1" x14ac:dyDescent="0.25">
      <c r="A2" s="8"/>
      <c r="B2" s="10"/>
      <c r="C2" s="10"/>
      <c r="D2" s="8"/>
      <c r="E2" s="8"/>
    </row>
    <row r="3" spans="1:5" customFormat="1" ht="33" thickBot="1" x14ac:dyDescent="0.25">
      <c r="A3" s="8"/>
      <c r="B3" s="11" t="s">
        <v>61</v>
      </c>
      <c r="C3" s="5" t="s">
        <v>49</v>
      </c>
      <c r="D3" s="8"/>
      <c r="E3" s="12"/>
    </row>
    <row r="4" spans="1:5" customFormat="1" ht="17" thickBot="1" x14ac:dyDescent="0.25">
      <c r="A4" s="8"/>
      <c r="B4" s="10"/>
      <c r="C4" s="10"/>
      <c r="D4" s="8"/>
      <c r="E4" s="8"/>
    </row>
    <row r="5" spans="1:5" ht="33" thickTop="1" x14ac:dyDescent="0.2">
      <c r="A5" s="8"/>
      <c r="B5" s="13" t="s">
        <v>0</v>
      </c>
      <c r="C5" s="14" t="e">
        <f>IF((VLOOKUP(C3,Feittypen!A2:G526,2,FALSE))="","",VLOOKUP(C3,Feittypen!A2:G526,1,FALSE))</f>
        <v>#N/A</v>
      </c>
      <c r="D5" s="8"/>
      <c r="E5" s="8"/>
    </row>
    <row r="6" spans="1:5" ht="17" thickBot="1" x14ac:dyDescent="0.25">
      <c r="A6" s="20"/>
      <c r="B6" s="15" t="s">
        <v>1</v>
      </c>
      <c r="C6" s="16" t="e">
        <f>IF((VLOOKUP(C3,Feittypen!A2:G526,2,FALSE))="","",VLOOKUP(C3,Feittypen!A2:G526,2,FALSE))</f>
        <v>#N/A</v>
      </c>
      <c r="D6" s="21"/>
      <c r="E6" s="8"/>
    </row>
    <row r="7" spans="1:5" ht="17" thickTop="1" x14ac:dyDescent="0.2">
      <c r="A7" s="8"/>
      <c r="B7" s="17" t="s">
        <v>60</v>
      </c>
      <c r="C7" s="7"/>
      <c r="D7" s="8"/>
      <c r="E7" s="8"/>
    </row>
    <row r="8" spans="1:5" x14ac:dyDescent="0.2">
      <c r="A8" s="8"/>
      <c r="B8" s="24" t="s">
        <v>0</v>
      </c>
      <c r="C8" s="18" t="e">
        <f>IF((VLOOKUP(C3,Feittypen!A2:G526,2,FALSE))="","",VLOOKUP(C3,Feittypen!A2:G526,3,FALSE))</f>
        <v>#N/A</v>
      </c>
      <c r="D8" s="8"/>
      <c r="E8" s="8"/>
    </row>
    <row r="9" spans="1:5" x14ac:dyDescent="0.2">
      <c r="A9" s="8"/>
      <c r="B9" s="25" t="s">
        <v>2</v>
      </c>
      <c r="C9" s="19" t="e">
        <f>IF((VLOOKUP(C3,Feittypen!A2:G526,2,FALSE))="","",VLOOKUP(C3,Feittypen!A2:G526,4,FALSE))</f>
        <v>#N/A</v>
      </c>
      <c r="D9" s="8"/>
      <c r="E9" s="8"/>
    </row>
    <row r="10" spans="1:5" x14ac:dyDescent="0.2">
      <c r="A10" s="8"/>
      <c r="B10" s="25" t="s">
        <v>63</v>
      </c>
      <c r="C10" s="19" t="e">
        <f>IF((VLOOKUP(C3,Feittypen!A2:G526,2,FALSE))="","",VLOOKUP(C3,Feittypen!A2:G526,5,FALSE))</f>
        <v>#N/A</v>
      </c>
      <c r="D10" s="8"/>
      <c r="E10" s="8"/>
    </row>
    <row r="11" spans="1:5" ht="48" x14ac:dyDescent="0.2">
      <c r="A11" s="8"/>
      <c r="B11" s="25" t="s">
        <v>62</v>
      </c>
      <c r="C11" s="19" t="e">
        <f>IF((VLOOKUP(C3,Feittypen!A2:G526,2,FALSE))="","",VLOOKUP(C3,Feittypen!A2:G526,6,FALSE))</f>
        <v>#N/A</v>
      </c>
      <c r="D11" s="8"/>
      <c r="E11" s="8"/>
    </row>
    <row r="12" spans="1:5" ht="64" x14ac:dyDescent="0.2">
      <c r="A12" s="8"/>
      <c r="B12" s="25" t="s">
        <v>3</v>
      </c>
      <c r="C12" s="19" t="e">
        <f>IF((VLOOKUP(C3,Feittypen!A2:G526,2,FALSE))="","",VLOOKUP(C3,Feittypen!A2:G526,7,FALSE))</f>
        <v>#N/A</v>
      </c>
      <c r="D12" s="8"/>
      <c r="E12" s="8"/>
    </row>
    <row r="13" spans="1:5" ht="176" x14ac:dyDescent="0.2">
      <c r="A13" s="22"/>
      <c r="B13" s="25" t="s">
        <v>4</v>
      </c>
      <c r="C13" s="19" t="e">
        <f>IF((VLOOKUP(C3,Feittypen!A2:G526,2,FALSE))="","",VLOOKUP(C3,Feittypen!A2:G526,8,FALSE))</f>
        <v>#N/A</v>
      </c>
      <c r="D13" s="23"/>
      <c r="E13" s="8"/>
    </row>
    <row r="14" spans="1:5" x14ac:dyDescent="0.2">
      <c r="A14" s="8"/>
      <c r="B14" s="10"/>
      <c r="C14" s="10"/>
      <c r="D14" s="8"/>
      <c r="E14" s="8"/>
    </row>
    <row r="15" spans="1:5" x14ac:dyDescent="0.2">
      <c r="A15" s="8"/>
      <c r="B15" s="10"/>
      <c r="C15" s="10"/>
      <c r="D15" s="8"/>
      <c r="E1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Feittypen</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 User</cp:lastModifiedBy>
  <dcterms:created xsi:type="dcterms:W3CDTF">2017-09-18T14:40:14Z</dcterms:created>
  <dcterms:modified xsi:type="dcterms:W3CDTF">2019-06-06T08:28:27Z</dcterms:modified>
</cp:coreProperties>
</file>