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ichtframe" sheetId="1" state="visible" r:id="rId2"/>
    <sheet name="Tabelgener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<sst xmlns="http://schemas.openxmlformats.org/spreadsheetml/2006/main" count="121" uniqueCount="76">
  <si>
    <t xml:space="preserve">duty</t>
  </si>
  <si>
    <t xml:space="preserve">duty-holder</t>
  </si>
  <si>
    <t xml:space="preserve">claimant</t>
  </si>
  <si>
    <t xml:space="preserve">create</t>
  </si>
  <si>
    <t xml:space="preserve">enforce</t>
  </si>
  <si>
    <t xml:space="preserve">terminate</t>
  </si>
  <si>
    <t xml:space="preserve">reference</t>
  </si>
  <si>
    <t xml:space="preserve">version</t>
  </si>
  <si>
    <t xml:space="preserve">juriconnect</t>
  </si>
  <si>
    <t xml:space="preserve">sourcetext</t>
  </si>
  <si>
    <t xml:space="preserve">explanation</t>
  </si>
  <si>
    <t xml:space="preserve">&lt;schriftelijk indienen aanvraag&gt;</t>
  </si>
  <si>
    <t xml:space="preserve">[aanvrager]</t>
  </si>
  <si>
    <t xml:space="preserve">[bestuursorgaan]</t>
  </si>
  <si>
    <t xml:space="preserve">&lt;&lt;indienen verzoek een besluit te nemen&gt;&gt;</t>
  </si>
  <si>
    <t xml:space="preserve">&lt;&lt;besluiten de aanvraag niet te behandelen&gt;&gt;</t>
  </si>
  <si>
    <t xml:space="preserve">&lt;&lt;bekendmaken van een besluit&gt;&gt;</t>
  </si>
  <si>
    <t xml:space="preserve">art. 4:1 Awb</t>
  </si>
  <si>
    <t xml:space="preserve">2-[19940101]-[jjjjmmdd]</t>
  </si>
  <si>
    <t xml:space="preserve">jci1.3:c:BWBR0005537&amp;hoofdstuk=4&amp;titeldeel=4.1&amp;afdeling=4.1.1&amp;artikel=4:1&amp;z=2017-03-10&amp;g=2017-03-10</t>
  </si>
  <si>
    <t xml:space="preserve">{Tenzij bij wettelijk voorschrift anders is bepaald, wordt de aanvraag tot het geven van een beschikking schriftelijk ingediend bij het bestuursorgaan dat bevoegd is op de aanvraag te beslissen.}</t>
  </si>
  <si>
    <t xml:space="preserve">&lt;aanvraag indienen bij bevoegd bestuursorgaan&gt;</t>
  </si>
  <si>
    <t xml:space="preserve">&lt;aanvraag ondertekenen en naam aanvrager, adres, dagtekening en aanduiding doen bevatten&gt;</t>
  </si>
  <si>
    <t xml:space="preserve">art. 4:2 lid 1 Awb</t>
  </si>
  <si>
    <t xml:space="preserve">jci1.3:c:BWBR0005537&amp;hoofdstuk=4&amp;titeldeel=4.1&amp;afdeling=4.1.1&amp;artikel=4:2&amp;lid=1&amp;z=2017-03-10&amp;g=2017-03-10</t>
  </si>
  <si>
    <t xml:space="preserve">{De aanvraag wordt ondertekend en bevat ten minste:
a. de naam en het adres van de aanvrager;
b. de dagtekening;
c. een aanduiding van de beschikking die wordt gevraagd.}</t>
  </si>
  <si>
    <t xml:space="preserve">&lt;verschaffen gegevens nodig om besluit te nemen&gt;</t>
  </si>
  <si>
    <t xml:space="preserve">jci1.3:c:BWBR0005537&amp;hoofdstuk=4&amp;titeldeel=4.1&amp;afdeling=4.1.1&amp;artikel=4:2&amp;lid=2&amp;z=2017-03-10&amp;g=2017-03-10</t>
  </si>
  <si>
    <t xml:space="preserve">De aanvrager verschaft voorts de gegevens en bescheiden die voor de beslissing op de aanvraag nodig zijn en waarover hij redelijkerwijs de beschikking kan krijgen.</t>
  </si>
  <si>
    <t xml:space="preserve">&lt;vergaren nodige kennis&gt;</t>
  </si>
  <si>
    <t xml:space="preserve">[belanghebbende]</t>
  </si>
  <si>
    <t xml:space="preserve">&lt;&lt;indienen bezwaarschrift&gt;&gt;</t>
  </si>
  <si>
    <t xml:space="preserve">art. 3:2 Awb</t>
  </si>
  <si>
    <t xml:space="preserve">jci1.3:c:BWBR0005537&amp;hoofdstuk=3&amp;afdeling=3.2&amp;artikel=3:2&amp;z=2017-03-10&amp;g=2017-03-10</t>
  </si>
  <si>
    <t xml:space="preserve">{Bij de voorbereiding van een besluit vergaart het bestuursorgaan de nodige kennis omtrent de relevante feiten en de af te wegen belangen.}</t>
  </si>
  <si>
    <t xml:space="preserve">&lt;besluit berust op deugdelijke motivering&gt;</t>
  </si>
  <si>
    <t xml:space="preserve">art. 3:46 Awb</t>
  </si>
  <si>
    <t xml:space="preserve">1-[19980101]-[jjjjmmdd]</t>
  </si>
  <si>
    <t xml:space="preserve">jci1.3:c:BWBR0005537&amp;hoofdstuk=3&amp;afdeling=3.7&amp;artikel=3:46&amp;z=2017-03-10&amp;g=2017-03-10</t>
  </si>
  <si>
    <t xml:space="preserve">{Een besluit dient te berusten op een deugdelijke motivering.}</t>
  </si>
  <si>
    <t xml:space="preserve">&lt;beschikking geven binnen termijn&gt;</t>
  </si>
  <si>
    <t xml:space="preserve">art. 4:13 lid 1 Awb</t>
  </si>
  <si>
    <t xml:space="preserve">4-[20091001]-[jjjjmmdd]</t>
  </si>
  <si>
    <t xml:space="preserve">jci1.3:c:BWBR0005537&amp;hoofdstuk=4&amp;titeldeel=4.1&amp;afdeling=4.1.3&amp;paragraaf=4.1.3.1&amp;artikel=4:13&amp;lid=1&amp;z=2017-03-10&amp;g=2017-03-10</t>
  </si>
  <si>
    <t xml:space="preserve">{Een beschikking dient te worden gegeven binnen de bij wettelijk voorschrift bepaalde termijn of, bij het ontbreken van zulk een termijn, binnen een redelijke termijn na ontvangst van de aanvraag.}</t>
  </si>
  <si>
    <t xml:space="preserve">&lt;bezwaarschrift ondertekenen en naam aanvrager, adres, dagtekening en omschrijving van het besluit waartegen het bezwaar is gericht doen bevatten&gt;</t>
  </si>
  <si>
    <t xml:space="preserve">pm</t>
  </si>
  <si>
    <t xml:space="preserve">art. 6:5 Awb</t>
  </si>
  <si>
    <t xml:space="preserve">{Het bezwaar- of beroepschrift wordt ondertekend en bevat ten minste:
a. de naam en het adres van de indiener;
b. de dagtekening;
c. een omschrijving van het besluit waartegen het bezwaar of beroep is gericht;
d. de gronden van het bezwaar of beroep.}</t>
  </si>
  <si>
    <t xml:space="preserve">Tabelgenerator plichten</t>
  </si>
  <si>
    <t xml:space="preserve">type "&lt;plicht&gt;"</t>
  </si>
  <si>
    <t xml:space="preserve">type "&lt;duty frame&gt;"</t>
  </si>
  <si>
    <t xml:space="preserve">plicht</t>
  </si>
  <si>
    <t xml:space="preserve">duty frame</t>
  </si>
  <si>
    <t xml:space="preserve">plichthouder</t>
  </si>
  <si>
    <t xml:space="preserve">duty holder</t>
  </si>
  <si>
    <t xml:space="preserve">houder aanspraak</t>
  </si>
  <si>
    <t xml:space="preserve">creërende handeling</t>
  </si>
  <si>
    <t xml:space="preserve">creating act</t>
  </si>
  <si>
    <t xml:space="preserve">corrigerende handeling</t>
  </si>
  <si>
    <t xml:space="preserve">enforcing act</t>
  </si>
  <si>
    <t xml:space="preserve">terminerende handeling</t>
  </si>
  <si>
    <t xml:space="preserve">terminating act</t>
  </si>
  <si>
    <t xml:space="preserve">Bronverwijzingen</t>
  </si>
  <si>
    <t xml:space="preserve">normatieve relatie (plicht)</t>
  </si>
  <si>
    <t xml:space="preserve">code act type frame</t>
  </si>
  <si>
    <t xml:space="preserve">juridische verwijzing</t>
  </si>
  <si>
    <t xml:space="preserve">reference to source</t>
  </si>
  <si>
    <t xml:space="preserve">versie (nr-vanaf-tot)</t>
  </si>
  <si>
    <t xml:space="preserve">version (nr-from-until)</t>
  </si>
  <si>
    <t xml:space="preserve">juriconnect verwijzing</t>
  </si>
  <si>
    <t xml:space="preserve">metalex/juriconnect reference</t>
  </si>
  <si>
    <t xml:space="preserve">brontekst</t>
  </si>
  <si>
    <t xml:space="preserve">source text</t>
  </si>
  <si>
    <t xml:space="preserve">toelichting</t>
  </si>
  <si>
    <t xml:space="preserve">explanatory note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</si>
</sst>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6"/>
      <color rgb="FF000000"/>
      <name val="Calibri Light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E22" activeCellId="0" sqref="E22"/>
    </sheetView>
  </sheetViews>
  <sheetFormatPr defaultRowHeight="16" zeroHeight="false" outlineLevelRow="0" outlineLevelCol="0"/>
  <cols>
    <col collapsed="false" customWidth="true" hidden="false" outlineLevel="0" max="2" min="1" style="1" width="30.84"/>
    <col collapsed="false" customWidth="true" hidden="false" outlineLevel="0" max="3" min="3" style="1" width="20.83"/>
    <col collapsed="false" customWidth="true" hidden="false" outlineLevel="0" max="6" min="4" style="1" width="30.84"/>
    <col collapsed="false" customWidth="true" hidden="false" outlineLevel="0" max="9" min="7" style="2" width="25.83"/>
    <col collapsed="false" customWidth="true" hidden="false" outlineLevel="0" max="10" min="10" style="1" width="50.83"/>
    <col collapsed="false" customWidth="true" hidden="false" outlineLevel="0" max="11" min="11" style="2" width="50.83"/>
    <col collapsed="false" customWidth="true" hidden="false" outlineLevel="0" max="1025" min="12" style="0" width="10.49"/>
  </cols>
  <sheetData>
    <row r="1" customFormat="false" ht="1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 customFormat="false" ht="58.2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5" t="s">
        <v>16</v>
      </c>
      <c r="G2" s="2" t="s">
        <v>17</v>
      </c>
      <c r="H2" s="2" t="s">
        <v>18</v>
      </c>
      <c r="I2" s="1" t="s">
        <v>19</v>
      </c>
      <c r="J2" s="1" t="s">
        <v>20</v>
      </c>
    </row>
    <row r="3" customFormat="false" ht="58.2" hidden="false" customHeight="false" outlineLevel="0" collapsed="false">
      <c r="A3" s="1" t="s">
        <v>21</v>
      </c>
      <c r="B3" s="1" t="s">
        <v>12</v>
      </c>
      <c r="C3" s="1" t="s">
        <v>13</v>
      </c>
      <c r="D3" s="5" t="s">
        <v>14</v>
      </c>
      <c r="E3" s="6" t="s">
        <v>15</v>
      </c>
      <c r="F3" s="5" t="s">
        <v>16</v>
      </c>
      <c r="G3" s="2" t="s">
        <v>17</v>
      </c>
      <c r="H3" s="2" t="s">
        <v>18</v>
      </c>
      <c r="I3" s="1" t="s">
        <v>19</v>
      </c>
      <c r="J3" s="1" t="s">
        <v>20</v>
      </c>
    </row>
    <row r="4" customFormat="false" ht="56.55" hidden="false" customHeight="false" outlineLevel="0" collapsed="false">
      <c r="A4" s="1" t="s">
        <v>22</v>
      </c>
      <c r="B4" s="1" t="s">
        <v>12</v>
      </c>
      <c r="C4" s="1" t="s">
        <v>13</v>
      </c>
      <c r="D4" s="5" t="s">
        <v>14</v>
      </c>
      <c r="E4" s="6" t="s">
        <v>15</v>
      </c>
      <c r="F4" s="7" t="s">
        <v>16</v>
      </c>
      <c r="G4" s="2" t="s">
        <v>23</v>
      </c>
      <c r="H4" s="2" t="s">
        <v>18</v>
      </c>
      <c r="I4" s="1" t="s">
        <v>24</v>
      </c>
      <c r="J4" s="1" t="s">
        <v>25</v>
      </c>
    </row>
    <row r="5" customFormat="false" ht="58.2" hidden="false" customHeight="false" outlineLevel="0" collapsed="false">
      <c r="A5" s="1" t="s">
        <v>26</v>
      </c>
      <c r="B5" s="1" t="s">
        <v>12</v>
      </c>
      <c r="C5" s="1" t="s">
        <v>13</v>
      </c>
      <c r="D5" s="5" t="s">
        <v>14</v>
      </c>
      <c r="E5" s="6" t="s">
        <v>15</v>
      </c>
      <c r="F5" s="5" t="s">
        <v>16</v>
      </c>
      <c r="G5" s="2" t="s">
        <v>23</v>
      </c>
      <c r="H5" s="2" t="s">
        <v>18</v>
      </c>
      <c r="I5" s="1" t="s">
        <v>27</v>
      </c>
      <c r="J5" s="1" t="s">
        <v>28</v>
      </c>
    </row>
    <row r="6" customFormat="false" ht="56.55" hidden="false" customHeight="false" outlineLevel="0" collapsed="false">
      <c r="A6" s="1" t="s">
        <v>29</v>
      </c>
      <c r="B6" s="1" t="s">
        <v>13</v>
      </c>
      <c r="C6" s="1" t="s">
        <v>30</v>
      </c>
      <c r="D6" s="5" t="s">
        <v>14</v>
      </c>
      <c r="E6" s="1" t="s">
        <v>31</v>
      </c>
      <c r="F6" s="7" t="s">
        <v>16</v>
      </c>
      <c r="G6" s="2" t="s">
        <v>32</v>
      </c>
      <c r="H6" s="2" t="s">
        <v>18</v>
      </c>
      <c r="I6" s="1" t="s">
        <v>33</v>
      </c>
      <c r="J6" s="1" t="s">
        <v>34</v>
      </c>
    </row>
    <row r="7" customFormat="false" ht="56.55" hidden="false" customHeight="false" outlineLevel="0" collapsed="false">
      <c r="A7" s="1" t="s">
        <v>35</v>
      </c>
      <c r="B7" s="1" t="s">
        <v>13</v>
      </c>
      <c r="C7" s="1" t="s">
        <v>30</v>
      </c>
      <c r="D7" s="5" t="s">
        <v>14</v>
      </c>
      <c r="E7" s="1" t="s">
        <v>31</v>
      </c>
      <c r="F7" s="7" t="s">
        <v>16</v>
      </c>
      <c r="G7" s="2" t="s">
        <v>36</v>
      </c>
      <c r="H7" s="2" t="s">
        <v>37</v>
      </c>
      <c r="I7" s="1" t="s">
        <v>38</v>
      </c>
      <c r="J7" s="1" t="s">
        <v>39</v>
      </c>
    </row>
    <row r="8" customFormat="false" ht="72.35" hidden="false" customHeight="false" outlineLevel="0" collapsed="false">
      <c r="A8" s="1" t="s">
        <v>40</v>
      </c>
      <c r="B8" s="1" t="s">
        <v>13</v>
      </c>
      <c r="C8" s="1" t="s">
        <v>30</v>
      </c>
      <c r="D8" s="5" t="s">
        <v>14</v>
      </c>
      <c r="E8" s="1" t="s">
        <v>31</v>
      </c>
      <c r="F8" s="5" t="s">
        <v>16</v>
      </c>
      <c r="G8" s="2" t="s">
        <v>41</v>
      </c>
      <c r="H8" s="2" t="s">
        <v>42</v>
      </c>
      <c r="I8" s="1" t="s">
        <v>43</v>
      </c>
      <c r="J8" s="1" t="s">
        <v>44</v>
      </c>
    </row>
    <row r="9" customFormat="false" ht="119" hidden="false" customHeight="false" outlineLevel="0" collapsed="false">
      <c r="A9" s="1" t="s">
        <v>45</v>
      </c>
      <c r="B9" s="1" t="s">
        <v>30</v>
      </c>
      <c r="C9" s="1" t="s">
        <v>13</v>
      </c>
      <c r="D9" s="1" t="s">
        <v>31</v>
      </c>
      <c r="E9" s="1" t="s">
        <v>46</v>
      </c>
      <c r="F9" s="1" t="s">
        <v>46</v>
      </c>
      <c r="G9" s="2" t="s">
        <v>47</v>
      </c>
      <c r="J9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9" activeCellId="0" sqref="C19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2" width="28.33"/>
    <col collapsed="false" customWidth="true" hidden="false" outlineLevel="0" max="3" min="3" style="2" width="47.16"/>
    <col collapsed="false" customWidth="true" hidden="false" outlineLevel="0" max="4" min="4" style="0" width="10.49"/>
    <col collapsed="false" customWidth="true" hidden="false" outlineLevel="0" max="5" min="5" style="2" width="28.33"/>
    <col collapsed="false" customWidth="true" hidden="false" outlineLevel="0" max="6" min="6" style="2" width="47.16"/>
    <col collapsed="false" customWidth="true" hidden="false" outlineLevel="0" max="1025" min="7" style="0" width="10.49"/>
  </cols>
  <sheetData>
    <row r="1" customFormat="false" ht="21" hidden="false" customHeight="false" outlineLevel="0" collapsed="false">
      <c r="B1" s="8" t="s">
        <v>49</v>
      </c>
      <c r="E1" s="8" t="s">
        <v>49</v>
      </c>
    </row>
    <row r="2" customFormat="false" ht="16" hidden="false" customHeight="false" outlineLevel="0" collapsed="false">
      <c r="B2" s="9"/>
      <c r="E2" s="9"/>
    </row>
    <row r="4" customFormat="false" ht="17" hidden="false" customHeight="false" outlineLevel="0" collapsed="false">
      <c r="B4" s="9"/>
      <c r="E4" s="9"/>
    </row>
    <row r="5" customFormat="false" ht="18" hidden="false" customHeight="false" outlineLevel="0" collapsed="false">
      <c r="B5" s="4" t="s">
        <v>50</v>
      </c>
      <c r="C5" s="10" t="s">
        <v>11</v>
      </c>
      <c r="E5" s="4" t="s">
        <v>51</v>
      </c>
      <c r="F5" s="10" t="s">
        <v>11</v>
      </c>
    </row>
    <row r="6" customFormat="false" ht="17" hidden="false" customHeight="false" outlineLevel="0" collapsed="false">
      <c r="B6" s="9"/>
      <c r="E6" s="9"/>
    </row>
    <row r="7" customFormat="false" ht="18" hidden="false" customHeight="false" outlineLevel="0" collapsed="false">
      <c r="B7" s="11" t="s">
        <v>52</v>
      </c>
      <c r="C7" s="12" t="str">
        <f aca="false">VLOOKUP(C5,Plichtframe!A2:K997,1,0)</f>
        <v>&lt;schriftelijk indienen aanvraag&gt;</v>
      </c>
      <c r="E7" s="11" t="s">
        <v>53</v>
      </c>
      <c r="F7" s="12" t="e">
        <f aca="false">VLOOKUP(F5,plichtframe!#ref!,1,0)</f>
        <v>#NAME?</v>
      </c>
    </row>
    <row r="8" customFormat="false" ht="17" hidden="false" customHeight="false" outlineLevel="0" collapsed="false">
      <c r="B8" s="13" t="s">
        <v>54</v>
      </c>
      <c r="C8" s="14" t="str">
        <f aca="false">IF((VLOOKUP(C5,Plichtframe!A2:K997,2,0))="","",VLOOKUP(C5,Plichtframe!A2:K997,2,0))</f>
        <v>[aanvrager]</v>
      </c>
      <c r="E8" s="13" t="s">
        <v>55</v>
      </c>
      <c r="F8" s="14" t="e">
        <f aca="false">IF((VLOOKUP(F5,plichtframe!#ref!,2,0))="","",VLOOKUP(F5,plichtframe!#ref!,2,0))</f>
        <v>#NAME?</v>
      </c>
    </row>
    <row r="9" customFormat="false" ht="17" hidden="false" customHeight="false" outlineLevel="0" collapsed="false">
      <c r="B9" s="13" t="s">
        <v>56</v>
      </c>
      <c r="C9" s="14" t="str">
        <f aca="false">IF((VLOOKUP(C5,Plichtframe!A2:K997,3,0))="","",VLOOKUP(C5,Plichtframe!A2:K997,3,0))</f>
        <v>[bestuursorgaan]</v>
      </c>
      <c r="E9" s="13" t="s">
        <v>2</v>
      </c>
      <c r="F9" s="14" t="e">
        <f aca="false">IF((VLOOKUP(F5,plichtframe!#ref!,3,0))="","",VLOOKUP(F5,plichtframe!#ref!,3,0))</f>
        <v>#NAME?</v>
      </c>
    </row>
    <row r="10" customFormat="false" ht="17" hidden="false" customHeight="false" outlineLevel="0" collapsed="false">
      <c r="B10" s="13" t="s">
        <v>57</v>
      </c>
      <c r="C10" s="14" t="str">
        <f aca="false">IF((VLOOKUP(C5,Plichtframe!A2:K997,4,0))="","",VLOOKUP(C5,Plichtframe!A2:K997,4,0))</f>
        <v>&lt;&lt;indienen verzoek een besluit te nemen&gt;&gt;</v>
      </c>
      <c r="E10" s="13" t="s">
        <v>58</v>
      </c>
      <c r="F10" s="14" t="e">
        <f aca="false">IF((VLOOKUP(F5,plichtframe!#ref!,4,0))="","",VLOOKUP(F5,plichtframe!#ref!,4,0))</f>
        <v>#NAME?</v>
      </c>
    </row>
    <row r="11" customFormat="false" ht="17" hidden="false" customHeight="false" outlineLevel="0" collapsed="false">
      <c r="B11" s="15" t="s">
        <v>59</v>
      </c>
      <c r="C11" s="16" t="str">
        <f aca="false">IF((VLOOKUP(C5,Plichtframe!A2:K997,5,0))="","",VLOOKUP(C5,Plichtframe!A2:K997,5,0))</f>
        <v>&lt;&lt;besluiten de aanvraag niet te behandelen&gt;&gt;</v>
      </c>
      <c r="E11" s="15" t="s">
        <v>60</v>
      </c>
      <c r="F11" s="16" t="e">
        <f aca="false">IF((VLOOKUP(F5,plichtframe!#ref!,5,0))="","",VLOOKUP(F5,plichtframe!#ref!,5,0))</f>
        <v>#NAME?</v>
      </c>
    </row>
    <row r="12" customFormat="false" ht="18" hidden="false" customHeight="false" outlineLevel="0" collapsed="false">
      <c r="B12" s="17" t="s">
        <v>61</v>
      </c>
      <c r="C12" s="18" t="str">
        <f aca="false">IF((VLOOKUP(C5,Plichtframe!A2:K997,6,0))="","",VLOOKUP(C5,Plichtframe!A2:K997,6,0))</f>
        <v>&lt;&lt;bekendmaken van een besluit&gt;&gt;</v>
      </c>
      <c r="E12" s="17" t="s">
        <v>62</v>
      </c>
      <c r="F12" s="18" t="e">
        <f aca="false">IF((VLOOKUP(F5,plichtframe!#ref!,6,0))="","",VLOOKUP(F5,plichtframe!#ref!,6,0))</f>
        <v>#NAME?</v>
      </c>
    </row>
    <row r="13" customFormat="false" ht="18" hidden="false" customHeight="false" outlineLevel="0" collapsed="false">
      <c r="B13" s="19" t="s">
        <v>63</v>
      </c>
      <c r="C13" s="20"/>
      <c r="E13" s="19" t="s">
        <v>63</v>
      </c>
      <c r="F13" s="20"/>
    </row>
    <row r="14" customFormat="false" ht="17" hidden="false" customHeight="false" outlineLevel="0" collapsed="false">
      <c r="B14" s="21" t="s">
        <v>64</v>
      </c>
      <c r="C14" s="22" t="str">
        <f aca="false">IF((VLOOKUP(C5,Plichtframe!A2:K997,7,0))="","",VLOOKUP(C5,Plichtframe!A2:K997,7,0))</f>
        <v>art. 4:1 Awb</v>
      </c>
      <c r="E14" s="21" t="s">
        <v>65</v>
      </c>
      <c r="F14" s="22" t="e">
        <f aca="false">IF((VLOOKUP(F5,plichtframe!#ref!,7,0))="","",VLOOKUP(F5,plichtframe!#ref!,7,0))</f>
        <v>#NAME?</v>
      </c>
    </row>
    <row r="15" customFormat="false" ht="17" hidden="false" customHeight="false" outlineLevel="0" collapsed="false">
      <c r="B15" s="21" t="s">
        <v>66</v>
      </c>
      <c r="C15" s="23" t="str">
        <f aca="false">IF((VLOOKUP(C5,Plichtframe!A2:K997,8,0))="","",VLOOKUP(C5,Plichtframe!A2:K997,8,0))</f>
        <v>2-[19940101]-[jjjjmmdd]</v>
      </c>
      <c r="E15" s="21" t="s">
        <v>67</v>
      </c>
      <c r="F15" s="23" t="e">
        <f aca="false">IF((VLOOKUP(F5,plichtframe!#ref!,8,0))="","",VLOOKUP(F5,plichtframe!#ref!,8,0))</f>
        <v>#NAME?</v>
      </c>
    </row>
    <row r="16" customFormat="false" ht="51" hidden="false" customHeight="false" outlineLevel="0" collapsed="false">
      <c r="B16" s="21" t="s">
        <v>68</v>
      </c>
      <c r="C16" s="23" t="str">
        <f aca="false">IF((VLOOKUP(C5,Plichtframe!A2:K997,9,0))="","",VLOOKUP(C5,Plichtframe!A2:K997,9,0))</f>
        <v>jci1.3:c:BWBR0005537&amp;hoofdstuk=4&amp;titeldeel=4.1&amp;afdeling=4.1.1&amp;artikel=4:1&amp;z=2017-03-10&amp;g=2017-03-10</v>
      </c>
      <c r="E16" s="21" t="s">
        <v>69</v>
      </c>
      <c r="F16" s="23" t="e">
        <f aca="false">IF((VLOOKUP(F5,plichtframe!#ref!,9,0))="","",VLOOKUP(F5,plichtframe!#ref!,9,0))</f>
        <v>#NAME?</v>
      </c>
    </row>
    <row r="17" customFormat="false" ht="68" hidden="false" customHeight="false" outlineLevel="0" collapsed="false">
      <c r="B17" s="21" t="s">
        <v>70</v>
      </c>
      <c r="C17" s="23" t="str">
        <f aca="false">IF((VLOOKUP(C5,Plichtframe!A2:K997,10,0))="","",VLOOKUP(C5,Plichtframe!A2:K997,10,0))</f>
        <v>{Tenzij bij wettelijk voorschrift anders is bepaald, wordt de aanvraag tot het geven van een beschikking schriftelijk ingediend bij het bestuursorgaan dat bevoegd is op de aanvraag te beslissen.}</v>
      </c>
      <c r="E17" s="21" t="s">
        <v>71</v>
      </c>
      <c r="F17" s="23" t="e">
        <f aca="false">IF((VLOOKUP(F5,plichtframe!#ref!,10,0))="","",VLOOKUP(F5,plichtframe!#ref!,10,0))</f>
        <v>#NAME?</v>
      </c>
    </row>
    <row r="18" customFormat="false" ht="17" hidden="false" customHeight="false" outlineLevel="0" collapsed="false">
      <c r="B18" s="21" t="s">
        <v>72</v>
      </c>
      <c r="C18" s="23" t="str">
        <f aca="false">IF((VLOOKUP(C5,Plichtframe!A2:K997,11,0))="","",VLOOKUP(C5,Plichtframe!A2:K997,11,0))</f>
        <v/>
      </c>
      <c r="E18" s="21" t="s">
        <v>73</v>
      </c>
      <c r="F18" s="23" t="e">
        <f aca="false">IF((VLOOKUP(F5,plichtframe!#ref!,11,0))="","",VLOOKUP(F5,plichtframe!#ref!,11,0))</f>
        <v>#NAME?</v>
      </c>
    </row>
    <row r="19" customFormat="false" ht="17" hidden="false" customHeight="false" outlineLevel="0" collapsed="false">
      <c r="B19" s="21" t="s">
        <v>74</v>
      </c>
      <c r="C19" s="23" t="e">
        <f aca="false">IF((VLOOKUP(C5,Plichtframe!A2:K997,12,0))="","",VLOOKUP(C5,Plichtframe!A2:K997,12,0))</f>
        <v>#VALUE!</v>
      </c>
      <c r="E19" s="21" t="s">
        <v>75</v>
      </c>
      <c r="F19" s="23" t="e">
        <f aca="false">IF((VLOOKUP(F5,plichtframe!#ref!,12,0))="","",VLOOKUP(F5,plichtframe!#ref!,12,0))</f>
        <v>#NAME?</v>
      </c>
    </row>
    <row r="20" customFormat="false" ht="16" hidden="false" customHeight="false" outlineLevel="0" collapsed="false">
      <c r="B20" s="9"/>
      <c r="E20" s="9"/>
    </row>
    <row r="21" customFormat="false" ht="16" hidden="false" customHeight="false" outlineLevel="0" collapsed="false">
      <c r="B21" s="9"/>
      <c r="E2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2017-09-18T14:40:14Z</dcterms:created>
  <dc:creator>Microsoft Office-gebruiker</dc:creator>
  <dc:description/>
  <dc:language>en-US</dc:language>
  <cp:lastModifiedBy/>
  <dcterms:modified xsi:type="dcterms:W3CDTF">2019-05-20T08:29:12Z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