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1"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agdgq\OneDrive\Desktop\CLIMA LAB\GIZ 2025\"/>
    </mc:Choice>
  </mc:AlternateContent>
  <xr:revisionPtr revIDLastSave="0" documentId="13_ncr:1_{F10720A6-8E5B-47AD-A998-1362CD1328A7}" xr6:coauthVersionLast="47" xr6:coauthVersionMax="47" xr10:uidLastSave="{00000000-0000-0000-0000-000000000000}"/>
  <bookViews>
    <workbookView xWindow="-108" yWindow="-108" windowWidth="23256" windowHeight="12456" tabRatio="784" firstSheet="1" activeTab="5" xr2:uid="{00000000-000D-0000-FFFF-FFFF00000000}"/>
  </bookViews>
  <sheets>
    <sheet name="VALORES" sheetId="1" state="hidden" r:id="rId1"/>
    <sheet name="1. INSTRUCCIONES" sheetId="2" r:id="rId2"/>
    <sheet name="2. AMENAZA_CLIMÁTICA" sheetId="4" r:id="rId3"/>
    <sheet name="2.1 AMZ_Detalle" sheetId="9" r:id="rId4"/>
    <sheet name="3. RIESGO_C_ACTUAL" sheetId="3" r:id="rId5"/>
    <sheet name="4. RIESGO_PLAN_RESILIENCIA" sheetId="8" r:id="rId6"/>
    <sheet name="Anex_VUL_SocEC" sheetId="10" r:id="rId7"/>
    <sheet name="Anex_SCRIPT" sheetId="11" r:id="rId8"/>
    <sheet name="COD_GAD" sheetId="6" state="hidden" r:id="rId9"/>
  </sheets>
  <externalReferences>
    <externalReference r:id="rId10"/>
  </externalReferences>
  <definedNames>
    <definedName name="_xlnm._FilterDatabase" localSheetId="8" hidden="1">COD_GAD!$B$5:$I$1255</definedName>
    <definedName name="CONSECUENCIA" localSheetId="3">'2.1 AMZ_Detalle'!$AN$39:$AN$41</definedName>
    <definedName name="CONSECUENCIA">'2. AMENAZA_CLIMÁTICA'!$AN$39:$AN$41</definedName>
  </definedNames>
  <calcPr calcId="191029"/>
  <extLst>
    <ext uri="GoogleSheetsCustomDataVersion1">
      <go:sheetsCustomData xmlns:go="http://customooxmlschemas.google.com/" r:id="rId11" roundtripDataSignature="AMtx7mjfg69uDzS6XLWCbrsTtPshmKaoCg=="/>
    </ext>
  </extLst>
</workbook>
</file>

<file path=xl/calcChain.xml><?xml version="1.0" encoding="utf-8"?>
<calcChain xmlns="http://schemas.openxmlformats.org/spreadsheetml/2006/main">
  <c r="AH218" i="10" l="1"/>
  <c r="AG218" i="10"/>
  <c r="AF218" i="10"/>
  <c r="AE218" i="10"/>
  <c r="AD218" i="10"/>
  <c r="AC218" i="10"/>
  <c r="AB218" i="10"/>
  <c r="AA218" i="10"/>
  <c r="Z218" i="10"/>
  <c r="Y218" i="10"/>
  <c r="X218" i="10"/>
  <c r="W218" i="10"/>
  <c r="V218" i="10"/>
  <c r="U218" i="10"/>
  <c r="T218" i="10"/>
  <c r="S218" i="10"/>
  <c r="R218" i="10"/>
  <c r="Q218" i="10"/>
  <c r="P218" i="10"/>
  <c r="O218" i="10"/>
  <c r="N218" i="10"/>
  <c r="M218" i="10"/>
  <c r="L218" i="10"/>
  <c r="K218" i="10"/>
  <c r="J218" i="10"/>
  <c r="I218" i="10"/>
  <c r="H218" i="10"/>
  <c r="G218" i="10"/>
  <c r="F218" i="10"/>
  <c r="E218" i="10"/>
  <c r="D218" i="10"/>
  <c r="C218" i="10"/>
  <c r="B218" i="10"/>
  <c r="A218" i="10"/>
  <c r="AH217" i="10"/>
  <c r="AG217" i="10"/>
  <c r="AF217" i="10"/>
  <c r="AE217" i="10"/>
  <c r="AD217" i="10"/>
  <c r="AC217" i="10"/>
  <c r="AB217" i="10"/>
  <c r="AA217" i="10"/>
  <c r="Z217" i="10"/>
  <c r="Y217" i="10"/>
  <c r="X217" i="10"/>
  <c r="W217" i="10"/>
  <c r="V217" i="10"/>
  <c r="U217" i="10"/>
  <c r="T217" i="10"/>
  <c r="S217" i="10"/>
  <c r="R217" i="10"/>
  <c r="Q217" i="10"/>
  <c r="P217" i="10"/>
  <c r="O217" i="10"/>
  <c r="N217" i="10"/>
  <c r="M217" i="10"/>
  <c r="L217" i="10"/>
  <c r="K217" i="10"/>
  <c r="J217" i="10"/>
  <c r="I217" i="10"/>
  <c r="H217" i="10"/>
  <c r="G217" i="10"/>
  <c r="F217" i="10"/>
  <c r="E217" i="10"/>
  <c r="D217" i="10"/>
  <c r="C217" i="10"/>
  <c r="B217" i="10"/>
  <c r="A217" i="10"/>
  <c r="AH216" i="10"/>
  <c r="AG216" i="10"/>
  <c r="AF216" i="10"/>
  <c r="AE216" i="10"/>
  <c r="AD216" i="10"/>
  <c r="AC216" i="10"/>
  <c r="AB216" i="10"/>
  <c r="AA216" i="10"/>
  <c r="Z216" i="10"/>
  <c r="Y216" i="10"/>
  <c r="X216" i="10"/>
  <c r="W216" i="10"/>
  <c r="V216" i="10"/>
  <c r="U216" i="10"/>
  <c r="T216" i="10"/>
  <c r="S216" i="10"/>
  <c r="R216" i="10"/>
  <c r="Q216" i="10"/>
  <c r="P216" i="10"/>
  <c r="O216" i="10"/>
  <c r="N216" i="10"/>
  <c r="M216" i="10"/>
  <c r="L216" i="10"/>
  <c r="K216" i="10"/>
  <c r="J216" i="10"/>
  <c r="I216" i="10"/>
  <c r="H216" i="10"/>
  <c r="G216" i="10"/>
  <c r="F216" i="10"/>
  <c r="E216" i="10"/>
  <c r="D216" i="10"/>
  <c r="C216" i="10"/>
  <c r="B216" i="10"/>
  <c r="A216" i="10"/>
  <c r="AH215" i="10"/>
  <c r="AG215" i="10"/>
  <c r="AF215" i="10"/>
  <c r="AE215" i="10"/>
  <c r="AD215" i="10"/>
  <c r="AC215" i="10"/>
  <c r="AB215" i="10"/>
  <c r="AA215" i="10"/>
  <c r="Z215" i="10"/>
  <c r="Y215" i="10"/>
  <c r="X215" i="10"/>
  <c r="W215" i="10"/>
  <c r="V215" i="10"/>
  <c r="U215" i="10"/>
  <c r="T215" i="10"/>
  <c r="S215" i="10"/>
  <c r="R215" i="10"/>
  <c r="Q215" i="10"/>
  <c r="P215" i="10"/>
  <c r="O215" i="10"/>
  <c r="N215" i="10"/>
  <c r="M215" i="10"/>
  <c r="L215" i="10"/>
  <c r="K215" i="10"/>
  <c r="J215" i="10"/>
  <c r="I215" i="10"/>
  <c r="H215" i="10"/>
  <c r="G215" i="10"/>
  <c r="F215" i="10"/>
  <c r="E215" i="10"/>
  <c r="D215" i="10"/>
  <c r="C215" i="10"/>
  <c r="B215" i="10"/>
  <c r="A215" i="10"/>
  <c r="AH214" i="10"/>
  <c r="AG214" i="10"/>
  <c r="AF214" i="10"/>
  <c r="AE214" i="10"/>
  <c r="AD214" i="10"/>
  <c r="AC214" i="10"/>
  <c r="AB214" i="10"/>
  <c r="AA214" i="10"/>
  <c r="Z214" i="10"/>
  <c r="Y214" i="10"/>
  <c r="X214" i="10"/>
  <c r="W214" i="10"/>
  <c r="V214" i="10"/>
  <c r="U214" i="10"/>
  <c r="T214" i="10"/>
  <c r="S214" i="10"/>
  <c r="R214" i="10"/>
  <c r="Q214" i="10"/>
  <c r="P214" i="10"/>
  <c r="O214" i="10"/>
  <c r="N214" i="10"/>
  <c r="M214" i="10"/>
  <c r="L214" i="10"/>
  <c r="K214" i="10"/>
  <c r="J214" i="10"/>
  <c r="I214" i="10"/>
  <c r="H214" i="10"/>
  <c r="G214" i="10"/>
  <c r="F214" i="10"/>
  <c r="E214" i="10"/>
  <c r="D214" i="10"/>
  <c r="C214" i="10"/>
  <c r="B214" i="10"/>
  <c r="A214" i="10"/>
  <c r="AH213" i="10"/>
  <c r="AG213" i="10"/>
  <c r="AF213" i="10"/>
  <c r="AE213" i="10"/>
  <c r="AD213" i="10"/>
  <c r="AC213" i="10"/>
  <c r="AB213" i="10"/>
  <c r="AA213" i="10"/>
  <c r="Z213" i="10"/>
  <c r="Y213" i="10"/>
  <c r="X213" i="10"/>
  <c r="W213" i="10"/>
  <c r="V213" i="10"/>
  <c r="U213" i="10"/>
  <c r="T213" i="10"/>
  <c r="S213" i="10"/>
  <c r="R213" i="10"/>
  <c r="Q213" i="10"/>
  <c r="P213" i="10"/>
  <c r="O213" i="10"/>
  <c r="N213" i="10"/>
  <c r="M213" i="10"/>
  <c r="L213" i="10"/>
  <c r="K213" i="10"/>
  <c r="J213" i="10"/>
  <c r="I213" i="10"/>
  <c r="H213" i="10"/>
  <c r="G213" i="10"/>
  <c r="F213" i="10"/>
  <c r="E213" i="10"/>
  <c r="D213" i="10"/>
  <c r="C213" i="10"/>
  <c r="B213" i="10"/>
  <c r="A213" i="10"/>
  <c r="AH212" i="10"/>
  <c r="AG212" i="10"/>
  <c r="AF212" i="10"/>
  <c r="AE212" i="10"/>
  <c r="AD212" i="10"/>
  <c r="AC212" i="10"/>
  <c r="AB212" i="10"/>
  <c r="AA212" i="10"/>
  <c r="Z212" i="10"/>
  <c r="Y212" i="10"/>
  <c r="X212" i="10"/>
  <c r="W212" i="10"/>
  <c r="V212" i="10"/>
  <c r="U212" i="10"/>
  <c r="T212" i="10"/>
  <c r="S212" i="10"/>
  <c r="R212" i="10"/>
  <c r="Q212" i="10"/>
  <c r="P212" i="10"/>
  <c r="O212" i="10"/>
  <c r="N212" i="10"/>
  <c r="M212" i="10"/>
  <c r="L212" i="10"/>
  <c r="K212" i="10"/>
  <c r="J212" i="10"/>
  <c r="I212" i="10"/>
  <c r="H212" i="10"/>
  <c r="G212" i="10"/>
  <c r="F212" i="10"/>
  <c r="E212" i="10"/>
  <c r="D212" i="10"/>
  <c r="C212" i="10"/>
  <c r="B212" i="10"/>
  <c r="A212" i="10"/>
  <c r="AH211" i="10"/>
  <c r="AG211" i="10"/>
  <c r="AF211" i="10"/>
  <c r="AE211" i="10"/>
  <c r="AD211" i="10"/>
  <c r="AC211" i="10"/>
  <c r="AB211" i="10"/>
  <c r="AA211" i="10"/>
  <c r="Z211" i="10"/>
  <c r="Y211" i="10"/>
  <c r="X211" i="10"/>
  <c r="W211" i="10"/>
  <c r="V211" i="10"/>
  <c r="U211" i="10"/>
  <c r="T211" i="10"/>
  <c r="S211" i="10"/>
  <c r="R211" i="10"/>
  <c r="Q211" i="10"/>
  <c r="P211" i="10"/>
  <c r="O211" i="10"/>
  <c r="N211" i="10"/>
  <c r="M211" i="10"/>
  <c r="L211" i="10"/>
  <c r="K211" i="10"/>
  <c r="J211" i="10"/>
  <c r="I211" i="10"/>
  <c r="H211" i="10"/>
  <c r="G211" i="10"/>
  <c r="F211" i="10"/>
  <c r="E211" i="10"/>
  <c r="D211" i="10"/>
  <c r="C211" i="10"/>
  <c r="B211" i="10"/>
  <c r="A211" i="10"/>
  <c r="AH210" i="10"/>
  <c r="AG210" i="10"/>
  <c r="AF210" i="10"/>
  <c r="AE210" i="10"/>
  <c r="AD210" i="10"/>
  <c r="AC210" i="10"/>
  <c r="AB210" i="10"/>
  <c r="AA210" i="10"/>
  <c r="Z210" i="10"/>
  <c r="Y210" i="10"/>
  <c r="X210" i="10"/>
  <c r="W210" i="10"/>
  <c r="V210" i="10"/>
  <c r="U210" i="10"/>
  <c r="T210" i="10"/>
  <c r="S210" i="10"/>
  <c r="R210" i="10"/>
  <c r="Q210" i="10"/>
  <c r="P210" i="10"/>
  <c r="O210" i="10"/>
  <c r="N210" i="10"/>
  <c r="M210" i="10"/>
  <c r="L210" i="10"/>
  <c r="K210" i="10"/>
  <c r="J210" i="10"/>
  <c r="I210" i="10"/>
  <c r="H210" i="10"/>
  <c r="G210" i="10"/>
  <c r="F210" i="10"/>
  <c r="E210" i="10"/>
  <c r="D210" i="10"/>
  <c r="C210" i="10"/>
  <c r="B210" i="10"/>
  <c r="A210" i="10"/>
  <c r="AH209" i="10"/>
  <c r="AG209" i="10"/>
  <c r="AF209" i="10"/>
  <c r="AE209" i="10"/>
  <c r="AD209" i="10"/>
  <c r="AC209" i="10"/>
  <c r="AB209" i="10"/>
  <c r="AA209" i="10"/>
  <c r="Z209" i="10"/>
  <c r="Y209" i="10"/>
  <c r="X209" i="10"/>
  <c r="W209" i="10"/>
  <c r="V209" i="10"/>
  <c r="U209" i="10"/>
  <c r="T209" i="10"/>
  <c r="S209" i="10"/>
  <c r="R209" i="10"/>
  <c r="Q209" i="10"/>
  <c r="P209" i="10"/>
  <c r="O209" i="10"/>
  <c r="N209" i="10"/>
  <c r="M209" i="10"/>
  <c r="L209" i="10"/>
  <c r="K209" i="10"/>
  <c r="J209" i="10"/>
  <c r="I209" i="10"/>
  <c r="H209" i="10"/>
  <c r="G209" i="10"/>
  <c r="F209" i="10"/>
  <c r="E209" i="10"/>
  <c r="D209" i="10"/>
  <c r="C209" i="10"/>
  <c r="B209" i="10"/>
  <c r="A209" i="10"/>
  <c r="AH208" i="10"/>
  <c r="AG208" i="10"/>
  <c r="AF208" i="10"/>
  <c r="AE208" i="10"/>
  <c r="AD208" i="10"/>
  <c r="AC208" i="10"/>
  <c r="AB208" i="10"/>
  <c r="AA208" i="10"/>
  <c r="Z208" i="10"/>
  <c r="Y208" i="10"/>
  <c r="X208" i="10"/>
  <c r="W208" i="10"/>
  <c r="V208" i="10"/>
  <c r="U208" i="10"/>
  <c r="T208" i="10"/>
  <c r="S208" i="10"/>
  <c r="R208" i="10"/>
  <c r="Q208" i="10"/>
  <c r="P208" i="10"/>
  <c r="O208" i="10"/>
  <c r="N208" i="10"/>
  <c r="M208" i="10"/>
  <c r="L208" i="10"/>
  <c r="K208" i="10"/>
  <c r="J208" i="10"/>
  <c r="I208" i="10"/>
  <c r="H208" i="10"/>
  <c r="G208" i="10"/>
  <c r="F208" i="10"/>
  <c r="E208" i="10"/>
  <c r="D208" i="10"/>
  <c r="C208" i="10"/>
  <c r="B208" i="10"/>
  <c r="A208" i="10"/>
  <c r="AH207" i="10"/>
  <c r="AG207" i="10"/>
  <c r="AF207" i="10"/>
  <c r="AE207" i="10"/>
  <c r="AD207" i="10"/>
  <c r="AC207" i="10"/>
  <c r="AB207" i="10"/>
  <c r="AA207" i="10"/>
  <c r="Z207" i="10"/>
  <c r="Y207" i="10"/>
  <c r="X207" i="10"/>
  <c r="W207" i="10"/>
  <c r="V207" i="10"/>
  <c r="U207" i="10"/>
  <c r="T207" i="10"/>
  <c r="S207" i="10"/>
  <c r="R207" i="10"/>
  <c r="Q207" i="10"/>
  <c r="P207" i="10"/>
  <c r="O207" i="10"/>
  <c r="N207" i="10"/>
  <c r="M207" i="10"/>
  <c r="L207" i="10"/>
  <c r="K207" i="10"/>
  <c r="J207" i="10"/>
  <c r="I207" i="10"/>
  <c r="H207" i="10"/>
  <c r="G207" i="10"/>
  <c r="F207" i="10"/>
  <c r="E207" i="10"/>
  <c r="D207" i="10"/>
  <c r="C207" i="10"/>
  <c r="B207" i="10"/>
  <c r="A207" i="10"/>
  <c r="AH206" i="10"/>
  <c r="AG206" i="10"/>
  <c r="AF206" i="10"/>
  <c r="AE206" i="10"/>
  <c r="AD206" i="10"/>
  <c r="AC206" i="10"/>
  <c r="AB206" i="10"/>
  <c r="AA206" i="10"/>
  <c r="Z206" i="10"/>
  <c r="Y206" i="10"/>
  <c r="X206" i="10"/>
  <c r="W206" i="10"/>
  <c r="V206" i="10"/>
  <c r="U206" i="10"/>
  <c r="T206" i="10"/>
  <c r="S206" i="10"/>
  <c r="R206" i="10"/>
  <c r="Q206" i="10"/>
  <c r="P206" i="10"/>
  <c r="O206" i="10"/>
  <c r="N206" i="10"/>
  <c r="M206" i="10"/>
  <c r="L206" i="10"/>
  <c r="K206" i="10"/>
  <c r="J206" i="10"/>
  <c r="I206" i="10"/>
  <c r="H206" i="10"/>
  <c r="G206" i="10"/>
  <c r="F206" i="10"/>
  <c r="E206" i="10"/>
  <c r="D206" i="10"/>
  <c r="C206" i="10"/>
  <c r="B206" i="10"/>
  <c r="A206" i="10"/>
  <c r="AH205" i="10"/>
  <c r="AG205" i="10"/>
  <c r="AF205" i="10"/>
  <c r="AE205" i="10"/>
  <c r="AD205" i="10"/>
  <c r="AC205" i="10"/>
  <c r="AB205" i="10"/>
  <c r="AA205" i="10"/>
  <c r="Z205" i="10"/>
  <c r="Y205" i="10"/>
  <c r="X205" i="10"/>
  <c r="W205" i="10"/>
  <c r="V205" i="10"/>
  <c r="U205" i="10"/>
  <c r="T205" i="10"/>
  <c r="S205" i="10"/>
  <c r="R205" i="10"/>
  <c r="Q205" i="10"/>
  <c r="P205" i="10"/>
  <c r="O205" i="10"/>
  <c r="N205" i="10"/>
  <c r="M205" i="10"/>
  <c r="L205" i="10"/>
  <c r="K205" i="10"/>
  <c r="J205" i="10"/>
  <c r="I205" i="10"/>
  <c r="H205" i="10"/>
  <c r="G205" i="10"/>
  <c r="F205" i="10"/>
  <c r="E205" i="10"/>
  <c r="D205" i="10"/>
  <c r="C205" i="10"/>
  <c r="B205" i="10"/>
  <c r="A205" i="10"/>
  <c r="AH204" i="10"/>
  <c r="AG204" i="10"/>
  <c r="AF204" i="10"/>
  <c r="AE204" i="10"/>
  <c r="AD204" i="10"/>
  <c r="AC204" i="10"/>
  <c r="AB204" i="10"/>
  <c r="AA204" i="10"/>
  <c r="Z204" i="10"/>
  <c r="Y204" i="10"/>
  <c r="X204" i="10"/>
  <c r="W204" i="10"/>
  <c r="V204" i="10"/>
  <c r="U204" i="10"/>
  <c r="T204" i="10"/>
  <c r="S204" i="10"/>
  <c r="R204" i="10"/>
  <c r="Q204" i="10"/>
  <c r="P204" i="10"/>
  <c r="O204" i="10"/>
  <c r="N204" i="10"/>
  <c r="M204" i="10"/>
  <c r="L204" i="10"/>
  <c r="K204" i="10"/>
  <c r="J204" i="10"/>
  <c r="I204" i="10"/>
  <c r="H204" i="10"/>
  <c r="G204" i="10"/>
  <c r="F204" i="10"/>
  <c r="E204" i="10"/>
  <c r="D204" i="10"/>
  <c r="C204" i="10"/>
  <c r="B204" i="10"/>
  <c r="A204" i="10"/>
  <c r="AH203" i="10"/>
  <c r="AG203" i="10"/>
  <c r="AF203" i="10"/>
  <c r="AE203" i="10"/>
  <c r="AD203" i="10"/>
  <c r="AC203" i="10"/>
  <c r="AB203" i="10"/>
  <c r="AA203" i="10"/>
  <c r="Z203" i="10"/>
  <c r="Y203" i="10"/>
  <c r="X203" i="10"/>
  <c r="W203" i="10"/>
  <c r="V203" i="10"/>
  <c r="U203" i="10"/>
  <c r="T203" i="10"/>
  <c r="S203" i="10"/>
  <c r="R203" i="10"/>
  <c r="Q203" i="10"/>
  <c r="P203" i="10"/>
  <c r="O203" i="10"/>
  <c r="N203" i="10"/>
  <c r="M203" i="10"/>
  <c r="L203" i="10"/>
  <c r="K203" i="10"/>
  <c r="J203" i="10"/>
  <c r="I203" i="10"/>
  <c r="H203" i="10"/>
  <c r="G203" i="10"/>
  <c r="F203" i="10"/>
  <c r="E203" i="10"/>
  <c r="D203" i="10"/>
  <c r="C203" i="10"/>
  <c r="B203" i="10"/>
  <c r="A203" i="10"/>
  <c r="AH202" i="10"/>
  <c r="AG202" i="10"/>
  <c r="AF202" i="10"/>
  <c r="AE202" i="10"/>
  <c r="AD202" i="10"/>
  <c r="AC202" i="10"/>
  <c r="AB202" i="10"/>
  <c r="AA202" i="10"/>
  <c r="Z202" i="10"/>
  <c r="Y202" i="10"/>
  <c r="X202" i="10"/>
  <c r="W202" i="10"/>
  <c r="V202" i="10"/>
  <c r="U202" i="10"/>
  <c r="T202" i="10"/>
  <c r="S202" i="10"/>
  <c r="R202" i="10"/>
  <c r="Q202" i="10"/>
  <c r="P202" i="10"/>
  <c r="O202" i="10"/>
  <c r="N202" i="10"/>
  <c r="M202" i="10"/>
  <c r="L202" i="10"/>
  <c r="K202" i="10"/>
  <c r="J202" i="10"/>
  <c r="I202" i="10"/>
  <c r="H202" i="10"/>
  <c r="G202" i="10"/>
  <c r="F202" i="10"/>
  <c r="E202" i="10"/>
  <c r="D202" i="10"/>
  <c r="C202" i="10"/>
  <c r="B202" i="10"/>
  <c r="A202" i="10"/>
  <c r="AH201" i="10"/>
  <c r="AG201" i="10"/>
  <c r="AF201" i="10"/>
  <c r="AE201" i="10"/>
  <c r="AD201" i="10"/>
  <c r="AC201" i="10"/>
  <c r="AB201" i="10"/>
  <c r="AA201" i="10"/>
  <c r="Z201" i="10"/>
  <c r="Y201" i="10"/>
  <c r="X201" i="10"/>
  <c r="W201" i="10"/>
  <c r="V201" i="10"/>
  <c r="U201" i="10"/>
  <c r="T201" i="10"/>
  <c r="S201" i="10"/>
  <c r="R201" i="10"/>
  <c r="Q201" i="10"/>
  <c r="P201" i="10"/>
  <c r="O201" i="10"/>
  <c r="N201" i="10"/>
  <c r="M201" i="10"/>
  <c r="L201" i="10"/>
  <c r="K201" i="10"/>
  <c r="J201" i="10"/>
  <c r="I201" i="10"/>
  <c r="H201" i="10"/>
  <c r="G201" i="10"/>
  <c r="F201" i="10"/>
  <c r="E201" i="10"/>
  <c r="D201" i="10"/>
  <c r="C201" i="10"/>
  <c r="B201" i="10"/>
  <c r="A201" i="10"/>
  <c r="AH200" i="10"/>
  <c r="AG200" i="10"/>
  <c r="AF200" i="10"/>
  <c r="AE200" i="10"/>
  <c r="AD200" i="10"/>
  <c r="AC200" i="10"/>
  <c r="AB200" i="10"/>
  <c r="AA200" i="10"/>
  <c r="Z200" i="10"/>
  <c r="Y200" i="10"/>
  <c r="X200" i="10"/>
  <c r="W200" i="10"/>
  <c r="V200" i="10"/>
  <c r="U200" i="10"/>
  <c r="T200" i="10"/>
  <c r="S200" i="10"/>
  <c r="R200" i="10"/>
  <c r="Q200" i="10"/>
  <c r="P200" i="10"/>
  <c r="O200" i="10"/>
  <c r="N200" i="10"/>
  <c r="M200" i="10"/>
  <c r="L200" i="10"/>
  <c r="K200" i="10"/>
  <c r="J200" i="10"/>
  <c r="I200" i="10"/>
  <c r="H200" i="10"/>
  <c r="G200" i="10"/>
  <c r="F200" i="10"/>
  <c r="E200" i="10"/>
  <c r="D200" i="10"/>
  <c r="C200" i="10"/>
  <c r="B200" i="10"/>
  <c r="A200" i="10"/>
  <c r="AH199" i="10"/>
  <c r="AG199" i="10"/>
  <c r="AF199" i="10"/>
  <c r="AE199" i="10"/>
  <c r="AD199" i="10"/>
  <c r="AC199" i="10"/>
  <c r="AB199" i="10"/>
  <c r="AA199" i="10"/>
  <c r="Z199" i="10"/>
  <c r="Y199" i="10"/>
  <c r="X199" i="10"/>
  <c r="W199" i="10"/>
  <c r="V199" i="10"/>
  <c r="U199" i="10"/>
  <c r="T199" i="10"/>
  <c r="S199" i="10"/>
  <c r="R199" i="10"/>
  <c r="Q199" i="10"/>
  <c r="P199" i="10"/>
  <c r="O199" i="10"/>
  <c r="N199" i="10"/>
  <c r="M199" i="10"/>
  <c r="L199" i="10"/>
  <c r="K199" i="10"/>
  <c r="J199" i="10"/>
  <c r="I199" i="10"/>
  <c r="H199" i="10"/>
  <c r="G199" i="10"/>
  <c r="F199" i="10"/>
  <c r="E199" i="10"/>
  <c r="D199" i="10"/>
  <c r="C199" i="10"/>
  <c r="B199" i="10"/>
  <c r="A199" i="10"/>
  <c r="AH198" i="10"/>
  <c r="AG198" i="10"/>
  <c r="AF198" i="10"/>
  <c r="AE198" i="10"/>
  <c r="AD198" i="10"/>
  <c r="AC198" i="10"/>
  <c r="AB198" i="10"/>
  <c r="AA198" i="10"/>
  <c r="Z198" i="10"/>
  <c r="Y198" i="10"/>
  <c r="X198" i="10"/>
  <c r="W198" i="10"/>
  <c r="V198" i="10"/>
  <c r="U198" i="10"/>
  <c r="T198" i="10"/>
  <c r="S198" i="10"/>
  <c r="R198" i="10"/>
  <c r="Q198" i="10"/>
  <c r="P198" i="10"/>
  <c r="O198" i="10"/>
  <c r="N198" i="10"/>
  <c r="M198" i="10"/>
  <c r="L198" i="10"/>
  <c r="K198" i="10"/>
  <c r="J198" i="10"/>
  <c r="I198" i="10"/>
  <c r="H198" i="10"/>
  <c r="G198" i="10"/>
  <c r="F198" i="10"/>
  <c r="E198" i="10"/>
  <c r="D198" i="10"/>
  <c r="C198" i="10"/>
  <c r="B198" i="10"/>
  <c r="A198" i="10"/>
  <c r="AH197" i="10"/>
  <c r="AG197" i="10"/>
  <c r="AF197" i="10"/>
  <c r="AE197" i="10"/>
  <c r="AD197" i="10"/>
  <c r="AC197" i="10"/>
  <c r="AB197" i="10"/>
  <c r="AA197" i="10"/>
  <c r="Z197" i="10"/>
  <c r="Y197" i="10"/>
  <c r="X197" i="10"/>
  <c r="W197" i="10"/>
  <c r="V197" i="10"/>
  <c r="U197" i="10"/>
  <c r="T197" i="10"/>
  <c r="S197" i="10"/>
  <c r="R197" i="10"/>
  <c r="Q197" i="10"/>
  <c r="P197" i="10"/>
  <c r="O197" i="10"/>
  <c r="N197" i="10"/>
  <c r="M197" i="10"/>
  <c r="L197" i="10"/>
  <c r="K197" i="10"/>
  <c r="J197" i="10"/>
  <c r="I197" i="10"/>
  <c r="H197" i="10"/>
  <c r="G197" i="10"/>
  <c r="F197" i="10"/>
  <c r="E197" i="10"/>
  <c r="D197" i="10"/>
  <c r="C197" i="10"/>
  <c r="B197" i="10"/>
  <c r="A197" i="10"/>
  <c r="AH196" i="10"/>
  <c r="AG196" i="10"/>
  <c r="AF196" i="10"/>
  <c r="AE196" i="10"/>
  <c r="AD196" i="10"/>
  <c r="AC196" i="10"/>
  <c r="AB196" i="10"/>
  <c r="AA196" i="10"/>
  <c r="Z196" i="10"/>
  <c r="Y196" i="10"/>
  <c r="X196" i="10"/>
  <c r="W196" i="10"/>
  <c r="V196" i="10"/>
  <c r="U196" i="10"/>
  <c r="T196" i="10"/>
  <c r="S196" i="10"/>
  <c r="R196" i="10"/>
  <c r="Q196" i="10"/>
  <c r="P196" i="10"/>
  <c r="O196" i="10"/>
  <c r="N196" i="10"/>
  <c r="M196" i="10"/>
  <c r="L196" i="10"/>
  <c r="K196" i="10"/>
  <c r="J196" i="10"/>
  <c r="I196" i="10"/>
  <c r="H196" i="10"/>
  <c r="G196" i="10"/>
  <c r="F196" i="10"/>
  <c r="E196" i="10"/>
  <c r="D196" i="10"/>
  <c r="C196" i="10"/>
  <c r="B196" i="10"/>
  <c r="A196" i="10"/>
  <c r="AH195" i="10"/>
  <c r="AG195" i="10"/>
  <c r="AF195" i="10"/>
  <c r="AE195" i="10"/>
  <c r="AD195" i="10"/>
  <c r="AC195" i="10"/>
  <c r="AB195" i="10"/>
  <c r="AA195" i="10"/>
  <c r="Z195" i="10"/>
  <c r="Y195" i="10"/>
  <c r="X195" i="10"/>
  <c r="W195" i="10"/>
  <c r="V195" i="10"/>
  <c r="U195" i="10"/>
  <c r="T195" i="10"/>
  <c r="S195" i="10"/>
  <c r="R195" i="10"/>
  <c r="Q195" i="10"/>
  <c r="P195" i="10"/>
  <c r="O195" i="10"/>
  <c r="N195" i="10"/>
  <c r="M195" i="10"/>
  <c r="L195" i="10"/>
  <c r="K195" i="10"/>
  <c r="J195" i="10"/>
  <c r="I195" i="10"/>
  <c r="H195" i="10"/>
  <c r="G195" i="10"/>
  <c r="F195" i="10"/>
  <c r="E195" i="10"/>
  <c r="D195" i="10"/>
  <c r="C195" i="10"/>
  <c r="B195" i="10"/>
  <c r="A195" i="10"/>
  <c r="AH194" i="10"/>
  <c r="AG194" i="10"/>
  <c r="AF194" i="10"/>
  <c r="AE194" i="10"/>
  <c r="AD194" i="10"/>
  <c r="AC194" i="10"/>
  <c r="AB194" i="10"/>
  <c r="AA194" i="10"/>
  <c r="Z194" i="10"/>
  <c r="Y194" i="10"/>
  <c r="X194" i="10"/>
  <c r="W194" i="10"/>
  <c r="V194" i="10"/>
  <c r="U194" i="10"/>
  <c r="T194" i="10"/>
  <c r="S194" i="10"/>
  <c r="R194" i="10"/>
  <c r="Q194" i="10"/>
  <c r="P194" i="10"/>
  <c r="O194" i="10"/>
  <c r="N194" i="10"/>
  <c r="M194" i="10"/>
  <c r="L194" i="10"/>
  <c r="K194" i="10"/>
  <c r="J194" i="10"/>
  <c r="I194" i="10"/>
  <c r="H194" i="10"/>
  <c r="G194" i="10"/>
  <c r="F194" i="10"/>
  <c r="E194" i="10"/>
  <c r="D194" i="10"/>
  <c r="C194" i="10"/>
  <c r="B194" i="10"/>
  <c r="A194" i="10"/>
  <c r="AH193" i="10"/>
  <c r="AG193" i="10"/>
  <c r="AF193" i="10"/>
  <c r="AE193" i="10"/>
  <c r="AD193" i="10"/>
  <c r="AC193" i="10"/>
  <c r="AB193" i="10"/>
  <c r="AA193" i="10"/>
  <c r="Z193" i="10"/>
  <c r="Y193" i="10"/>
  <c r="X193" i="10"/>
  <c r="W193" i="10"/>
  <c r="V193" i="10"/>
  <c r="U193" i="10"/>
  <c r="T193" i="10"/>
  <c r="S193" i="10"/>
  <c r="R193" i="10"/>
  <c r="Q193" i="10"/>
  <c r="P193" i="10"/>
  <c r="O193" i="10"/>
  <c r="N193" i="10"/>
  <c r="M193" i="10"/>
  <c r="L193" i="10"/>
  <c r="K193" i="10"/>
  <c r="J193" i="10"/>
  <c r="I193" i="10"/>
  <c r="H193" i="10"/>
  <c r="G193" i="10"/>
  <c r="F193" i="10"/>
  <c r="E193" i="10"/>
  <c r="D193" i="10"/>
  <c r="C193" i="10"/>
  <c r="B193" i="10"/>
  <c r="A193" i="10"/>
  <c r="AH192" i="10"/>
  <c r="AG192" i="10"/>
  <c r="AF192" i="10"/>
  <c r="AE192" i="10"/>
  <c r="AD192" i="10"/>
  <c r="AC192" i="10"/>
  <c r="AB192" i="10"/>
  <c r="AA192" i="10"/>
  <c r="Z192" i="10"/>
  <c r="Y192" i="10"/>
  <c r="X192" i="10"/>
  <c r="W192" i="10"/>
  <c r="V192" i="10"/>
  <c r="U192" i="10"/>
  <c r="T192" i="10"/>
  <c r="S192" i="10"/>
  <c r="R192" i="10"/>
  <c r="Q192" i="10"/>
  <c r="P192" i="10"/>
  <c r="O192" i="10"/>
  <c r="N192" i="10"/>
  <c r="M192" i="10"/>
  <c r="L192" i="10"/>
  <c r="K192" i="10"/>
  <c r="J192" i="10"/>
  <c r="I192" i="10"/>
  <c r="H192" i="10"/>
  <c r="G192" i="10"/>
  <c r="F192" i="10"/>
  <c r="E192" i="10"/>
  <c r="D192" i="10"/>
  <c r="C192" i="10"/>
  <c r="B192" i="10"/>
  <c r="A192" i="10"/>
  <c r="AH191" i="10"/>
  <c r="AG191" i="10"/>
  <c r="AF191" i="10"/>
  <c r="AE191" i="10"/>
  <c r="AD191" i="10"/>
  <c r="AC191" i="10"/>
  <c r="AB191" i="10"/>
  <c r="AA191" i="10"/>
  <c r="Z191" i="10"/>
  <c r="Y191" i="10"/>
  <c r="X191" i="10"/>
  <c r="W191" i="10"/>
  <c r="V191" i="10"/>
  <c r="U191" i="10"/>
  <c r="T191" i="10"/>
  <c r="S191" i="10"/>
  <c r="R191" i="10"/>
  <c r="Q191" i="10"/>
  <c r="P191" i="10"/>
  <c r="O191" i="10"/>
  <c r="N191" i="10"/>
  <c r="M191" i="10"/>
  <c r="L191" i="10"/>
  <c r="K191" i="10"/>
  <c r="J191" i="10"/>
  <c r="I191" i="10"/>
  <c r="H191" i="10"/>
  <c r="G191" i="10"/>
  <c r="F191" i="10"/>
  <c r="E191" i="10"/>
  <c r="D191" i="10"/>
  <c r="C191" i="10"/>
  <c r="B191" i="10"/>
  <c r="A191" i="10"/>
  <c r="AH190" i="10"/>
  <c r="AG190" i="10"/>
  <c r="AF190" i="10"/>
  <c r="AE190" i="10"/>
  <c r="AD190" i="10"/>
  <c r="AC190" i="10"/>
  <c r="AB190" i="10"/>
  <c r="AA190" i="10"/>
  <c r="Z190" i="10"/>
  <c r="Y190" i="10"/>
  <c r="X190" i="10"/>
  <c r="W190" i="10"/>
  <c r="V190" i="10"/>
  <c r="U190" i="10"/>
  <c r="T190" i="10"/>
  <c r="S190" i="10"/>
  <c r="R190" i="10"/>
  <c r="Q190" i="10"/>
  <c r="P190" i="10"/>
  <c r="O190" i="10"/>
  <c r="N190" i="10"/>
  <c r="M190" i="10"/>
  <c r="L190" i="10"/>
  <c r="K190" i="10"/>
  <c r="J190" i="10"/>
  <c r="I190" i="10"/>
  <c r="H190" i="10"/>
  <c r="G190" i="10"/>
  <c r="F190" i="10"/>
  <c r="E190" i="10"/>
  <c r="D190" i="10"/>
  <c r="C190" i="10"/>
  <c r="B190" i="10"/>
  <c r="A190" i="10"/>
  <c r="AH189" i="10"/>
  <c r="AG189" i="10"/>
  <c r="AF189" i="10"/>
  <c r="AE189" i="10"/>
  <c r="AD189" i="10"/>
  <c r="AC189" i="10"/>
  <c r="AB189" i="10"/>
  <c r="AA189" i="10"/>
  <c r="Z189" i="10"/>
  <c r="Y189" i="10"/>
  <c r="X189" i="10"/>
  <c r="W189" i="10"/>
  <c r="V189" i="10"/>
  <c r="U189" i="10"/>
  <c r="T189" i="10"/>
  <c r="S189" i="10"/>
  <c r="R189" i="10"/>
  <c r="Q189" i="10"/>
  <c r="P189" i="10"/>
  <c r="O189" i="10"/>
  <c r="N189" i="10"/>
  <c r="M189" i="10"/>
  <c r="L189" i="10"/>
  <c r="K189" i="10"/>
  <c r="J189" i="10"/>
  <c r="I189" i="10"/>
  <c r="H189" i="10"/>
  <c r="G189" i="10"/>
  <c r="F189" i="10"/>
  <c r="E189" i="10"/>
  <c r="D189" i="10"/>
  <c r="C189" i="10"/>
  <c r="B189" i="10"/>
  <c r="A189" i="10"/>
  <c r="AH188" i="10"/>
  <c r="AG188" i="10"/>
  <c r="AF188" i="10"/>
  <c r="AE188" i="10"/>
  <c r="AD188" i="10"/>
  <c r="AC188" i="10"/>
  <c r="AB188" i="10"/>
  <c r="AA188" i="10"/>
  <c r="Z188" i="10"/>
  <c r="Y188" i="10"/>
  <c r="X188" i="10"/>
  <c r="W188" i="10"/>
  <c r="V188" i="10"/>
  <c r="U188" i="10"/>
  <c r="T188" i="10"/>
  <c r="S188" i="10"/>
  <c r="R188" i="10"/>
  <c r="Q188" i="10"/>
  <c r="P188" i="10"/>
  <c r="O188" i="10"/>
  <c r="N188" i="10"/>
  <c r="M188" i="10"/>
  <c r="L188" i="10"/>
  <c r="K188" i="10"/>
  <c r="J188" i="10"/>
  <c r="I188" i="10"/>
  <c r="H188" i="10"/>
  <c r="G188" i="10"/>
  <c r="F188" i="10"/>
  <c r="E188" i="10"/>
  <c r="D188" i="10"/>
  <c r="C188" i="10"/>
  <c r="B188" i="10"/>
  <c r="A188" i="10"/>
  <c r="AH187" i="10"/>
  <c r="AG187" i="10"/>
  <c r="AF187" i="10"/>
  <c r="AE187" i="10"/>
  <c r="AD187" i="10"/>
  <c r="AC187" i="10"/>
  <c r="AB187" i="10"/>
  <c r="AA187" i="10"/>
  <c r="Z187" i="10"/>
  <c r="Y187" i="10"/>
  <c r="X187" i="10"/>
  <c r="W187" i="10"/>
  <c r="V187" i="10"/>
  <c r="U187" i="10"/>
  <c r="T187" i="10"/>
  <c r="S187" i="10"/>
  <c r="R187" i="10"/>
  <c r="Q187" i="10"/>
  <c r="P187" i="10"/>
  <c r="O187" i="10"/>
  <c r="N187" i="10"/>
  <c r="M187" i="10"/>
  <c r="L187" i="10"/>
  <c r="K187" i="10"/>
  <c r="J187" i="10"/>
  <c r="I187" i="10"/>
  <c r="H187" i="10"/>
  <c r="G187" i="10"/>
  <c r="F187" i="10"/>
  <c r="E187" i="10"/>
  <c r="D187" i="10"/>
  <c r="C187" i="10"/>
  <c r="B187" i="10"/>
  <c r="A187" i="10"/>
  <c r="AH186" i="10"/>
  <c r="AG186" i="10"/>
  <c r="AF186" i="10"/>
  <c r="AE186" i="10"/>
  <c r="AD186" i="10"/>
  <c r="AC186" i="10"/>
  <c r="AB186" i="10"/>
  <c r="AA186" i="10"/>
  <c r="Z186" i="10"/>
  <c r="Y186" i="10"/>
  <c r="X186" i="10"/>
  <c r="W186" i="10"/>
  <c r="V186" i="10"/>
  <c r="U186" i="10"/>
  <c r="T186" i="10"/>
  <c r="S186" i="10"/>
  <c r="R186" i="10"/>
  <c r="Q186" i="10"/>
  <c r="P186" i="10"/>
  <c r="O186" i="10"/>
  <c r="N186" i="10"/>
  <c r="M186" i="10"/>
  <c r="L186" i="10"/>
  <c r="K186" i="10"/>
  <c r="J186" i="10"/>
  <c r="I186" i="10"/>
  <c r="H186" i="10"/>
  <c r="G186" i="10"/>
  <c r="F186" i="10"/>
  <c r="E186" i="10"/>
  <c r="D186" i="10"/>
  <c r="C186" i="10"/>
  <c r="B186" i="10"/>
  <c r="A186" i="10"/>
  <c r="AH185" i="10"/>
  <c r="AG185" i="10"/>
  <c r="AF185" i="10"/>
  <c r="AE185" i="10"/>
  <c r="AD185" i="10"/>
  <c r="AC185" i="10"/>
  <c r="AB185" i="10"/>
  <c r="AA185" i="10"/>
  <c r="Z185" i="10"/>
  <c r="Y185" i="10"/>
  <c r="X185" i="10"/>
  <c r="W185" i="10"/>
  <c r="V185" i="10"/>
  <c r="U185" i="10"/>
  <c r="T185" i="10"/>
  <c r="S185" i="10"/>
  <c r="R185" i="10"/>
  <c r="Q185" i="10"/>
  <c r="P185" i="10"/>
  <c r="O185" i="10"/>
  <c r="N185" i="10"/>
  <c r="M185" i="10"/>
  <c r="L185" i="10"/>
  <c r="K185" i="10"/>
  <c r="J185" i="10"/>
  <c r="I185" i="10"/>
  <c r="H185" i="10"/>
  <c r="G185" i="10"/>
  <c r="F185" i="10"/>
  <c r="E185" i="10"/>
  <c r="D185" i="10"/>
  <c r="C185" i="10"/>
  <c r="B185" i="10"/>
  <c r="A185" i="10"/>
  <c r="AH184" i="10"/>
  <c r="AG184" i="10"/>
  <c r="AF184" i="10"/>
  <c r="AE184" i="10"/>
  <c r="AD184" i="10"/>
  <c r="AC184" i="10"/>
  <c r="AB184" i="10"/>
  <c r="AA184" i="10"/>
  <c r="Z184" i="10"/>
  <c r="Y184" i="10"/>
  <c r="X184" i="10"/>
  <c r="W184" i="10"/>
  <c r="V184" i="10"/>
  <c r="U184" i="10"/>
  <c r="T184" i="10"/>
  <c r="S184" i="10"/>
  <c r="R184" i="10"/>
  <c r="Q184" i="10"/>
  <c r="P184" i="10"/>
  <c r="O184" i="10"/>
  <c r="N184" i="10"/>
  <c r="M184" i="10"/>
  <c r="L184" i="10"/>
  <c r="K184" i="10"/>
  <c r="J184" i="10"/>
  <c r="I184" i="10"/>
  <c r="H184" i="10"/>
  <c r="G184" i="10"/>
  <c r="F184" i="10"/>
  <c r="E184" i="10"/>
  <c r="D184" i="10"/>
  <c r="C184" i="10"/>
  <c r="B184" i="10"/>
  <c r="A184" i="10"/>
  <c r="AH183" i="10"/>
  <c r="AG183" i="10"/>
  <c r="AF183" i="10"/>
  <c r="AE183" i="10"/>
  <c r="AD183" i="10"/>
  <c r="AC183" i="10"/>
  <c r="AB183" i="10"/>
  <c r="AA183" i="10"/>
  <c r="Z183" i="10"/>
  <c r="Y183" i="10"/>
  <c r="X183" i="10"/>
  <c r="W183" i="10"/>
  <c r="V183" i="10"/>
  <c r="U183" i="10"/>
  <c r="T183" i="10"/>
  <c r="S183" i="10"/>
  <c r="R183" i="10"/>
  <c r="Q183" i="10"/>
  <c r="P183" i="10"/>
  <c r="O183" i="10"/>
  <c r="N183" i="10"/>
  <c r="M183" i="10"/>
  <c r="L183" i="10"/>
  <c r="K183" i="10"/>
  <c r="J183" i="10"/>
  <c r="I183" i="10"/>
  <c r="H183" i="10"/>
  <c r="G183" i="10"/>
  <c r="F183" i="10"/>
  <c r="E183" i="10"/>
  <c r="D183" i="10"/>
  <c r="C183" i="10"/>
  <c r="B183" i="10"/>
  <c r="A183" i="10"/>
  <c r="AH182" i="10"/>
  <c r="AG182" i="10"/>
  <c r="AF182" i="10"/>
  <c r="AE182" i="10"/>
  <c r="AD182" i="10"/>
  <c r="AC182" i="10"/>
  <c r="AB182" i="10"/>
  <c r="AA182" i="10"/>
  <c r="Z182" i="10"/>
  <c r="Y182" i="10"/>
  <c r="X182" i="10"/>
  <c r="W182" i="10"/>
  <c r="V182" i="10"/>
  <c r="U182" i="10"/>
  <c r="T182" i="10"/>
  <c r="S182" i="10"/>
  <c r="R182" i="10"/>
  <c r="Q182" i="10"/>
  <c r="P182" i="10"/>
  <c r="O182" i="10"/>
  <c r="N182" i="10"/>
  <c r="M182" i="10"/>
  <c r="L182" i="10"/>
  <c r="K182" i="10"/>
  <c r="J182" i="10"/>
  <c r="I182" i="10"/>
  <c r="H182" i="10"/>
  <c r="G182" i="10"/>
  <c r="F182" i="10"/>
  <c r="E182" i="10"/>
  <c r="D182" i="10"/>
  <c r="C182" i="10"/>
  <c r="B182" i="10"/>
  <c r="A182" i="10"/>
  <c r="AH181" i="10"/>
  <c r="AG181" i="10"/>
  <c r="AF181" i="10"/>
  <c r="AE181" i="10"/>
  <c r="AD181" i="10"/>
  <c r="AC181" i="10"/>
  <c r="AB181" i="10"/>
  <c r="AA181" i="10"/>
  <c r="Z181" i="10"/>
  <c r="Y181" i="10"/>
  <c r="X181" i="10"/>
  <c r="W181" i="10"/>
  <c r="V181" i="10"/>
  <c r="U181" i="10"/>
  <c r="T181" i="10"/>
  <c r="S181" i="10"/>
  <c r="R181" i="10"/>
  <c r="Q181" i="10"/>
  <c r="P181" i="10"/>
  <c r="O181" i="10"/>
  <c r="N181" i="10"/>
  <c r="M181" i="10"/>
  <c r="L181" i="10"/>
  <c r="K181" i="10"/>
  <c r="J181" i="10"/>
  <c r="I181" i="10"/>
  <c r="H181" i="10"/>
  <c r="G181" i="10"/>
  <c r="F181" i="10"/>
  <c r="E181" i="10"/>
  <c r="D181" i="10"/>
  <c r="C181" i="10"/>
  <c r="B181" i="10"/>
  <c r="A181" i="10"/>
  <c r="AH180" i="10"/>
  <c r="AG180" i="10"/>
  <c r="AF180" i="10"/>
  <c r="AE180" i="10"/>
  <c r="AD180" i="10"/>
  <c r="AC180" i="10"/>
  <c r="AB180" i="10"/>
  <c r="AA180" i="10"/>
  <c r="Z180" i="10"/>
  <c r="Y180" i="10"/>
  <c r="X180" i="10"/>
  <c r="W180" i="10"/>
  <c r="V180" i="10"/>
  <c r="U180" i="10"/>
  <c r="T180" i="10"/>
  <c r="S180" i="10"/>
  <c r="R180" i="10"/>
  <c r="Q180" i="10"/>
  <c r="P180" i="10"/>
  <c r="O180" i="10"/>
  <c r="N180" i="10"/>
  <c r="M180" i="10"/>
  <c r="L180" i="10"/>
  <c r="K180" i="10"/>
  <c r="J180" i="10"/>
  <c r="I180" i="10"/>
  <c r="H180" i="10"/>
  <c r="G180" i="10"/>
  <c r="F180" i="10"/>
  <c r="E180" i="10"/>
  <c r="D180" i="10"/>
  <c r="C180" i="10"/>
  <c r="B180" i="10"/>
  <c r="A180" i="10"/>
  <c r="AH179" i="10"/>
  <c r="AG179" i="10"/>
  <c r="AF179" i="10"/>
  <c r="AE179" i="10"/>
  <c r="AD179" i="10"/>
  <c r="AC179" i="10"/>
  <c r="AB179" i="10"/>
  <c r="AA179" i="10"/>
  <c r="Z179" i="10"/>
  <c r="Y179" i="10"/>
  <c r="X179" i="10"/>
  <c r="W179" i="10"/>
  <c r="V179" i="10"/>
  <c r="U179" i="10"/>
  <c r="T179" i="10"/>
  <c r="S179" i="10"/>
  <c r="R179" i="10"/>
  <c r="Q179" i="10"/>
  <c r="P179" i="10"/>
  <c r="O179" i="10"/>
  <c r="N179" i="10"/>
  <c r="M179" i="10"/>
  <c r="L179" i="10"/>
  <c r="K179" i="10"/>
  <c r="J179" i="10"/>
  <c r="I179" i="10"/>
  <c r="H179" i="10"/>
  <c r="G179" i="10"/>
  <c r="F179" i="10"/>
  <c r="E179" i="10"/>
  <c r="D179" i="10"/>
  <c r="C179" i="10"/>
  <c r="B179" i="10"/>
  <c r="A179" i="10"/>
  <c r="AH178" i="10"/>
  <c r="AG178" i="10"/>
  <c r="AF178" i="10"/>
  <c r="AE178" i="10"/>
  <c r="AD178" i="10"/>
  <c r="AC178" i="10"/>
  <c r="AB178" i="10"/>
  <c r="AA178" i="10"/>
  <c r="Z178" i="10"/>
  <c r="Y178" i="10"/>
  <c r="X178" i="10"/>
  <c r="W178" i="10"/>
  <c r="V178" i="10"/>
  <c r="U178" i="10"/>
  <c r="T178" i="10"/>
  <c r="S178" i="10"/>
  <c r="R178" i="10"/>
  <c r="Q178" i="10"/>
  <c r="P178" i="10"/>
  <c r="O178" i="10"/>
  <c r="N178" i="10"/>
  <c r="M178" i="10"/>
  <c r="L178" i="10"/>
  <c r="K178" i="10"/>
  <c r="J178" i="10"/>
  <c r="I178" i="10"/>
  <c r="H178" i="10"/>
  <c r="G178" i="10"/>
  <c r="F178" i="10"/>
  <c r="E178" i="10"/>
  <c r="D178" i="10"/>
  <c r="C178" i="10"/>
  <c r="B178" i="10"/>
  <c r="A178" i="10"/>
  <c r="AH177" i="10"/>
  <c r="AG177" i="10"/>
  <c r="AF177" i="10"/>
  <c r="AE177" i="10"/>
  <c r="AD177" i="10"/>
  <c r="AC177" i="10"/>
  <c r="AB177" i="10"/>
  <c r="AA177" i="10"/>
  <c r="Z177" i="10"/>
  <c r="Y177" i="10"/>
  <c r="X177" i="10"/>
  <c r="W177" i="10"/>
  <c r="V177" i="10"/>
  <c r="U177" i="10"/>
  <c r="T177" i="10"/>
  <c r="S177" i="10"/>
  <c r="R177" i="10"/>
  <c r="Q177" i="10"/>
  <c r="P177" i="10"/>
  <c r="O177" i="10"/>
  <c r="N177" i="10"/>
  <c r="M177" i="10"/>
  <c r="L177" i="10"/>
  <c r="K177" i="10"/>
  <c r="J177" i="10"/>
  <c r="I177" i="10"/>
  <c r="H177" i="10"/>
  <c r="G177" i="10"/>
  <c r="F177" i="10"/>
  <c r="E177" i="10"/>
  <c r="D177" i="10"/>
  <c r="C177" i="10"/>
  <c r="B177" i="10"/>
  <c r="A177" i="10"/>
  <c r="AH176" i="10"/>
  <c r="AG176" i="10"/>
  <c r="AF176" i="10"/>
  <c r="AE176" i="10"/>
  <c r="AD176" i="10"/>
  <c r="AC176" i="10"/>
  <c r="AB176" i="10"/>
  <c r="AA176" i="10"/>
  <c r="Z176" i="10"/>
  <c r="Y176" i="10"/>
  <c r="X176" i="10"/>
  <c r="W176" i="10"/>
  <c r="V176" i="10"/>
  <c r="U176" i="10"/>
  <c r="T176" i="10"/>
  <c r="S176" i="10"/>
  <c r="R176" i="10"/>
  <c r="Q176" i="10"/>
  <c r="P176" i="10"/>
  <c r="O176" i="10"/>
  <c r="N176" i="10"/>
  <c r="M176" i="10"/>
  <c r="L176" i="10"/>
  <c r="K176" i="10"/>
  <c r="J176" i="10"/>
  <c r="I176" i="10"/>
  <c r="H176" i="10"/>
  <c r="G176" i="10"/>
  <c r="F176" i="10"/>
  <c r="E176" i="10"/>
  <c r="D176" i="10"/>
  <c r="C176" i="10"/>
  <c r="B176" i="10"/>
  <c r="A176" i="10"/>
  <c r="AH175" i="10"/>
  <c r="AG175" i="10"/>
  <c r="AF175" i="10"/>
  <c r="AE175" i="10"/>
  <c r="AD175" i="10"/>
  <c r="AC175" i="10"/>
  <c r="AB175" i="10"/>
  <c r="AA175" i="10"/>
  <c r="Z175" i="10"/>
  <c r="Y175" i="10"/>
  <c r="X175" i="10"/>
  <c r="W175" i="10"/>
  <c r="V175" i="10"/>
  <c r="U175" i="10"/>
  <c r="T175" i="10"/>
  <c r="S175" i="10"/>
  <c r="R175" i="10"/>
  <c r="Q175" i="10"/>
  <c r="P175" i="10"/>
  <c r="O175" i="10"/>
  <c r="N175" i="10"/>
  <c r="M175" i="10"/>
  <c r="L175" i="10"/>
  <c r="K175" i="10"/>
  <c r="J175" i="10"/>
  <c r="I175" i="10"/>
  <c r="H175" i="10"/>
  <c r="G175" i="10"/>
  <c r="F175" i="10"/>
  <c r="E175" i="10"/>
  <c r="D175" i="10"/>
  <c r="C175" i="10"/>
  <c r="B175" i="10"/>
  <c r="A175" i="10"/>
  <c r="AH174" i="10"/>
  <c r="AG174" i="10"/>
  <c r="AF174" i="10"/>
  <c r="AE174" i="10"/>
  <c r="AD174" i="10"/>
  <c r="AC174" i="10"/>
  <c r="AB174" i="10"/>
  <c r="AA174" i="10"/>
  <c r="Z174" i="10"/>
  <c r="Y174" i="10"/>
  <c r="X174" i="10"/>
  <c r="W174" i="10"/>
  <c r="V174" i="10"/>
  <c r="U174" i="10"/>
  <c r="T174" i="10"/>
  <c r="S174" i="10"/>
  <c r="R174" i="10"/>
  <c r="Q174" i="10"/>
  <c r="P174" i="10"/>
  <c r="O174" i="10"/>
  <c r="N174" i="10"/>
  <c r="M174" i="10"/>
  <c r="L174" i="10"/>
  <c r="K174" i="10"/>
  <c r="J174" i="10"/>
  <c r="I174" i="10"/>
  <c r="H174" i="10"/>
  <c r="G174" i="10"/>
  <c r="F174" i="10"/>
  <c r="E174" i="10"/>
  <c r="D174" i="10"/>
  <c r="C174" i="10"/>
  <c r="B174" i="10"/>
  <c r="A174" i="10"/>
  <c r="AH173" i="10"/>
  <c r="AG173" i="10"/>
  <c r="AF173" i="10"/>
  <c r="AE173" i="10"/>
  <c r="AD173" i="10"/>
  <c r="AC173" i="10"/>
  <c r="AB173" i="10"/>
  <c r="AA173" i="10"/>
  <c r="Z173" i="10"/>
  <c r="Y173" i="10"/>
  <c r="X173" i="10"/>
  <c r="W173" i="10"/>
  <c r="V173" i="10"/>
  <c r="U173" i="10"/>
  <c r="T173" i="10"/>
  <c r="S173" i="10"/>
  <c r="R173" i="10"/>
  <c r="Q173" i="10"/>
  <c r="P173" i="10"/>
  <c r="O173" i="10"/>
  <c r="N173" i="10"/>
  <c r="M173" i="10"/>
  <c r="L173" i="10"/>
  <c r="K173" i="10"/>
  <c r="J173" i="10"/>
  <c r="I173" i="10"/>
  <c r="H173" i="10"/>
  <c r="G173" i="10"/>
  <c r="F173" i="10"/>
  <c r="E173" i="10"/>
  <c r="D173" i="10"/>
  <c r="C173" i="10"/>
  <c r="B173" i="10"/>
  <c r="A173" i="10"/>
  <c r="AH172" i="10"/>
  <c r="AG172" i="10"/>
  <c r="AF172" i="10"/>
  <c r="AE172" i="10"/>
  <c r="AD172" i="10"/>
  <c r="AC172" i="10"/>
  <c r="AB172" i="10"/>
  <c r="AA172" i="10"/>
  <c r="Z172" i="10"/>
  <c r="Y172" i="10"/>
  <c r="X172" i="10"/>
  <c r="W172" i="10"/>
  <c r="V172" i="10"/>
  <c r="U172" i="10"/>
  <c r="T172" i="10"/>
  <c r="S172" i="10"/>
  <c r="R172" i="10"/>
  <c r="Q172" i="10"/>
  <c r="P172" i="10"/>
  <c r="O172" i="10"/>
  <c r="N172" i="10"/>
  <c r="M172" i="10"/>
  <c r="L172" i="10"/>
  <c r="K172" i="10"/>
  <c r="J172" i="10"/>
  <c r="I172" i="10"/>
  <c r="H172" i="10"/>
  <c r="G172" i="10"/>
  <c r="F172" i="10"/>
  <c r="E172" i="10"/>
  <c r="D172" i="10"/>
  <c r="C172" i="10"/>
  <c r="B172" i="10"/>
  <c r="A172" i="10"/>
  <c r="AH171" i="10"/>
  <c r="AG171" i="10"/>
  <c r="AF171" i="10"/>
  <c r="AE171" i="10"/>
  <c r="AD171" i="10"/>
  <c r="AC171" i="10"/>
  <c r="AB171" i="10"/>
  <c r="AA171" i="10"/>
  <c r="Z171" i="10"/>
  <c r="Y171" i="10"/>
  <c r="X171" i="10"/>
  <c r="W171" i="10"/>
  <c r="V171" i="10"/>
  <c r="U171" i="10"/>
  <c r="T171" i="10"/>
  <c r="S171" i="10"/>
  <c r="R171" i="10"/>
  <c r="Q171" i="10"/>
  <c r="P171" i="10"/>
  <c r="O171" i="10"/>
  <c r="N171" i="10"/>
  <c r="M171" i="10"/>
  <c r="L171" i="10"/>
  <c r="K171" i="10"/>
  <c r="J171" i="10"/>
  <c r="I171" i="10"/>
  <c r="H171" i="10"/>
  <c r="G171" i="10"/>
  <c r="F171" i="10"/>
  <c r="E171" i="10"/>
  <c r="D171" i="10"/>
  <c r="C171" i="10"/>
  <c r="B171" i="10"/>
  <c r="A171" i="10"/>
  <c r="AH170" i="10"/>
  <c r="AG170" i="10"/>
  <c r="AF170" i="10"/>
  <c r="AE170" i="10"/>
  <c r="AD170" i="10"/>
  <c r="AC170" i="10"/>
  <c r="AB170" i="10"/>
  <c r="AA170" i="10"/>
  <c r="Z170" i="10"/>
  <c r="Y170" i="10"/>
  <c r="X170" i="10"/>
  <c r="W170" i="10"/>
  <c r="V170" i="10"/>
  <c r="U170" i="10"/>
  <c r="T170" i="10"/>
  <c r="S170" i="10"/>
  <c r="R170" i="10"/>
  <c r="Q170" i="10"/>
  <c r="P170" i="10"/>
  <c r="O170" i="10"/>
  <c r="N170" i="10"/>
  <c r="M170" i="10"/>
  <c r="L170" i="10"/>
  <c r="K170" i="10"/>
  <c r="J170" i="10"/>
  <c r="I170" i="10"/>
  <c r="H170" i="10"/>
  <c r="G170" i="10"/>
  <c r="F170" i="10"/>
  <c r="E170" i="10"/>
  <c r="D170" i="10"/>
  <c r="C170" i="10"/>
  <c r="B170" i="10"/>
  <c r="A170" i="10"/>
  <c r="AH169" i="10"/>
  <c r="AG169" i="10"/>
  <c r="AF169" i="10"/>
  <c r="AE169" i="10"/>
  <c r="AD169" i="10"/>
  <c r="AC169" i="10"/>
  <c r="AB169" i="10"/>
  <c r="AA169" i="10"/>
  <c r="Z169" i="10"/>
  <c r="Y169" i="10"/>
  <c r="X169" i="10"/>
  <c r="W169" i="10"/>
  <c r="V169" i="10"/>
  <c r="U169" i="10"/>
  <c r="T169" i="10"/>
  <c r="S169" i="10"/>
  <c r="R169" i="10"/>
  <c r="Q169" i="10"/>
  <c r="P169" i="10"/>
  <c r="O169" i="10"/>
  <c r="N169" i="10"/>
  <c r="M169" i="10"/>
  <c r="L169" i="10"/>
  <c r="K169" i="10"/>
  <c r="J169" i="10"/>
  <c r="I169" i="10"/>
  <c r="H169" i="10"/>
  <c r="G169" i="10"/>
  <c r="F169" i="10"/>
  <c r="E169" i="10"/>
  <c r="D169" i="10"/>
  <c r="C169" i="10"/>
  <c r="B169" i="10"/>
  <c r="A169" i="10"/>
  <c r="AH168" i="10"/>
  <c r="AG168" i="10"/>
  <c r="AF168" i="10"/>
  <c r="AE168" i="10"/>
  <c r="AD168" i="10"/>
  <c r="AC168" i="10"/>
  <c r="AB168" i="10"/>
  <c r="AA168" i="10"/>
  <c r="Z168" i="10"/>
  <c r="Y168" i="10"/>
  <c r="X168" i="10"/>
  <c r="W168" i="10"/>
  <c r="V168" i="10"/>
  <c r="U168" i="10"/>
  <c r="T168" i="10"/>
  <c r="S168" i="10"/>
  <c r="R168" i="10"/>
  <c r="Q168" i="10"/>
  <c r="P168" i="10"/>
  <c r="O168" i="10"/>
  <c r="N168" i="10"/>
  <c r="M168" i="10"/>
  <c r="L168" i="10"/>
  <c r="K168" i="10"/>
  <c r="J168" i="10"/>
  <c r="I168" i="10"/>
  <c r="H168" i="10"/>
  <c r="G168" i="10"/>
  <c r="F168" i="10"/>
  <c r="E168" i="10"/>
  <c r="D168" i="10"/>
  <c r="C168" i="10"/>
  <c r="B168" i="10"/>
  <c r="A168" i="10"/>
  <c r="AH167" i="10"/>
  <c r="AG167" i="10"/>
  <c r="AF167" i="10"/>
  <c r="AE167" i="10"/>
  <c r="AD167" i="10"/>
  <c r="AC167" i="10"/>
  <c r="AB167" i="10"/>
  <c r="AA167" i="10"/>
  <c r="Z167" i="10"/>
  <c r="Y167" i="10"/>
  <c r="X167" i="10"/>
  <c r="W167" i="10"/>
  <c r="V167" i="10"/>
  <c r="U167" i="10"/>
  <c r="T167" i="10"/>
  <c r="S167" i="10"/>
  <c r="R167" i="10"/>
  <c r="Q167" i="10"/>
  <c r="P167" i="10"/>
  <c r="O167" i="10"/>
  <c r="N167" i="10"/>
  <c r="M167" i="10"/>
  <c r="L167" i="10"/>
  <c r="K167" i="10"/>
  <c r="J167" i="10"/>
  <c r="I167" i="10"/>
  <c r="H167" i="10"/>
  <c r="G167" i="10"/>
  <c r="F167" i="10"/>
  <c r="E167" i="10"/>
  <c r="D167" i="10"/>
  <c r="C167" i="10"/>
  <c r="B167" i="10"/>
  <c r="A167" i="10"/>
  <c r="AH166" i="10"/>
  <c r="AG166" i="10"/>
  <c r="AF166" i="10"/>
  <c r="AE166" i="10"/>
  <c r="AD166" i="10"/>
  <c r="AC166" i="10"/>
  <c r="AB166" i="10"/>
  <c r="AA166" i="10"/>
  <c r="Z166" i="10"/>
  <c r="Y166" i="10"/>
  <c r="X166" i="10"/>
  <c r="W166" i="10"/>
  <c r="V166" i="10"/>
  <c r="U166" i="10"/>
  <c r="T166" i="10"/>
  <c r="S166" i="10"/>
  <c r="R166" i="10"/>
  <c r="Q166" i="10"/>
  <c r="P166" i="10"/>
  <c r="O166" i="10"/>
  <c r="N166" i="10"/>
  <c r="M166" i="10"/>
  <c r="L166" i="10"/>
  <c r="K166" i="10"/>
  <c r="J166" i="10"/>
  <c r="I166" i="10"/>
  <c r="H166" i="10"/>
  <c r="G166" i="10"/>
  <c r="F166" i="10"/>
  <c r="E166" i="10"/>
  <c r="D166" i="10"/>
  <c r="C166" i="10"/>
  <c r="B166" i="10"/>
  <c r="A166" i="10"/>
  <c r="AH165" i="10"/>
  <c r="AG165" i="10"/>
  <c r="AF165" i="10"/>
  <c r="AE165" i="10"/>
  <c r="AD165" i="10"/>
  <c r="AC165" i="10"/>
  <c r="AB165" i="10"/>
  <c r="AA165" i="10"/>
  <c r="Z165" i="10"/>
  <c r="Y165" i="10"/>
  <c r="X165" i="10"/>
  <c r="W165" i="10"/>
  <c r="V165" i="10"/>
  <c r="U165" i="10"/>
  <c r="T165" i="10"/>
  <c r="S165" i="10"/>
  <c r="R165" i="10"/>
  <c r="Q165" i="10"/>
  <c r="P165" i="10"/>
  <c r="O165" i="10"/>
  <c r="N165" i="10"/>
  <c r="M165" i="10"/>
  <c r="L165" i="10"/>
  <c r="K165" i="10"/>
  <c r="J165" i="10"/>
  <c r="I165" i="10"/>
  <c r="H165" i="10"/>
  <c r="G165" i="10"/>
  <c r="F165" i="10"/>
  <c r="E165" i="10"/>
  <c r="D165" i="10"/>
  <c r="C165" i="10"/>
  <c r="B165" i="10"/>
  <c r="A165" i="10"/>
  <c r="AH164" i="10"/>
  <c r="AG164" i="10"/>
  <c r="AF164" i="10"/>
  <c r="AE164" i="10"/>
  <c r="AD164" i="10"/>
  <c r="AC164" i="10"/>
  <c r="AB164" i="10"/>
  <c r="AA164" i="10"/>
  <c r="Z164" i="10"/>
  <c r="Y164" i="10"/>
  <c r="X164" i="10"/>
  <c r="W164" i="10"/>
  <c r="V164" i="10"/>
  <c r="U164" i="10"/>
  <c r="T164" i="10"/>
  <c r="S164" i="10"/>
  <c r="R164" i="10"/>
  <c r="Q164" i="10"/>
  <c r="P164" i="10"/>
  <c r="O164" i="10"/>
  <c r="N164" i="10"/>
  <c r="M164" i="10"/>
  <c r="L164" i="10"/>
  <c r="K164" i="10"/>
  <c r="J164" i="10"/>
  <c r="I164" i="10"/>
  <c r="H164" i="10"/>
  <c r="G164" i="10"/>
  <c r="F164" i="10"/>
  <c r="E164" i="10"/>
  <c r="D164" i="10"/>
  <c r="C164" i="10"/>
  <c r="B164" i="10"/>
  <c r="A164" i="10"/>
  <c r="AH163" i="10"/>
  <c r="AG163" i="10"/>
  <c r="AF163" i="10"/>
  <c r="AE163" i="10"/>
  <c r="AD163" i="10"/>
  <c r="AC163" i="10"/>
  <c r="AB163" i="10"/>
  <c r="AA163" i="10"/>
  <c r="Z163" i="10"/>
  <c r="Y163" i="10"/>
  <c r="X163" i="10"/>
  <c r="W163" i="10"/>
  <c r="V163" i="10"/>
  <c r="U163" i="10"/>
  <c r="T163" i="10"/>
  <c r="S163" i="10"/>
  <c r="R163" i="10"/>
  <c r="Q163" i="10"/>
  <c r="P163" i="10"/>
  <c r="O163" i="10"/>
  <c r="N163" i="10"/>
  <c r="M163" i="10"/>
  <c r="L163" i="10"/>
  <c r="K163" i="10"/>
  <c r="J163" i="10"/>
  <c r="I163" i="10"/>
  <c r="H163" i="10"/>
  <c r="G163" i="10"/>
  <c r="F163" i="10"/>
  <c r="E163" i="10"/>
  <c r="D163" i="10"/>
  <c r="C163" i="10"/>
  <c r="B163" i="10"/>
  <c r="A163" i="10"/>
  <c r="AH162" i="10"/>
  <c r="AG162" i="10"/>
  <c r="AF162" i="10"/>
  <c r="AE162" i="10"/>
  <c r="AD162" i="10"/>
  <c r="AC162" i="10"/>
  <c r="AB162" i="10"/>
  <c r="AA162" i="10"/>
  <c r="Z162" i="10"/>
  <c r="Y162" i="10"/>
  <c r="X162" i="10"/>
  <c r="W162" i="10"/>
  <c r="V162" i="10"/>
  <c r="U162" i="10"/>
  <c r="T162" i="10"/>
  <c r="S162" i="10"/>
  <c r="R162" i="10"/>
  <c r="Q162" i="10"/>
  <c r="P162" i="10"/>
  <c r="O162" i="10"/>
  <c r="N162" i="10"/>
  <c r="M162" i="10"/>
  <c r="L162" i="10"/>
  <c r="K162" i="10"/>
  <c r="J162" i="10"/>
  <c r="I162" i="10"/>
  <c r="H162" i="10"/>
  <c r="G162" i="10"/>
  <c r="F162" i="10"/>
  <c r="E162" i="10"/>
  <c r="D162" i="10"/>
  <c r="C162" i="10"/>
  <c r="B162" i="10"/>
  <c r="A162" i="10"/>
  <c r="AH161" i="10"/>
  <c r="AG161" i="10"/>
  <c r="AF161" i="10"/>
  <c r="AE161" i="10"/>
  <c r="AD161" i="10"/>
  <c r="AC161" i="10"/>
  <c r="AB161" i="10"/>
  <c r="AA161" i="10"/>
  <c r="Z161" i="10"/>
  <c r="Y161" i="10"/>
  <c r="X161" i="10"/>
  <c r="W161" i="10"/>
  <c r="V161" i="10"/>
  <c r="U161" i="10"/>
  <c r="T161" i="10"/>
  <c r="S161" i="10"/>
  <c r="R161" i="10"/>
  <c r="Q161" i="10"/>
  <c r="P161" i="10"/>
  <c r="O161" i="10"/>
  <c r="N161" i="10"/>
  <c r="M161" i="10"/>
  <c r="L161" i="10"/>
  <c r="K161" i="10"/>
  <c r="J161" i="10"/>
  <c r="I161" i="10"/>
  <c r="H161" i="10"/>
  <c r="G161" i="10"/>
  <c r="F161" i="10"/>
  <c r="E161" i="10"/>
  <c r="D161" i="10"/>
  <c r="C161" i="10"/>
  <c r="B161" i="10"/>
  <c r="A161" i="10"/>
  <c r="AH160" i="10"/>
  <c r="AG160" i="10"/>
  <c r="AF160" i="10"/>
  <c r="AE160" i="10"/>
  <c r="AD160" i="10"/>
  <c r="AC160" i="10"/>
  <c r="AB160" i="10"/>
  <c r="AA160" i="10"/>
  <c r="Z160" i="10"/>
  <c r="Y160" i="10"/>
  <c r="X160" i="10"/>
  <c r="W160" i="10"/>
  <c r="V160" i="10"/>
  <c r="U160" i="10"/>
  <c r="T160" i="10"/>
  <c r="S160" i="10"/>
  <c r="R160" i="10"/>
  <c r="Q160" i="10"/>
  <c r="P160" i="10"/>
  <c r="O160" i="10"/>
  <c r="N160" i="10"/>
  <c r="M160" i="10"/>
  <c r="L160" i="10"/>
  <c r="K160" i="10"/>
  <c r="J160" i="10"/>
  <c r="I160" i="10"/>
  <c r="H160" i="10"/>
  <c r="G160" i="10"/>
  <c r="F160" i="10"/>
  <c r="E160" i="10"/>
  <c r="D160" i="10"/>
  <c r="C160" i="10"/>
  <c r="B160" i="10"/>
  <c r="A160" i="10"/>
  <c r="AH159" i="10"/>
  <c r="AG159" i="10"/>
  <c r="AF159" i="10"/>
  <c r="AE159" i="10"/>
  <c r="AD159" i="10"/>
  <c r="AC159" i="10"/>
  <c r="AB159" i="10"/>
  <c r="AA159" i="10"/>
  <c r="Z159" i="10"/>
  <c r="Y159" i="10"/>
  <c r="X159" i="10"/>
  <c r="W159" i="10"/>
  <c r="V159" i="10"/>
  <c r="U159" i="10"/>
  <c r="T159" i="10"/>
  <c r="S159" i="10"/>
  <c r="R159" i="10"/>
  <c r="Q159" i="10"/>
  <c r="P159" i="10"/>
  <c r="O159" i="10"/>
  <c r="N159" i="10"/>
  <c r="M159" i="10"/>
  <c r="L159" i="10"/>
  <c r="K159" i="10"/>
  <c r="J159" i="10"/>
  <c r="I159" i="10"/>
  <c r="H159" i="10"/>
  <c r="G159" i="10"/>
  <c r="F159" i="10"/>
  <c r="E159" i="10"/>
  <c r="D159" i="10"/>
  <c r="C159" i="10"/>
  <c r="B159" i="10"/>
  <c r="A159" i="10"/>
  <c r="AH158" i="10"/>
  <c r="AG158" i="10"/>
  <c r="AF158" i="10"/>
  <c r="AE158" i="10"/>
  <c r="AD158" i="10"/>
  <c r="AC158" i="10"/>
  <c r="AB158" i="10"/>
  <c r="AA158" i="10"/>
  <c r="Z158" i="10"/>
  <c r="Y158" i="10"/>
  <c r="X158" i="10"/>
  <c r="W158" i="10"/>
  <c r="V158" i="10"/>
  <c r="U158" i="10"/>
  <c r="T158" i="10"/>
  <c r="S158" i="10"/>
  <c r="R158" i="10"/>
  <c r="Q158" i="10"/>
  <c r="P158" i="10"/>
  <c r="O158" i="10"/>
  <c r="N158" i="10"/>
  <c r="M158" i="10"/>
  <c r="L158" i="10"/>
  <c r="K158" i="10"/>
  <c r="J158" i="10"/>
  <c r="I158" i="10"/>
  <c r="H158" i="10"/>
  <c r="G158" i="10"/>
  <c r="F158" i="10"/>
  <c r="E158" i="10"/>
  <c r="D158" i="10"/>
  <c r="C158" i="10"/>
  <c r="B158" i="10"/>
  <c r="A158" i="10"/>
  <c r="AH157" i="10"/>
  <c r="AG157" i="10"/>
  <c r="AF157" i="10"/>
  <c r="AE157" i="10"/>
  <c r="AD157" i="10"/>
  <c r="AC157" i="10"/>
  <c r="AB157" i="10"/>
  <c r="AA157" i="10"/>
  <c r="Z157" i="10"/>
  <c r="Y157" i="10"/>
  <c r="X157" i="10"/>
  <c r="W157" i="10"/>
  <c r="V157" i="10"/>
  <c r="U157" i="10"/>
  <c r="T157" i="10"/>
  <c r="S157" i="10"/>
  <c r="R157" i="10"/>
  <c r="Q157" i="10"/>
  <c r="P157" i="10"/>
  <c r="O157" i="10"/>
  <c r="N157" i="10"/>
  <c r="M157" i="10"/>
  <c r="L157" i="10"/>
  <c r="K157" i="10"/>
  <c r="J157" i="10"/>
  <c r="I157" i="10"/>
  <c r="H157" i="10"/>
  <c r="G157" i="10"/>
  <c r="F157" i="10"/>
  <c r="E157" i="10"/>
  <c r="D157" i="10"/>
  <c r="C157" i="10"/>
  <c r="B157" i="10"/>
  <c r="A157" i="10"/>
  <c r="AH156" i="10"/>
  <c r="AG156" i="10"/>
  <c r="AF156" i="10"/>
  <c r="AE156" i="10"/>
  <c r="AD156" i="10"/>
  <c r="AC156" i="10"/>
  <c r="AB156" i="10"/>
  <c r="AA156" i="10"/>
  <c r="Z156" i="10"/>
  <c r="Y156" i="10"/>
  <c r="X156" i="10"/>
  <c r="W156" i="10"/>
  <c r="V156" i="10"/>
  <c r="U156" i="10"/>
  <c r="T156" i="10"/>
  <c r="S156" i="10"/>
  <c r="R156" i="10"/>
  <c r="Q156" i="10"/>
  <c r="P156" i="10"/>
  <c r="O156" i="10"/>
  <c r="N156" i="10"/>
  <c r="M156" i="10"/>
  <c r="L156" i="10"/>
  <c r="K156" i="10"/>
  <c r="J156" i="10"/>
  <c r="I156" i="10"/>
  <c r="H156" i="10"/>
  <c r="G156" i="10"/>
  <c r="F156" i="10"/>
  <c r="E156" i="10"/>
  <c r="D156" i="10"/>
  <c r="C156" i="10"/>
  <c r="B156" i="10"/>
  <c r="A156" i="10"/>
  <c r="AH155" i="10"/>
  <c r="AG155" i="10"/>
  <c r="AF155" i="10"/>
  <c r="AE155" i="10"/>
  <c r="AD155" i="10"/>
  <c r="AC155" i="10"/>
  <c r="AB155" i="10"/>
  <c r="AA155" i="10"/>
  <c r="Z155" i="10"/>
  <c r="Y155" i="10"/>
  <c r="X155" i="10"/>
  <c r="W155" i="10"/>
  <c r="V155" i="10"/>
  <c r="U155" i="10"/>
  <c r="T155" i="10"/>
  <c r="S155" i="10"/>
  <c r="R155" i="10"/>
  <c r="Q155" i="10"/>
  <c r="P155" i="10"/>
  <c r="O155" i="10"/>
  <c r="N155" i="10"/>
  <c r="M155" i="10"/>
  <c r="L155" i="10"/>
  <c r="K155" i="10"/>
  <c r="J155" i="10"/>
  <c r="I155" i="10"/>
  <c r="H155" i="10"/>
  <c r="G155" i="10"/>
  <c r="F155" i="10"/>
  <c r="E155" i="10"/>
  <c r="D155" i="10"/>
  <c r="C155" i="10"/>
  <c r="B155" i="10"/>
  <c r="A155" i="10"/>
  <c r="AH154" i="10"/>
  <c r="AG154" i="10"/>
  <c r="AF154" i="10"/>
  <c r="AE154" i="10"/>
  <c r="AD154" i="10"/>
  <c r="AC154" i="10"/>
  <c r="AB154" i="10"/>
  <c r="AA154" i="10"/>
  <c r="Z154" i="10"/>
  <c r="Y154" i="10"/>
  <c r="X154" i="10"/>
  <c r="W154" i="10"/>
  <c r="V154" i="10"/>
  <c r="U154" i="10"/>
  <c r="T154" i="10"/>
  <c r="S154" i="10"/>
  <c r="R154" i="10"/>
  <c r="Q154" i="10"/>
  <c r="P154" i="10"/>
  <c r="O154" i="10"/>
  <c r="N154" i="10"/>
  <c r="M154" i="10"/>
  <c r="L154" i="10"/>
  <c r="K154" i="10"/>
  <c r="J154" i="10"/>
  <c r="I154" i="10"/>
  <c r="H154" i="10"/>
  <c r="G154" i="10"/>
  <c r="F154" i="10"/>
  <c r="E154" i="10"/>
  <c r="D154" i="10"/>
  <c r="C154" i="10"/>
  <c r="B154" i="10"/>
  <c r="A154" i="10"/>
  <c r="AH153" i="10"/>
  <c r="AG153" i="10"/>
  <c r="AF153" i="10"/>
  <c r="AE153" i="10"/>
  <c r="AD153" i="10"/>
  <c r="AC153" i="10"/>
  <c r="AB153" i="10"/>
  <c r="AA153" i="10"/>
  <c r="Z153" i="10"/>
  <c r="Y153" i="10"/>
  <c r="X153" i="10"/>
  <c r="W153" i="10"/>
  <c r="V153" i="10"/>
  <c r="U153" i="10"/>
  <c r="T153" i="10"/>
  <c r="S153" i="10"/>
  <c r="R153" i="10"/>
  <c r="Q153" i="10"/>
  <c r="P153" i="10"/>
  <c r="O153" i="10"/>
  <c r="N153" i="10"/>
  <c r="M153" i="10"/>
  <c r="L153" i="10"/>
  <c r="K153" i="10"/>
  <c r="J153" i="10"/>
  <c r="I153" i="10"/>
  <c r="H153" i="10"/>
  <c r="G153" i="10"/>
  <c r="F153" i="10"/>
  <c r="E153" i="10"/>
  <c r="D153" i="10"/>
  <c r="C153" i="10"/>
  <c r="B153" i="10"/>
  <c r="A153" i="10"/>
  <c r="AH152" i="10"/>
  <c r="AG152" i="10"/>
  <c r="AF152" i="10"/>
  <c r="AE152" i="10"/>
  <c r="AD152" i="10"/>
  <c r="AC152" i="10"/>
  <c r="AB152" i="10"/>
  <c r="AA152" i="10"/>
  <c r="Z152" i="10"/>
  <c r="Y152" i="10"/>
  <c r="X152" i="10"/>
  <c r="W152" i="10"/>
  <c r="V152" i="10"/>
  <c r="U152" i="10"/>
  <c r="T152" i="10"/>
  <c r="S152" i="10"/>
  <c r="R152" i="10"/>
  <c r="Q152" i="10"/>
  <c r="P152" i="10"/>
  <c r="O152" i="10"/>
  <c r="N152" i="10"/>
  <c r="M152" i="10"/>
  <c r="L152" i="10"/>
  <c r="K152" i="10"/>
  <c r="J152" i="10"/>
  <c r="I152" i="10"/>
  <c r="H152" i="10"/>
  <c r="G152" i="10"/>
  <c r="F152" i="10"/>
  <c r="E152" i="10"/>
  <c r="D152" i="10"/>
  <c r="C152" i="10"/>
  <c r="B152" i="10"/>
  <c r="A152" i="10"/>
  <c r="AH151" i="10"/>
  <c r="AG151" i="10"/>
  <c r="AF151" i="10"/>
  <c r="AE151" i="10"/>
  <c r="AD151" i="10"/>
  <c r="AC151" i="10"/>
  <c r="AB151" i="10"/>
  <c r="AA151" i="10"/>
  <c r="Z151" i="10"/>
  <c r="Y151" i="10"/>
  <c r="X151" i="10"/>
  <c r="W151" i="10"/>
  <c r="V151" i="10"/>
  <c r="U151" i="10"/>
  <c r="T151" i="10"/>
  <c r="S151" i="10"/>
  <c r="R151" i="10"/>
  <c r="Q151" i="10"/>
  <c r="P151" i="10"/>
  <c r="O151" i="10"/>
  <c r="N151" i="10"/>
  <c r="M151" i="10"/>
  <c r="L151" i="10"/>
  <c r="K151" i="10"/>
  <c r="J151" i="10"/>
  <c r="I151" i="10"/>
  <c r="H151" i="10"/>
  <c r="G151" i="10"/>
  <c r="F151" i="10"/>
  <c r="E151" i="10"/>
  <c r="D151" i="10"/>
  <c r="C151" i="10"/>
  <c r="B151" i="10"/>
  <c r="A151" i="10"/>
  <c r="AH150" i="10"/>
  <c r="AG150" i="10"/>
  <c r="AF150" i="10"/>
  <c r="AE150" i="10"/>
  <c r="AD150" i="10"/>
  <c r="AC150" i="10"/>
  <c r="AB150" i="10"/>
  <c r="AA150" i="10"/>
  <c r="Z150" i="10"/>
  <c r="Y150" i="10"/>
  <c r="X150" i="10"/>
  <c r="W150" i="10"/>
  <c r="V150" i="10"/>
  <c r="U150" i="10"/>
  <c r="T150" i="10"/>
  <c r="S150" i="10"/>
  <c r="R150" i="10"/>
  <c r="Q150" i="10"/>
  <c r="P150" i="10"/>
  <c r="O150" i="10"/>
  <c r="N150" i="10"/>
  <c r="M150" i="10"/>
  <c r="L150" i="10"/>
  <c r="K150" i="10"/>
  <c r="J150" i="10"/>
  <c r="I150" i="10"/>
  <c r="H150" i="10"/>
  <c r="G150" i="10"/>
  <c r="F150" i="10"/>
  <c r="E150" i="10"/>
  <c r="D150" i="10"/>
  <c r="C150" i="10"/>
  <c r="B150" i="10"/>
  <c r="A150" i="10"/>
  <c r="AH149" i="10"/>
  <c r="AG149" i="10"/>
  <c r="AF149" i="10"/>
  <c r="AE149" i="10"/>
  <c r="AD149" i="10"/>
  <c r="AC149" i="10"/>
  <c r="AB149" i="10"/>
  <c r="AA149" i="10"/>
  <c r="Z149" i="10"/>
  <c r="Y149" i="10"/>
  <c r="X149" i="10"/>
  <c r="W149" i="10"/>
  <c r="V149" i="10"/>
  <c r="U149" i="10"/>
  <c r="T149" i="10"/>
  <c r="S149" i="10"/>
  <c r="R149" i="10"/>
  <c r="Q149" i="10"/>
  <c r="P149" i="10"/>
  <c r="O149" i="10"/>
  <c r="N149" i="10"/>
  <c r="M149" i="10"/>
  <c r="L149" i="10"/>
  <c r="K149" i="10"/>
  <c r="J149" i="10"/>
  <c r="I149" i="10"/>
  <c r="H149" i="10"/>
  <c r="G149" i="10"/>
  <c r="F149" i="10"/>
  <c r="E149" i="10"/>
  <c r="D149" i="10"/>
  <c r="C149" i="10"/>
  <c r="B149" i="10"/>
  <c r="A149" i="10"/>
  <c r="AH148" i="10"/>
  <c r="AG148" i="10"/>
  <c r="AF148" i="10"/>
  <c r="AE148" i="10"/>
  <c r="AD148" i="10"/>
  <c r="AC148" i="10"/>
  <c r="AB148" i="10"/>
  <c r="AA148" i="10"/>
  <c r="Z148" i="10"/>
  <c r="Y148" i="10"/>
  <c r="X148" i="10"/>
  <c r="W148" i="10"/>
  <c r="V148" i="10"/>
  <c r="U148" i="10"/>
  <c r="T148" i="10"/>
  <c r="S148" i="10"/>
  <c r="R148" i="10"/>
  <c r="Q148" i="10"/>
  <c r="P148" i="10"/>
  <c r="O148" i="10"/>
  <c r="N148" i="10"/>
  <c r="M148" i="10"/>
  <c r="L148" i="10"/>
  <c r="K148" i="10"/>
  <c r="J148" i="10"/>
  <c r="I148" i="10"/>
  <c r="H148" i="10"/>
  <c r="G148" i="10"/>
  <c r="F148" i="10"/>
  <c r="E148" i="10"/>
  <c r="D148" i="10"/>
  <c r="C148" i="10"/>
  <c r="B148" i="10"/>
  <c r="A148" i="10"/>
  <c r="AH147" i="10"/>
  <c r="AG147" i="10"/>
  <c r="AF147" i="10"/>
  <c r="AE147" i="10"/>
  <c r="AD147" i="10"/>
  <c r="AC147" i="10"/>
  <c r="AB147" i="10"/>
  <c r="AA147" i="10"/>
  <c r="Z147" i="10"/>
  <c r="Y147" i="10"/>
  <c r="X147" i="10"/>
  <c r="W147" i="10"/>
  <c r="V147" i="10"/>
  <c r="U147" i="10"/>
  <c r="T147" i="10"/>
  <c r="S147" i="10"/>
  <c r="R147" i="10"/>
  <c r="Q147" i="10"/>
  <c r="P147" i="10"/>
  <c r="O147" i="10"/>
  <c r="N147" i="10"/>
  <c r="M147" i="10"/>
  <c r="L147" i="10"/>
  <c r="K147" i="10"/>
  <c r="J147" i="10"/>
  <c r="I147" i="10"/>
  <c r="H147" i="10"/>
  <c r="G147" i="10"/>
  <c r="F147" i="10"/>
  <c r="E147" i="10"/>
  <c r="D147" i="10"/>
  <c r="C147" i="10"/>
  <c r="B147" i="10"/>
  <c r="A147" i="10"/>
  <c r="AH146" i="10"/>
  <c r="AG146" i="10"/>
  <c r="AF146" i="10"/>
  <c r="AE146" i="10"/>
  <c r="AD146" i="10"/>
  <c r="AC146" i="10"/>
  <c r="AB146" i="10"/>
  <c r="AA146" i="10"/>
  <c r="Z146" i="10"/>
  <c r="Y146" i="10"/>
  <c r="X146" i="10"/>
  <c r="W146" i="10"/>
  <c r="V146" i="10"/>
  <c r="U146" i="10"/>
  <c r="T146" i="10"/>
  <c r="S146" i="10"/>
  <c r="R146" i="10"/>
  <c r="Q146" i="10"/>
  <c r="P146" i="10"/>
  <c r="O146" i="10"/>
  <c r="N146" i="10"/>
  <c r="M146" i="10"/>
  <c r="L146" i="10"/>
  <c r="K146" i="10"/>
  <c r="J146" i="10"/>
  <c r="I146" i="10"/>
  <c r="H146" i="10"/>
  <c r="G146" i="10"/>
  <c r="F146" i="10"/>
  <c r="E146" i="10"/>
  <c r="D146" i="10"/>
  <c r="C146" i="10"/>
  <c r="B146" i="10"/>
  <c r="A146" i="10"/>
  <c r="AH145" i="10"/>
  <c r="AG145" i="10"/>
  <c r="AF145" i="10"/>
  <c r="AE145" i="10"/>
  <c r="AD145" i="10"/>
  <c r="AC145" i="10"/>
  <c r="AB145" i="10"/>
  <c r="AA145" i="10"/>
  <c r="Z145" i="10"/>
  <c r="Y145" i="10"/>
  <c r="X145" i="10"/>
  <c r="W145" i="10"/>
  <c r="V145" i="10"/>
  <c r="U145" i="10"/>
  <c r="T145" i="10"/>
  <c r="S145" i="10"/>
  <c r="R145" i="10"/>
  <c r="Q145" i="10"/>
  <c r="P145" i="10"/>
  <c r="O145" i="10"/>
  <c r="N145" i="10"/>
  <c r="M145" i="10"/>
  <c r="L145" i="10"/>
  <c r="K145" i="10"/>
  <c r="J145" i="10"/>
  <c r="I145" i="10"/>
  <c r="H145" i="10"/>
  <c r="G145" i="10"/>
  <c r="F145" i="10"/>
  <c r="E145" i="10"/>
  <c r="D145" i="10"/>
  <c r="C145" i="10"/>
  <c r="B145" i="10"/>
  <c r="A145" i="10"/>
  <c r="AH144" i="10"/>
  <c r="AG144" i="10"/>
  <c r="AF144" i="10"/>
  <c r="AE144" i="10"/>
  <c r="AD144" i="10"/>
  <c r="AC144" i="10"/>
  <c r="AB144" i="10"/>
  <c r="AA144" i="10"/>
  <c r="Z144" i="10"/>
  <c r="Y144" i="10"/>
  <c r="X144" i="10"/>
  <c r="W144" i="10"/>
  <c r="V144" i="10"/>
  <c r="U144" i="10"/>
  <c r="T144" i="10"/>
  <c r="S144" i="10"/>
  <c r="R144" i="10"/>
  <c r="Q144" i="10"/>
  <c r="P144" i="10"/>
  <c r="O144" i="10"/>
  <c r="N144" i="10"/>
  <c r="M144" i="10"/>
  <c r="L144" i="10"/>
  <c r="K144" i="10"/>
  <c r="J144" i="10"/>
  <c r="I144" i="10"/>
  <c r="H144" i="10"/>
  <c r="G144" i="10"/>
  <c r="F144" i="10"/>
  <c r="E144" i="10"/>
  <c r="D144" i="10"/>
  <c r="C144" i="10"/>
  <c r="B144" i="10"/>
  <c r="A144" i="10"/>
  <c r="AH143" i="10"/>
  <c r="AG143" i="10"/>
  <c r="AF143" i="10"/>
  <c r="AE143" i="10"/>
  <c r="AD143" i="10"/>
  <c r="AC143" i="10"/>
  <c r="AB143" i="10"/>
  <c r="AA143" i="10"/>
  <c r="Z143" i="10"/>
  <c r="Y143" i="10"/>
  <c r="X143" i="10"/>
  <c r="W143" i="10"/>
  <c r="V143" i="10"/>
  <c r="U143" i="10"/>
  <c r="T143" i="10"/>
  <c r="S143" i="10"/>
  <c r="R143" i="10"/>
  <c r="Q143" i="10"/>
  <c r="P143" i="10"/>
  <c r="O143" i="10"/>
  <c r="N143" i="10"/>
  <c r="M143" i="10"/>
  <c r="L143" i="10"/>
  <c r="K143" i="10"/>
  <c r="J143" i="10"/>
  <c r="I143" i="10"/>
  <c r="H143" i="10"/>
  <c r="G143" i="10"/>
  <c r="F143" i="10"/>
  <c r="E143" i="10"/>
  <c r="D143" i="10"/>
  <c r="C143" i="10"/>
  <c r="B143" i="10"/>
  <c r="A143" i="10"/>
  <c r="AH142" i="10"/>
  <c r="AG142" i="10"/>
  <c r="AF142" i="10"/>
  <c r="AE142" i="10"/>
  <c r="AD142" i="10"/>
  <c r="AC142" i="10"/>
  <c r="AB142" i="10"/>
  <c r="AA142" i="10"/>
  <c r="Z142" i="10"/>
  <c r="Y142" i="10"/>
  <c r="X142" i="10"/>
  <c r="W142" i="10"/>
  <c r="V142" i="10"/>
  <c r="U142" i="10"/>
  <c r="T142" i="10"/>
  <c r="S142" i="10"/>
  <c r="R142" i="10"/>
  <c r="Q142" i="10"/>
  <c r="P142" i="10"/>
  <c r="O142" i="10"/>
  <c r="N142" i="10"/>
  <c r="M142" i="10"/>
  <c r="L142" i="10"/>
  <c r="K142" i="10"/>
  <c r="J142" i="10"/>
  <c r="I142" i="10"/>
  <c r="H142" i="10"/>
  <c r="G142" i="10"/>
  <c r="F142" i="10"/>
  <c r="E142" i="10"/>
  <c r="D142" i="10"/>
  <c r="C142" i="10"/>
  <c r="B142" i="10"/>
  <c r="A142" i="10"/>
  <c r="AH141" i="10"/>
  <c r="AG141" i="10"/>
  <c r="AF141" i="10"/>
  <c r="AE141" i="10"/>
  <c r="AD141" i="10"/>
  <c r="AC141" i="10"/>
  <c r="AB141" i="10"/>
  <c r="AA141" i="10"/>
  <c r="Z141" i="10"/>
  <c r="Y141" i="10"/>
  <c r="X141" i="10"/>
  <c r="W141" i="10"/>
  <c r="V141" i="10"/>
  <c r="U141" i="10"/>
  <c r="T141" i="10"/>
  <c r="S141" i="10"/>
  <c r="R141" i="10"/>
  <c r="Q141" i="10"/>
  <c r="P141" i="10"/>
  <c r="O141" i="10"/>
  <c r="N141" i="10"/>
  <c r="M141" i="10"/>
  <c r="L141" i="10"/>
  <c r="K141" i="10"/>
  <c r="J141" i="10"/>
  <c r="I141" i="10"/>
  <c r="H141" i="10"/>
  <c r="G141" i="10"/>
  <c r="F141" i="10"/>
  <c r="E141" i="10"/>
  <c r="D141" i="10"/>
  <c r="C141" i="10"/>
  <c r="B141" i="10"/>
  <c r="A141" i="10"/>
  <c r="AH140" i="10"/>
  <c r="AG140" i="10"/>
  <c r="AF140" i="10"/>
  <c r="AE140" i="10"/>
  <c r="AD140" i="10"/>
  <c r="AC140" i="10"/>
  <c r="AB140" i="10"/>
  <c r="AA140" i="10"/>
  <c r="Z140" i="10"/>
  <c r="Y140" i="10"/>
  <c r="X140" i="10"/>
  <c r="W140" i="10"/>
  <c r="V140" i="10"/>
  <c r="U140" i="10"/>
  <c r="T140" i="10"/>
  <c r="S140" i="10"/>
  <c r="R140" i="10"/>
  <c r="Q140" i="10"/>
  <c r="P140" i="10"/>
  <c r="O140" i="10"/>
  <c r="N140" i="10"/>
  <c r="M140" i="10"/>
  <c r="L140" i="10"/>
  <c r="K140" i="10"/>
  <c r="J140" i="10"/>
  <c r="I140" i="10"/>
  <c r="H140" i="10"/>
  <c r="G140" i="10"/>
  <c r="F140" i="10"/>
  <c r="E140" i="10"/>
  <c r="D140" i="10"/>
  <c r="C140" i="10"/>
  <c r="B140" i="10"/>
  <c r="A140" i="10"/>
  <c r="AH139" i="10"/>
  <c r="AG139" i="10"/>
  <c r="AF139" i="10"/>
  <c r="AE139" i="10"/>
  <c r="AD139" i="10"/>
  <c r="AC139" i="10"/>
  <c r="AB139" i="10"/>
  <c r="AA139" i="10"/>
  <c r="Z139" i="10"/>
  <c r="Y139" i="10"/>
  <c r="X139" i="10"/>
  <c r="W139" i="10"/>
  <c r="V139" i="10"/>
  <c r="U139" i="10"/>
  <c r="T139" i="10"/>
  <c r="S139" i="10"/>
  <c r="R139" i="10"/>
  <c r="Q139" i="10"/>
  <c r="P139" i="10"/>
  <c r="O139" i="10"/>
  <c r="N139" i="10"/>
  <c r="M139" i="10"/>
  <c r="L139" i="10"/>
  <c r="K139" i="10"/>
  <c r="J139" i="10"/>
  <c r="I139" i="10"/>
  <c r="H139" i="10"/>
  <c r="G139" i="10"/>
  <c r="F139" i="10"/>
  <c r="E139" i="10"/>
  <c r="D139" i="10"/>
  <c r="C139" i="10"/>
  <c r="B139" i="10"/>
  <c r="A139" i="10"/>
  <c r="AH138" i="10"/>
  <c r="AG138" i="10"/>
  <c r="AF138" i="10"/>
  <c r="AE138" i="10"/>
  <c r="AD138" i="10"/>
  <c r="AC138" i="10"/>
  <c r="AB138" i="10"/>
  <c r="AA138" i="10"/>
  <c r="Z138" i="10"/>
  <c r="Y138" i="10"/>
  <c r="X138" i="10"/>
  <c r="W138" i="10"/>
  <c r="V138" i="10"/>
  <c r="U138" i="10"/>
  <c r="T138" i="10"/>
  <c r="S138" i="10"/>
  <c r="R138" i="10"/>
  <c r="Q138" i="10"/>
  <c r="P138" i="10"/>
  <c r="O138" i="10"/>
  <c r="N138" i="10"/>
  <c r="M138" i="10"/>
  <c r="L138" i="10"/>
  <c r="K138" i="10"/>
  <c r="J138" i="10"/>
  <c r="I138" i="10"/>
  <c r="H138" i="10"/>
  <c r="G138" i="10"/>
  <c r="F138" i="10"/>
  <c r="E138" i="10"/>
  <c r="D138" i="10"/>
  <c r="C138" i="10"/>
  <c r="B138" i="10"/>
  <c r="A138" i="10"/>
  <c r="AH137" i="10"/>
  <c r="AG137" i="10"/>
  <c r="AF137" i="10"/>
  <c r="AE137" i="10"/>
  <c r="AD137" i="10"/>
  <c r="AC137" i="10"/>
  <c r="AB137" i="10"/>
  <c r="AA137" i="10"/>
  <c r="Z137" i="10"/>
  <c r="Y137" i="10"/>
  <c r="X137" i="10"/>
  <c r="W137" i="10"/>
  <c r="V137" i="10"/>
  <c r="U137" i="10"/>
  <c r="T137" i="10"/>
  <c r="S137" i="10"/>
  <c r="R137" i="10"/>
  <c r="Q137" i="10"/>
  <c r="P137" i="10"/>
  <c r="O137" i="10"/>
  <c r="N137" i="10"/>
  <c r="M137" i="10"/>
  <c r="L137" i="10"/>
  <c r="K137" i="10"/>
  <c r="J137" i="10"/>
  <c r="I137" i="10"/>
  <c r="H137" i="10"/>
  <c r="G137" i="10"/>
  <c r="F137" i="10"/>
  <c r="E137" i="10"/>
  <c r="D137" i="10"/>
  <c r="C137" i="10"/>
  <c r="B137" i="10"/>
  <c r="A137" i="10"/>
  <c r="AH136" i="10"/>
  <c r="AG136" i="10"/>
  <c r="AF136" i="10"/>
  <c r="AE136" i="10"/>
  <c r="AD136" i="10"/>
  <c r="AC136" i="10"/>
  <c r="AB136" i="10"/>
  <c r="AA136" i="10"/>
  <c r="Z136" i="10"/>
  <c r="Y136" i="10"/>
  <c r="X136" i="10"/>
  <c r="W136" i="10"/>
  <c r="V136" i="10"/>
  <c r="U136" i="10"/>
  <c r="T136" i="10"/>
  <c r="S136" i="10"/>
  <c r="R136" i="10"/>
  <c r="Q136" i="10"/>
  <c r="P136" i="10"/>
  <c r="O136" i="10"/>
  <c r="N136" i="10"/>
  <c r="M136" i="10"/>
  <c r="L136" i="10"/>
  <c r="K136" i="10"/>
  <c r="J136" i="10"/>
  <c r="I136" i="10"/>
  <c r="H136" i="10"/>
  <c r="G136" i="10"/>
  <c r="F136" i="10"/>
  <c r="E136" i="10"/>
  <c r="D136" i="10"/>
  <c r="C136" i="10"/>
  <c r="B136" i="10"/>
  <c r="A136" i="10"/>
  <c r="AH135" i="10"/>
  <c r="AG135" i="10"/>
  <c r="AF135" i="10"/>
  <c r="AE135" i="10"/>
  <c r="AD135" i="10"/>
  <c r="AC135" i="10"/>
  <c r="AB135" i="10"/>
  <c r="AA135" i="10"/>
  <c r="Z135" i="10"/>
  <c r="Y135" i="10"/>
  <c r="X135" i="10"/>
  <c r="W135" i="10"/>
  <c r="V135" i="10"/>
  <c r="U135" i="10"/>
  <c r="T135" i="10"/>
  <c r="S135" i="10"/>
  <c r="R135" i="10"/>
  <c r="Q135" i="10"/>
  <c r="P135" i="10"/>
  <c r="O135" i="10"/>
  <c r="N135" i="10"/>
  <c r="M135" i="10"/>
  <c r="L135" i="10"/>
  <c r="K135" i="10"/>
  <c r="J135" i="10"/>
  <c r="I135" i="10"/>
  <c r="H135" i="10"/>
  <c r="G135" i="10"/>
  <c r="F135" i="10"/>
  <c r="E135" i="10"/>
  <c r="D135" i="10"/>
  <c r="C135" i="10"/>
  <c r="B135" i="10"/>
  <c r="A135" i="10"/>
  <c r="AH134" i="10"/>
  <c r="AG134" i="10"/>
  <c r="AF134" i="10"/>
  <c r="AE134" i="10"/>
  <c r="AD134" i="10"/>
  <c r="AC134" i="10"/>
  <c r="AB134" i="10"/>
  <c r="AA134" i="10"/>
  <c r="Z134" i="10"/>
  <c r="Y134" i="10"/>
  <c r="X134" i="10"/>
  <c r="W134" i="10"/>
  <c r="V134" i="10"/>
  <c r="U134" i="10"/>
  <c r="T134" i="10"/>
  <c r="S134" i="10"/>
  <c r="R134" i="10"/>
  <c r="Q134" i="10"/>
  <c r="P134" i="10"/>
  <c r="O134" i="10"/>
  <c r="N134" i="10"/>
  <c r="M134" i="10"/>
  <c r="L134" i="10"/>
  <c r="K134" i="10"/>
  <c r="J134" i="10"/>
  <c r="I134" i="10"/>
  <c r="H134" i="10"/>
  <c r="G134" i="10"/>
  <c r="F134" i="10"/>
  <c r="E134" i="10"/>
  <c r="D134" i="10"/>
  <c r="C134" i="10"/>
  <c r="B134" i="10"/>
  <c r="A134" i="10"/>
  <c r="AH133" i="10"/>
  <c r="AG133" i="10"/>
  <c r="AF133" i="10"/>
  <c r="AE133" i="10"/>
  <c r="AD133" i="10"/>
  <c r="AC133" i="10"/>
  <c r="AB133" i="10"/>
  <c r="AA133" i="10"/>
  <c r="Z133" i="10"/>
  <c r="Y133" i="10"/>
  <c r="X133" i="10"/>
  <c r="W133" i="10"/>
  <c r="V133" i="10"/>
  <c r="U133" i="10"/>
  <c r="T133" i="10"/>
  <c r="S133" i="10"/>
  <c r="R133" i="10"/>
  <c r="Q133" i="10"/>
  <c r="P133" i="10"/>
  <c r="O133" i="10"/>
  <c r="N133" i="10"/>
  <c r="M133" i="10"/>
  <c r="L133" i="10"/>
  <c r="K133" i="10"/>
  <c r="J133" i="10"/>
  <c r="I133" i="10"/>
  <c r="H133" i="10"/>
  <c r="G133" i="10"/>
  <c r="F133" i="10"/>
  <c r="E133" i="10"/>
  <c r="D133" i="10"/>
  <c r="C133" i="10"/>
  <c r="B133" i="10"/>
  <c r="A133" i="10"/>
  <c r="AH132" i="10"/>
  <c r="AG132" i="10"/>
  <c r="AF132" i="10"/>
  <c r="AE132" i="10"/>
  <c r="AD132" i="10"/>
  <c r="AC132" i="10"/>
  <c r="AB132" i="10"/>
  <c r="AA132" i="10"/>
  <c r="Z132" i="10"/>
  <c r="Y132" i="10"/>
  <c r="X132" i="10"/>
  <c r="W132" i="10"/>
  <c r="V132" i="10"/>
  <c r="U132" i="10"/>
  <c r="T132" i="10"/>
  <c r="S132" i="10"/>
  <c r="R132" i="10"/>
  <c r="Q132" i="10"/>
  <c r="P132" i="10"/>
  <c r="O132" i="10"/>
  <c r="N132" i="10"/>
  <c r="M132" i="10"/>
  <c r="L132" i="10"/>
  <c r="K132" i="10"/>
  <c r="J132" i="10"/>
  <c r="I132" i="10"/>
  <c r="H132" i="10"/>
  <c r="G132" i="10"/>
  <c r="F132" i="10"/>
  <c r="E132" i="10"/>
  <c r="D132" i="10"/>
  <c r="C132" i="10"/>
  <c r="B132" i="10"/>
  <c r="A132" i="10"/>
  <c r="AH131" i="10"/>
  <c r="AG131" i="10"/>
  <c r="AF131" i="10"/>
  <c r="AE131" i="10"/>
  <c r="AD131" i="10"/>
  <c r="AC131" i="10"/>
  <c r="AB131" i="10"/>
  <c r="AA131" i="10"/>
  <c r="Z131" i="10"/>
  <c r="Y131" i="10"/>
  <c r="X131" i="10"/>
  <c r="W131" i="10"/>
  <c r="V131" i="10"/>
  <c r="U131" i="10"/>
  <c r="T131" i="10"/>
  <c r="S131" i="10"/>
  <c r="R131" i="10"/>
  <c r="Q131" i="10"/>
  <c r="P131" i="10"/>
  <c r="O131" i="10"/>
  <c r="N131" i="10"/>
  <c r="M131" i="10"/>
  <c r="L131" i="10"/>
  <c r="K131" i="10"/>
  <c r="J131" i="10"/>
  <c r="I131" i="10"/>
  <c r="H131" i="10"/>
  <c r="G131" i="10"/>
  <c r="F131" i="10"/>
  <c r="E131" i="10"/>
  <c r="D131" i="10"/>
  <c r="C131" i="10"/>
  <c r="B131" i="10"/>
  <c r="A131" i="10"/>
  <c r="AH130" i="10"/>
  <c r="AG130" i="10"/>
  <c r="AF130" i="10"/>
  <c r="AE130" i="10"/>
  <c r="AD130" i="10"/>
  <c r="AC130" i="10"/>
  <c r="AB130" i="10"/>
  <c r="AA130" i="10"/>
  <c r="Z130" i="10"/>
  <c r="Y130" i="10"/>
  <c r="X130" i="10"/>
  <c r="W130" i="10"/>
  <c r="V130" i="10"/>
  <c r="U130" i="10"/>
  <c r="T130" i="10"/>
  <c r="S130" i="10"/>
  <c r="R130" i="10"/>
  <c r="Q130" i="10"/>
  <c r="P130" i="10"/>
  <c r="O130" i="10"/>
  <c r="N130" i="10"/>
  <c r="M130" i="10"/>
  <c r="L130" i="10"/>
  <c r="K130" i="10"/>
  <c r="J130" i="10"/>
  <c r="I130" i="10"/>
  <c r="H130" i="10"/>
  <c r="G130" i="10"/>
  <c r="F130" i="10"/>
  <c r="E130" i="10"/>
  <c r="D130" i="10"/>
  <c r="C130" i="10"/>
  <c r="B130" i="10"/>
  <c r="A130" i="10"/>
  <c r="AH129" i="10"/>
  <c r="AG129" i="10"/>
  <c r="AF129" i="10"/>
  <c r="AE129" i="10"/>
  <c r="AD129" i="10"/>
  <c r="AC129" i="10"/>
  <c r="AB129" i="10"/>
  <c r="AA129" i="10"/>
  <c r="Z129" i="10"/>
  <c r="Y129" i="10"/>
  <c r="X129" i="10"/>
  <c r="W129" i="10"/>
  <c r="V129" i="10"/>
  <c r="U129" i="10"/>
  <c r="T129" i="10"/>
  <c r="S129" i="10"/>
  <c r="R129" i="10"/>
  <c r="Q129" i="10"/>
  <c r="P129" i="10"/>
  <c r="O129" i="10"/>
  <c r="N129" i="10"/>
  <c r="M129" i="10"/>
  <c r="L129" i="10"/>
  <c r="K129" i="10"/>
  <c r="J129" i="10"/>
  <c r="I129" i="10"/>
  <c r="H129" i="10"/>
  <c r="G129" i="10"/>
  <c r="F129" i="10"/>
  <c r="E129" i="10"/>
  <c r="D129" i="10"/>
  <c r="C129" i="10"/>
  <c r="B129" i="10"/>
  <c r="A129" i="10"/>
  <c r="AH128" i="10"/>
  <c r="AG128" i="10"/>
  <c r="AF128" i="10"/>
  <c r="AE128" i="10"/>
  <c r="AD128" i="10"/>
  <c r="AC128" i="10"/>
  <c r="AB128" i="10"/>
  <c r="AA128" i="10"/>
  <c r="Z128" i="10"/>
  <c r="Y128" i="10"/>
  <c r="X128" i="10"/>
  <c r="W128" i="10"/>
  <c r="V128" i="10"/>
  <c r="U128" i="10"/>
  <c r="T128" i="10"/>
  <c r="S128" i="10"/>
  <c r="R128" i="10"/>
  <c r="Q128" i="10"/>
  <c r="P128" i="10"/>
  <c r="O128" i="10"/>
  <c r="N128" i="10"/>
  <c r="M128" i="10"/>
  <c r="L128" i="10"/>
  <c r="K128" i="10"/>
  <c r="J128" i="10"/>
  <c r="I128" i="10"/>
  <c r="H128" i="10"/>
  <c r="G128" i="10"/>
  <c r="F128" i="10"/>
  <c r="E128" i="10"/>
  <c r="D128" i="10"/>
  <c r="C128" i="10"/>
  <c r="B128" i="10"/>
  <c r="A128" i="10"/>
  <c r="AH127" i="10"/>
  <c r="AG127" i="10"/>
  <c r="AF127" i="10"/>
  <c r="AE127" i="10"/>
  <c r="AD127" i="10"/>
  <c r="AC127" i="10"/>
  <c r="AB127" i="10"/>
  <c r="AA127" i="10"/>
  <c r="Z127" i="10"/>
  <c r="Y127" i="10"/>
  <c r="X127" i="10"/>
  <c r="W127" i="10"/>
  <c r="V127" i="10"/>
  <c r="U127" i="10"/>
  <c r="T127" i="10"/>
  <c r="S127" i="10"/>
  <c r="R127" i="10"/>
  <c r="Q127" i="10"/>
  <c r="P127" i="10"/>
  <c r="O127" i="10"/>
  <c r="N127" i="10"/>
  <c r="M127" i="10"/>
  <c r="L127" i="10"/>
  <c r="K127" i="10"/>
  <c r="J127" i="10"/>
  <c r="I127" i="10"/>
  <c r="H127" i="10"/>
  <c r="G127" i="10"/>
  <c r="F127" i="10"/>
  <c r="E127" i="10"/>
  <c r="D127" i="10"/>
  <c r="C127" i="10"/>
  <c r="B127" i="10"/>
  <c r="A127" i="10"/>
  <c r="AH126" i="10"/>
  <c r="AG126" i="10"/>
  <c r="AF126" i="10"/>
  <c r="AE126" i="10"/>
  <c r="AD126" i="10"/>
  <c r="AC126" i="10"/>
  <c r="AB126" i="10"/>
  <c r="AA126" i="10"/>
  <c r="Z126" i="10"/>
  <c r="Y126" i="10"/>
  <c r="X126" i="10"/>
  <c r="W126" i="10"/>
  <c r="V126" i="10"/>
  <c r="U126" i="10"/>
  <c r="T126" i="10"/>
  <c r="S126" i="10"/>
  <c r="R126" i="10"/>
  <c r="Q126" i="10"/>
  <c r="P126" i="10"/>
  <c r="O126" i="10"/>
  <c r="N126" i="10"/>
  <c r="M126" i="10"/>
  <c r="L126" i="10"/>
  <c r="K126" i="10"/>
  <c r="J126" i="10"/>
  <c r="I126" i="10"/>
  <c r="H126" i="10"/>
  <c r="G126" i="10"/>
  <c r="F126" i="10"/>
  <c r="E126" i="10"/>
  <c r="D126" i="10"/>
  <c r="C126" i="10"/>
  <c r="B126" i="10"/>
  <c r="A126" i="10"/>
  <c r="AH125" i="10"/>
  <c r="AG125" i="10"/>
  <c r="AF125" i="10"/>
  <c r="AE125" i="10"/>
  <c r="AD125" i="10"/>
  <c r="AC125" i="10"/>
  <c r="AB125" i="10"/>
  <c r="AA125" i="10"/>
  <c r="Z125" i="10"/>
  <c r="Y125" i="10"/>
  <c r="X125" i="10"/>
  <c r="W125" i="10"/>
  <c r="V125" i="10"/>
  <c r="U125" i="10"/>
  <c r="T125" i="10"/>
  <c r="S125" i="10"/>
  <c r="R125" i="10"/>
  <c r="Q125" i="10"/>
  <c r="P125" i="10"/>
  <c r="O125" i="10"/>
  <c r="N125" i="10"/>
  <c r="M125" i="10"/>
  <c r="L125" i="10"/>
  <c r="K125" i="10"/>
  <c r="J125" i="10"/>
  <c r="I125" i="10"/>
  <c r="H125" i="10"/>
  <c r="G125" i="10"/>
  <c r="F125" i="10"/>
  <c r="E125" i="10"/>
  <c r="D125" i="10"/>
  <c r="C125" i="10"/>
  <c r="B125" i="10"/>
  <c r="A125" i="10"/>
  <c r="AH124" i="10"/>
  <c r="AG124" i="10"/>
  <c r="AF124" i="10"/>
  <c r="AE124" i="10"/>
  <c r="AD124" i="10"/>
  <c r="AC124" i="10"/>
  <c r="AB124" i="10"/>
  <c r="AA124" i="10"/>
  <c r="Z124" i="10"/>
  <c r="Y124" i="10"/>
  <c r="X124" i="10"/>
  <c r="W124" i="10"/>
  <c r="V124" i="10"/>
  <c r="U124" i="10"/>
  <c r="T124" i="10"/>
  <c r="S124" i="10"/>
  <c r="R124" i="10"/>
  <c r="Q124" i="10"/>
  <c r="P124" i="10"/>
  <c r="O124" i="10"/>
  <c r="N124" i="10"/>
  <c r="M124" i="10"/>
  <c r="L124" i="10"/>
  <c r="K124" i="10"/>
  <c r="J124" i="10"/>
  <c r="I124" i="10"/>
  <c r="H124" i="10"/>
  <c r="G124" i="10"/>
  <c r="F124" i="10"/>
  <c r="E124" i="10"/>
  <c r="D124" i="10"/>
  <c r="C124" i="10"/>
  <c r="B124" i="10"/>
  <c r="A124" i="10"/>
  <c r="AH123" i="10"/>
  <c r="AG123" i="10"/>
  <c r="AF123" i="10"/>
  <c r="AE123" i="10"/>
  <c r="AD123" i="10"/>
  <c r="AC123" i="10"/>
  <c r="AB123" i="10"/>
  <c r="AA123" i="10"/>
  <c r="Z123" i="10"/>
  <c r="Y123" i="10"/>
  <c r="X123" i="10"/>
  <c r="W123" i="10"/>
  <c r="V123" i="10"/>
  <c r="U123" i="10"/>
  <c r="T123" i="10"/>
  <c r="S123" i="10"/>
  <c r="R123" i="10"/>
  <c r="Q123" i="10"/>
  <c r="P123" i="10"/>
  <c r="O123" i="10"/>
  <c r="N123" i="10"/>
  <c r="M123" i="10"/>
  <c r="L123" i="10"/>
  <c r="K123" i="10"/>
  <c r="J123" i="10"/>
  <c r="I123" i="10"/>
  <c r="H123" i="10"/>
  <c r="G123" i="10"/>
  <c r="F123" i="10"/>
  <c r="E123" i="10"/>
  <c r="D123" i="10"/>
  <c r="C123" i="10"/>
  <c r="B123" i="10"/>
  <c r="A123" i="10"/>
  <c r="AH122" i="10"/>
  <c r="AG122" i="10"/>
  <c r="AF122" i="10"/>
  <c r="AE122" i="10"/>
  <c r="AD122" i="10"/>
  <c r="AC122" i="10"/>
  <c r="AB122" i="10"/>
  <c r="AA122" i="10"/>
  <c r="Z122" i="10"/>
  <c r="Y122" i="10"/>
  <c r="X122" i="10"/>
  <c r="W122" i="10"/>
  <c r="V122" i="10"/>
  <c r="U122" i="10"/>
  <c r="T122" i="10"/>
  <c r="S122" i="10"/>
  <c r="R122" i="10"/>
  <c r="Q122" i="10"/>
  <c r="P122" i="10"/>
  <c r="O122" i="10"/>
  <c r="N122" i="10"/>
  <c r="M122" i="10"/>
  <c r="L122" i="10"/>
  <c r="K122" i="10"/>
  <c r="J122" i="10"/>
  <c r="I122" i="10"/>
  <c r="H122" i="10"/>
  <c r="G122" i="10"/>
  <c r="F122" i="10"/>
  <c r="E122" i="10"/>
  <c r="D122" i="10"/>
  <c r="C122" i="10"/>
  <c r="B122" i="10"/>
  <c r="A122" i="10"/>
  <c r="AH121" i="10"/>
  <c r="AG121" i="10"/>
  <c r="AF121" i="10"/>
  <c r="AE121" i="10"/>
  <c r="AD121" i="10"/>
  <c r="AC121" i="10"/>
  <c r="AB121" i="10"/>
  <c r="AA121" i="10"/>
  <c r="Z121" i="10"/>
  <c r="Y121" i="10"/>
  <c r="X121" i="10"/>
  <c r="W121" i="10"/>
  <c r="V121" i="10"/>
  <c r="U121" i="10"/>
  <c r="T121" i="10"/>
  <c r="S121" i="10"/>
  <c r="R121" i="10"/>
  <c r="Q121" i="10"/>
  <c r="P121" i="10"/>
  <c r="O121" i="10"/>
  <c r="N121" i="10"/>
  <c r="M121" i="10"/>
  <c r="L121" i="10"/>
  <c r="K121" i="10"/>
  <c r="J121" i="10"/>
  <c r="I121" i="10"/>
  <c r="H121" i="10"/>
  <c r="G121" i="10"/>
  <c r="F121" i="10"/>
  <c r="E121" i="10"/>
  <c r="D121" i="10"/>
  <c r="C121" i="10"/>
  <c r="B121" i="10"/>
  <c r="A121" i="10"/>
  <c r="AH120" i="10"/>
  <c r="AG120" i="10"/>
  <c r="AF120" i="10"/>
  <c r="AE120" i="10"/>
  <c r="AD120" i="10"/>
  <c r="AC120" i="10"/>
  <c r="AB120" i="10"/>
  <c r="AA120" i="10"/>
  <c r="Z120" i="10"/>
  <c r="Y120" i="10"/>
  <c r="X120" i="10"/>
  <c r="W120" i="10"/>
  <c r="V120" i="10"/>
  <c r="U120" i="10"/>
  <c r="T120" i="10"/>
  <c r="S120" i="10"/>
  <c r="R120" i="10"/>
  <c r="Q120" i="10"/>
  <c r="P120" i="10"/>
  <c r="O120" i="10"/>
  <c r="N120" i="10"/>
  <c r="M120" i="10"/>
  <c r="L120" i="10"/>
  <c r="K120" i="10"/>
  <c r="J120" i="10"/>
  <c r="I120" i="10"/>
  <c r="H120" i="10"/>
  <c r="G120" i="10"/>
  <c r="F120" i="10"/>
  <c r="E120" i="10"/>
  <c r="D120" i="10"/>
  <c r="C120" i="10"/>
  <c r="B120" i="10"/>
  <c r="A120" i="10"/>
  <c r="AH119" i="10"/>
  <c r="AG119" i="10"/>
  <c r="AF119" i="10"/>
  <c r="AE119" i="10"/>
  <c r="AD119" i="10"/>
  <c r="AC119" i="10"/>
  <c r="AB119" i="10"/>
  <c r="AA119" i="10"/>
  <c r="Z119" i="10"/>
  <c r="Y119" i="10"/>
  <c r="X119" i="10"/>
  <c r="W119" i="10"/>
  <c r="V119" i="10"/>
  <c r="U119" i="10"/>
  <c r="T119" i="10"/>
  <c r="S119" i="10"/>
  <c r="R119" i="10"/>
  <c r="Q119" i="10"/>
  <c r="P119" i="10"/>
  <c r="O119" i="10"/>
  <c r="N119" i="10"/>
  <c r="M119" i="10"/>
  <c r="L119" i="10"/>
  <c r="K119" i="10"/>
  <c r="J119" i="10"/>
  <c r="I119" i="10"/>
  <c r="H119" i="10"/>
  <c r="G119" i="10"/>
  <c r="F119" i="10"/>
  <c r="E119" i="10"/>
  <c r="D119" i="10"/>
  <c r="C119" i="10"/>
  <c r="B119" i="10"/>
  <c r="A119" i="10"/>
  <c r="AH118" i="10"/>
  <c r="AG118" i="10"/>
  <c r="AF118" i="10"/>
  <c r="AE118" i="10"/>
  <c r="AD118" i="10"/>
  <c r="AC118" i="10"/>
  <c r="AB118" i="10"/>
  <c r="AA118" i="10"/>
  <c r="Z118" i="10"/>
  <c r="Y118" i="10"/>
  <c r="X118" i="10"/>
  <c r="W118" i="10"/>
  <c r="V118" i="10"/>
  <c r="U118" i="10"/>
  <c r="T118" i="10"/>
  <c r="S118" i="10"/>
  <c r="R118" i="10"/>
  <c r="Q118" i="10"/>
  <c r="P118" i="10"/>
  <c r="O118" i="10"/>
  <c r="N118" i="10"/>
  <c r="M118" i="10"/>
  <c r="L118" i="10"/>
  <c r="K118" i="10"/>
  <c r="J118" i="10"/>
  <c r="I118" i="10"/>
  <c r="H118" i="10"/>
  <c r="G118" i="10"/>
  <c r="F118" i="10"/>
  <c r="E118" i="10"/>
  <c r="D118" i="10"/>
  <c r="C118" i="10"/>
  <c r="B118" i="10"/>
  <c r="A118" i="10"/>
  <c r="AH117" i="10"/>
  <c r="AG117" i="10"/>
  <c r="AF117" i="10"/>
  <c r="AE117" i="10"/>
  <c r="AD117" i="10"/>
  <c r="AC117" i="10"/>
  <c r="AB117" i="10"/>
  <c r="AA117" i="10"/>
  <c r="Z117" i="10"/>
  <c r="Y117" i="10"/>
  <c r="X117" i="10"/>
  <c r="W117" i="10"/>
  <c r="V117" i="10"/>
  <c r="U117" i="10"/>
  <c r="T117" i="10"/>
  <c r="S117" i="10"/>
  <c r="R117" i="10"/>
  <c r="Q117" i="10"/>
  <c r="P117" i="10"/>
  <c r="O117" i="10"/>
  <c r="N117" i="10"/>
  <c r="M117" i="10"/>
  <c r="L117" i="10"/>
  <c r="K117" i="10"/>
  <c r="J117" i="10"/>
  <c r="I117" i="10"/>
  <c r="H117" i="10"/>
  <c r="G117" i="10"/>
  <c r="F117" i="10"/>
  <c r="E117" i="10"/>
  <c r="D117" i="10"/>
  <c r="C117" i="10"/>
  <c r="B117" i="10"/>
  <c r="A117" i="10"/>
  <c r="AH116" i="10"/>
  <c r="AG116" i="10"/>
  <c r="AF116" i="10"/>
  <c r="AE116" i="10"/>
  <c r="AD116" i="10"/>
  <c r="AC116" i="10"/>
  <c r="AB116" i="10"/>
  <c r="AA116" i="10"/>
  <c r="Z116" i="10"/>
  <c r="Y116" i="10"/>
  <c r="X116" i="10"/>
  <c r="W116" i="10"/>
  <c r="V116" i="10"/>
  <c r="U116" i="10"/>
  <c r="T116" i="10"/>
  <c r="S116" i="10"/>
  <c r="R116" i="10"/>
  <c r="Q116" i="10"/>
  <c r="P116" i="10"/>
  <c r="O116" i="10"/>
  <c r="N116" i="10"/>
  <c r="M116" i="10"/>
  <c r="L116" i="10"/>
  <c r="K116" i="10"/>
  <c r="J116" i="10"/>
  <c r="I116" i="10"/>
  <c r="H116" i="10"/>
  <c r="G116" i="10"/>
  <c r="F116" i="10"/>
  <c r="E116" i="10"/>
  <c r="D116" i="10"/>
  <c r="C116" i="10"/>
  <c r="B116" i="10"/>
  <c r="A116" i="10"/>
  <c r="AH115" i="10"/>
  <c r="AG115" i="10"/>
  <c r="AF115" i="10"/>
  <c r="AE115" i="10"/>
  <c r="AD115" i="10"/>
  <c r="AC115" i="10"/>
  <c r="AB115" i="10"/>
  <c r="AA115" i="10"/>
  <c r="Z115" i="10"/>
  <c r="Y115" i="10"/>
  <c r="X115" i="10"/>
  <c r="W115" i="10"/>
  <c r="V115" i="10"/>
  <c r="U115" i="10"/>
  <c r="T115" i="10"/>
  <c r="S115" i="10"/>
  <c r="R115" i="10"/>
  <c r="Q115" i="10"/>
  <c r="P115" i="10"/>
  <c r="O115" i="10"/>
  <c r="N115" i="10"/>
  <c r="M115" i="10"/>
  <c r="L115" i="10"/>
  <c r="K115" i="10"/>
  <c r="J115" i="10"/>
  <c r="I115" i="10"/>
  <c r="H115" i="10"/>
  <c r="G115" i="10"/>
  <c r="F115" i="10"/>
  <c r="E115" i="10"/>
  <c r="D115" i="10"/>
  <c r="C115" i="10"/>
  <c r="B115" i="10"/>
  <c r="A115" i="10"/>
  <c r="AH114" i="10"/>
  <c r="AG114" i="10"/>
  <c r="AF114" i="10"/>
  <c r="AE114" i="10"/>
  <c r="AD114" i="10"/>
  <c r="AC114" i="10"/>
  <c r="AB114" i="10"/>
  <c r="AA114" i="10"/>
  <c r="Z114" i="10"/>
  <c r="Y114" i="10"/>
  <c r="X114" i="10"/>
  <c r="W114" i="10"/>
  <c r="V114" i="10"/>
  <c r="U114" i="10"/>
  <c r="T114" i="10"/>
  <c r="S114" i="10"/>
  <c r="R114" i="10"/>
  <c r="Q114" i="10"/>
  <c r="P114" i="10"/>
  <c r="O114" i="10"/>
  <c r="N114" i="10"/>
  <c r="M114" i="10"/>
  <c r="L114" i="10"/>
  <c r="K114" i="10"/>
  <c r="J114" i="10"/>
  <c r="I114" i="10"/>
  <c r="H114" i="10"/>
  <c r="G114" i="10"/>
  <c r="F114" i="10"/>
  <c r="E114" i="10"/>
  <c r="D114" i="10"/>
  <c r="C114" i="10"/>
  <c r="B114" i="10"/>
  <c r="A114" i="10"/>
  <c r="AH113" i="10"/>
  <c r="AG113" i="10"/>
  <c r="AF113" i="10"/>
  <c r="AE113" i="10"/>
  <c r="AD113" i="10"/>
  <c r="AC113" i="10"/>
  <c r="AB113" i="10"/>
  <c r="AA113" i="10"/>
  <c r="Z113" i="10"/>
  <c r="Y113" i="10"/>
  <c r="X113" i="10"/>
  <c r="W113" i="10"/>
  <c r="V113" i="10"/>
  <c r="U113" i="10"/>
  <c r="T113" i="10"/>
  <c r="S113" i="10"/>
  <c r="R113" i="10"/>
  <c r="Q113" i="10"/>
  <c r="P113" i="10"/>
  <c r="O113" i="10"/>
  <c r="N113" i="10"/>
  <c r="M113" i="10"/>
  <c r="L113" i="10"/>
  <c r="K113" i="10"/>
  <c r="J113" i="10"/>
  <c r="I113" i="10"/>
  <c r="H113" i="10"/>
  <c r="G113" i="10"/>
  <c r="F113" i="10"/>
  <c r="E113" i="10"/>
  <c r="D113" i="10"/>
  <c r="C113" i="10"/>
  <c r="B113" i="10"/>
  <c r="A113" i="10"/>
  <c r="AH112" i="10"/>
  <c r="AG112" i="10"/>
  <c r="AF112" i="10"/>
  <c r="AE112" i="10"/>
  <c r="AD112" i="10"/>
  <c r="AC112" i="10"/>
  <c r="AB112" i="10"/>
  <c r="AA112" i="10"/>
  <c r="Z112" i="10"/>
  <c r="Y112" i="10"/>
  <c r="X112" i="10"/>
  <c r="W112" i="10"/>
  <c r="V112" i="10"/>
  <c r="U112" i="10"/>
  <c r="T112" i="10"/>
  <c r="S112" i="10"/>
  <c r="R112" i="10"/>
  <c r="Q112" i="10"/>
  <c r="P112" i="10"/>
  <c r="O112" i="10"/>
  <c r="N112" i="10"/>
  <c r="M112" i="10"/>
  <c r="L112" i="10"/>
  <c r="K112" i="10"/>
  <c r="J112" i="10"/>
  <c r="I112" i="10"/>
  <c r="H112" i="10"/>
  <c r="G112" i="10"/>
  <c r="F112" i="10"/>
  <c r="E112" i="10"/>
  <c r="D112" i="10"/>
  <c r="C112" i="10"/>
  <c r="B112" i="10"/>
  <c r="A112" i="10"/>
  <c r="AH111" i="10"/>
  <c r="AG111" i="10"/>
  <c r="AF111" i="10"/>
  <c r="AE111" i="10"/>
  <c r="AD111" i="10"/>
  <c r="AC111" i="10"/>
  <c r="AB111" i="10"/>
  <c r="AA111" i="10"/>
  <c r="Z111" i="10"/>
  <c r="Y111" i="10"/>
  <c r="X111" i="10"/>
  <c r="W111" i="10"/>
  <c r="V111" i="10"/>
  <c r="U111" i="10"/>
  <c r="T111" i="10"/>
  <c r="S111" i="10"/>
  <c r="R111" i="10"/>
  <c r="Q111" i="10"/>
  <c r="P111" i="10"/>
  <c r="O111" i="10"/>
  <c r="N111" i="10"/>
  <c r="M111" i="10"/>
  <c r="L111" i="10"/>
  <c r="K111" i="10"/>
  <c r="J111" i="10"/>
  <c r="I111" i="10"/>
  <c r="H111" i="10"/>
  <c r="G111" i="10"/>
  <c r="F111" i="10"/>
  <c r="E111" i="10"/>
  <c r="D111" i="10"/>
  <c r="C111" i="10"/>
  <c r="B111" i="10"/>
  <c r="A111" i="10"/>
  <c r="AH110" i="10"/>
  <c r="AG110" i="10"/>
  <c r="AF110" i="10"/>
  <c r="AE110" i="10"/>
  <c r="AD110" i="10"/>
  <c r="AC110" i="10"/>
  <c r="AB110" i="10"/>
  <c r="AA110" i="10"/>
  <c r="Z110" i="10"/>
  <c r="Y110" i="10"/>
  <c r="X110" i="10"/>
  <c r="W110" i="10"/>
  <c r="V110" i="10"/>
  <c r="U110" i="10"/>
  <c r="T110" i="10"/>
  <c r="S110" i="10"/>
  <c r="R110" i="10"/>
  <c r="Q110" i="10"/>
  <c r="P110" i="10"/>
  <c r="O110" i="10"/>
  <c r="N110" i="10"/>
  <c r="M110" i="10"/>
  <c r="L110" i="10"/>
  <c r="K110" i="10"/>
  <c r="J110" i="10"/>
  <c r="I110" i="10"/>
  <c r="H110" i="10"/>
  <c r="G110" i="10"/>
  <c r="F110" i="10"/>
  <c r="E110" i="10"/>
  <c r="D110" i="10"/>
  <c r="C110" i="10"/>
  <c r="B110" i="10"/>
  <c r="A110" i="10"/>
  <c r="AH109" i="10"/>
  <c r="AG109" i="10"/>
  <c r="AF109" i="10"/>
  <c r="AE109" i="10"/>
  <c r="AD109" i="10"/>
  <c r="AC109" i="10"/>
  <c r="AB109" i="10"/>
  <c r="AA109" i="10"/>
  <c r="Z109" i="10"/>
  <c r="Y109" i="10"/>
  <c r="X109" i="10"/>
  <c r="W109" i="10"/>
  <c r="V109" i="10"/>
  <c r="U109" i="10"/>
  <c r="T109" i="10"/>
  <c r="S109" i="10"/>
  <c r="R109" i="10"/>
  <c r="Q109" i="10"/>
  <c r="P109" i="10"/>
  <c r="O109" i="10"/>
  <c r="N109" i="10"/>
  <c r="M109" i="10"/>
  <c r="L109" i="10"/>
  <c r="K109" i="10"/>
  <c r="J109" i="10"/>
  <c r="I109" i="10"/>
  <c r="H109" i="10"/>
  <c r="G109" i="10"/>
  <c r="F109" i="10"/>
  <c r="E109" i="10"/>
  <c r="D109" i="10"/>
  <c r="C109" i="10"/>
  <c r="B109" i="10"/>
  <c r="A109" i="10"/>
  <c r="AH108" i="10"/>
  <c r="AG108" i="10"/>
  <c r="AF108" i="10"/>
  <c r="AE108" i="10"/>
  <c r="AD108" i="10"/>
  <c r="AC108" i="10"/>
  <c r="AB108" i="10"/>
  <c r="AA108" i="10"/>
  <c r="Z108" i="10"/>
  <c r="Y108" i="10"/>
  <c r="X108" i="10"/>
  <c r="W108" i="10"/>
  <c r="V108" i="10"/>
  <c r="U108" i="10"/>
  <c r="T108" i="10"/>
  <c r="S108" i="10"/>
  <c r="R108" i="10"/>
  <c r="Q108" i="10"/>
  <c r="P108" i="10"/>
  <c r="O108" i="10"/>
  <c r="N108" i="10"/>
  <c r="M108" i="10"/>
  <c r="L108" i="10"/>
  <c r="K108" i="10"/>
  <c r="J108" i="10"/>
  <c r="I108" i="10"/>
  <c r="H108" i="10"/>
  <c r="G108" i="10"/>
  <c r="F108" i="10"/>
  <c r="E108" i="10"/>
  <c r="D108" i="10"/>
  <c r="C108" i="10"/>
  <c r="B108" i="10"/>
  <c r="A108" i="10"/>
  <c r="AH107" i="10"/>
  <c r="AG107" i="10"/>
  <c r="AF107" i="10"/>
  <c r="AE107" i="10"/>
  <c r="AD107" i="10"/>
  <c r="AC107" i="10"/>
  <c r="AB107" i="10"/>
  <c r="AA107" i="10"/>
  <c r="Z107" i="10"/>
  <c r="Y107" i="10"/>
  <c r="X107" i="10"/>
  <c r="W107" i="10"/>
  <c r="V107" i="10"/>
  <c r="U107" i="10"/>
  <c r="T107" i="10"/>
  <c r="S107" i="10"/>
  <c r="R107" i="10"/>
  <c r="Q107" i="10"/>
  <c r="P107" i="10"/>
  <c r="O107" i="10"/>
  <c r="N107" i="10"/>
  <c r="M107" i="10"/>
  <c r="L107" i="10"/>
  <c r="K107" i="10"/>
  <c r="J107" i="10"/>
  <c r="I107" i="10"/>
  <c r="H107" i="10"/>
  <c r="G107" i="10"/>
  <c r="F107" i="10"/>
  <c r="E107" i="10"/>
  <c r="D107" i="10"/>
  <c r="C107" i="10"/>
  <c r="B107" i="10"/>
  <c r="A107" i="10"/>
  <c r="AH106" i="10"/>
  <c r="AG106" i="10"/>
  <c r="AF106" i="10"/>
  <c r="AE106" i="10"/>
  <c r="AD106" i="10"/>
  <c r="AC106" i="10"/>
  <c r="AB106" i="10"/>
  <c r="AA106" i="10"/>
  <c r="Z106" i="10"/>
  <c r="Y106" i="10"/>
  <c r="X106" i="10"/>
  <c r="W106" i="10"/>
  <c r="V106" i="10"/>
  <c r="U106" i="10"/>
  <c r="T106" i="10"/>
  <c r="S106" i="10"/>
  <c r="R106" i="10"/>
  <c r="Q106" i="10"/>
  <c r="P106" i="10"/>
  <c r="O106" i="10"/>
  <c r="N106" i="10"/>
  <c r="M106" i="10"/>
  <c r="L106" i="10"/>
  <c r="K106" i="10"/>
  <c r="J106" i="10"/>
  <c r="I106" i="10"/>
  <c r="H106" i="10"/>
  <c r="G106" i="10"/>
  <c r="F106" i="10"/>
  <c r="E106" i="10"/>
  <c r="D106" i="10"/>
  <c r="C106" i="10"/>
  <c r="B106" i="10"/>
  <c r="A106" i="10"/>
  <c r="AH105" i="10"/>
  <c r="AG105" i="10"/>
  <c r="AF105" i="10"/>
  <c r="AE105" i="10"/>
  <c r="AD105" i="10"/>
  <c r="AC105" i="10"/>
  <c r="AB105" i="10"/>
  <c r="AA105" i="10"/>
  <c r="Z105" i="10"/>
  <c r="Y105" i="10"/>
  <c r="X105" i="10"/>
  <c r="W105" i="10"/>
  <c r="V105" i="10"/>
  <c r="U105" i="10"/>
  <c r="T105" i="10"/>
  <c r="S105" i="10"/>
  <c r="R105" i="10"/>
  <c r="Q105" i="10"/>
  <c r="P105" i="10"/>
  <c r="O105" i="10"/>
  <c r="N105" i="10"/>
  <c r="M105" i="10"/>
  <c r="L105" i="10"/>
  <c r="K105" i="10"/>
  <c r="J105" i="10"/>
  <c r="I105" i="10"/>
  <c r="H105" i="10"/>
  <c r="G105" i="10"/>
  <c r="F105" i="10"/>
  <c r="E105" i="10"/>
  <c r="D105" i="10"/>
  <c r="C105" i="10"/>
  <c r="B105" i="10"/>
  <c r="A105" i="10"/>
  <c r="AH104" i="10"/>
  <c r="AG104" i="10"/>
  <c r="AF104" i="10"/>
  <c r="AE104" i="10"/>
  <c r="AD104" i="10"/>
  <c r="AC104" i="10"/>
  <c r="AB104" i="10"/>
  <c r="AA104" i="10"/>
  <c r="Z104" i="10"/>
  <c r="Y104" i="10"/>
  <c r="X104" i="10"/>
  <c r="W104" i="10"/>
  <c r="V104" i="10"/>
  <c r="U104" i="10"/>
  <c r="T104" i="10"/>
  <c r="S104" i="10"/>
  <c r="R104" i="10"/>
  <c r="Q104" i="10"/>
  <c r="P104" i="10"/>
  <c r="O104" i="10"/>
  <c r="N104" i="10"/>
  <c r="M104" i="10"/>
  <c r="L104" i="10"/>
  <c r="K104" i="10"/>
  <c r="J104" i="10"/>
  <c r="I104" i="10"/>
  <c r="H104" i="10"/>
  <c r="G104" i="10"/>
  <c r="F104" i="10"/>
  <c r="E104" i="10"/>
  <c r="D104" i="10"/>
  <c r="C104" i="10"/>
  <c r="B104" i="10"/>
  <c r="A104" i="10"/>
  <c r="AH103" i="10"/>
  <c r="AG103" i="10"/>
  <c r="AF103" i="10"/>
  <c r="AE103" i="10"/>
  <c r="AD103" i="10"/>
  <c r="AC103" i="10"/>
  <c r="AB103" i="10"/>
  <c r="AA103" i="10"/>
  <c r="Z103" i="10"/>
  <c r="Y103" i="10"/>
  <c r="X103" i="10"/>
  <c r="W103" i="10"/>
  <c r="V103" i="10"/>
  <c r="U103" i="10"/>
  <c r="T103" i="10"/>
  <c r="S103" i="10"/>
  <c r="R103" i="10"/>
  <c r="Q103" i="10"/>
  <c r="P103" i="10"/>
  <c r="O103" i="10"/>
  <c r="N103" i="10"/>
  <c r="M103" i="10"/>
  <c r="L103" i="10"/>
  <c r="K103" i="10"/>
  <c r="J103" i="10"/>
  <c r="I103" i="10"/>
  <c r="H103" i="10"/>
  <c r="G103" i="10"/>
  <c r="F103" i="10"/>
  <c r="E103" i="10"/>
  <c r="D103" i="10"/>
  <c r="C103" i="10"/>
  <c r="B103" i="10"/>
  <c r="A103" i="10"/>
  <c r="AH102" i="10"/>
  <c r="AG102" i="10"/>
  <c r="AF102" i="10"/>
  <c r="AE102" i="10"/>
  <c r="AD102" i="10"/>
  <c r="AC102" i="10"/>
  <c r="AB102" i="10"/>
  <c r="AA102" i="10"/>
  <c r="Z102" i="10"/>
  <c r="Y102" i="10"/>
  <c r="X102" i="10"/>
  <c r="W102" i="10"/>
  <c r="V102" i="10"/>
  <c r="U102" i="10"/>
  <c r="T102" i="10"/>
  <c r="S102" i="10"/>
  <c r="R102" i="10"/>
  <c r="Q102" i="10"/>
  <c r="P102" i="10"/>
  <c r="O102" i="10"/>
  <c r="N102" i="10"/>
  <c r="M102" i="10"/>
  <c r="L102" i="10"/>
  <c r="K102" i="10"/>
  <c r="J102" i="10"/>
  <c r="I102" i="10"/>
  <c r="H102" i="10"/>
  <c r="G102" i="10"/>
  <c r="F102" i="10"/>
  <c r="E102" i="10"/>
  <c r="D102" i="10"/>
  <c r="C102" i="10"/>
  <c r="B102" i="10"/>
  <c r="A102" i="10"/>
  <c r="AH101" i="10"/>
  <c r="AG101" i="10"/>
  <c r="AF101" i="10"/>
  <c r="AE101" i="10"/>
  <c r="AD101" i="10"/>
  <c r="AC101" i="10"/>
  <c r="AB101" i="10"/>
  <c r="AA101" i="10"/>
  <c r="Z101" i="10"/>
  <c r="Y101" i="10"/>
  <c r="X101" i="10"/>
  <c r="W101" i="10"/>
  <c r="V101" i="10"/>
  <c r="U101" i="10"/>
  <c r="T101" i="10"/>
  <c r="S101" i="10"/>
  <c r="R101" i="10"/>
  <c r="Q101" i="10"/>
  <c r="P101" i="10"/>
  <c r="O101" i="10"/>
  <c r="N101" i="10"/>
  <c r="M101" i="10"/>
  <c r="L101" i="10"/>
  <c r="K101" i="10"/>
  <c r="J101" i="10"/>
  <c r="I101" i="10"/>
  <c r="H101" i="10"/>
  <c r="G101" i="10"/>
  <c r="F101" i="10"/>
  <c r="E101" i="10"/>
  <c r="D101" i="10"/>
  <c r="C101" i="10"/>
  <c r="B101" i="10"/>
  <c r="A101" i="10"/>
  <c r="AH100" i="10"/>
  <c r="AG100" i="10"/>
  <c r="AF100" i="10"/>
  <c r="AE100" i="10"/>
  <c r="AD100" i="10"/>
  <c r="AC100" i="10"/>
  <c r="AB100" i="10"/>
  <c r="AA100" i="10"/>
  <c r="Z100" i="10"/>
  <c r="Y100" i="10"/>
  <c r="X100" i="10"/>
  <c r="W100" i="10"/>
  <c r="V100" i="10"/>
  <c r="U100" i="10"/>
  <c r="T100" i="10"/>
  <c r="S100" i="10"/>
  <c r="R100" i="10"/>
  <c r="Q100" i="10"/>
  <c r="P100" i="10"/>
  <c r="O100" i="10"/>
  <c r="N100" i="10"/>
  <c r="M100" i="10"/>
  <c r="L100" i="10"/>
  <c r="K100" i="10"/>
  <c r="J100" i="10"/>
  <c r="I100" i="10"/>
  <c r="H100" i="10"/>
  <c r="G100" i="10"/>
  <c r="F100" i="10"/>
  <c r="E100" i="10"/>
  <c r="D100" i="10"/>
  <c r="C100" i="10"/>
  <c r="B100" i="10"/>
  <c r="A100" i="10"/>
  <c r="AH99" i="10"/>
  <c r="AG99" i="10"/>
  <c r="AF99" i="10"/>
  <c r="AE99" i="10"/>
  <c r="AD99" i="10"/>
  <c r="AC99" i="10"/>
  <c r="AB99" i="10"/>
  <c r="AA99" i="10"/>
  <c r="Z99" i="10"/>
  <c r="Y99" i="10"/>
  <c r="X99" i="10"/>
  <c r="W99" i="10"/>
  <c r="V99" i="10"/>
  <c r="U99" i="10"/>
  <c r="T99" i="10"/>
  <c r="S99" i="10"/>
  <c r="R99" i="10"/>
  <c r="Q99" i="10"/>
  <c r="P99" i="10"/>
  <c r="O99" i="10"/>
  <c r="N99" i="10"/>
  <c r="M99" i="10"/>
  <c r="L99" i="10"/>
  <c r="K99" i="10"/>
  <c r="J99" i="10"/>
  <c r="I99" i="10"/>
  <c r="H99" i="10"/>
  <c r="G99" i="10"/>
  <c r="F99" i="10"/>
  <c r="E99" i="10"/>
  <c r="D99" i="10"/>
  <c r="C99" i="10"/>
  <c r="B99" i="10"/>
  <c r="A99" i="10"/>
  <c r="AH98" i="10"/>
  <c r="AG98" i="10"/>
  <c r="AF98" i="10"/>
  <c r="AE98" i="10"/>
  <c r="AD98" i="10"/>
  <c r="AC98" i="10"/>
  <c r="AB98" i="10"/>
  <c r="AA98" i="10"/>
  <c r="Z98" i="10"/>
  <c r="Y98" i="10"/>
  <c r="X98" i="10"/>
  <c r="W98" i="10"/>
  <c r="V98" i="10"/>
  <c r="U98" i="10"/>
  <c r="T98" i="10"/>
  <c r="S98" i="10"/>
  <c r="R98" i="10"/>
  <c r="Q98" i="10"/>
  <c r="P98" i="10"/>
  <c r="O98" i="10"/>
  <c r="N98" i="10"/>
  <c r="M98" i="10"/>
  <c r="L98" i="10"/>
  <c r="K98" i="10"/>
  <c r="J98" i="10"/>
  <c r="I98" i="10"/>
  <c r="H98" i="10"/>
  <c r="G98" i="10"/>
  <c r="F98" i="10"/>
  <c r="E98" i="10"/>
  <c r="D98" i="10"/>
  <c r="C98" i="10"/>
  <c r="B98" i="10"/>
  <c r="A98" i="10"/>
  <c r="AH97" i="10"/>
  <c r="AG97" i="10"/>
  <c r="AF97" i="10"/>
  <c r="AE97" i="10"/>
  <c r="AD97" i="10"/>
  <c r="AC97" i="10"/>
  <c r="AB97" i="10"/>
  <c r="AA97" i="10"/>
  <c r="Z97" i="10"/>
  <c r="Y97" i="10"/>
  <c r="X97" i="10"/>
  <c r="W97" i="10"/>
  <c r="V97" i="10"/>
  <c r="U97" i="10"/>
  <c r="T97" i="10"/>
  <c r="S97" i="10"/>
  <c r="R97" i="10"/>
  <c r="Q97" i="10"/>
  <c r="P97" i="10"/>
  <c r="O97" i="10"/>
  <c r="N97" i="10"/>
  <c r="M97" i="10"/>
  <c r="L97" i="10"/>
  <c r="K97" i="10"/>
  <c r="J97" i="10"/>
  <c r="I97" i="10"/>
  <c r="H97" i="10"/>
  <c r="G97" i="10"/>
  <c r="F97" i="10"/>
  <c r="E97" i="10"/>
  <c r="D97" i="10"/>
  <c r="C97" i="10"/>
  <c r="B97" i="10"/>
  <c r="A97" i="10"/>
  <c r="AH96" i="10"/>
  <c r="AG96" i="10"/>
  <c r="AF96" i="10"/>
  <c r="AE96" i="10"/>
  <c r="AD96" i="10"/>
  <c r="AC96" i="10"/>
  <c r="AB96" i="10"/>
  <c r="AA96" i="10"/>
  <c r="Z96" i="10"/>
  <c r="Y96" i="10"/>
  <c r="X96" i="10"/>
  <c r="W96" i="10"/>
  <c r="V96" i="10"/>
  <c r="U96" i="10"/>
  <c r="T96" i="10"/>
  <c r="S96" i="10"/>
  <c r="R96" i="10"/>
  <c r="Q96" i="10"/>
  <c r="P96" i="10"/>
  <c r="O96" i="10"/>
  <c r="N96" i="10"/>
  <c r="M96" i="10"/>
  <c r="L96" i="10"/>
  <c r="K96" i="10"/>
  <c r="J96" i="10"/>
  <c r="I96" i="10"/>
  <c r="H96" i="10"/>
  <c r="G96" i="10"/>
  <c r="F96" i="10"/>
  <c r="E96" i="10"/>
  <c r="D96" i="10"/>
  <c r="C96" i="10"/>
  <c r="B96" i="10"/>
  <c r="A96" i="10"/>
  <c r="AH95" i="10"/>
  <c r="AG95" i="10"/>
  <c r="AF95" i="10"/>
  <c r="AE95" i="10"/>
  <c r="AD95" i="10"/>
  <c r="AC95" i="10"/>
  <c r="AB95" i="10"/>
  <c r="AA95" i="10"/>
  <c r="Z95" i="10"/>
  <c r="Y95" i="10"/>
  <c r="X95" i="10"/>
  <c r="W95" i="10"/>
  <c r="V95" i="10"/>
  <c r="U95" i="10"/>
  <c r="T95" i="10"/>
  <c r="S95" i="10"/>
  <c r="R95" i="10"/>
  <c r="Q95" i="10"/>
  <c r="P95" i="10"/>
  <c r="O95" i="10"/>
  <c r="N95" i="10"/>
  <c r="M95" i="10"/>
  <c r="L95" i="10"/>
  <c r="K95" i="10"/>
  <c r="J95" i="10"/>
  <c r="I95" i="10"/>
  <c r="H95" i="10"/>
  <c r="G95" i="10"/>
  <c r="F95" i="10"/>
  <c r="E95" i="10"/>
  <c r="D95" i="10"/>
  <c r="C95" i="10"/>
  <c r="B95" i="10"/>
  <c r="A95" i="10"/>
  <c r="AH94" i="10"/>
  <c r="AG94" i="10"/>
  <c r="AF94" i="10"/>
  <c r="AE94" i="10"/>
  <c r="AD94" i="10"/>
  <c r="AC94" i="10"/>
  <c r="AB94" i="10"/>
  <c r="AA94" i="10"/>
  <c r="Z94" i="10"/>
  <c r="Y94" i="10"/>
  <c r="X94" i="10"/>
  <c r="W94" i="10"/>
  <c r="V94" i="10"/>
  <c r="U94" i="10"/>
  <c r="T94" i="10"/>
  <c r="S94" i="10"/>
  <c r="R94" i="10"/>
  <c r="Q94" i="10"/>
  <c r="P94" i="10"/>
  <c r="O94" i="10"/>
  <c r="N94" i="10"/>
  <c r="M94" i="10"/>
  <c r="L94" i="10"/>
  <c r="K94" i="10"/>
  <c r="J94" i="10"/>
  <c r="I94" i="10"/>
  <c r="H94" i="10"/>
  <c r="G94" i="10"/>
  <c r="F94" i="10"/>
  <c r="E94" i="10"/>
  <c r="D94" i="10"/>
  <c r="C94" i="10"/>
  <c r="B94" i="10"/>
  <c r="A94" i="10"/>
  <c r="AH93" i="10"/>
  <c r="AG93" i="10"/>
  <c r="AF93" i="10"/>
  <c r="AE93" i="10"/>
  <c r="AD93" i="10"/>
  <c r="AC93" i="10"/>
  <c r="AB93" i="10"/>
  <c r="AA93" i="10"/>
  <c r="Z93" i="10"/>
  <c r="Y93" i="10"/>
  <c r="X93" i="10"/>
  <c r="W93" i="10"/>
  <c r="V93" i="10"/>
  <c r="U93" i="10"/>
  <c r="T93" i="10"/>
  <c r="S93" i="10"/>
  <c r="R93" i="10"/>
  <c r="Q93" i="10"/>
  <c r="P93" i="10"/>
  <c r="O93" i="10"/>
  <c r="N93" i="10"/>
  <c r="M93" i="10"/>
  <c r="L93" i="10"/>
  <c r="K93" i="10"/>
  <c r="J93" i="10"/>
  <c r="I93" i="10"/>
  <c r="H93" i="10"/>
  <c r="G93" i="10"/>
  <c r="F93" i="10"/>
  <c r="E93" i="10"/>
  <c r="D93" i="10"/>
  <c r="C93" i="10"/>
  <c r="B93" i="10"/>
  <c r="A93" i="10"/>
  <c r="AH92" i="10"/>
  <c r="AG92" i="10"/>
  <c r="AF92" i="10"/>
  <c r="AE92" i="10"/>
  <c r="AD92" i="10"/>
  <c r="AC92" i="10"/>
  <c r="AB92" i="10"/>
  <c r="AA92" i="10"/>
  <c r="Z92" i="10"/>
  <c r="Y92" i="10"/>
  <c r="X92" i="10"/>
  <c r="W92" i="10"/>
  <c r="V92" i="10"/>
  <c r="U92" i="10"/>
  <c r="T92" i="10"/>
  <c r="S92" i="10"/>
  <c r="R92" i="10"/>
  <c r="Q92" i="10"/>
  <c r="P92" i="10"/>
  <c r="O92" i="10"/>
  <c r="N92" i="10"/>
  <c r="M92" i="10"/>
  <c r="L92" i="10"/>
  <c r="K92" i="10"/>
  <c r="J92" i="10"/>
  <c r="I92" i="10"/>
  <c r="H92" i="10"/>
  <c r="G92" i="10"/>
  <c r="F92" i="10"/>
  <c r="E92" i="10"/>
  <c r="D92" i="10"/>
  <c r="C92" i="10"/>
  <c r="B92" i="10"/>
  <c r="A92" i="10"/>
  <c r="AH91" i="10"/>
  <c r="AG91" i="10"/>
  <c r="AF91" i="10"/>
  <c r="AE91" i="10"/>
  <c r="AD91" i="10"/>
  <c r="AC91" i="10"/>
  <c r="AB91" i="10"/>
  <c r="AA91" i="10"/>
  <c r="Z91" i="10"/>
  <c r="Y91" i="10"/>
  <c r="X91" i="10"/>
  <c r="W91" i="10"/>
  <c r="V91" i="10"/>
  <c r="U91" i="10"/>
  <c r="T91" i="10"/>
  <c r="S91" i="10"/>
  <c r="R91" i="10"/>
  <c r="Q91" i="10"/>
  <c r="P91" i="10"/>
  <c r="O91" i="10"/>
  <c r="N91" i="10"/>
  <c r="M91" i="10"/>
  <c r="L91" i="10"/>
  <c r="K91" i="10"/>
  <c r="J91" i="10"/>
  <c r="I91" i="10"/>
  <c r="H91" i="10"/>
  <c r="G91" i="10"/>
  <c r="F91" i="10"/>
  <c r="E91" i="10"/>
  <c r="D91" i="10"/>
  <c r="C91" i="10"/>
  <c r="B91" i="10"/>
  <c r="A91" i="10"/>
  <c r="AH90" i="10"/>
  <c r="AG90" i="10"/>
  <c r="AF90" i="10"/>
  <c r="AE90" i="10"/>
  <c r="AD90" i="10"/>
  <c r="AC90" i="10"/>
  <c r="AB90" i="10"/>
  <c r="AA90" i="10"/>
  <c r="Z90" i="10"/>
  <c r="Y90" i="10"/>
  <c r="X90" i="10"/>
  <c r="W90" i="10"/>
  <c r="V90" i="10"/>
  <c r="U90" i="10"/>
  <c r="T90" i="10"/>
  <c r="S90" i="10"/>
  <c r="R90" i="10"/>
  <c r="Q90" i="10"/>
  <c r="P90" i="10"/>
  <c r="O90" i="10"/>
  <c r="N90" i="10"/>
  <c r="M90" i="10"/>
  <c r="L90" i="10"/>
  <c r="K90" i="10"/>
  <c r="J90" i="10"/>
  <c r="I90" i="10"/>
  <c r="H90" i="10"/>
  <c r="G90" i="10"/>
  <c r="F90" i="10"/>
  <c r="E90" i="10"/>
  <c r="D90" i="10"/>
  <c r="C90" i="10"/>
  <c r="B90" i="10"/>
  <c r="A90" i="10"/>
  <c r="AH89" i="10"/>
  <c r="AG89" i="10"/>
  <c r="AF89" i="10"/>
  <c r="AE89" i="10"/>
  <c r="AD89" i="10"/>
  <c r="AC89" i="10"/>
  <c r="AB89" i="10"/>
  <c r="AA89" i="10"/>
  <c r="Z89" i="10"/>
  <c r="Y89" i="10"/>
  <c r="X89" i="10"/>
  <c r="W89" i="10"/>
  <c r="V89" i="10"/>
  <c r="U89" i="10"/>
  <c r="T89" i="10"/>
  <c r="S89" i="10"/>
  <c r="R89" i="10"/>
  <c r="Q89" i="10"/>
  <c r="P89" i="10"/>
  <c r="O89" i="10"/>
  <c r="N89" i="10"/>
  <c r="M89" i="10"/>
  <c r="L89" i="10"/>
  <c r="K89" i="10"/>
  <c r="J89" i="10"/>
  <c r="I89" i="10"/>
  <c r="H89" i="10"/>
  <c r="G89" i="10"/>
  <c r="F89" i="10"/>
  <c r="E89" i="10"/>
  <c r="D89" i="10"/>
  <c r="C89" i="10"/>
  <c r="B89" i="10"/>
  <c r="A89" i="10"/>
  <c r="AH88" i="10"/>
  <c r="AG88" i="10"/>
  <c r="AF88" i="10"/>
  <c r="AE88" i="10"/>
  <c r="AD88" i="10"/>
  <c r="AC88" i="10"/>
  <c r="AB88" i="10"/>
  <c r="AA88" i="10"/>
  <c r="Z88" i="10"/>
  <c r="Y88" i="10"/>
  <c r="X88" i="10"/>
  <c r="W88" i="10"/>
  <c r="V88" i="10"/>
  <c r="U88" i="10"/>
  <c r="T88" i="10"/>
  <c r="S88" i="10"/>
  <c r="R88" i="10"/>
  <c r="Q88" i="10"/>
  <c r="P88" i="10"/>
  <c r="O88" i="10"/>
  <c r="N88" i="10"/>
  <c r="M88" i="10"/>
  <c r="L88" i="10"/>
  <c r="K88" i="10"/>
  <c r="J88" i="10"/>
  <c r="I88" i="10"/>
  <c r="H88" i="10"/>
  <c r="G88" i="10"/>
  <c r="F88" i="10"/>
  <c r="E88" i="10"/>
  <c r="D88" i="10"/>
  <c r="C88" i="10"/>
  <c r="B88" i="10"/>
  <c r="A88" i="10"/>
  <c r="AH87" i="10"/>
  <c r="AG87" i="10"/>
  <c r="AF87" i="10"/>
  <c r="AE87" i="10"/>
  <c r="AD87" i="10"/>
  <c r="AC87" i="10"/>
  <c r="AB87" i="10"/>
  <c r="AA87" i="10"/>
  <c r="Z87" i="10"/>
  <c r="Y87" i="10"/>
  <c r="X87" i="10"/>
  <c r="W87" i="10"/>
  <c r="V87" i="10"/>
  <c r="U87" i="10"/>
  <c r="T87" i="10"/>
  <c r="S87" i="10"/>
  <c r="R87" i="10"/>
  <c r="Q87" i="10"/>
  <c r="P87" i="10"/>
  <c r="O87" i="10"/>
  <c r="N87" i="10"/>
  <c r="M87" i="10"/>
  <c r="L87" i="10"/>
  <c r="K87" i="10"/>
  <c r="J87" i="10"/>
  <c r="I87" i="10"/>
  <c r="H87" i="10"/>
  <c r="G87" i="10"/>
  <c r="F87" i="10"/>
  <c r="E87" i="10"/>
  <c r="D87" i="10"/>
  <c r="C87" i="10"/>
  <c r="B87" i="10"/>
  <c r="A87" i="10"/>
  <c r="AH86" i="10"/>
  <c r="AG86" i="10"/>
  <c r="AF86" i="10"/>
  <c r="AE86" i="10"/>
  <c r="AD86" i="10"/>
  <c r="AC86" i="10"/>
  <c r="AB86" i="10"/>
  <c r="AA86" i="10"/>
  <c r="Z86" i="10"/>
  <c r="Y86" i="10"/>
  <c r="X86" i="10"/>
  <c r="W86" i="10"/>
  <c r="V86" i="10"/>
  <c r="U86" i="10"/>
  <c r="T86" i="10"/>
  <c r="S86" i="10"/>
  <c r="R86" i="10"/>
  <c r="Q86" i="10"/>
  <c r="P86" i="10"/>
  <c r="O86" i="10"/>
  <c r="N86" i="10"/>
  <c r="M86" i="10"/>
  <c r="L86" i="10"/>
  <c r="K86" i="10"/>
  <c r="J86" i="10"/>
  <c r="I86" i="10"/>
  <c r="H86" i="10"/>
  <c r="G86" i="10"/>
  <c r="F86" i="10"/>
  <c r="E86" i="10"/>
  <c r="D86" i="10"/>
  <c r="C86" i="10"/>
  <c r="B86" i="10"/>
  <c r="A86" i="10"/>
  <c r="AH85" i="10"/>
  <c r="AG85" i="10"/>
  <c r="AF85" i="10"/>
  <c r="AE85" i="10"/>
  <c r="AD85" i="10"/>
  <c r="AC85" i="10"/>
  <c r="AB85" i="10"/>
  <c r="AA85" i="10"/>
  <c r="Z85" i="10"/>
  <c r="Y85" i="10"/>
  <c r="X85" i="10"/>
  <c r="W85" i="10"/>
  <c r="V85" i="10"/>
  <c r="U85" i="10"/>
  <c r="T85" i="10"/>
  <c r="S85" i="10"/>
  <c r="R85" i="10"/>
  <c r="Q85" i="10"/>
  <c r="P85" i="10"/>
  <c r="O85" i="10"/>
  <c r="N85" i="10"/>
  <c r="M85" i="10"/>
  <c r="L85" i="10"/>
  <c r="K85" i="10"/>
  <c r="J85" i="10"/>
  <c r="I85" i="10"/>
  <c r="H85" i="10"/>
  <c r="G85" i="10"/>
  <c r="F85" i="10"/>
  <c r="E85" i="10"/>
  <c r="D85" i="10"/>
  <c r="C85" i="10"/>
  <c r="B85" i="10"/>
  <c r="A85" i="10"/>
  <c r="AH84" i="10"/>
  <c r="AG84" i="10"/>
  <c r="AF84" i="10"/>
  <c r="AE84" i="10"/>
  <c r="AD84" i="10"/>
  <c r="AC84" i="10"/>
  <c r="AB84" i="10"/>
  <c r="AA84" i="10"/>
  <c r="Z84" i="10"/>
  <c r="Y84" i="10"/>
  <c r="X84" i="10"/>
  <c r="W84" i="10"/>
  <c r="V84" i="10"/>
  <c r="U84" i="10"/>
  <c r="T84" i="10"/>
  <c r="S84" i="10"/>
  <c r="R84" i="10"/>
  <c r="Q84" i="10"/>
  <c r="P84" i="10"/>
  <c r="O84" i="10"/>
  <c r="N84" i="10"/>
  <c r="M84" i="10"/>
  <c r="L84" i="10"/>
  <c r="K84" i="10"/>
  <c r="J84" i="10"/>
  <c r="I84" i="10"/>
  <c r="H84" i="10"/>
  <c r="G84" i="10"/>
  <c r="F84" i="10"/>
  <c r="E84" i="10"/>
  <c r="D84" i="10"/>
  <c r="C84" i="10"/>
  <c r="B84" i="10"/>
  <c r="A84" i="10"/>
  <c r="AH83" i="10"/>
  <c r="AG83" i="10"/>
  <c r="AF83" i="10"/>
  <c r="AE83" i="10"/>
  <c r="AD83" i="10"/>
  <c r="AC83" i="10"/>
  <c r="AB83" i="10"/>
  <c r="AA83" i="10"/>
  <c r="Z83" i="10"/>
  <c r="Y83" i="10"/>
  <c r="X83" i="10"/>
  <c r="W83" i="10"/>
  <c r="V83" i="10"/>
  <c r="U83" i="10"/>
  <c r="T83" i="10"/>
  <c r="S83" i="10"/>
  <c r="R83" i="10"/>
  <c r="Q83" i="10"/>
  <c r="P83" i="10"/>
  <c r="O83" i="10"/>
  <c r="N83" i="10"/>
  <c r="M83" i="10"/>
  <c r="L83" i="10"/>
  <c r="K83" i="10"/>
  <c r="J83" i="10"/>
  <c r="I83" i="10"/>
  <c r="H83" i="10"/>
  <c r="G83" i="10"/>
  <c r="F83" i="10"/>
  <c r="E83" i="10"/>
  <c r="D83" i="10"/>
  <c r="C83" i="10"/>
  <c r="B83" i="10"/>
  <c r="A83" i="10"/>
  <c r="AH82" i="10"/>
  <c r="AG82" i="10"/>
  <c r="AF82" i="10"/>
  <c r="AE82" i="10"/>
  <c r="AD82" i="10"/>
  <c r="AC82" i="10"/>
  <c r="AB82" i="10"/>
  <c r="AA82" i="10"/>
  <c r="Z82" i="10"/>
  <c r="Y82" i="10"/>
  <c r="X82" i="10"/>
  <c r="W82" i="10"/>
  <c r="V82" i="10"/>
  <c r="U82" i="10"/>
  <c r="T82" i="10"/>
  <c r="S82" i="10"/>
  <c r="R82" i="10"/>
  <c r="Q82" i="10"/>
  <c r="P82" i="10"/>
  <c r="O82" i="10"/>
  <c r="N82" i="10"/>
  <c r="M82" i="10"/>
  <c r="L82" i="10"/>
  <c r="K82" i="10"/>
  <c r="J82" i="10"/>
  <c r="I82" i="10"/>
  <c r="H82" i="10"/>
  <c r="G82" i="10"/>
  <c r="F82" i="10"/>
  <c r="E82" i="10"/>
  <c r="D82" i="10"/>
  <c r="C82" i="10"/>
  <c r="B82" i="10"/>
  <c r="A82" i="10"/>
  <c r="AH81" i="10"/>
  <c r="AG81" i="10"/>
  <c r="AF81" i="10"/>
  <c r="AE81" i="10"/>
  <c r="AD81" i="10"/>
  <c r="AC81" i="10"/>
  <c r="AB81" i="10"/>
  <c r="AA81" i="10"/>
  <c r="Z81" i="10"/>
  <c r="Y81" i="10"/>
  <c r="X81" i="10"/>
  <c r="W81" i="10"/>
  <c r="V81" i="10"/>
  <c r="U81" i="10"/>
  <c r="T81" i="10"/>
  <c r="S81" i="10"/>
  <c r="R81" i="10"/>
  <c r="Q81" i="10"/>
  <c r="P81" i="10"/>
  <c r="O81" i="10"/>
  <c r="N81" i="10"/>
  <c r="M81" i="10"/>
  <c r="L81" i="10"/>
  <c r="K81" i="10"/>
  <c r="J81" i="10"/>
  <c r="I81" i="10"/>
  <c r="H81" i="10"/>
  <c r="G81" i="10"/>
  <c r="F81" i="10"/>
  <c r="E81" i="10"/>
  <c r="D81" i="10"/>
  <c r="C81" i="10"/>
  <c r="B81" i="10"/>
  <c r="A81" i="10"/>
  <c r="AH80" i="10"/>
  <c r="AG80" i="10"/>
  <c r="AF80" i="10"/>
  <c r="AE80" i="10"/>
  <c r="AD80" i="10"/>
  <c r="AC80" i="10"/>
  <c r="AB80" i="10"/>
  <c r="AA80" i="10"/>
  <c r="Z80" i="10"/>
  <c r="Y80" i="10"/>
  <c r="X80" i="10"/>
  <c r="W80" i="10"/>
  <c r="V80" i="10"/>
  <c r="U80" i="10"/>
  <c r="T80" i="10"/>
  <c r="S80" i="10"/>
  <c r="R80" i="10"/>
  <c r="Q80" i="10"/>
  <c r="P80" i="10"/>
  <c r="O80" i="10"/>
  <c r="N80" i="10"/>
  <c r="M80" i="10"/>
  <c r="L80" i="10"/>
  <c r="K80" i="10"/>
  <c r="J80" i="10"/>
  <c r="I80" i="10"/>
  <c r="H80" i="10"/>
  <c r="G80" i="10"/>
  <c r="F80" i="10"/>
  <c r="E80" i="10"/>
  <c r="D80" i="10"/>
  <c r="C80" i="10"/>
  <c r="B80" i="10"/>
  <c r="A80" i="10"/>
  <c r="AH79" i="10"/>
  <c r="AG79" i="10"/>
  <c r="AF79" i="10"/>
  <c r="AE79" i="10"/>
  <c r="AD79" i="10"/>
  <c r="AC79" i="10"/>
  <c r="AB79" i="10"/>
  <c r="AA79" i="10"/>
  <c r="Z79" i="10"/>
  <c r="Y79" i="10"/>
  <c r="X79" i="10"/>
  <c r="W79" i="10"/>
  <c r="V79" i="10"/>
  <c r="U79" i="10"/>
  <c r="T79" i="10"/>
  <c r="S79" i="10"/>
  <c r="R79" i="10"/>
  <c r="Q79" i="10"/>
  <c r="P79" i="10"/>
  <c r="O79" i="10"/>
  <c r="N79" i="10"/>
  <c r="M79" i="10"/>
  <c r="L79" i="10"/>
  <c r="K79" i="10"/>
  <c r="J79" i="10"/>
  <c r="I79" i="10"/>
  <c r="H79" i="10"/>
  <c r="G79" i="10"/>
  <c r="F79" i="10"/>
  <c r="E79" i="10"/>
  <c r="D79" i="10"/>
  <c r="C79" i="10"/>
  <c r="B79" i="10"/>
  <c r="A79" i="10"/>
  <c r="AH78" i="10"/>
  <c r="AG78" i="10"/>
  <c r="AF78" i="10"/>
  <c r="AE78" i="10"/>
  <c r="AD78" i="10"/>
  <c r="AC78" i="10"/>
  <c r="AB78" i="10"/>
  <c r="AA78" i="10"/>
  <c r="Z78" i="10"/>
  <c r="Y78" i="10"/>
  <c r="X78" i="10"/>
  <c r="W78" i="10"/>
  <c r="V78" i="10"/>
  <c r="U78" i="10"/>
  <c r="T78" i="10"/>
  <c r="S78" i="10"/>
  <c r="R78" i="10"/>
  <c r="Q78" i="10"/>
  <c r="P78" i="10"/>
  <c r="O78" i="10"/>
  <c r="N78" i="10"/>
  <c r="M78" i="10"/>
  <c r="L78" i="10"/>
  <c r="K78" i="10"/>
  <c r="J78" i="10"/>
  <c r="I78" i="10"/>
  <c r="H78" i="10"/>
  <c r="G78" i="10"/>
  <c r="F78" i="10"/>
  <c r="E78" i="10"/>
  <c r="D78" i="10"/>
  <c r="C78" i="10"/>
  <c r="B78" i="10"/>
  <c r="A78" i="10"/>
  <c r="AH77" i="10"/>
  <c r="AG77" i="10"/>
  <c r="AF77" i="10"/>
  <c r="AE77" i="10"/>
  <c r="AD77" i="10"/>
  <c r="AC77" i="10"/>
  <c r="AB77" i="10"/>
  <c r="AA77" i="10"/>
  <c r="Z77" i="10"/>
  <c r="Y77" i="10"/>
  <c r="X77" i="10"/>
  <c r="W77" i="10"/>
  <c r="V77" i="10"/>
  <c r="U77" i="10"/>
  <c r="T77" i="10"/>
  <c r="S77" i="10"/>
  <c r="R77" i="10"/>
  <c r="Q77" i="10"/>
  <c r="P77" i="10"/>
  <c r="O77" i="10"/>
  <c r="N77" i="10"/>
  <c r="M77" i="10"/>
  <c r="L77" i="10"/>
  <c r="K77" i="10"/>
  <c r="J77" i="10"/>
  <c r="I77" i="10"/>
  <c r="H77" i="10"/>
  <c r="G77" i="10"/>
  <c r="F77" i="10"/>
  <c r="E77" i="10"/>
  <c r="D77" i="10"/>
  <c r="C77" i="10"/>
  <c r="B77" i="10"/>
  <c r="A77" i="10"/>
  <c r="AH76" i="10"/>
  <c r="AG76" i="10"/>
  <c r="AF76" i="10"/>
  <c r="AE76" i="10"/>
  <c r="AD76" i="10"/>
  <c r="AC76" i="10"/>
  <c r="AB76" i="10"/>
  <c r="AA76" i="10"/>
  <c r="Z76" i="10"/>
  <c r="Y76" i="10"/>
  <c r="X76" i="10"/>
  <c r="W76" i="10"/>
  <c r="V76" i="10"/>
  <c r="U76" i="10"/>
  <c r="T76" i="10"/>
  <c r="S76" i="10"/>
  <c r="R76" i="10"/>
  <c r="Q76" i="10"/>
  <c r="P76" i="10"/>
  <c r="O76" i="10"/>
  <c r="N76" i="10"/>
  <c r="M76" i="10"/>
  <c r="L76" i="10"/>
  <c r="K76" i="10"/>
  <c r="J76" i="10"/>
  <c r="I76" i="10"/>
  <c r="H76" i="10"/>
  <c r="G76" i="10"/>
  <c r="F76" i="10"/>
  <c r="E76" i="10"/>
  <c r="D76" i="10"/>
  <c r="C76" i="10"/>
  <c r="B76" i="10"/>
  <c r="A76" i="10"/>
  <c r="AH75" i="10"/>
  <c r="AG75" i="10"/>
  <c r="AF75" i="10"/>
  <c r="AE75" i="10"/>
  <c r="AD75" i="10"/>
  <c r="AC75" i="10"/>
  <c r="AB75" i="10"/>
  <c r="AA75" i="10"/>
  <c r="Z75" i="10"/>
  <c r="Y75" i="10"/>
  <c r="X75" i="10"/>
  <c r="W75" i="10"/>
  <c r="V75" i="10"/>
  <c r="U75" i="10"/>
  <c r="T75" i="10"/>
  <c r="S75" i="10"/>
  <c r="R75" i="10"/>
  <c r="Q75" i="10"/>
  <c r="P75" i="10"/>
  <c r="O75" i="10"/>
  <c r="N75" i="10"/>
  <c r="M75" i="10"/>
  <c r="L75" i="10"/>
  <c r="K75" i="10"/>
  <c r="J75" i="10"/>
  <c r="I75" i="10"/>
  <c r="H75" i="10"/>
  <c r="G75" i="10"/>
  <c r="F75" i="10"/>
  <c r="E75" i="10"/>
  <c r="D75" i="10"/>
  <c r="C75" i="10"/>
  <c r="B75" i="10"/>
  <c r="A75" i="10"/>
  <c r="AH74" i="10"/>
  <c r="AG74" i="10"/>
  <c r="AF74" i="10"/>
  <c r="AE74" i="10"/>
  <c r="AD74" i="10"/>
  <c r="AC74" i="10"/>
  <c r="AB74" i="10"/>
  <c r="AA74" i="10"/>
  <c r="Z74" i="10"/>
  <c r="Y74" i="10"/>
  <c r="X74" i="10"/>
  <c r="W74" i="10"/>
  <c r="V74" i="10"/>
  <c r="U74" i="10"/>
  <c r="T74" i="10"/>
  <c r="S74" i="10"/>
  <c r="R74" i="10"/>
  <c r="Q74" i="10"/>
  <c r="P74" i="10"/>
  <c r="O74" i="10"/>
  <c r="N74" i="10"/>
  <c r="M74" i="10"/>
  <c r="L74" i="10"/>
  <c r="K74" i="10"/>
  <c r="J74" i="10"/>
  <c r="I74" i="10"/>
  <c r="H74" i="10"/>
  <c r="G74" i="10"/>
  <c r="F74" i="10"/>
  <c r="E74" i="10"/>
  <c r="D74" i="10"/>
  <c r="C74" i="10"/>
  <c r="B74" i="10"/>
  <c r="A74" i="10"/>
  <c r="AH73" i="10"/>
  <c r="AG73" i="10"/>
  <c r="AF73" i="10"/>
  <c r="AE73" i="10"/>
  <c r="AD73" i="10"/>
  <c r="AC73" i="10"/>
  <c r="AB73" i="10"/>
  <c r="AA73" i="10"/>
  <c r="Z73" i="10"/>
  <c r="Y73" i="10"/>
  <c r="X73" i="10"/>
  <c r="W73" i="10"/>
  <c r="V73" i="10"/>
  <c r="U73" i="10"/>
  <c r="T73" i="10"/>
  <c r="S73" i="10"/>
  <c r="R73" i="10"/>
  <c r="Q73" i="10"/>
  <c r="P73" i="10"/>
  <c r="O73" i="10"/>
  <c r="N73" i="10"/>
  <c r="M73" i="10"/>
  <c r="L73" i="10"/>
  <c r="K73" i="10"/>
  <c r="J73" i="10"/>
  <c r="I73" i="10"/>
  <c r="H73" i="10"/>
  <c r="G73" i="10"/>
  <c r="F73" i="10"/>
  <c r="E73" i="10"/>
  <c r="D73" i="10"/>
  <c r="C73" i="10"/>
  <c r="B73" i="10"/>
  <c r="A73" i="10"/>
  <c r="AH72" i="10"/>
  <c r="AG72" i="10"/>
  <c r="AF72" i="10"/>
  <c r="AE72" i="10"/>
  <c r="AD72" i="10"/>
  <c r="AC72" i="10"/>
  <c r="AB72" i="10"/>
  <c r="AA72" i="10"/>
  <c r="Z72" i="10"/>
  <c r="Y72" i="10"/>
  <c r="X72" i="10"/>
  <c r="W72" i="10"/>
  <c r="V72" i="10"/>
  <c r="U72" i="10"/>
  <c r="T72" i="10"/>
  <c r="S72" i="10"/>
  <c r="R72" i="10"/>
  <c r="Q72" i="10"/>
  <c r="P72" i="10"/>
  <c r="O72" i="10"/>
  <c r="N72" i="10"/>
  <c r="M72" i="10"/>
  <c r="L72" i="10"/>
  <c r="K72" i="10"/>
  <c r="J72" i="10"/>
  <c r="I72" i="10"/>
  <c r="H72" i="10"/>
  <c r="G72" i="10"/>
  <c r="F72" i="10"/>
  <c r="E72" i="10"/>
  <c r="D72" i="10"/>
  <c r="C72" i="10"/>
  <c r="B72" i="10"/>
  <c r="A72" i="10"/>
  <c r="AH71" i="10"/>
  <c r="AG71" i="10"/>
  <c r="AF71" i="10"/>
  <c r="AE71" i="10"/>
  <c r="AD71" i="10"/>
  <c r="AC71" i="10"/>
  <c r="AB71" i="10"/>
  <c r="AA71" i="10"/>
  <c r="Z71" i="10"/>
  <c r="Y71" i="10"/>
  <c r="X71" i="10"/>
  <c r="W71" i="10"/>
  <c r="V71" i="10"/>
  <c r="U71" i="10"/>
  <c r="T71" i="10"/>
  <c r="S71" i="10"/>
  <c r="R71" i="10"/>
  <c r="Q71" i="10"/>
  <c r="P71" i="10"/>
  <c r="O71" i="10"/>
  <c r="N71" i="10"/>
  <c r="M71" i="10"/>
  <c r="L71" i="10"/>
  <c r="K71" i="10"/>
  <c r="J71" i="10"/>
  <c r="I71" i="10"/>
  <c r="H71" i="10"/>
  <c r="G71" i="10"/>
  <c r="F71" i="10"/>
  <c r="E71" i="10"/>
  <c r="D71" i="10"/>
  <c r="C71" i="10"/>
  <c r="B71" i="10"/>
  <c r="A71" i="10"/>
  <c r="AH70" i="10"/>
  <c r="AG70" i="10"/>
  <c r="AF70" i="10"/>
  <c r="AE70" i="10"/>
  <c r="AD70" i="10"/>
  <c r="AC70" i="10"/>
  <c r="AB70" i="10"/>
  <c r="AA70" i="10"/>
  <c r="Z70" i="10"/>
  <c r="Y70" i="10"/>
  <c r="X70" i="10"/>
  <c r="W70" i="10"/>
  <c r="V70" i="10"/>
  <c r="U70" i="10"/>
  <c r="T70" i="10"/>
  <c r="S70" i="10"/>
  <c r="R70" i="10"/>
  <c r="Q70" i="10"/>
  <c r="P70" i="10"/>
  <c r="O70" i="10"/>
  <c r="N70" i="10"/>
  <c r="M70" i="10"/>
  <c r="L70" i="10"/>
  <c r="K70" i="10"/>
  <c r="J70" i="10"/>
  <c r="I70" i="10"/>
  <c r="H70" i="10"/>
  <c r="G70" i="10"/>
  <c r="F70" i="10"/>
  <c r="E70" i="10"/>
  <c r="D70" i="10"/>
  <c r="C70" i="10"/>
  <c r="B70" i="10"/>
  <c r="A70" i="10"/>
  <c r="AH69" i="10"/>
  <c r="AG69" i="10"/>
  <c r="AF69" i="10"/>
  <c r="AE69" i="10"/>
  <c r="AD69" i="10"/>
  <c r="AC69" i="10"/>
  <c r="AB69" i="10"/>
  <c r="AA69" i="10"/>
  <c r="Z69" i="10"/>
  <c r="Y69" i="10"/>
  <c r="X69" i="10"/>
  <c r="W69" i="10"/>
  <c r="V69" i="10"/>
  <c r="U69" i="10"/>
  <c r="T69" i="10"/>
  <c r="S69" i="10"/>
  <c r="R69" i="10"/>
  <c r="Q69" i="10"/>
  <c r="P69" i="10"/>
  <c r="O69" i="10"/>
  <c r="N69" i="10"/>
  <c r="M69" i="10"/>
  <c r="L69" i="10"/>
  <c r="K69" i="10"/>
  <c r="J69" i="10"/>
  <c r="I69" i="10"/>
  <c r="H69" i="10"/>
  <c r="G69" i="10"/>
  <c r="F69" i="10"/>
  <c r="E69" i="10"/>
  <c r="D69" i="10"/>
  <c r="C69" i="10"/>
  <c r="B69" i="10"/>
  <c r="A69" i="10"/>
  <c r="AH68" i="10"/>
  <c r="AG68" i="10"/>
  <c r="AF68" i="10"/>
  <c r="AE68" i="10"/>
  <c r="AD68" i="10"/>
  <c r="AC68" i="10"/>
  <c r="AB68" i="10"/>
  <c r="AA68" i="10"/>
  <c r="Z68" i="10"/>
  <c r="Y68" i="10"/>
  <c r="X68" i="10"/>
  <c r="W68" i="10"/>
  <c r="V68" i="10"/>
  <c r="U68" i="10"/>
  <c r="T68" i="10"/>
  <c r="S68" i="10"/>
  <c r="R68" i="10"/>
  <c r="Q68" i="10"/>
  <c r="P68" i="10"/>
  <c r="O68" i="10"/>
  <c r="N68" i="10"/>
  <c r="M68" i="10"/>
  <c r="L68" i="10"/>
  <c r="K68" i="10"/>
  <c r="J68" i="10"/>
  <c r="I68" i="10"/>
  <c r="H68" i="10"/>
  <c r="G68" i="10"/>
  <c r="F68" i="10"/>
  <c r="E68" i="10"/>
  <c r="D68" i="10"/>
  <c r="C68" i="10"/>
  <c r="B68" i="10"/>
  <c r="A68" i="10"/>
  <c r="AH67" i="10"/>
  <c r="AG67" i="10"/>
  <c r="AF67" i="10"/>
  <c r="AE67" i="10"/>
  <c r="AD67" i="10"/>
  <c r="AC67" i="10"/>
  <c r="AB67" i="10"/>
  <c r="AA67" i="10"/>
  <c r="Z67" i="10"/>
  <c r="Y67" i="10"/>
  <c r="X67" i="10"/>
  <c r="W67" i="10"/>
  <c r="V67" i="10"/>
  <c r="U67" i="10"/>
  <c r="T67" i="10"/>
  <c r="S67" i="10"/>
  <c r="R67" i="10"/>
  <c r="Q67" i="10"/>
  <c r="P67" i="10"/>
  <c r="O67" i="10"/>
  <c r="N67" i="10"/>
  <c r="M67" i="10"/>
  <c r="L67" i="10"/>
  <c r="K67" i="10"/>
  <c r="J67" i="10"/>
  <c r="I67" i="10"/>
  <c r="H67" i="10"/>
  <c r="G67" i="10"/>
  <c r="F67" i="10"/>
  <c r="E67" i="10"/>
  <c r="D67" i="10"/>
  <c r="C67" i="10"/>
  <c r="B67" i="10"/>
  <c r="A67" i="10"/>
  <c r="AH66" i="10"/>
  <c r="AG66" i="10"/>
  <c r="AF66" i="10"/>
  <c r="AE66" i="10"/>
  <c r="AD66" i="10"/>
  <c r="AC66" i="10"/>
  <c r="AB66" i="10"/>
  <c r="AA66" i="10"/>
  <c r="Z66" i="10"/>
  <c r="Y66" i="10"/>
  <c r="X66" i="10"/>
  <c r="W66" i="10"/>
  <c r="V66" i="10"/>
  <c r="U66" i="10"/>
  <c r="T66" i="10"/>
  <c r="S66" i="10"/>
  <c r="R66" i="10"/>
  <c r="Q66" i="10"/>
  <c r="P66" i="10"/>
  <c r="O66" i="10"/>
  <c r="N66" i="10"/>
  <c r="M66" i="10"/>
  <c r="L66" i="10"/>
  <c r="K66" i="10"/>
  <c r="J66" i="10"/>
  <c r="I66" i="10"/>
  <c r="H66" i="10"/>
  <c r="G66" i="10"/>
  <c r="F66" i="10"/>
  <c r="E66" i="10"/>
  <c r="D66" i="10"/>
  <c r="C66" i="10"/>
  <c r="B66" i="10"/>
  <c r="A66" i="10"/>
  <c r="AH65" i="10"/>
  <c r="AG65" i="10"/>
  <c r="AF65" i="10"/>
  <c r="AE65" i="10"/>
  <c r="AD65" i="10"/>
  <c r="AC65" i="10"/>
  <c r="AB65" i="10"/>
  <c r="AA65" i="10"/>
  <c r="Z65" i="10"/>
  <c r="Y65" i="10"/>
  <c r="X65" i="10"/>
  <c r="W65" i="10"/>
  <c r="V65" i="10"/>
  <c r="U65" i="10"/>
  <c r="T65" i="10"/>
  <c r="S65" i="10"/>
  <c r="R65" i="10"/>
  <c r="Q65" i="10"/>
  <c r="P65" i="10"/>
  <c r="O65" i="10"/>
  <c r="N65" i="10"/>
  <c r="M65" i="10"/>
  <c r="L65" i="10"/>
  <c r="K65" i="10"/>
  <c r="J65" i="10"/>
  <c r="I65" i="10"/>
  <c r="H65" i="10"/>
  <c r="G65" i="10"/>
  <c r="F65" i="10"/>
  <c r="E65" i="10"/>
  <c r="D65" i="10"/>
  <c r="C65" i="10"/>
  <c r="B65" i="10"/>
  <c r="A65" i="10"/>
  <c r="AH64" i="10"/>
  <c r="AG64" i="10"/>
  <c r="AF64" i="10"/>
  <c r="AE64" i="10"/>
  <c r="AD64" i="10"/>
  <c r="AC64" i="10"/>
  <c r="AB64" i="10"/>
  <c r="AA64" i="10"/>
  <c r="Z64" i="10"/>
  <c r="Y64" i="10"/>
  <c r="X64" i="10"/>
  <c r="W64" i="10"/>
  <c r="V64" i="10"/>
  <c r="U64" i="10"/>
  <c r="T64" i="10"/>
  <c r="S64" i="10"/>
  <c r="R64" i="10"/>
  <c r="Q64" i="10"/>
  <c r="P64" i="10"/>
  <c r="O64" i="10"/>
  <c r="N64" i="10"/>
  <c r="M64" i="10"/>
  <c r="L64" i="10"/>
  <c r="K64" i="10"/>
  <c r="J64" i="10"/>
  <c r="I64" i="10"/>
  <c r="H64" i="10"/>
  <c r="G64" i="10"/>
  <c r="F64" i="10"/>
  <c r="E64" i="10"/>
  <c r="D64" i="10"/>
  <c r="C64" i="10"/>
  <c r="B64" i="10"/>
  <c r="A64" i="10"/>
  <c r="AH63" i="10"/>
  <c r="AG63" i="10"/>
  <c r="AF63" i="10"/>
  <c r="AE63" i="10"/>
  <c r="AD63" i="10"/>
  <c r="AC63" i="10"/>
  <c r="AB63" i="10"/>
  <c r="AA63" i="10"/>
  <c r="Z63" i="10"/>
  <c r="Y63" i="10"/>
  <c r="X63" i="10"/>
  <c r="W63" i="10"/>
  <c r="V63" i="10"/>
  <c r="U63" i="10"/>
  <c r="T63" i="10"/>
  <c r="S63" i="10"/>
  <c r="R63" i="10"/>
  <c r="Q63" i="10"/>
  <c r="P63" i="10"/>
  <c r="O63" i="10"/>
  <c r="N63" i="10"/>
  <c r="M63" i="10"/>
  <c r="L63" i="10"/>
  <c r="K63" i="10"/>
  <c r="J63" i="10"/>
  <c r="I63" i="10"/>
  <c r="H63" i="10"/>
  <c r="G63" i="10"/>
  <c r="F63" i="10"/>
  <c r="E63" i="10"/>
  <c r="D63" i="10"/>
  <c r="C63" i="10"/>
  <c r="B63" i="10"/>
  <c r="A63" i="10"/>
  <c r="AH62" i="10"/>
  <c r="AG62" i="10"/>
  <c r="AF62" i="10"/>
  <c r="AE62" i="10"/>
  <c r="AD62" i="10"/>
  <c r="AC62" i="10"/>
  <c r="AB62" i="10"/>
  <c r="AA62" i="10"/>
  <c r="Z62" i="10"/>
  <c r="Y62" i="10"/>
  <c r="X62" i="10"/>
  <c r="W62" i="10"/>
  <c r="V62" i="10"/>
  <c r="U62" i="10"/>
  <c r="T62" i="10"/>
  <c r="S62" i="10"/>
  <c r="R62" i="10"/>
  <c r="Q62" i="10"/>
  <c r="P62" i="10"/>
  <c r="O62" i="10"/>
  <c r="N62" i="10"/>
  <c r="M62" i="10"/>
  <c r="L62" i="10"/>
  <c r="K62" i="10"/>
  <c r="J62" i="10"/>
  <c r="I62" i="10"/>
  <c r="H62" i="10"/>
  <c r="G62" i="10"/>
  <c r="F62" i="10"/>
  <c r="E62" i="10"/>
  <c r="D62" i="10"/>
  <c r="C62" i="10"/>
  <c r="B62" i="10"/>
  <c r="A62" i="10"/>
  <c r="AH61" i="10"/>
  <c r="AG61" i="10"/>
  <c r="AF61" i="10"/>
  <c r="AE61" i="10"/>
  <c r="AD61" i="10"/>
  <c r="AC61" i="10"/>
  <c r="AB61" i="10"/>
  <c r="AA61" i="10"/>
  <c r="Z61" i="10"/>
  <c r="Y61" i="10"/>
  <c r="X61" i="10"/>
  <c r="W61" i="10"/>
  <c r="V61" i="10"/>
  <c r="U61" i="10"/>
  <c r="T61" i="10"/>
  <c r="S61" i="10"/>
  <c r="R61" i="10"/>
  <c r="Q61" i="10"/>
  <c r="P61" i="10"/>
  <c r="O61" i="10"/>
  <c r="N61" i="10"/>
  <c r="M61" i="10"/>
  <c r="L61" i="10"/>
  <c r="K61" i="10"/>
  <c r="J61" i="10"/>
  <c r="I61" i="10"/>
  <c r="H61" i="10"/>
  <c r="G61" i="10"/>
  <c r="F61" i="10"/>
  <c r="E61" i="10"/>
  <c r="D61" i="10"/>
  <c r="C61" i="10"/>
  <c r="B61" i="10"/>
  <c r="A61" i="10"/>
  <c r="AH60" i="10"/>
  <c r="AG60" i="10"/>
  <c r="AF60" i="10"/>
  <c r="AE60" i="10"/>
  <c r="AD60" i="10"/>
  <c r="AC60" i="10"/>
  <c r="AB60" i="10"/>
  <c r="AA60" i="10"/>
  <c r="Z60" i="10"/>
  <c r="Y60" i="10"/>
  <c r="X60" i="10"/>
  <c r="W60" i="10"/>
  <c r="V60" i="10"/>
  <c r="U60" i="10"/>
  <c r="T60" i="10"/>
  <c r="S60" i="10"/>
  <c r="R60" i="10"/>
  <c r="Q60" i="10"/>
  <c r="P60" i="10"/>
  <c r="O60" i="10"/>
  <c r="N60" i="10"/>
  <c r="M60" i="10"/>
  <c r="L60" i="10"/>
  <c r="K60" i="10"/>
  <c r="J60" i="10"/>
  <c r="I60" i="10"/>
  <c r="H60" i="10"/>
  <c r="G60" i="10"/>
  <c r="F60" i="10"/>
  <c r="E60" i="10"/>
  <c r="D60" i="10"/>
  <c r="C60" i="10"/>
  <c r="B60" i="10"/>
  <c r="A60" i="10"/>
  <c r="AH59" i="10"/>
  <c r="AG59" i="10"/>
  <c r="AF59" i="10"/>
  <c r="AE59" i="10"/>
  <c r="AD59" i="10"/>
  <c r="AC59" i="10"/>
  <c r="AB59" i="10"/>
  <c r="AA59" i="10"/>
  <c r="Z59" i="10"/>
  <c r="Y59" i="10"/>
  <c r="X59" i="10"/>
  <c r="W59" i="10"/>
  <c r="V59" i="10"/>
  <c r="U59" i="10"/>
  <c r="T59" i="10"/>
  <c r="S59" i="10"/>
  <c r="R59" i="10"/>
  <c r="Q59" i="10"/>
  <c r="P59" i="10"/>
  <c r="O59" i="10"/>
  <c r="N59" i="10"/>
  <c r="M59" i="10"/>
  <c r="L59" i="10"/>
  <c r="K59" i="10"/>
  <c r="J59" i="10"/>
  <c r="I59" i="10"/>
  <c r="H59" i="10"/>
  <c r="G59" i="10"/>
  <c r="F59" i="10"/>
  <c r="E59" i="10"/>
  <c r="D59" i="10"/>
  <c r="C59" i="10"/>
  <c r="B59" i="10"/>
  <c r="A59" i="10"/>
  <c r="AH58" i="10"/>
  <c r="AG58" i="10"/>
  <c r="AF58" i="10"/>
  <c r="AE58" i="10"/>
  <c r="AD58" i="10"/>
  <c r="AC58" i="10"/>
  <c r="AB58" i="10"/>
  <c r="AA58" i="10"/>
  <c r="Z58" i="10"/>
  <c r="Y58" i="10"/>
  <c r="X58" i="10"/>
  <c r="W58" i="10"/>
  <c r="V58" i="10"/>
  <c r="U58" i="10"/>
  <c r="T58" i="10"/>
  <c r="S58" i="10"/>
  <c r="R58" i="10"/>
  <c r="Q58" i="10"/>
  <c r="P58" i="10"/>
  <c r="O58" i="10"/>
  <c r="N58" i="10"/>
  <c r="M58" i="10"/>
  <c r="L58" i="10"/>
  <c r="K58" i="10"/>
  <c r="J58" i="10"/>
  <c r="I58" i="10"/>
  <c r="H58" i="10"/>
  <c r="G58" i="10"/>
  <c r="F58" i="10"/>
  <c r="E58" i="10"/>
  <c r="D58" i="10"/>
  <c r="C58" i="10"/>
  <c r="B58" i="10"/>
  <c r="A58" i="10"/>
  <c r="AH57" i="10"/>
  <c r="AG57" i="10"/>
  <c r="AF57" i="10"/>
  <c r="AE57" i="10"/>
  <c r="AD57" i="10"/>
  <c r="AC57" i="10"/>
  <c r="AB57" i="10"/>
  <c r="AA57" i="10"/>
  <c r="Z57" i="10"/>
  <c r="Y57" i="10"/>
  <c r="X57" i="10"/>
  <c r="W57" i="10"/>
  <c r="V57" i="10"/>
  <c r="U57" i="10"/>
  <c r="T57" i="10"/>
  <c r="S57" i="10"/>
  <c r="R57" i="10"/>
  <c r="Q57" i="10"/>
  <c r="P57" i="10"/>
  <c r="O57" i="10"/>
  <c r="N57" i="10"/>
  <c r="M57" i="10"/>
  <c r="L57" i="10"/>
  <c r="K57" i="10"/>
  <c r="J57" i="10"/>
  <c r="I57" i="10"/>
  <c r="H57" i="10"/>
  <c r="G57" i="10"/>
  <c r="F57" i="10"/>
  <c r="E57" i="10"/>
  <c r="D57" i="10"/>
  <c r="C57" i="10"/>
  <c r="B57" i="10"/>
  <c r="A57" i="10"/>
  <c r="AH56" i="10"/>
  <c r="AG56" i="10"/>
  <c r="AF56" i="10"/>
  <c r="AE56" i="10"/>
  <c r="AD56" i="10"/>
  <c r="AC56" i="10"/>
  <c r="AB56" i="10"/>
  <c r="AA56" i="10"/>
  <c r="Z56" i="10"/>
  <c r="Y56" i="10"/>
  <c r="X56" i="10"/>
  <c r="W56" i="10"/>
  <c r="V56" i="10"/>
  <c r="U56" i="10"/>
  <c r="T56" i="10"/>
  <c r="S56" i="10"/>
  <c r="R56" i="10"/>
  <c r="Q56" i="10"/>
  <c r="P56" i="10"/>
  <c r="O56" i="10"/>
  <c r="N56" i="10"/>
  <c r="M56" i="10"/>
  <c r="L56" i="10"/>
  <c r="K56" i="10"/>
  <c r="J56" i="10"/>
  <c r="I56" i="10"/>
  <c r="H56" i="10"/>
  <c r="G56" i="10"/>
  <c r="F56" i="10"/>
  <c r="E56" i="10"/>
  <c r="D56" i="10"/>
  <c r="C56" i="10"/>
  <c r="B56" i="10"/>
  <c r="A56" i="10"/>
  <c r="AH55" i="10"/>
  <c r="AG55" i="10"/>
  <c r="AF55" i="10"/>
  <c r="AE55" i="10"/>
  <c r="AD55" i="10"/>
  <c r="AC55" i="10"/>
  <c r="AB55" i="10"/>
  <c r="AA55" i="10"/>
  <c r="Z55" i="10"/>
  <c r="Y55" i="10"/>
  <c r="X55" i="10"/>
  <c r="W55" i="10"/>
  <c r="V55" i="10"/>
  <c r="U55" i="10"/>
  <c r="T55" i="10"/>
  <c r="S55" i="10"/>
  <c r="R55" i="10"/>
  <c r="Q55" i="10"/>
  <c r="P55" i="10"/>
  <c r="O55" i="10"/>
  <c r="N55" i="10"/>
  <c r="M55" i="10"/>
  <c r="L55" i="10"/>
  <c r="K55" i="10"/>
  <c r="J55" i="10"/>
  <c r="I55" i="10"/>
  <c r="H55" i="10"/>
  <c r="G55" i="10"/>
  <c r="F55" i="10"/>
  <c r="E55" i="10"/>
  <c r="D55" i="10"/>
  <c r="C55" i="10"/>
  <c r="B55" i="10"/>
  <c r="A55" i="10"/>
  <c r="AH54" i="10"/>
  <c r="AG54" i="10"/>
  <c r="AF54" i="10"/>
  <c r="AE54" i="10"/>
  <c r="AD54" i="10"/>
  <c r="AC54" i="10"/>
  <c r="AB54" i="10"/>
  <c r="AA54" i="10"/>
  <c r="Z54" i="10"/>
  <c r="Y54" i="10"/>
  <c r="X54" i="10"/>
  <c r="W54" i="10"/>
  <c r="V54" i="10"/>
  <c r="U54" i="10"/>
  <c r="T54" i="10"/>
  <c r="S54" i="10"/>
  <c r="R54" i="10"/>
  <c r="Q54" i="10"/>
  <c r="P54" i="10"/>
  <c r="O54" i="10"/>
  <c r="N54" i="10"/>
  <c r="M54" i="10"/>
  <c r="L54" i="10"/>
  <c r="K54" i="10"/>
  <c r="J54" i="10"/>
  <c r="I54" i="10"/>
  <c r="H54" i="10"/>
  <c r="G54" i="10"/>
  <c r="F54" i="10"/>
  <c r="E54" i="10"/>
  <c r="D54" i="10"/>
  <c r="C54" i="10"/>
  <c r="B54" i="10"/>
  <c r="A54" i="10"/>
  <c r="AH53" i="10"/>
  <c r="AG53" i="10"/>
  <c r="AF53" i="10"/>
  <c r="AE53" i="10"/>
  <c r="AD53" i="10"/>
  <c r="AC53" i="10"/>
  <c r="AB53" i="10"/>
  <c r="AA53" i="10"/>
  <c r="Z53" i="10"/>
  <c r="Y53" i="10"/>
  <c r="X53" i="10"/>
  <c r="W53" i="10"/>
  <c r="V53" i="10"/>
  <c r="U53" i="10"/>
  <c r="T53" i="10"/>
  <c r="S53" i="10"/>
  <c r="R53" i="10"/>
  <c r="Q53" i="10"/>
  <c r="P53" i="10"/>
  <c r="O53" i="10"/>
  <c r="N53" i="10"/>
  <c r="M53" i="10"/>
  <c r="L53" i="10"/>
  <c r="K53" i="10"/>
  <c r="J53" i="10"/>
  <c r="I53" i="10"/>
  <c r="H53" i="10"/>
  <c r="G53" i="10"/>
  <c r="F53" i="10"/>
  <c r="E53" i="10"/>
  <c r="D53" i="10"/>
  <c r="C53" i="10"/>
  <c r="B53" i="10"/>
  <c r="A53" i="10"/>
  <c r="AH52" i="10"/>
  <c r="AG52" i="10"/>
  <c r="AF52" i="10"/>
  <c r="AE52" i="10"/>
  <c r="AD52" i="10"/>
  <c r="AC52" i="10"/>
  <c r="AB52" i="10"/>
  <c r="AA52" i="10"/>
  <c r="Z52" i="10"/>
  <c r="Y52" i="10"/>
  <c r="X52" i="10"/>
  <c r="W52" i="10"/>
  <c r="V52" i="10"/>
  <c r="U52" i="10"/>
  <c r="T52" i="10"/>
  <c r="S52" i="10"/>
  <c r="R52" i="10"/>
  <c r="Q52" i="10"/>
  <c r="P52" i="10"/>
  <c r="O52" i="10"/>
  <c r="N52" i="10"/>
  <c r="M52" i="10"/>
  <c r="L52" i="10"/>
  <c r="K52" i="10"/>
  <c r="J52" i="10"/>
  <c r="I52" i="10"/>
  <c r="H52" i="10"/>
  <c r="G52" i="10"/>
  <c r="F52" i="10"/>
  <c r="E52" i="10"/>
  <c r="D52" i="10"/>
  <c r="C52" i="10"/>
  <c r="B52" i="10"/>
  <c r="A52" i="10"/>
  <c r="AH51" i="10"/>
  <c r="AG51" i="10"/>
  <c r="AF51" i="10"/>
  <c r="AE51" i="10"/>
  <c r="AD51" i="10"/>
  <c r="AC51" i="10"/>
  <c r="AB51" i="10"/>
  <c r="AA51" i="10"/>
  <c r="Z51" i="10"/>
  <c r="Y51" i="10"/>
  <c r="X51" i="10"/>
  <c r="W51" i="10"/>
  <c r="V51" i="10"/>
  <c r="U51" i="10"/>
  <c r="T51" i="10"/>
  <c r="S51" i="10"/>
  <c r="R51" i="10"/>
  <c r="Q51" i="10"/>
  <c r="P51" i="10"/>
  <c r="O51" i="10"/>
  <c r="N51" i="10"/>
  <c r="M51" i="10"/>
  <c r="L51" i="10"/>
  <c r="K51" i="10"/>
  <c r="J51" i="10"/>
  <c r="I51" i="10"/>
  <c r="H51" i="10"/>
  <c r="G51" i="10"/>
  <c r="F51" i="10"/>
  <c r="E51" i="10"/>
  <c r="D51" i="10"/>
  <c r="C51" i="10"/>
  <c r="B51" i="10"/>
  <c r="A51" i="10"/>
  <c r="AH50" i="10"/>
  <c r="AG50" i="10"/>
  <c r="AF50" i="10"/>
  <c r="AE50" i="10"/>
  <c r="AD50" i="10"/>
  <c r="AC50" i="10"/>
  <c r="AB50" i="10"/>
  <c r="AA50" i="10"/>
  <c r="Z50" i="10"/>
  <c r="Y50" i="10"/>
  <c r="X50" i="10"/>
  <c r="W50" i="10"/>
  <c r="V50" i="10"/>
  <c r="U50" i="10"/>
  <c r="T50" i="10"/>
  <c r="S50" i="10"/>
  <c r="R50" i="10"/>
  <c r="Q50" i="10"/>
  <c r="P50" i="10"/>
  <c r="O50" i="10"/>
  <c r="N50" i="10"/>
  <c r="M50" i="10"/>
  <c r="L50" i="10"/>
  <c r="K50" i="10"/>
  <c r="J50" i="10"/>
  <c r="I50" i="10"/>
  <c r="H50" i="10"/>
  <c r="G50" i="10"/>
  <c r="F50" i="10"/>
  <c r="E50" i="10"/>
  <c r="D50" i="10"/>
  <c r="C50" i="10"/>
  <c r="B50" i="10"/>
  <c r="A50" i="10"/>
  <c r="AH49" i="10"/>
  <c r="AG49" i="10"/>
  <c r="AF49" i="10"/>
  <c r="AE49" i="10"/>
  <c r="AD49" i="10"/>
  <c r="AC49" i="10"/>
  <c r="AB49" i="10"/>
  <c r="AA49" i="10"/>
  <c r="Z49" i="10"/>
  <c r="Y49" i="10"/>
  <c r="X49" i="10"/>
  <c r="W49" i="10"/>
  <c r="V49" i="10"/>
  <c r="U49" i="10"/>
  <c r="T49" i="10"/>
  <c r="S49" i="10"/>
  <c r="R49" i="10"/>
  <c r="Q49" i="10"/>
  <c r="P49" i="10"/>
  <c r="O49" i="10"/>
  <c r="N49" i="10"/>
  <c r="M49" i="10"/>
  <c r="L49" i="10"/>
  <c r="K49" i="10"/>
  <c r="J49" i="10"/>
  <c r="I49" i="10"/>
  <c r="H49" i="10"/>
  <c r="G49" i="10"/>
  <c r="F49" i="10"/>
  <c r="E49" i="10"/>
  <c r="D49" i="10"/>
  <c r="C49" i="10"/>
  <c r="B49" i="10"/>
  <c r="A49" i="10"/>
  <c r="AH48" i="10"/>
  <c r="AG48" i="10"/>
  <c r="AF48" i="10"/>
  <c r="AE48" i="10"/>
  <c r="AD48" i="10"/>
  <c r="AC48" i="10"/>
  <c r="AB48" i="10"/>
  <c r="AA48" i="10"/>
  <c r="Z48" i="10"/>
  <c r="Y48" i="10"/>
  <c r="X48" i="10"/>
  <c r="W48" i="10"/>
  <c r="V48" i="10"/>
  <c r="U48" i="10"/>
  <c r="T48" i="10"/>
  <c r="S48" i="10"/>
  <c r="R48" i="10"/>
  <c r="Q48" i="10"/>
  <c r="P48" i="10"/>
  <c r="O48" i="10"/>
  <c r="N48" i="10"/>
  <c r="M48" i="10"/>
  <c r="L48" i="10"/>
  <c r="K48" i="10"/>
  <c r="J48" i="10"/>
  <c r="I48" i="10"/>
  <c r="H48" i="10"/>
  <c r="G48" i="10"/>
  <c r="F48" i="10"/>
  <c r="E48" i="10"/>
  <c r="D48" i="10"/>
  <c r="C48" i="10"/>
  <c r="B48" i="10"/>
  <c r="A48" i="10"/>
  <c r="AH47" i="10"/>
  <c r="AG47" i="10"/>
  <c r="AF47" i="10"/>
  <c r="AE47" i="10"/>
  <c r="AD47" i="10"/>
  <c r="AC47" i="10"/>
  <c r="AB47" i="10"/>
  <c r="AA47" i="10"/>
  <c r="Z47" i="10"/>
  <c r="Y47" i="10"/>
  <c r="X47" i="10"/>
  <c r="W47" i="10"/>
  <c r="V47" i="10"/>
  <c r="U47" i="10"/>
  <c r="T47" i="10"/>
  <c r="S47" i="10"/>
  <c r="R47" i="10"/>
  <c r="Q47" i="10"/>
  <c r="P47" i="10"/>
  <c r="O47" i="10"/>
  <c r="N47" i="10"/>
  <c r="M47" i="10"/>
  <c r="L47" i="10"/>
  <c r="K47" i="10"/>
  <c r="J47" i="10"/>
  <c r="I47" i="10"/>
  <c r="H47" i="10"/>
  <c r="G47" i="10"/>
  <c r="F47" i="10"/>
  <c r="E47" i="10"/>
  <c r="D47" i="10"/>
  <c r="C47" i="10"/>
  <c r="B47" i="10"/>
  <c r="A47" i="10"/>
  <c r="AH46" i="10"/>
  <c r="AG46" i="10"/>
  <c r="AF46" i="10"/>
  <c r="AE46" i="10"/>
  <c r="AD46" i="10"/>
  <c r="AC46" i="10"/>
  <c r="AB46" i="10"/>
  <c r="AA46" i="10"/>
  <c r="Z46" i="10"/>
  <c r="Y46" i="10"/>
  <c r="X46" i="10"/>
  <c r="W46" i="10"/>
  <c r="V46" i="10"/>
  <c r="U46" i="10"/>
  <c r="T46" i="10"/>
  <c r="S46" i="10"/>
  <c r="R46" i="10"/>
  <c r="Q46" i="10"/>
  <c r="P46" i="10"/>
  <c r="O46" i="10"/>
  <c r="N46" i="10"/>
  <c r="M46" i="10"/>
  <c r="L46" i="10"/>
  <c r="K46" i="10"/>
  <c r="J46" i="10"/>
  <c r="I46" i="10"/>
  <c r="H46" i="10"/>
  <c r="G46" i="10"/>
  <c r="F46" i="10"/>
  <c r="E46" i="10"/>
  <c r="D46" i="10"/>
  <c r="C46" i="10"/>
  <c r="B46" i="10"/>
  <c r="A46" i="10"/>
  <c r="AH45" i="10"/>
  <c r="AG45" i="10"/>
  <c r="AF45" i="10"/>
  <c r="AE45" i="10"/>
  <c r="AD45" i="10"/>
  <c r="AC45" i="10"/>
  <c r="AB45" i="10"/>
  <c r="AA45" i="10"/>
  <c r="Z45" i="10"/>
  <c r="Y45" i="10"/>
  <c r="X45" i="10"/>
  <c r="W45" i="10"/>
  <c r="V45" i="10"/>
  <c r="U45" i="10"/>
  <c r="T45" i="10"/>
  <c r="S45" i="10"/>
  <c r="R45" i="10"/>
  <c r="Q45" i="10"/>
  <c r="P45" i="10"/>
  <c r="O45" i="10"/>
  <c r="N45" i="10"/>
  <c r="M45" i="10"/>
  <c r="L45" i="10"/>
  <c r="K45" i="10"/>
  <c r="J45" i="10"/>
  <c r="I45" i="10"/>
  <c r="H45" i="10"/>
  <c r="G45" i="10"/>
  <c r="F45" i="10"/>
  <c r="E45" i="10"/>
  <c r="D45" i="10"/>
  <c r="C45" i="10"/>
  <c r="B45" i="10"/>
  <c r="A45" i="10"/>
  <c r="AH44" i="10"/>
  <c r="AG44" i="10"/>
  <c r="AF44" i="10"/>
  <c r="AE44" i="10"/>
  <c r="AD44" i="10"/>
  <c r="AC44" i="10"/>
  <c r="AB44" i="10"/>
  <c r="AA44" i="10"/>
  <c r="Z44" i="10"/>
  <c r="Y44" i="10"/>
  <c r="X44" i="10"/>
  <c r="W44" i="10"/>
  <c r="V44" i="10"/>
  <c r="U44" i="10"/>
  <c r="T44" i="10"/>
  <c r="S44" i="10"/>
  <c r="R44" i="10"/>
  <c r="Q44" i="10"/>
  <c r="P44" i="10"/>
  <c r="O44" i="10"/>
  <c r="N44" i="10"/>
  <c r="M44" i="10"/>
  <c r="L44" i="10"/>
  <c r="K44" i="10"/>
  <c r="J44" i="10"/>
  <c r="I44" i="10"/>
  <c r="H44" i="10"/>
  <c r="G44" i="10"/>
  <c r="F44" i="10"/>
  <c r="E44" i="10"/>
  <c r="D44" i="10"/>
  <c r="C44" i="10"/>
  <c r="B44" i="10"/>
  <c r="A44" i="10"/>
  <c r="AH43" i="10"/>
  <c r="AG43" i="10"/>
  <c r="AF43" i="10"/>
  <c r="AE43" i="10"/>
  <c r="AD43" i="10"/>
  <c r="AC43" i="10"/>
  <c r="AB43" i="10"/>
  <c r="AA43" i="10"/>
  <c r="Z43" i="10"/>
  <c r="Y43" i="10"/>
  <c r="X43" i="10"/>
  <c r="W43" i="10"/>
  <c r="V43" i="10"/>
  <c r="U43" i="10"/>
  <c r="T43" i="10"/>
  <c r="S43" i="10"/>
  <c r="R43" i="10"/>
  <c r="Q43" i="10"/>
  <c r="P43" i="10"/>
  <c r="O43" i="10"/>
  <c r="N43" i="10"/>
  <c r="M43" i="10"/>
  <c r="L43" i="10"/>
  <c r="K43" i="10"/>
  <c r="J43" i="10"/>
  <c r="I43" i="10"/>
  <c r="H43" i="10"/>
  <c r="G43" i="10"/>
  <c r="F43" i="10"/>
  <c r="E43" i="10"/>
  <c r="D43" i="10"/>
  <c r="C43" i="10"/>
  <c r="B43" i="10"/>
  <c r="A43" i="10"/>
  <c r="AH42" i="10"/>
  <c r="AG42" i="10"/>
  <c r="AF42" i="10"/>
  <c r="AE42" i="10"/>
  <c r="AD42" i="10"/>
  <c r="AC42" i="10"/>
  <c r="AB42" i="10"/>
  <c r="AA42" i="10"/>
  <c r="Z42" i="10"/>
  <c r="Y42" i="10"/>
  <c r="X42" i="10"/>
  <c r="W42" i="10"/>
  <c r="V42" i="10"/>
  <c r="U42" i="10"/>
  <c r="T42" i="10"/>
  <c r="S42" i="10"/>
  <c r="R42" i="10"/>
  <c r="Q42" i="10"/>
  <c r="P42" i="10"/>
  <c r="O42" i="10"/>
  <c r="N42" i="10"/>
  <c r="M42" i="10"/>
  <c r="L42" i="10"/>
  <c r="K42" i="10"/>
  <c r="J42" i="10"/>
  <c r="I42" i="10"/>
  <c r="H42" i="10"/>
  <c r="G42" i="10"/>
  <c r="F42" i="10"/>
  <c r="E42" i="10"/>
  <c r="D42" i="10"/>
  <c r="C42" i="10"/>
  <c r="B42" i="10"/>
  <c r="A42" i="10"/>
  <c r="AH41" i="10"/>
  <c r="AG41" i="10"/>
  <c r="AF41" i="10"/>
  <c r="AE41" i="10"/>
  <c r="AD41" i="10"/>
  <c r="AC41" i="10"/>
  <c r="AB41" i="10"/>
  <c r="AA41" i="10"/>
  <c r="Z41" i="10"/>
  <c r="Y41" i="10"/>
  <c r="X41" i="10"/>
  <c r="W41" i="10"/>
  <c r="V41" i="10"/>
  <c r="U41" i="10"/>
  <c r="T41" i="10"/>
  <c r="S41" i="10"/>
  <c r="R41" i="10"/>
  <c r="Q41" i="10"/>
  <c r="P41" i="10"/>
  <c r="O41" i="10"/>
  <c r="N41" i="10"/>
  <c r="M41" i="10"/>
  <c r="L41" i="10"/>
  <c r="K41" i="10"/>
  <c r="J41" i="10"/>
  <c r="I41" i="10"/>
  <c r="H41" i="10"/>
  <c r="G41" i="10"/>
  <c r="F41" i="10"/>
  <c r="E41" i="10"/>
  <c r="D41" i="10"/>
  <c r="C41" i="10"/>
  <c r="B41" i="10"/>
  <c r="A41" i="10"/>
  <c r="AH40" i="10"/>
  <c r="AG40" i="10"/>
  <c r="AF40" i="10"/>
  <c r="AE40" i="10"/>
  <c r="AD40" i="10"/>
  <c r="AC40" i="10"/>
  <c r="AB40" i="10"/>
  <c r="AA40" i="10"/>
  <c r="Z40" i="10"/>
  <c r="Y40" i="10"/>
  <c r="X40" i="10"/>
  <c r="W40" i="10"/>
  <c r="V40" i="10"/>
  <c r="U40" i="10"/>
  <c r="T40" i="10"/>
  <c r="S40" i="10"/>
  <c r="R40" i="10"/>
  <c r="Q40" i="10"/>
  <c r="P40" i="10"/>
  <c r="O40" i="10"/>
  <c r="N40" i="10"/>
  <c r="M40" i="10"/>
  <c r="L40" i="10"/>
  <c r="K40" i="10"/>
  <c r="J40" i="10"/>
  <c r="I40" i="10"/>
  <c r="H40" i="10"/>
  <c r="G40" i="10"/>
  <c r="F40" i="10"/>
  <c r="E40" i="10"/>
  <c r="D40" i="10"/>
  <c r="C40" i="10"/>
  <c r="B40" i="10"/>
  <c r="A40" i="10"/>
  <c r="AH39" i="10"/>
  <c r="AG39" i="10"/>
  <c r="AF39" i="10"/>
  <c r="AE39" i="10"/>
  <c r="AD39" i="10"/>
  <c r="AC39" i="10"/>
  <c r="AB39" i="10"/>
  <c r="AA39" i="10"/>
  <c r="Z39" i="10"/>
  <c r="Y39" i="10"/>
  <c r="X39" i="10"/>
  <c r="W39" i="10"/>
  <c r="V39" i="10"/>
  <c r="U39" i="10"/>
  <c r="T39" i="10"/>
  <c r="S39" i="10"/>
  <c r="R39" i="10"/>
  <c r="Q39" i="10"/>
  <c r="P39" i="10"/>
  <c r="O39" i="10"/>
  <c r="N39" i="10"/>
  <c r="M39" i="10"/>
  <c r="L39" i="10"/>
  <c r="K39" i="10"/>
  <c r="J39" i="10"/>
  <c r="I39" i="10"/>
  <c r="H39" i="10"/>
  <c r="G39" i="10"/>
  <c r="F39" i="10"/>
  <c r="E39" i="10"/>
  <c r="D39" i="10"/>
  <c r="C39" i="10"/>
  <c r="B39" i="10"/>
  <c r="A39" i="10"/>
  <c r="AH38" i="10"/>
  <c r="AG38" i="10"/>
  <c r="AF38" i="10"/>
  <c r="AE38" i="10"/>
  <c r="AD38" i="10"/>
  <c r="AC38" i="10"/>
  <c r="AB38" i="10"/>
  <c r="AA38" i="10"/>
  <c r="Z38" i="10"/>
  <c r="Y38" i="10"/>
  <c r="X38" i="10"/>
  <c r="W38" i="10"/>
  <c r="V38" i="10"/>
  <c r="U38" i="10"/>
  <c r="T38" i="10"/>
  <c r="S38" i="10"/>
  <c r="R38" i="10"/>
  <c r="Q38" i="10"/>
  <c r="P38" i="10"/>
  <c r="O38" i="10"/>
  <c r="N38" i="10"/>
  <c r="M38" i="10"/>
  <c r="L38" i="10"/>
  <c r="K38" i="10"/>
  <c r="J38" i="10"/>
  <c r="I38" i="10"/>
  <c r="H38" i="10"/>
  <c r="G38" i="10"/>
  <c r="F38" i="10"/>
  <c r="E38" i="10"/>
  <c r="D38" i="10"/>
  <c r="C38" i="10"/>
  <c r="B38" i="10"/>
  <c r="A38" i="10"/>
  <c r="AH37" i="10"/>
  <c r="AG37" i="10"/>
  <c r="AF37" i="10"/>
  <c r="AE37" i="10"/>
  <c r="AD37" i="10"/>
  <c r="AC37" i="10"/>
  <c r="AB37" i="10"/>
  <c r="AA37" i="10"/>
  <c r="Z37" i="10"/>
  <c r="Y37" i="10"/>
  <c r="X37" i="10"/>
  <c r="W37" i="10"/>
  <c r="V37" i="10"/>
  <c r="U37" i="10"/>
  <c r="T37" i="10"/>
  <c r="S37" i="10"/>
  <c r="R37" i="10"/>
  <c r="Q37" i="10"/>
  <c r="P37" i="10"/>
  <c r="O37" i="10"/>
  <c r="N37" i="10"/>
  <c r="M37" i="10"/>
  <c r="L37" i="10"/>
  <c r="K37" i="10"/>
  <c r="J37" i="10"/>
  <c r="I37" i="10"/>
  <c r="H37" i="10"/>
  <c r="G37" i="10"/>
  <c r="F37" i="10"/>
  <c r="E37" i="10"/>
  <c r="D37" i="10"/>
  <c r="C37" i="10"/>
  <c r="B37" i="10"/>
  <c r="A37" i="10"/>
  <c r="AH36" i="10"/>
  <c r="AG36" i="10"/>
  <c r="AF36" i="10"/>
  <c r="AE36" i="10"/>
  <c r="AD36" i="10"/>
  <c r="AC36" i="10"/>
  <c r="AB36" i="10"/>
  <c r="AA36" i="10"/>
  <c r="Z36" i="10"/>
  <c r="Y36" i="10"/>
  <c r="X36" i="10"/>
  <c r="W36" i="10"/>
  <c r="V36" i="10"/>
  <c r="U36" i="10"/>
  <c r="T36" i="10"/>
  <c r="S36" i="10"/>
  <c r="R36" i="10"/>
  <c r="Q36" i="10"/>
  <c r="P36" i="10"/>
  <c r="O36" i="10"/>
  <c r="N36" i="10"/>
  <c r="M36" i="10"/>
  <c r="L36" i="10"/>
  <c r="K36" i="10"/>
  <c r="J36" i="10"/>
  <c r="I36" i="10"/>
  <c r="H36" i="10"/>
  <c r="G36" i="10"/>
  <c r="F36" i="10"/>
  <c r="E36" i="10"/>
  <c r="D36" i="10"/>
  <c r="C36" i="10"/>
  <c r="B36" i="10"/>
  <c r="A36" i="10"/>
  <c r="AH35" i="10"/>
  <c r="AG35" i="10"/>
  <c r="AF35" i="10"/>
  <c r="AE35" i="10"/>
  <c r="AD35" i="10"/>
  <c r="AC35" i="10"/>
  <c r="AB35" i="10"/>
  <c r="AA35" i="10"/>
  <c r="Z35" i="10"/>
  <c r="Y35" i="10"/>
  <c r="X35" i="10"/>
  <c r="W35" i="10"/>
  <c r="V35" i="10"/>
  <c r="U35" i="10"/>
  <c r="T35" i="10"/>
  <c r="S35" i="10"/>
  <c r="R35" i="10"/>
  <c r="Q35" i="10"/>
  <c r="P35" i="10"/>
  <c r="O35" i="10"/>
  <c r="N35" i="10"/>
  <c r="M35" i="10"/>
  <c r="L35" i="10"/>
  <c r="K35" i="10"/>
  <c r="J35" i="10"/>
  <c r="I35" i="10"/>
  <c r="H35" i="10"/>
  <c r="G35" i="10"/>
  <c r="F35" i="10"/>
  <c r="E35" i="10"/>
  <c r="D35" i="10"/>
  <c r="C35" i="10"/>
  <c r="B35" i="10"/>
  <c r="A35" i="10"/>
  <c r="AH34" i="10"/>
  <c r="AG34" i="10"/>
  <c r="AF34" i="10"/>
  <c r="AE34" i="10"/>
  <c r="AD34" i="10"/>
  <c r="AC34" i="10"/>
  <c r="AB34" i="10"/>
  <c r="AA34" i="10"/>
  <c r="Z34" i="10"/>
  <c r="Y34" i="10"/>
  <c r="X34" i="10"/>
  <c r="W34" i="10"/>
  <c r="V34" i="10"/>
  <c r="U34" i="10"/>
  <c r="T34" i="10"/>
  <c r="S34" i="10"/>
  <c r="R34" i="10"/>
  <c r="Q34" i="10"/>
  <c r="P34" i="10"/>
  <c r="O34" i="10"/>
  <c r="N34" i="10"/>
  <c r="M34" i="10"/>
  <c r="L34" i="10"/>
  <c r="K34" i="10"/>
  <c r="J34" i="10"/>
  <c r="I34" i="10"/>
  <c r="H34" i="10"/>
  <c r="G34" i="10"/>
  <c r="F34" i="10"/>
  <c r="E34" i="10"/>
  <c r="D34" i="10"/>
  <c r="C34" i="10"/>
  <c r="B34" i="10"/>
  <c r="A34" i="10"/>
  <c r="AH33" i="10"/>
  <c r="AG33" i="10"/>
  <c r="AF33" i="10"/>
  <c r="AE33" i="10"/>
  <c r="AD33" i="10"/>
  <c r="AC33" i="10"/>
  <c r="AB33" i="10"/>
  <c r="AA33" i="10"/>
  <c r="Z33" i="10"/>
  <c r="Y33" i="10"/>
  <c r="X33" i="10"/>
  <c r="W33" i="10"/>
  <c r="V33" i="10"/>
  <c r="U33" i="10"/>
  <c r="T33" i="10"/>
  <c r="S33" i="10"/>
  <c r="R33" i="10"/>
  <c r="Q33" i="10"/>
  <c r="P33" i="10"/>
  <c r="O33" i="10"/>
  <c r="N33" i="10"/>
  <c r="M33" i="10"/>
  <c r="L33" i="10"/>
  <c r="K33" i="10"/>
  <c r="J33" i="10"/>
  <c r="I33" i="10"/>
  <c r="H33" i="10"/>
  <c r="G33" i="10"/>
  <c r="F33" i="10"/>
  <c r="E33" i="10"/>
  <c r="D33" i="10"/>
  <c r="C33" i="10"/>
  <c r="B33" i="10"/>
  <c r="A33" i="10"/>
  <c r="AH32" i="10"/>
  <c r="AG32" i="10"/>
  <c r="AF32" i="10"/>
  <c r="AE32" i="10"/>
  <c r="AD32" i="10"/>
  <c r="AC32" i="10"/>
  <c r="AB32" i="10"/>
  <c r="AA32" i="10"/>
  <c r="Z32" i="10"/>
  <c r="Y32" i="10"/>
  <c r="X32" i="10"/>
  <c r="W32" i="10"/>
  <c r="V32" i="10"/>
  <c r="U32" i="10"/>
  <c r="T32" i="10"/>
  <c r="S32" i="10"/>
  <c r="R32" i="10"/>
  <c r="Q32" i="10"/>
  <c r="P32" i="10"/>
  <c r="O32" i="10"/>
  <c r="N32" i="10"/>
  <c r="M32" i="10"/>
  <c r="L32" i="10"/>
  <c r="K32" i="10"/>
  <c r="J32" i="10"/>
  <c r="I32" i="10"/>
  <c r="H32" i="10"/>
  <c r="G32" i="10"/>
  <c r="F32" i="10"/>
  <c r="E32" i="10"/>
  <c r="D32" i="10"/>
  <c r="C32" i="10"/>
  <c r="B32" i="10"/>
  <c r="A32" i="10"/>
  <c r="AH31" i="10"/>
  <c r="AG31" i="10"/>
  <c r="AF31" i="10"/>
  <c r="AE31" i="10"/>
  <c r="AD31" i="10"/>
  <c r="AC31" i="10"/>
  <c r="AB31" i="10"/>
  <c r="AA31" i="10"/>
  <c r="Z31" i="10"/>
  <c r="Y31" i="10"/>
  <c r="X31" i="10"/>
  <c r="W31" i="10"/>
  <c r="V31" i="10"/>
  <c r="U31" i="10"/>
  <c r="T31" i="10"/>
  <c r="S31" i="10"/>
  <c r="R31" i="10"/>
  <c r="Q31" i="10"/>
  <c r="P31" i="10"/>
  <c r="O31" i="10"/>
  <c r="N31" i="10"/>
  <c r="M31" i="10"/>
  <c r="L31" i="10"/>
  <c r="K31" i="10"/>
  <c r="J31" i="10"/>
  <c r="I31" i="10"/>
  <c r="H31" i="10"/>
  <c r="G31" i="10"/>
  <c r="F31" i="10"/>
  <c r="E31" i="10"/>
  <c r="D31" i="10"/>
  <c r="C31" i="10"/>
  <c r="B31" i="10"/>
  <c r="A31" i="10"/>
  <c r="AH30" i="10"/>
  <c r="AG30" i="10"/>
  <c r="AF30" i="10"/>
  <c r="AE30" i="10"/>
  <c r="AD30" i="10"/>
  <c r="AC30" i="10"/>
  <c r="AB30" i="10"/>
  <c r="AA30" i="10"/>
  <c r="Z30" i="10"/>
  <c r="Y30" i="10"/>
  <c r="X30" i="10"/>
  <c r="W30" i="10"/>
  <c r="V30" i="10"/>
  <c r="U30" i="10"/>
  <c r="T30" i="10"/>
  <c r="S30" i="10"/>
  <c r="R30" i="10"/>
  <c r="Q30" i="10"/>
  <c r="P30" i="10"/>
  <c r="O30" i="10"/>
  <c r="N30" i="10"/>
  <c r="M30" i="10"/>
  <c r="L30" i="10"/>
  <c r="K30" i="10"/>
  <c r="J30" i="10"/>
  <c r="I30" i="10"/>
  <c r="H30" i="10"/>
  <c r="G30" i="10"/>
  <c r="F30" i="10"/>
  <c r="E30" i="10"/>
  <c r="D30" i="10"/>
  <c r="C30" i="10"/>
  <c r="B30" i="10"/>
  <c r="A30" i="10"/>
  <c r="AH29" i="10"/>
  <c r="AG29" i="10"/>
  <c r="AF29" i="10"/>
  <c r="AE29" i="10"/>
  <c r="AD29" i="10"/>
  <c r="AC29" i="10"/>
  <c r="AB29" i="10"/>
  <c r="AA29" i="10"/>
  <c r="Z29" i="10"/>
  <c r="Y29" i="10"/>
  <c r="X29" i="10"/>
  <c r="W29" i="10"/>
  <c r="V29" i="10"/>
  <c r="U29" i="10"/>
  <c r="T29" i="10"/>
  <c r="S29" i="10"/>
  <c r="R29" i="10"/>
  <c r="Q29" i="10"/>
  <c r="P29" i="10"/>
  <c r="O29" i="10"/>
  <c r="N29" i="10"/>
  <c r="M29" i="10"/>
  <c r="L29" i="10"/>
  <c r="K29" i="10"/>
  <c r="J29" i="10"/>
  <c r="I29" i="10"/>
  <c r="H29" i="10"/>
  <c r="G29" i="10"/>
  <c r="F29" i="10"/>
  <c r="E29" i="10"/>
  <c r="D29" i="10"/>
  <c r="C29" i="10"/>
  <c r="B29" i="10"/>
  <c r="A29" i="10"/>
  <c r="AH28" i="10"/>
  <c r="AG28" i="10"/>
  <c r="AF28" i="10"/>
  <c r="AE28" i="10"/>
  <c r="AD28" i="10"/>
  <c r="AC28" i="10"/>
  <c r="AB28" i="10"/>
  <c r="AA28" i="10"/>
  <c r="Z28" i="10"/>
  <c r="Y28" i="10"/>
  <c r="X28" i="10"/>
  <c r="W28" i="10"/>
  <c r="V28" i="10"/>
  <c r="U28" i="10"/>
  <c r="T28" i="10"/>
  <c r="S28" i="10"/>
  <c r="R28" i="10"/>
  <c r="Q28" i="10"/>
  <c r="P28" i="10"/>
  <c r="O28" i="10"/>
  <c r="N28" i="10"/>
  <c r="M28" i="10"/>
  <c r="L28" i="10"/>
  <c r="K28" i="10"/>
  <c r="J28" i="10"/>
  <c r="I28" i="10"/>
  <c r="H28" i="10"/>
  <c r="G28" i="10"/>
  <c r="F28" i="10"/>
  <c r="E28" i="10"/>
  <c r="D28" i="10"/>
  <c r="C28" i="10"/>
  <c r="B28" i="10"/>
  <c r="A28" i="10"/>
  <c r="AH27" i="10"/>
  <c r="AG27" i="10"/>
  <c r="AF27" i="10"/>
  <c r="AE27" i="10"/>
  <c r="AD27" i="10"/>
  <c r="AC27" i="10"/>
  <c r="AB27" i="10"/>
  <c r="AA27" i="10"/>
  <c r="Z27" i="10"/>
  <c r="Y27" i="10"/>
  <c r="X27" i="10"/>
  <c r="W27" i="10"/>
  <c r="V27" i="10"/>
  <c r="U27" i="10"/>
  <c r="T27" i="10"/>
  <c r="S27" i="10"/>
  <c r="R27" i="10"/>
  <c r="Q27" i="10"/>
  <c r="P27" i="10"/>
  <c r="O27" i="10"/>
  <c r="N27" i="10"/>
  <c r="M27" i="10"/>
  <c r="L27" i="10"/>
  <c r="K27" i="10"/>
  <c r="J27" i="10"/>
  <c r="I27" i="10"/>
  <c r="H27" i="10"/>
  <c r="G27" i="10"/>
  <c r="F27" i="10"/>
  <c r="E27" i="10"/>
  <c r="D27" i="10"/>
  <c r="C27" i="10"/>
  <c r="B27" i="10"/>
  <c r="A27" i="10"/>
  <c r="AH26" i="10"/>
  <c r="AG26" i="10"/>
  <c r="AF26" i="10"/>
  <c r="AE26" i="10"/>
  <c r="AD26" i="10"/>
  <c r="AC26" i="10"/>
  <c r="AB26" i="10"/>
  <c r="AA26" i="10"/>
  <c r="Z26" i="10"/>
  <c r="Y26" i="10"/>
  <c r="X26" i="10"/>
  <c r="W26" i="10"/>
  <c r="V26" i="10"/>
  <c r="U26" i="10"/>
  <c r="T26" i="10"/>
  <c r="S26" i="10"/>
  <c r="R26" i="10"/>
  <c r="Q26" i="10"/>
  <c r="P26" i="10"/>
  <c r="O26" i="10"/>
  <c r="N26" i="10"/>
  <c r="M26" i="10"/>
  <c r="L26" i="10"/>
  <c r="K26" i="10"/>
  <c r="J26" i="10"/>
  <c r="I26" i="10"/>
  <c r="H26" i="10"/>
  <c r="G26" i="10"/>
  <c r="F26" i="10"/>
  <c r="E26" i="10"/>
  <c r="D26" i="10"/>
  <c r="C26" i="10"/>
  <c r="B26" i="10"/>
  <c r="A26" i="10"/>
  <c r="AH25" i="10"/>
  <c r="AG25" i="10"/>
  <c r="AF25" i="10"/>
  <c r="AE25" i="10"/>
  <c r="AD25" i="10"/>
  <c r="AC25" i="10"/>
  <c r="AB25" i="10"/>
  <c r="AA25" i="10"/>
  <c r="Z25" i="10"/>
  <c r="Y25" i="10"/>
  <c r="X25" i="10"/>
  <c r="W25" i="10"/>
  <c r="V25" i="10"/>
  <c r="U25" i="10"/>
  <c r="T25" i="10"/>
  <c r="S25" i="10"/>
  <c r="R25" i="10"/>
  <c r="Q25" i="10"/>
  <c r="P25" i="10"/>
  <c r="O25" i="10"/>
  <c r="N25" i="10"/>
  <c r="M25" i="10"/>
  <c r="L25" i="10"/>
  <c r="K25" i="10"/>
  <c r="J25" i="10"/>
  <c r="I25" i="10"/>
  <c r="H25" i="10"/>
  <c r="G25" i="10"/>
  <c r="F25" i="10"/>
  <c r="E25" i="10"/>
  <c r="D25" i="10"/>
  <c r="C25" i="10"/>
  <c r="B25" i="10"/>
  <c r="A25" i="10"/>
  <c r="AH24" i="10"/>
  <c r="AG24" i="10"/>
  <c r="AF24" i="10"/>
  <c r="AE24" i="10"/>
  <c r="AD24" i="10"/>
  <c r="AC24" i="10"/>
  <c r="AB24" i="10"/>
  <c r="AA24" i="10"/>
  <c r="Z24" i="10"/>
  <c r="Y24" i="10"/>
  <c r="X24" i="10"/>
  <c r="W24" i="10"/>
  <c r="V24" i="10"/>
  <c r="U24" i="10"/>
  <c r="T24" i="10"/>
  <c r="S24" i="10"/>
  <c r="R24" i="10"/>
  <c r="Q24" i="10"/>
  <c r="P24" i="10"/>
  <c r="O24" i="10"/>
  <c r="N24" i="10"/>
  <c r="M24" i="10"/>
  <c r="L24" i="10"/>
  <c r="K24" i="10"/>
  <c r="J24" i="10"/>
  <c r="I24" i="10"/>
  <c r="H24" i="10"/>
  <c r="G24" i="10"/>
  <c r="F24" i="10"/>
  <c r="E24" i="10"/>
  <c r="D24" i="10"/>
  <c r="C24" i="10"/>
  <c r="B24" i="10"/>
  <c r="A24" i="10"/>
  <c r="AH23" i="10"/>
  <c r="AG23" i="10"/>
  <c r="AF23" i="10"/>
  <c r="AE23" i="10"/>
  <c r="AD23" i="10"/>
  <c r="AC23" i="10"/>
  <c r="AB23" i="10"/>
  <c r="AA23" i="10"/>
  <c r="Z23" i="10"/>
  <c r="Y23" i="10"/>
  <c r="X23" i="10"/>
  <c r="W23" i="10"/>
  <c r="V23" i="10"/>
  <c r="U23" i="10"/>
  <c r="T23" i="10"/>
  <c r="S23" i="10"/>
  <c r="R23" i="10"/>
  <c r="Q23" i="10"/>
  <c r="P23" i="10"/>
  <c r="O23" i="10"/>
  <c r="N23" i="10"/>
  <c r="M23" i="10"/>
  <c r="L23" i="10"/>
  <c r="K23" i="10"/>
  <c r="J23" i="10"/>
  <c r="I23" i="10"/>
  <c r="H23" i="10"/>
  <c r="G23" i="10"/>
  <c r="F23" i="10"/>
  <c r="E23" i="10"/>
  <c r="D23" i="10"/>
  <c r="C23" i="10"/>
  <c r="B23" i="10"/>
  <c r="A23" i="10"/>
  <c r="AH22" i="10"/>
  <c r="AG22" i="10"/>
  <c r="AF22" i="10"/>
  <c r="AE22" i="10"/>
  <c r="AD22" i="10"/>
  <c r="AC22" i="10"/>
  <c r="AB22" i="10"/>
  <c r="AA22" i="10"/>
  <c r="Z22" i="10"/>
  <c r="Y22" i="10"/>
  <c r="X22" i="10"/>
  <c r="W22" i="10"/>
  <c r="V22" i="10"/>
  <c r="U22" i="10"/>
  <c r="T22" i="10"/>
  <c r="S22" i="10"/>
  <c r="R22" i="10"/>
  <c r="Q22" i="10"/>
  <c r="P22" i="10"/>
  <c r="O22" i="10"/>
  <c r="N22" i="10"/>
  <c r="M22" i="10"/>
  <c r="L22" i="10"/>
  <c r="K22" i="10"/>
  <c r="J22" i="10"/>
  <c r="I22" i="10"/>
  <c r="H22" i="10"/>
  <c r="G22" i="10"/>
  <c r="F22" i="10"/>
  <c r="E22" i="10"/>
  <c r="D22" i="10"/>
  <c r="C22" i="10"/>
  <c r="B22" i="10"/>
  <c r="A22" i="10"/>
  <c r="AH21" i="10"/>
  <c r="AG21" i="10"/>
  <c r="AF21" i="10"/>
  <c r="AE21" i="10"/>
  <c r="AD21" i="10"/>
  <c r="AC21" i="10"/>
  <c r="AB21" i="10"/>
  <c r="AA21" i="10"/>
  <c r="Z21" i="10"/>
  <c r="Y21" i="10"/>
  <c r="X21" i="10"/>
  <c r="W21" i="10"/>
  <c r="V21" i="10"/>
  <c r="U21" i="10"/>
  <c r="T21" i="10"/>
  <c r="S21" i="10"/>
  <c r="R21" i="10"/>
  <c r="Q21" i="10"/>
  <c r="P21" i="10"/>
  <c r="O21" i="10"/>
  <c r="N21" i="10"/>
  <c r="M21" i="10"/>
  <c r="L21" i="10"/>
  <c r="K21" i="10"/>
  <c r="J21" i="10"/>
  <c r="I21" i="10"/>
  <c r="H21" i="10"/>
  <c r="G21" i="10"/>
  <c r="F21" i="10"/>
  <c r="E21" i="10"/>
  <c r="D21" i="10"/>
  <c r="C21" i="10"/>
  <c r="B21" i="10"/>
  <c r="A21" i="10"/>
  <c r="AH20" i="10"/>
  <c r="AG20" i="10"/>
  <c r="AF20" i="10"/>
  <c r="AE20" i="10"/>
  <c r="AD20" i="10"/>
  <c r="AC20" i="10"/>
  <c r="AB20" i="10"/>
  <c r="AA20" i="10"/>
  <c r="Z20" i="10"/>
  <c r="Y20" i="10"/>
  <c r="X20" i="10"/>
  <c r="W20" i="10"/>
  <c r="V20" i="10"/>
  <c r="U20" i="10"/>
  <c r="T20" i="10"/>
  <c r="S20" i="10"/>
  <c r="R20" i="10"/>
  <c r="Q20" i="10"/>
  <c r="P20" i="10"/>
  <c r="O20" i="10"/>
  <c r="N20" i="10"/>
  <c r="M20" i="10"/>
  <c r="L20" i="10"/>
  <c r="K20" i="10"/>
  <c r="J20" i="10"/>
  <c r="I20" i="10"/>
  <c r="H20" i="10"/>
  <c r="G20" i="10"/>
  <c r="F20" i="10"/>
  <c r="E20" i="10"/>
  <c r="D20" i="10"/>
  <c r="C20" i="10"/>
  <c r="B20" i="10"/>
  <c r="A20" i="10"/>
  <c r="AH19" i="10"/>
  <c r="AG19" i="10"/>
  <c r="AF19" i="10"/>
  <c r="AE19" i="10"/>
  <c r="AD19" i="10"/>
  <c r="AC19" i="10"/>
  <c r="AB19" i="10"/>
  <c r="AA19" i="10"/>
  <c r="Z19" i="10"/>
  <c r="Y19" i="10"/>
  <c r="X19" i="10"/>
  <c r="W19" i="10"/>
  <c r="V19" i="10"/>
  <c r="U19" i="10"/>
  <c r="T19" i="10"/>
  <c r="S19" i="10"/>
  <c r="R19" i="10"/>
  <c r="Q19" i="10"/>
  <c r="P19" i="10"/>
  <c r="O19" i="10"/>
  <c r="N19" i="10"/>
  <c r="M19" i="10"/>
  <c r="L19" i="10"/>
  <c r="K19" i="10"/>
  <c r="J19" i="10"/>
  <c r="I19" i="10"/>
  <c r="H19" i="10"/>
  <c r="G19" i="10"/>
  <c r="F19" i="10"/>
  <c r="E19" i="10"/>
  <c r="D19" i="10"/>
  <c r="C19" i="10"/>
  <c r="B19" i="10"/>
  <c r="A19" i="10"/>
  <c r="AH18" i="10"/>
  <c r="AG18" i="10"/>
  <c r="AF18" i="10"/>
  <c r="AE18" i="10"/>
  <c r="AD18" i="10"/>
  <c r="AC18" i="10"/>
  <c r="AB18" i="10"/>
  <c r="AA18" i="10"/>
  <c r="Z18" i="10"/>
  <c r="Y18" i="10"/>
  <c r="X18" i="10"/>
  <c r="W18" i="10"/>
  <c r="V18" i="10"/>
  <c r="U18" i="10"/>
  <c r="T18" i="10"/>
  <c r="S18" i="10"/>
  <c r="R18" i="10"/>
  <c r="Q18" i="10"/>
  <c r="P18" i="10"/>
  <c r="O18" i="10"/>
  <c r="N18" i="10"/>
  <c r="M18" i="10"/>
  <c r="L18" i="10"/>
  <c r="K18" i="10"/>
  <c r="J18" i="10"/>
  <c r="I18" i="10"/>
  <c r="H18" i="10"/>
  <c r="G18" i="10"/>
  <c r="F18" i="10"/>
  <c r="E18" i="10"/>
  <c r="D18" i="10"/>
  <c r="C18" i="10"/>
  <c r="B18" i="10"/>
  <c r="A18" i="10"/>
  <c r="AH17" i="10"/>
  <c r="AG17" i="10"/>
  <c r="AF17" i="10"/>
  <c r="AE17" i="10"/>
  <c r="AD17" i="10"/>
  <c r="AC17" i="10"/>
  <c r="AB17" i="10"/>
  <c r="AA17" i="10"/>
  <c r="Z17" i="10"/>
  <c r="Y17" i="10"/>
  <c r="X17" i="10"/>
  <c r="W17" i="10"/>
  <c r="V17" i="10"/>
  <c r="U17" i="10"/>
  <c r="T17" i="10"/>
  <c r="S17" i="10"/>
  <c r="R17" i="10"/>
  <c r="Q17" i="10"/>
  <c r="P17" i="10"/>
  <c r="O17" i="10"/>
  <c r="N17" i="10"/>
  <c r="M17" i="10"/>
  <c r="L17" i="10"/>
  <c r="K17" i="10"/>
  <c r="J17" i="10"/>
  <c r="I17" i="10"/>
  <c r="H17" i="10"/>
  <c r="G17" i="10"/>
  <c r="F17" i="10"/>
  <c r="E17" i="10"/>
  <c r="D17" i="10"/>
  <c r="C17" i="10"/>
  <c r="B17" i="10"/>
  <c r="A17" i="10"/>
  <c r="AH16" i="10"/>
  <c r="AG16" i="10"/>
  <c r="AF16" i="10"/>
  <c r="AE16" i="10"/>
  <c r="AD16" i="10"/>
  <c r="AC16" i="10"/>
  <c r="AB16" i="10"/>
  <c r="AA16" i="10"/>
  <c r="Z16" i="10"/>
  <c r="Y16" i="10"/>
  <c r="X16" i="10"/>
  <c r="W16" i="10"/>
  <c r="V16" i="10"/>
  <c r="U16" i="10"/>
  <c r="T16" i="10"/>
  <c r="S16" i="10"/>
  <c r="R16" i="10"/>
  <c r="Q16" i="10"/>
  <c r="P16" i="10"/>
  <c r="O16" i="10"/>
  <c r="N16" i="10"/>
  <c r="M16" i="10"/>
  <c r="L16" i="10"/>
  <c r="K16" i="10"/>
  <c r="J16" i="10"/>
  <c r="I16" i="10"/>
  <c r="H16" i="10"/>
  <c r="G16" i="10"/>
  <c r="F16" i="10"/>
  <c r="E16" i="10"/>
  <c r="D16" i="10"/>
  <c r="C16" i="10"/>
  <c r="B16" i="10"/>
  <c r="A16" i="10"/>
  <c r="AH15" i="10"/>
  <c r="AG15" i="10"/>
  <c r="AF15" i="10"/>
  <c r="AE15" i="10"/>
  <c r="AD15" i="10"/>
  <c r="AC15" i="10"/>
  <c r="AB15" i="10"/>
  <c r="AA15" i="10"/>
  <c r="Z15" i="10"/>
  <c r="Y15" i="10"/>
  <c r="X15" i="10"/>
  <c r="W15" i="10"/>
  <c r="V15" i="10"/>
  <c r="U15" i="10"/>
  <c r="T15" i="10"/>
  <c r="S15" i="10"/>
  <c r="R15" i="10"/>
  <c r="Q15" i="10"/>
  <c r="P15" i="10"/>
  <c r="O15" i="10"/>
  <c r="N15" i="10"/>
  <c r="M15" i="10"/>
  <c r="L15" i="10"/>
  <c r="K15" i="10"/>
  <c r="J15" i="10"/>
  <c r="I15" i="10"/>
  <c r="H15" i="10"/>
  <c r="G15" i="10"/>
  <c r="F15" i="10"/>
  <c r="E15" i="10"/>
  <c r="D15" i="10"/>
  <c r="C15" i="10"/>
  <c r="B15" i="10"/>
  <c r="A15" i="10"/>
  <c r="AH14" i="10"/>
  <c r="AG14" i="10"/>
  <c r="AF14" i="10"/>
  <c r="AE14" i="10"/>
  <c r="AD14" i="10"/>
  <c r="AC14" i="10"/>
  <c r="AB14" i="10"/>
  <c r="AA14" i="10"/>
  <c r="Z14" i="10"/>
  <c r="Y14" i="10"/>
  <c r="X14" i="10"/>
  <c r="W14" i="10"/>
  <c r="V14" i="10"/>
  <c r="U14" i="10"/>
  <c r="T14" i="10"/>
  <c r="S14" i="10"/>
  <c r="R14" i="10"/>
  <c r="Q14" i="10"/>
  <c r="P14" i="10"/>
  <c r="O14" i="10"/>
  <c r="N14" i="10"/>
  <c r="M14" i="10"/>
  <c r="L14" i="10"/>
  <c r="K14" i="10"/>
  <c r="J14" i="10"/>
  <c r="I14" i="10"/>
  <c r="H14" i="10"/>
  <c r="G14" i="10"/>
  <c r="F14" i="10"/>
  <c r="E14" i="10"/>
  <c r="D14" i="10"/>
  <c r="C14" i="10"/>
  <c r="B14" i="10"/>
  <c r="A14" i="10"/>
  <c r="AH13" i="10"/>
  <c r="AG13" i="10"/>
  <c r="AF13" i="10"/>
  <c r="AE13" i="10"/>
  <c r="AD13" i="10"/>
  <c r="AC13" i="10"/>
  <c r="AB13" i="10"/>
  <c r="AA13" i="10"/>
  <c r="Z13" i="10"/>
  <c r="Y13" i="10"/>
  <c r="X13" i="10"/>
  <c r="W13" i="10"/>
  <c r="V13" i="10"/>
  <c r="U13" i="10"/>
  <c r="T13" i="10"/>
  <c r="S13" i="10"/>
  <c r="R13" i="10"/>
  <c r="Q13" i="10"/>
  <c r="P13" i="10"/>
  <c r="O13" i="10"/>
  <c r="N13" i="10"/>
  <c r="M13" i="10"/>
  <c r="L13" i="10"/>
  <c r="K13" i="10"/>
  <c r="J13" i="10"/>
  <c r="I13" i="10"/>
  <c r="H13" i="10"/>
  <c r="G13" i="10"/>
  <c r="F13" i="10"/>
  <c r="E13" i="10"/>
  <c r="D13" i="10"/>
  <c r="C13" i="10"/>
  <c r="B13" i="10"/>
  <c r="A13" i="10"/>
  <c r="AH12" i="10"/>
  <c r="AG12" i="10"/>
  <c r="AF12" i="10"/>
  <c r="AE12" i="10"/>
  <c r="AD12" i="10"/>
  <c r="AC12" i="10"/>
  <c r="AB12" i="10"/>
  <c r="AA12" i="10"/>
  <c r="Z12" i="10"/>
  <c r="Y12" i="10"/>
  <c r="X12" i="10"/>
  <c r="W12" i="10"/>
  <c r="V12" i="10"/>
  <c r="U12" i="10"/>
  <c r="T12" i="10"/>
  <c r="S12" i="10"/>
  <c r="R12" i="10"/>
  <c r="Q12" i="10"/>
  <c r="P12" i="10"/>
  <c r="O12" i="10"/>
  <c r="N12" i="10"/>
  <c r="M12" i="10"/>
  <c r="L12" i="10"/>
  <c r="K12" i="10"/>
  <c r="J12" i="10"/>
  <c r="I12" i="10"/>
  <c r="H12" i="10"/>
  <c r="G12" i="10"/>
  <c r="F12" i="10"/>
  <c r="E12" i="10"/>
  <c r="D12" i="10"/>
  <c r="C12" i="10"/>
  <c r="B12" i="10"/>
  <c r="A12" i="10"/>
  <c r="AH11" i="10"/>
  <c r="AG11" i="10"/>
  <c r="AF11" i="10"/>
  <c r="AE11" i="10"/>
  <c r="AD11" i="10"/>
  <c r="AC11" i="10"/>
  <c r="AB11" i="10"/>
  <c r="AA11" i="10"/>
  <c r="Z11" i="10"/>
  <c r="Y11" i="10"/>
  <c r="X11" i="10"/>
  <c r="W11" i="10"/>
  <c r="V11" i="10"/>
  <c r="U11" i="10"/>
  <c r="T11" i="10"/>
  <c r="S11" i="10"/>
  <c r="R11" i="10"/>
  <c r="Q11" i="10"/>
  <c r="P11" i="10"/>
  <c r="O11" i="10"/>
  <c r="N11" i="10"/>
  <c r="M11" i="10"/>
  <c r="L11" i="10"/>
  <c r="K11" i="10"/>
  <c r="J11" i="10"/>
  <c r="I11" i="10"/>
  <c r="H11" i="10"/>
  <c r="G11" i="10"/>
  <c r="F11" i="10"/>
  <c r="E11" i="10"/>
  <c r="D11" i="10"/>
  <c r="C11" i="10"/>
  <c r="B11" i="10"/>
  <c r="A11" i="10"/>
  <c r="AH10" i="10"/>
  <c r="AG10" i="10"/>
  <c r="AF10" i="10"/>
  <c r="AE10" i="10"/>
  <c r="AD10" i="10"/>
  <c r="AC10" i="10"/>
  <c r="AB10" i="10"/>
  <c r="AA10" i="10"/>
  <c r="Z10" i="10"/>
  <c r="Y10" i="10"/>
  <c r="X10" i="10"/>
  <c r="W10" i="10"/>
  <c r="V10" i="10"/>
  <c r="U10" i="10"/>
  <c r="T10" i="10"/>
  <c r="S10" i="10"/>
  <c r="R10" i="10"/>
  <c r="Q10" i="10"/>
  <c r="P10" i="10"/>
  <c r="O10" i="10"/>
  <c r="N10" i="10"/>
  <c r="M10" i="10"/>
  <c r="L10" i="10"/>
  <c r="K10" i="10"/>
  <c r="J10" i="10"/>
  <c r="I10" i="10"/>
  <c r="H10" i="10"/>
  <c r="G10" i="10"/>
  <c r="F10" i="10"/>
  <c r="E10" i="10"/>
  <c r="D10" i="10"/>
  <c r="C10" i="10"/>
  <c r="B10" i="10"/>
  <c r="A10" i="10"/>
  <c r="AH9" i="10"/>
  <c r="AG9" i="10"/>
  <c r="AF9" i="10"/>
  <c r="AE9" i="10"/>
  <c r="AD9" i="10"/>
  <c r="AC9" i="10"/>
  <c r="AB9" i="10"/>
  <c r="AA9" i="10"/>
  <c r="Z9" i="10"/>
  <c r="Y9" i="10"/>
  <c r="X9" i="10"/>
  <c r="W9" i="10"/>
  <c r="V9" i="10"/>
  <c r="U9" i="10"/>
  <c r="T9" i="10"/>
  <c r="S9" i="10"/>
  <c r="R9" i="10"/>
  <c r="Q9" i="10"/>
  <c r="P9" i="10"/>
  <c r="O9" i="10"/>
  <c r="N9" i="10"/>
  <c r="M9" i="10"/>
  <c r="L9" i="10"/>
  <c r="K9" i="10"/>
  <c r="J9" i="10"/>
  <c r="I9" i="10"/>
  <c r="H9" i="10"/>
  <c r="G9" i="10"/>
  <c r="F9" i="10"/>
  <c r="E9" i="10"/>
  <c r="D9" i="10"/>
  <c r="C9" i="10"/>
  <c r="B9" i="10"/>
  <c r="A9" i="10"/>
  <c r="AH8" i="10"/>
  <c r="AG8" i="10"/>
  <c r="AF8" i="10"/>
  <c r="AE8" i="10"/>
  <c r="AD8" i="10"/>
  <c r="AC8" i="10"/>
  <c r="AB8" i="10"/>
  <c r="AA8" i="10"/>
  <c r="Z8" i="10"/>
  <c r="Y8" i="10"/>
  <c r="X8" i="10"/>
  <c r="W8" i="10"/>
  <c r="V8" i="10"/>
  <c r="U8" i="10"/>
  <c r="T8" i="10"/>
  <c r="S8" i="10"/>
  <c r="R8" i="10"/>
  <c r="Q8" i="10"/>
  <c r="P8" i="10"/>
  <c r="O8" i="10"/>
  <c r="N8" i="10"/>
  <c r="M8" i="10"/>
  <c r="L8" i="10"/>
  <c r="K8" i="10"/>
  <c r="J8" i="10"/>
  <c r="I8" i="10"/>
  <c r="H8" i="10"/>
  <c r="G8" i="10"/>
  <c r="F8" i="10"/>
  <c r="E8" i="10"/>
  <c r="D8" i="10"/>
  <c r="C8" i="10"/>
  <c r="B8" i="10"/>
  <c r="A8" i="10"/>
  <c r="AH7" i="10"/>
  <c r="AG7" i="10"/>
  <c r="AF7" i="10"/>
  <c r="AE7" i="10"/>
  <c r="AD7" i="10"/>
  <c r="AC7" i="10"/>
  <c r="AB7" i="10"/>
  <c r="AA7" i="10"/>
  <c r="Z7" i="10"/>
  <c r="Y7" i="10"/>
  <c r="X7" i="10"/>
  <c r="W7" i="10"/>
  <c r="V7" i="10"/>
  <c r="U7" i="10"/>
  <c r="T7" i="10"/>
  <c r="S7" i="10"/>
  <c r="R7" i="10"/>
  <c r="Q7" i="10"/>
  <c r="P7" i="10"/>
  <c r="O7" i="10"/>
  <c r="N7" i="10"/>
  <c r="M7" i="10"/>
  <c r="L7" i="10"/>
  <c r="K7" i="10"/>
  <c r="J7" i="10"/>
  <c r="I7" i="10"/>
  <c r="H7" i="10"/>
  <c r="G7" i="10"/>
  <c r="F7" i="10"/>
  <c r="E7" i="10"/>
  <c r="D7" i="10"/>
  <c r="C7" i="10"/>
  <c r="B7" i="10"/>
  <c r="A7" i="10"/>
  <c r="AH6" i="10"/>
  <c r="AG6" i="10"/>
  <c r="AF6" i="10"/>
  <c r="AE6" i="10"/>
  <c r="AD6" i="10"/>
  <c r="AC6" i="10"/>
  <c r="AB6" i="10"/>
  <c r="AA6" i="10"/>
  <c r="Z6" i="10"/>
  <c r="Y6" i="10"/>
  <c r="X6" i="10"/>
  <c r="W6" i="10"/>
  <c r="V6" i="10"/>
  <c r="U6" i="10"/>
  <c r="T6" i="10"/>
  <c r="S6" i="10"/>
  <c r="R6" i="10"/>
  <c r="Q6" i="10"/>
  <c r="P6" i="10"/>
  <c r="O6" i="10"/>
  <c r="N6" i="10"/>
  <c r="M6" i="10"/>
  <c r="L6" i="10"/>
  <c r="K6" i="10"/>
  <c r="J6" i="10"/>
  <c r="I6" i="10"/>
  <c r="H6" i="10"/>
  <c r="G6" i="10"/>
  <c r="F6" i="10"/>
  <c r="E6" i="10"/>
  <c r="D6" i="10"/>
  <c r="C6" i="10"/>
  <c r="B6" i="10"/>
  <c r="A6" i="10"/>
  <c r="AH5" i="10"/>
  <c r="AG5" i="10"/>
  <c r="AF5" i="10"/>
  <c r="AE5" i="10"/>
  <c r="AD5" i="10"/>
  <c r="AC5" i="10"/>
  <c r="AB5" i="10"/>
  <c r="AA5" i="10"/>
  <c r="Z5" i="10"/>
  <c r="Y5" i="10"/>
  <c r="X5" i="10"/>
  <c r="W5" i="10"/>
  <c r="V5" i="10"/>
  <c r="U5" i="10"/>
  <c r="T5" i="10"/>
  <c r="S5" i="10"/>
  <c r="R5" i="10"/>
  <c r="Q5" i="10"/>
  <c r="P5" i="10"/>
  <c r="O5" i="10"/>
  <c r="N5" i="10"/>
  <c r="M5" i="10"/>
  <c r="L5" i="10"/>
  <c r="K5" i="10"/>
  <c r="J5" i="10"/>
  <c r="I5" i="10"/>
  <c r="H5" i="10"/>
  <c r="G5" i="10"/>
  <c r="F5" i="10"/>
  <c r="E5" i="10"/>
  <c r="D5" i="10"/>
  <c r="C5" i="10"/>
  <c r="B5" i="10"/>
  <c r="A5" i="10"/>
  <c r="AH4" i="10"/>
  <c r="AG4" i="10"/>
  <c r="AF4" i="10"/>
  <c r="AE4" i="10"/>
  <c r="AD4" i="10"/>
  <c r="AC4" i="10"/>
  <c r="AB4" i="10"/>
  <c r="AA4" i="10"/>
  <c r="Z4" i="10"/>
  <c r="Y4" i="10"/>
  <c r="X4" i="10"/>
  <c r="W4" i="10"/>
  <c r="V4" i="10"/>
  <c r="U4" i="10"/>
  <c r="T4" i="10"/>
  <c r="S4" i="10"/>
  <c r="R4" i="10"/>
  <c r="Q4" i="10"/>
  <c r="P4" i="10"/>
  <c r="O4" i="10"/>
  <c r="N4" i="10"/>
  <c r="M4" i="10"/>
  <c r="L4" i="10"/>
  <c r="K4" i="10"/>
  <c r="J4" i="10"/>
  <c r="I4" i="10"/>
  <c r="H4" i="10"/>
  <c r="G4" i="10"/>
  <c r="F4" i="10"/>
  <c r="E4" i="10"/>
  <c r="D4" i="10"/>
  <c r="C4" i="10"/>
  <c r="B4" i="10"/>
  <c r="A4" i="10"/>
  <c r="AH3" i="10"/>
  <c r="AG3" i="10"/>
  <c r="AF3" i="10"/>
  <c r="AE3" i="10"/>
  <c r="AD3" i="10"/>
  <c r="AC3" i="10"/>
  <c r="AB3" i="10"/>
  <c r="AA3" i="10"/>
  <c r="Z3" i="10"/>
  <c r="Y3" i="10"/>
  <c r="X3" i="10"/>
  <c r="W3" i="10"/>
  <c r="V3" i="10"/>
  <c r="U3" i="10"/>
  <c r="T3" i="10"/>
  <c r="S3" i="10"/>
  <c r="R3" i="10"/>
  <c r="Q3" i="10"/>
  <c r="P3" i="10"/>
  <c r="O3" i="10"/>
  <c r="N3" i="10"/>
  <c r="M3" i="10"/>
  <c r="L3" i="10"/>
  <c r="K3" i="10"/>
  <c r="J3" i="10"/>
  <c r="I3" i="10"/>
  <c r="H3" i="10"/>
  <c r="G3" i="10"/>
  <c r="F3" i="10"/>
  <c r="E3" i="10"/>
  <c r="D3" i="10"/>
  <c r="C3" i="10"/>
  <c r="B3" i="10"/>
  <c r="A3" i="10"/>
  <c r="AH2" i="10"/>
  <c r="AG2" i="10"/>
  <c r="AF2" i="10"/>
  <c r="AE2" i="10"/>
  <c r="AD2" i="10"/>
  <c r="AD220" i="10" s="1"/>
  <c r="AD221" i="10" s="1"/>
  <c r="AC2" i="10"/>
  <c r="AB2" i="10"/>
  <c r="AA2" i="10"/>
  <c r="AA220" i="10" s="1"/>
  <c r="AA221" i="10" s="1"/>
  <c r="Z2" i="10"/>
  <c r="Y2" i="10"/>
  <c r="X2" i="10"/>
  <c r="W2" i="10"/>
  <c r="V2" i="10"/>
  <c r="U2" i="10"/>
  <c r="T2" i="10"/>
  <c r="S2" i="10"/>
  <c r="R2" i="10"/>
  <c r="Q2" i="10"/>
  <c r="P2" i="10"/>
  <c r="O2" i="10"/>
  <c r="N2" i="10"/>
  <c r="M2" i="10"/>
  <c r="L2" i="10"/>
  <c r="K2" i="10"/>
  <c r="J2" i="10"/>
  <c r="I2" i="10"/>
  <c r="H2" i="10"/>
  <c r="G2" i="10"/>
  <c r="F2" i="10"/>
  <c r="F220" i="10" s="1"/>
  <c r="F221" i="10" s="1"/>
  <c r="E2" i="10"/>
  <c r="D2" i="10"/>
  <c r="C2" i="10"/>
  <c r="B2" i="10"/>
  <c r="A2" i="10"/>
  <c r="AH1" i="10"/>
  <c r="AG1" i="10"/>
  <c r="AF1" i="10"/>
  <c r="AE1" i="10"/>
  <c r="AD1" i="10"/>
  <c r="AC1" i="10"/>
  <c r="AB1" i="10"/>
  <c r="AA1" i="10"/>
  <c r="Z1" i="10"/>
  <c r="Y1" i="10"/>
  <c r="X1" i="10"/>
  <c r="W1" i="10"/>
  <c r="V1" i="10"/>
  <c r="U1" i="10"/>
  <c r="T1" i="10"/>
  <c r="S1" i="10"/>
  <c r="R1" i="10"/>
  <c r="Q1" i="10"/>
  <c r="P1" i="10"/>
  <c r="O1" i="10"/>
  <c r="N1" i="10"/>
  <c r="M1" i="10"/>
  <c r="L1" i="10"/>
  <c r="K1" i="10"/>
  <c r="J1" i="10"/>
  <c r="I1" i="10"/>
  <c r="H1" i="10"/>
  <c r="G1" i="10"/>
  <c r="F1" i="10"/>
  <c r="E1" i="10"/>
  <c r="D1" i="10"/>
  <c r="C1" i="10"/>
  <c r="B1" i="10"/>
  <c r="A1" i="10"/>
  <c r="D220" i="10" l="1"/>
  <c r="D221" i="10" s="1"/>
  <c r="P220" i="10"/>
  <c r="P221" i="10" s="1"/>
  <c r="AB220" i="10"/>
  <c r="AB221" i="10" s="1"/>
  <c r="E220" i="10"/>
  <c r="E221" i="10" s="1"/>
  <c r="Q220" i="10"/>
  <c r="Q221" i="10" s="1"/>
  <c r="AC220" i="10"/>
  <c r="AC221" i="10" s="1"/>
  <c r="U220" i="10"/>
  <c r="U221" i="10" s="1"/>
  <c r="R220" i="10"/>
  <c r="R221" i="10" s="1"/>
  <c r="V220" i="10"/>
  <c r="V221" i="10" s="1"/>
  <c r="AE220" i="10"/>
  <c r="AE221" i="10" s="1"/>
  <c r="J220" i="10"/>
  <c r="J221" i="10" s="1"/>
  <c r="S220" i="10"/>
  <c r="S221" i="10" s="1"/>
  <c r="W220" i="10"/>
  <c r="W221" i="10" s="1"/>
  <c r="T220" i="10"/>
  <c r="T221" i="10" s="1"/>
  <c r="G220" i="10"/>
  <c r="G221" i="10" s="1"/>
  <c r="K220" i="10"/>
  <c r="K221" i="10" s="1"/>
  <c r="H220" i="10"/>
  <c r="H221" i="10" s="1"/>
  <c r="AF220" i="10"/>
  <c r="AF221" i="10" s="1"/>
  <c r="L220" i="10"/>
  <c r="L221" i="10" s="1"/>
  <c r="X220" i="10"/>
  <c r="X221" i="10" s="1"/>
  <c r="AG220" i="10"/>
  <c r="AG221" i="10" s="1"/>
  <c r="M220" i="10"/>
  <c r="M221" i="10" s="1"/>
  <c r="AH220" i="10"/>
  <c r="AH221" i="10" s="1"/>
  <c r="N220" i="10"/>
  <c r="N221" i="10" s="1"/>
  <c r="Z220" i="10"/>
  <c r="Z221" i="10" s="1"/>
  <c r="I220" i="10"/>
  <c r="I221" i="10" s="1"/>
  <c r="Y220" i="10"/>
  <c r="Y221" i="10" s="1"/>
  <c r="O220" i="10"/>
  <c r="O221" i="10" s="1"/>
  <c r="K222" i="10" l="1"/>
  <c r="AH222" i="10"/>
  <c r="G222" i="10"/>
  <c r="R222" i="10"/>
  <c r="Z222" i="10"/>
  <c r="T222" i="10"/>
  <c r="AB222" i="10"/>
  <c r="H222" i="10"/>
  <c r="M222" i="10"/>
  <c r="P222" i="10"/>
  <c r="W222" i="10"/>
  <c r="D223" i="10"/>
  <c r="D222" i="10"/>
  <c r="AG222" i="10"/>
  <c r="S222" i="10"/>
  <c r="Y222" i="10"/>
  <c r="J222" i="10"/>
  <c r="I222" i="10"/>
  <c r="U222" i="10"/>
  <c r="X222" i="10"/>
  <c r="AC222" i="10"/>
  <c r="AE222" i="10"/>
  <c r="O222" i="10"/>
  <c r="L222" i="10"/>
  <c r="Q222" i="10"/>
  <c r="AF222" i="10"/>
  <c r="V222" i="10"/>
  <c r="E222" i="10"/>
  <c r="AA222" i="10" l="1"/>
  <c r="F222" i="10"/>
  <c r="AD222" i="10"/>
  <c r="N222" i="10"/>
  <c r="AI196" i="10" l="1"/>
  <c r="AI124" i="10"/>
  <c r="AI213" i="10"/>
  <c r="AI177" i="10"/>
  <c r="AI141" i="10"/>
  <c r="AI105" i="10"/>
  <c r="AI22" i="10"/>
  <c r="AI139" i="10"/>
  <c r="AI17" i="10"/>
  <c r="AI216" i="10"/>
  <c r="AI108" i="10"/>
  <c r="AI31" i="10"/>
  <c r="AI132" i="10"/>
  <c r="AI8" i="10"/>
  <c r="AI19" i="10"/>
  <c r="AI146" i="10"/>
  <c r="AI26" i="10"/>
  <c r="AI14" i="10"/>
  <c r="AI190" i="10"/>
  <c r="AI118" i="10"/>
  <c r="AI209" i="10"/>
  <c r="AI173" i="10"/>
  <c r="AI137" i="10"/>
  <c r="AI101" i="10"/>
  <c r="AI18" i="10"/>
  <c r="AI138" i="10"/>
  <c r="AI52" i="10"/>
  <c r="AI199" i="10"/>
  <c r="AI45" i="10"/>
  <c r="AI30" i="10"/>
  <c r="AI36" i="10"/>
  <c r="AI83" i="10"/>
  <c r="AI194" i="10"/>
  <c r="AI49" i="10"/>
  <c r="AI13" i="10"/>
  <c r="AI98" i="10"/>
  <c r="AI176" i="10"/>
  <c r="AI204" i="10"/>
  <c r="AI44" i="10"/>
  <c r="AI56" i="10"/>
  <c r="AI85" i="10"/>
  <c r="AI210" i="10"/>
  <c r="AI39" i="10"/>
  <c r="AI128" i="10"/>
  <c r="AI140" i="10"/>
  <c r="AI115" i="10"/>
  <c r="AI212" i="10"/>
  <c r="AI62" i="10"/>
  <c r="AI152" i="10"/>
  <c r="AI148" i="10"/>
  <c r="AI175" i="10"/>
  <c r="AI188" i="10"/>
  <c r="AI172" i="10"/>
  <c r="AI88" i="10"/>
  <c r="AI201" i="10"/>
  <c r="AI165" i="10"/>
  <c r="AI129" i="10"/>
  <c r="AI59" i="10"/>
  <c r="AI211" i="10"/>
  <c r="AI100" i="10"/>
  <c r="AI12" i="10"/>
  <c r="AI180" i="10"/>
  <c r="AI71" i="10"/>
  <c r="AI65" i="10"/>
  <c r="AI38" i="10"/>
  <c r="AI6" i="10"/>
  <c r="AI10" i="10"/>
  <c r="AI163" i="10"/>
  <c r="AI29" i="10"/>
  <c r="AI81" i="10"/>
  <c r="AI50" i="10"/>
  <c r="AI9" i="10"/>
  <c r="AI86" i="10"/>
  <c r="AI5" i="10"/>
  <c r="AI110" i="10"/>
  <c r="AI77" i="10"/>
  <c r="AI91" i="10"/>
  <c r="AI46" i="10"/>
  <c r="AI166" i="10"/>
  <c r="AI84" i="10"/>
  <c r="AI197" i="10"/>
  <c r="AI161" i="10"/>
  <c r="AI125" i="10"/>
  <c r="AI23" i="10"/>
  <c r="AI99" i="10"/>
  <c r="AI187" i="10"/>
  <c r="AI117" i="10"/>
  <c r="AI160" i="10"/>
  <c r="AI82" i="10"/>
  <c r="AI195" i="10"/>
  <c r="AI159" i="10"/>
  <c r="AI123" i="10"/>
  <c r="AI97" i="10"/>
  <c r="AI193" i="10"/>
  <c r="AI93" i="10"/>
  <c r="AI47" i="10"/>
  <c r="AI162" i="10"/>
  <c r="AI35" i="10"/>
  <c r="AI186" i="10"/>
  <c r="AI75" i="10"/>
  <c r="AI200" i="10"/>
  <c r="AI153" i="10"/>
  <c r="AI87" i="10"/>
  <c r="AI154" i="10"/>
  <c r="AI78" i="10"/>
  <c r="AI191" i="10"/>
  <c r="AI155" i="10"/>
  <c r="AI119" i="10"/>
  <c r="AI94" i="10"/>
  <c r="AI192" i="10"/>
  <c r="AI89" i="10"/>
  <c r="AI11" i="10"/>
  <c r="AI145" i="10"/>
  <c r="AI7" i="10"/>
  <c r="AI169" i="10"/>
  <c r="AI64" i="10"/>
  <c r="AI32" i="10"/>
  <c r="AI158" i="10"/>
  <c r="AI189" i="10"/>
  <c r="AI144" i="10"/>
  <c r="AI122" i="10"/>
  <c r="AI114" i="10"/>
  <c r="AI168" i="10"/>
  <c r="AI80" i="10"/>
  <c r="AI214" i="10"/>
  <c r="AI60" i="10"/>
  <c r="AI182" i="10"/>
  <c r="AI104" i="10"/>
  <c r="AI70" i="10"/>
  <c r="AI68" i="10"/>
  <c r="AI2" i="10"/>
  <c r="AI74" i="10"/>
  <c r="AI218" i="10"/>
  <c r="AI63" i="10"/>
  <c r="AI51" i="10"/>
  <c r="AI164" i="10"/>
  <c r="AI103" i="10"/>
  <c r="AI4" i="10"/>
  <c r="AI27" i="10"/>
  <c r="AI69" i="10"/>
  <c r="AI205" i="10"/>
  <c r="AI37" i="10"/>
  <c r="AI181" i="10"/>
  <c r="AI16" i="10"/>
  <c r="AI102" i="10"/>
  <c r="AI40" i="10"/>
  <c r="AI95" i="10"/>
  <c r="AI131" i="10"/>
  <c r="AI167" i="10"/>
  <c r="AJ167" i="10" s="1"/>
  <c r="AI203" i="10"/>
  <c r="AI106" i="10"/>
  <c r="AI178" i="10"/>
  <c r="AI41" i="10"/>
  <c r="AI198" i="10"/>
  <c r="AI48" i="10"/>
  <c r="AI120" i="10"/>
  <c r="AI3" i="10"/>
  <c r="AI96" i="10"/>
  <c r="AI135" i="10"/>
  <c r="AI171" i="10"/>
  <c r="AI207" i="10"/>
  <c r="AJ207" i="10" s="1"/>
  <c r="AI112" i="10"/>
  <c r="AI184" i="10"/>
  <c r="AI121" i="10"/>
  <c r="AI55" i="10"/>
  <c r="AI73" i="10"/>
  <c r="AI33" i="10"/>
  <c r="AI15" i="10"/>
  <c r="AI133" i="10"/>
  <c r="AI34" i="10"/>
  <c r="AI109" i="10"/>
  <c r="AI217" i="10"/>
  <c r="AI21" i="10"/>
  <c r="AJ21" i="10" s="1"/>
  <c r="AI156" i="10"/>
  <c r="AI54" i="10"/>
  <c r="AI107" i="10"/>
  <c r="AI143" i="10"/>
  <c r="AI179" i="10"/>
  <c r="AI215" i="10"/>
  <c r="AI130" i="10"/>
  <c r="AI202" i="10"/>
  <c r="AI79" i="10"/>
  <c r="AI92" i="10"/>
  <c r="AI20" i="10"/>
  <c r="AI206" i="10"/>
  <c r="AJ206" i="10" s="1"/>
  <c r="AI24" i="10"/>
  <c r="AI150" i="10"/>
  <c r="AI66" i="10"/>
  <c r="AI126" i="10"/>
  <c r="AI42" i="10"/>
  <c r="AI53" i="10"/>
  <c r="AI157" i="10"/>
  <c r="AI58" i="10"/>
  <c r="AI111" i="10"/>
  <c r="AI147" i="10"/>
  <c r="AI183" i="10"/>
  <c r="AI72" i="10"/>
  <c r="AJ72" i="10" s="1"/>
  <c r="AI136" i="10"/>
  <c r="AI208" i="10"/>
  <c r="AI116" i="10"/>
  <c r="AI170" i="10"/>
  <c r="AI25" i="10"/>
  <c r="AI61" i="10"/>
  <c r="AI134" i="10"/>
  <c r="AI28" i="10"/>
  <c r="AI151" i="10"/>
  <c r="AI67" i="10"/>
  <c r="AI127" i="10"/>
  <c r="AI43" i="10"/>
  <c r="AJ43" i="10" s="1"/>
  <c r="AI57" i="10"/>
  <c r="AI174" i="10"/>
  <c r="AI90" i="10"/>
  <c r="AI113" i="10"/>
  <c r="AI149" i="10"/>
  <c r="AI185" i="10"/>
  <c r="AI76" i="10"/>
  <c r="AI142" i="10"/>
  <c r="AJ127" i="10" l="1"/>
  <c r="AJ76" i="10"/>
  <c r="AJ16" i="10"/>
  <c r="AJ9" i="10"/>
  <c r="AJ31" i="10"/>
  <c r="AJ185" i="10"/>
  <c r="AJ61" i="10"/>
  <c r="AJ53" i="10"/>
  <c r="AJ215" i="10"/>
  <c r="AJ33" i="10"/>
  <c r="AJ48" i="10"/>
  <c r="AJ181" i="10"/>
  <c r="AJ2" i="10"/>
  <c r="AJ189" i="10"/>
  <c r="AJ155" i="10"/>
  <c r="AJ93" i="10"/>
  <c r="AJ125" i="10"/>
  <c r="AJ50" i="10"/>
  <c r="AJ211" i="10"/>
  <c r="AJ212" i="10"/>
  <c r="AJ13" i="10"/>
  <c r="AJ137" i="10"/>
  <c r="AJ108" i="10"/>
  <c r="AJ217" i="10"/>
  <c r="AJ15" i="10"/>
  <c r="AJ47" i="10"/>
  <c r="AJ98" i="10"/>
  <c r="AJ42" i="10"/>
  <c r="AJ179" i="10"/>
  <c r="AJ73" i="10"/>
  <c r="AJ198" i="10"/>
  <c r="AJ37" i="10"/>
  <c r="AJ68" i="10"/>
  <c r="AJ158" i="10"/>
  <c r="AJ191" i="10"/>
  <c r="AJ193" i="10"/>
  <c r="AJ161" i="10"/>
  <c r="AJ81" i="10"/>
  <c r="AJ59" i="10"/>
  <c r="AJ115" i="10"/>
  <c r="AJ49" i="10"/>
  <c r="AJ173" i="10"/>
  <c r="AJ216" i="10"/>
  <c r="AJ171" i="10"/>
  <c r="AJ130" i="10"/>
  <c r="AJ119" i="10"/>
  <c r="AJ62" i="10"/>
  <c r="AJ25" i="10"/>
  <c r="AJ143" i="10"/>
  <c r="AJ205" i="10"/>
  <c r="AJ32" i="10"/>
  <c r="AJ97" i="10"/>
  <c r="AJ197" i="10"/>
  <c r="AJ29" i="10"/>
  <c r="AJ129" i="10"/>
  <c r="AJ140" i="10"/>
  <c r="AJ194" i="10"/>
  <c r="AJ209" i="10"/>
  <c r="AJ17" i="10"/>
  <c r="AJ131" i="10"/>
  <c r="AJ157" i="10"/>
  <c r="AJ144" i="10"/>
  <c r="AJ100" i="10"/>
  <c r="AJ149" i="10"/>
  <c r="AJ170" i="10"/>
  <c r="AJ55" i="10"/>
  <c r="AJ70" i="10"/>
  <c r="AJ90" i="10"/>
  <c r="AJ116" i="10"/>
  <c r="AJ66" i="10"/>
  <c r="AJ107" i="10"/>
  <c r="AJ121" i="10"/>
  <c r="AJ178" i="10"/>
  <c r="AJ69" i="10"/>
  <c r="AJ104" i="10"/>
  <c r="AJ64" i="10"/>
  <c r="AJ154" i="10"/>
  <c r="AJ123" i="10"/>
  <c r="AJ84" i="10"/>
  <c r="AJ163" i="10"/>
  <c r="AJ165" i="10"/>
  <c r="AJ128" i="10"/>
  <c r="AJ83" i="10"/>
  <c r="AJ118" i="10"/>
  <c r="AJ139" i="10"/>
  <c r="AJ147" i="10"/>
  <c r="AJ120" i="10"/>
  <c r="AJ23" i="10"/>
  <c r="AJ101" i="10"/>
  <c r="AJ113" i="10"/>
  <c r="AJ126" i="10"/>
  <c r="AJ41" i="10"/>
  <c r="AJ78" i="10"/>
  <c r="AJ174" i="10"/>
  <c r="AJ208" i="10"/>
  <c r="AJ150" i="10"/>
  <c r="AJ54" i="10"/>
  <c r="AJ184" i="10"/>
  <c r="AJ106" i="10"/>
  <c r="AJ27" i="10"/>
  <c r="AJ182" i="10"/>
  <c r="AJ169" i="10"/>
  <c r="AJ87" i="10"/>
  <c r="AJ159" i="10"/>
  <c r="AJ166" i="10"/>
  <c r="AJ10" i="10"/>
  <c r="AJ201" i="10"/>
  <c r="AJ39" i="10"/>
  <c r="AJ36" i="10"/>
  <c r="AJ190" i="10"/>
  <c r="AJ22" i="10"/>
  <c r="AJ20" i="10"/>
  <c r="AJ134" i="10"/>
  <c r="AJ74" i="10"/>
  <c r="AJ57" i="10"/>
  <c r="AJ136" i="10"/>
  <c r="AJ24" i="10"/>
  <c r="AJ156" i="10"/>
  <c r="AJ112" i="10"/>
  <c r="AJ203" i="10"/>
  <c r="AJ4" i="10"/>
  <c r="AJ60" i="10"/>
  <c r="AJ7" i="10"/>
  <c r="AJ153" i="10"/>
  <c r="AJ195" i="10"/>
  <c r="AJ46" i="10"/>
  <c r="AJ6" i="10"/>
  <c r="AJ88" i="10"/>
  <c r="AJ210" i="10"/>
  <c r="AJ30" i="10"/>
  <c r="AJ14" i="10"/>
  <c r="AJ105" i="10"/>
  <c r="AJ103" i="10"/>
  <c r="AJ214" i="10"/>
  <c r="AJ145" i="10"/>
  <c r="AJ200" i="10"/>
  <c r="AJ82" i="10"/>
  <c r="AJ91" i="10"/>
  <c r="AJ38" i="10"/>
  <c r="AJ172" i="10"/>
  <c r="AJ85" i="10"/>
  <c r="AJ45" i="10"/>
  <c r="AJ26" i="10"/>
  <c r="AJ141" i="10"/>
  <c r="AJ164" i="10"/>
  <c r="AJ80" i="10"/>
  <c r="AJ11" i="10"/>
  <c r="AJ75" i="10"/>
  <c r="AJ160" i="10"/>
  <c r="AJ77" i="10"/>
  <c r="AJ65" i="10"/>
  <c r="AJ188" i="10"/>
  <c r="AJ56" i="10"/>
  <c r="AJ199" i="10"/>
  <c r="AJ146" i="10"/>
  <c r="AJ177" i="10"/>
  <c r="AJ183" i="10"/>
  <c r="AJ135" i="10"/>
  <c r="AJ168" i="10"/>
  <c r="AJ186" i="10"/>
  <c r="AJ117" i="10"/>
  <c r="AJ110" i="10"/>
  <c r="AJ71" i="10"/>
  <c r="AJ175" i="10"/>
  <c r="AJ44" i="10"/>
  <c r="AJ52" i="10"/>
  <c r="AJ19" i="10"/>
  <c r="AJ213" i="10"/>
  <c r="AJ92" i="10"/>
  <c r="AJ95" i="10"/>
  <c r="AJ89" i="10"/>
  <c r="AJ111" i="10"/>
  <c r="AJ34" i="10"/>
  <c r="AJ40" i="10"/>
  <c r="AJ114" i="10"/>
  <c r="AJ192" i="10"/>
  <c r="AJ35" i="10"/>
  <c r="AJ5" i="10"/>
  <c r="AJ138" i="10"/>
  <c r="AJ67" i="10"/>
  <c r="AJ109" i="10"/>
  <c r="AJ51" i="10"/>
  <c r="AJ151" i="10"/>
  <c r="AJ79" i="10"/>
  <c r="AJ96" i="10"/>
  <c r="AJ63" i="10"/>
  <c r="AJ187" i="10"/>
  <c r="AJ180" i="10"/>
  <c r="AJ148" i="10"/>
  <c r="AJ204" i="10"/>
  <c r="AJ8" i="10"/>
  <c r="AJ124" i="10"/>
  <c r="AJ142" i="10"/>
  <c r="AJ28" i="10"/>
  <c r="AJ58" i="10"/>
  <c r="AJ202" i="10"/>
  <c r="AJ133" i="10"/>
  <c r="AJ3" i="10"/>
  <c r="AJ102" i="10"/>
  <c r="AJ218" i="10"/>
  <c r="AJ122" i="10"/>
  <c r="AJ94" i="10"/>
  <c r="AJ162" i="10"/>
  <c r="AJ99" i="10"/>
  <c r="AJ86" i="10"/>
  <c r="AJ12" i="10"/>
  <c r="AJ152" i="10"/>
  <c r="AJ176" i="10"/>
  <c r="AJ18" i="10"/>
  <c r="AJ132" i="10"/>
  <c r="AJ196" i="10"/>
  <c r="AK2" i="10" l="1"/>
  <c r="AK3" i="10"/>
  <c r="AK4" i="10" l="1"/>
  <c r="AK6" i="10" s="1"/>
  <c r="AK5" i="10"/>
  <c r="AK8" i="10" l="1"/>
  <c r="AK10" i="10"/>
  <c r="AK7" i="10"/>
  <c r="AK9" i="10"/>
  <c r="AL43" i="10" l="1"/>
  <c r="AM167" i="10"/>
  <c r="AL167" i="10"/>
  <c r="AL206" i="10"/>
  <c r="AM206" i="10"/>
  <c r="AM72" i="10"/>
  <c r="AL72" i="10"/>
  <c r="AM207" i="10"/>
  <c r="AL207" i="10"/>
  <c r="AM21" i="10"/>
  <c r="AL21" i="10"/>
  <c r="AM43" i="10"/>
  <c r="AM28" i="10"/>
  <c r="AM168" i="10"/>
  <c r="AM126" i="10"/>
  <c r="AM108" i="10"/>
  <c r="AM204" i="10"/>
  <c r="AM169" i="10"/>
  <c r="AL158" i="10"/>
  <c r="AM217" i="10"/>
  <c r="AL134" i="10"/>
  <c r="AL130" i="10"/>
  <c r="AM75" i="10"/>
  <c r="AM99" i="10"/>
  <c r="AM11" i="10"/>
  <c r="AM165" i="10"/>
  <c r="AM48" i="10"/>
  <c r="AM135" i="10"/>
  <c r="AM113" i="10"/>
  <c r="AM137" i="10"/>
  <c r="AM138" i="10"/>
  <c r="AL182" i="10"/>
  <c r="AM68" i="10"/>
  <c r="AL128" i="10"/>
  <c r="AM213" i="10"/>
  <c r="AM23" i="10"/>
  <c r="AL212" i="10"/>
  <c r="AL196" i="10"/>
  <c r="AM103" i="10"/>
  <c r="AL170" i="10"/>
  <c r="AL142" i="10"/>
  <c r="AL3" i="10"/>
  <c r="AM60" i="10"/>
  <c r="AM29" i="10"/>
  <c r="AM133" i="10"/>
  <c r="AM4" i="10"/>
  <c r="AM49" i="10"/>
  <c r="AM175" i="10"/>
  <c r="AM150" i="10"/>
  <c r="AM93" i="10"/>
  <c r="AM151" i="10"/>
  <c r="AL112" i="10"/>
  <c r="AM32" i="10"/>
  <c r="AL110" i="10"/>
  <c r="AM174" i="10"/>
  <c r="AM47" i="10"/>
  <c r="AL38" i="10"/>
  <c r="AM107" i="10"/>
  <c r="AM127" i="10"/>
  <c r="AM110" i="10"/>
  <c r="AM91" i="10"/>
  <c r="AL116" i="10"/>
  <c r="AL124" i="10"/>
  <c r="AM80" i="10"/>
  <c r="AM163" i="10"/>
  <c r="AM33" i="10"/>
  <c r="AM183" i="10"/>
  <c r="AM101" i="10"/>
  <c r="AM162" i="10"/>
  <c r="AM177" i="10"/>
  <c r="AM123" i="10"/>
  <c r="AM102" i="10"/>
  <c r="AL7" i="10"/>
  <c r="AM129" i="10"/>
  <c r="AM63" i="10"/>
  <c r="AL190" i="10"/>
  <c r="AM96" i="10"/>
  <c r="AM36" i="10"/>
  <c r="AL188" i="10"/>
  <c r="AM9" i="10"/>
  <c r="AM201" i="10"/>
  <c r="AM59" i="10"/>
  <c r="AM77" i="10"/>
  <c r="AL118" i="10"/>
  <c r="AM189" i="10"/>
  <c r="AM210" i="10"/>
  <c r="AM143" i="10"/>
  <c r="AL91" i="10"/>
  <c r="AL82" i="10"/>
  <c r="AM116" i="10"/>
  <c r="AM124" i="10"/>
  <c r="AL80" i="10"/>
  <c r="AL163" i="10"/>
  <c r="AL33" i="10"/>
  <c r="AL183" i="10"/>
  <c r="AL101" i="10"/>
  <c r="AL13" i="10"/>
  <c r="AL162" i="10"/>
  <c r="AL177" i="10"/>
  <c r="AL123" i="10"/>
  <c r="AL53" i="10"/>
  <c r="AL102" i="10"/>
  <c r="AM7" i="10"/>
  <c r="AL129" i="10"/>
  <c r="AL186" i="10"/>
  <c r="AL63" i="10"/>
  <c r="AM190" i="10"/>
  <c r="AL173" i="10"/>
  <c r="AL99" i="10"/>
  <c r="AL11" i="10"/>
  <c r="AL165" i="10"/>
  <c r="AL48" i="10"/>
  <c r="AL135" i="10"/>
  <c r="AL113" i="10"/>
  <c r="AL137" i="10"/>
  <c r="AL138" i="10"/>
  <c r="AM182" i="10"/>
  <c r="AL68" i="10"/>
  <c r="AM128" i="10"/>
  <c r="AL213" i="10"/>
  <c r="AL23" i="10"/>
  <c r="AM212" i="10"/>
  <c r="AM196" i="10"/>
  <c r="AL103" i="10"/>
  <c r="AM170" i="10"/>
  <c r="AM142" i="10"/>
  <c r="AM3" i="10"/>
  <c r="AL60" i="10"/>
  <c r="AL29" i="10"/>
  <c r="AL133" i="10"/>
  <c r="AL4" i="10"/>
  <c r="AL49" i="10"/>
  <c r="AL175" i="10"/>
  <c r="AL150" i="10"/>
  <c r="AL93" i="10"/>
  <c r="AL151" i="10"/>
  <c r="AM112" i="10"/>
  <c r="AL32" i="10"/>
  <c r="AL174" i="10"/>
  <c r="AL47" i="10"/>
  <c r="AM38" i="10"/>
  <c r="AL107" i="10"/>
  <c r="AL127" i="10"/>
  <c r="AM82" i="10"/>
  <c r="AM13" i="10"/>
  <c r="AM53" i="10"/>
  <c r="AM186" i="10"/>
  <c r="AM173" i="10"/>
  <c r="AM179" i="10"/>
  <c r="AM69" i="10"/>
  <c r="AL34" i="10"/>
  <c r="AL66" i="10"/>
  <c r="AM6" i="10"/>
  <c r="AL17" i="10"/>
  <c r="AL88" i="10"/>
  <c r="AM200" i="10"/>
  <c r="AL90" i="10"/>
  <c r="AL111" i="10"/>
  <c r="AM164" i="10"/>
  <c r="AL84" i="10"/>
  <c r="AL215" i="10"/>
  <c r="AM148" i="10"/>
  <c r="AM214" i="10"/>
  <c r="AL55" i="10"/>
  <c r="AL86" i="10"/>
  <c r="AL187" i="10"/>
  <c r="AM22" i="10"/>
  <c r="AL216" i="10"/>
  <c r="AL159" i="10"/>
  <c r="AL192" i="10"/>
  <c r="AM184" i="10"/>
  <c r="AL73" i="10"/>
  <c r="AL114" i="10"/>
  <c r="AL54" i="10"/>
  <c r="AL125" i="10"/>
  <c r="AL45" i="10"/>
  <c r="AL144" i="10"/>
  <c r="AM202" i="10"/>
  <c r="AL71" i="10"/>
  <c r="AM208" i="10"/>
  <c r="AL98" i="10"/>
  <c r="AM172" i="10"/>
  <c r="AL121" i="10"/>
  <c r="AL76" i="10"/>
  <c r="AL24" i="10"/>
  <c r="AL161" i="10"/>
  <c r="AL8" i="10"/>
  <c r="AM62" i="10"/>
  <c r="AL25" i="10"/>
  <c r="AL46" i="10"/>
  <c r="AL209" i="10"/>
  <c r="AL67" i="10"/>
  <c r="AM70" i="10"/>
  <c r="AL12" i="10"/>
  <c r="AM218" i="10"/>
  <c r="AM140" i="10"/>
  <c r="AL95" i="10"/>
  <c r="AM106" i="10"/>
  <c r="AL193" i="10"/>
  <c r="AL147" i="10"/>
  <c r="AL44" i="10"/>
  <c r="AL31" i="10"/>
  <c r="AL97" i="10"/>
  <c r="AL65" i="10"/>
  <c r="AL155" i="10"/>
  <c r="AL30" i="10"/>
  <c r="AL89" i="10"/>
  <c r="AM166" i="10"/>
  <c r="AM87" i="10"/>
  <c r="AL94" i="10"/>
  <c r="AM119" i="10"/>
  <c r="AM195" i="10"/>
  <c r="AM109" i="10"/>
  <c r="AM20" i="10"/>
  <c r="AM41" i="10"/>
  <c r="AM120" i="10"/>
  <c r="AL122" i="10"/>
  <c r="AM64" i="10"/>
  <c r="AM56" i="10"/>
  <c r="AL176" i="10"/>
  <c r="AM115" i="10"/>
  <c r="AM85" i="10"/>
  <c r="AM16" i="10"/>
  <c r="AM205" i="10"/>
  <c r="AM78" i="10"/>
  <c r="AM8" i="10"/>
  <c r="AM57" i="10"/>
  <c r="AL62" i="10"/>
  <c r="AM25" i="10"/>
  <c r="AM46" i="10"/>
  <c r="AM209" i="10"/>
  <c r="AM67" i="10"/>
  <c r="AM145" i="10"/>
  <c r="AL70" i="10"/>
  <c r="AM12" i="10"/>
  <c r="AL218" i="10"/>
  <c r="AM153" i="10"/>
  <c r="AL140" i="10"/>
  <c r="AM95" i="10"/>
  <c r="AM35" i="10"/>
  <c r="AL106" i="10"/>
  <c r="AM198" i="10"/>
  <c r="AM193" i="10"/>
  <c r="AM52" i="10"/>
  <c r="AM147" i="10"/>
  <c r="AM50" i="10"/>
  <c r="AM44" i="10"/>
  <c r="AL104" i="10"/>
  <c r="AM31" i="10"/>
  <c r="AM105" i="10"/>
  <c r="AM97" i="10"/>
  <c r="AM40" i="10"/>
  <c r="AM65" i="10"/>
  <c r="AM139" i="10"/>
  <c r="AM155" i="10"/>
  <c r="AM30" i="10"/>
  <c r="AM131" i="10"/>
  <c r="AM89" i="10"/>
  <c r="AL166" i="10"/>
  <c r="AM15" i="10"/>
  <c r="AL57" i="10"/>
  <c r="AL145" i="10"/>
  <c r="AL153" i="10"/>
  <c r="AL35" i="10"/>
  <c r="AL198" i="10"/>
  <c r="AL52" i="10"/>
  <c r="AL50" i="10"/>
  <c r="AM104" i="10"/>
  <c r="AL105" i="10"/>
  <c r="AL40" i="10"/>
  <c r="AL139" i="10"/>
  <c r="AL131" i="10"/>
  <c r="AL15" i="10"/>
  <c r="AM92" i="10"/>
  <c r="AM191" i="10"/>
  <c r="AM74" i="10"/>
  <c r="AL136" i="10"/>
  <c r="AL194" i="10"/>
  <c r="AM180" i="10"/>
  <c r="AM171" i="10"/>
  <c r="AM19" i="10"/>
  <c r="AM211" i="10"/>
  <c r="AM199" i="10"/>
  <c r="AM185" i="10"/>
  <c r="AL100" i="10"/>
  <c r="AM203" i="10"/>
  <c r="AL152" i="10"/>
  <c r="AL178" i="10"/>
  <c r="AM156" i="10"/>
  <c r="AM117" i="10"/>
  <c r="AM2" i="10"/>
  <c r="AL28" i="10"/>
  <c r="AL204" i="10"/>
  <c r="AM134" i="10"/>
  <c r="AM122" i="10"/>
  <c r="AL197" i="10"/>
  <c r="AL77" i="10"/>
  <c r="AL115" i="10"/>
  <c r="AL92" i="10"/>
  <c r="AL74" i="10"/>
  <c r="AM194" i="10"/>
  <c r="AL27" i="10"/>
  <c r="AM146" i="10"/>
  <c r="AL132" i="10"/>
  <c r="AL18" i="10"/>
  <c r="AM125" i="10"/>
  <c r="AM42" i="10"/>
  <c r="AL201" i="10"/>
  <c r="AL156" i="10"/>
  <c r="AM160" i="10"/>
  <c r="AL168" i="10"/>
  <c r="AL169" i="10"/>
  <c r="AM130" i="10"/>
  <c r="AM55" i="10"/>
  <c r="AL22" i="10"/>
  <c r="AM192" i="10"/>
  <c r="AL96" i="10"/>
  <c r="AM176" i="10"/>
  <c r="AL42" i="10"/>
  <c r="AL208" i="10"/>
  <c r="AM10" i="10"/>
  <c r="AL210" i="10"/>
  <c r="AL6" i="10"/>
  <c r="AM90" i="10"/>
  <c r="AM215" i="10"/>
  <c r="AL171" i="10"/>
  <c r="AL120" i="10"/>
  <c r="AL199" i="10"/>
  <c r="AM114" i="10"/>
  <c r="AM79" i="10"/>
  <c r="AL9" i="10"/>
  <c r="AM178" i="10"/>
  <c r="AL10" i="10"/>
  <c r="AM24" i="10"/>
  <c r="AL87" i="10"/>
  <c r="AL119" i="10"/>
  <c r="AL109" i="10"/>
  <c r="AM37" i="10"/>
  <c r="AL154" i="10"/>
  <c r="AM141" i="10"/>
  <c r="AL56" i="10"/>
  <c r="AL79" i="10"/>
  <c r="AL202" i="10"/>
  <c r="AM157" i="10"/>
  <c r="AM118" i="10"/>
  <c r="AL78" i="10"/>
  <c r="AL126" i="10"/>
  <c r="AM158" i="10"/>
  <c r="AL75" i="10"/>
  <c r="AL37" i="10"/>
  <c r="AM154" i="10"/>
  <c r="AL141" i="10"/>
  <c r="AL26" i="10"/>
  <c r="AM188" i="10"/>
  <c r="AM152" i="10"/>
  <c r="AL157" i="10"/>
  <c r="AM121" i="10"/>
  <c r="AM83" i="10"/>
  <c r="AM18" i="10"/>
  <c r="AM17" i="10"/>
  <c r="AM111" i="10"/>
  <c r="AL148" i="10"/>
  <c r="AM86" i="10"/>
  <c r="AM216" i="10"/>
  <c r="AL184" i="10"/>
  <c r="AM26" i="10"/>
  <c r="AM45" i="10"/>
  <c r="AL58" i="10"/>
  <c r="AL59" i="10"/>
  <c r="AL205" i="10"/>
  <c r="AL83" i="10"/>
  <c r="AM39" i="10"/>
  <c r="AL164" i="10"/>
  <c r="AM100" i="10"/>
  <c r="AL185" i="10"/>
  <c r="AL191" i="10"/>
  <c r="AM136" i="10"/>
  <c r="AL180" i="10"/>
  <c r="AL41" i="10"/>
  <c r="AL211" i="10"/>
  <c r="AL64" i="10"/>
  <c r="AL36" i="10"/>
  <c r="AL203" i="10"/>
  <c r="AM58" i="10"/>
  <c r="AM98" i="10"/>
  <c r="AM81" i="10"/>
  <c r="AL143" i="10"/>
  <c r="AL16" i="10"/>
  <c r="AM161" i="10"/>
  <c r="AM88" i="10"/>
  <c r="AL5" i="10"/>
  <c r="AL181" i="10"/>
  <c r="AL61" i="10"/>
  <c r="AL149" i="10"/>
  <c r="AL39" i="10"/>
  <c r="AM71" i="10"/>
  <c r="AL189" i="10"/>
  <c r="AM94" i="10"/>
  <c r="AL214" i="10"/>
  <c r="AM187" i="10"/>
  <c r="AM159" i="10"/>
  <c r="AM73" i="10"/>
  <c r="AM197" i="10"/>
  <c r="AL69" i="10"/>
  <c r="AL85" i="10"/>
  <c r="AM76" i="10"/>
  <c r="AL2" i="10"/>
  <c r="AL20" i="10"/>
  <c r="AM14" i="10"/>
  <c r="AL200" i="10"/>
  <c r="AM84" i="10"/>
  <c r="AM27" i="10"/>
  <c r="AL146" i="10"/>
  <c r="AL179" i="10"/>
  <c r="AL14" i="10"/>
  <c r="AL160" i="10"/>
  <c r="AL108" i="10"/>
  <c r="AL217" i="10"/>
  <c r="AM5" i="10"/>
  <c r="AM181" i="10"/>
  <c r="AM61" i="10"/>
  <c r="AM149" i="10"/>
  <c r="AM54" i="10"/>
  <c r="AM34" i="10"/>
  <c r="AL81" i="10"/>
  <c r="AM51" i="10"/>
  <c r="AL195" i="10"/>
  <c r="AL51" i="10"/>
  <c r="AL19" i="10"/>
  <c r="AM144" i="10"/>
  <c r="AL117" i="10"/>
  <c r="AM66" i="10"/>
  <c r="AM132" i="10"/>
  <c r="AL172" i="10"/>
  <c r="O59" i="9" l="1"/>
  <c r="N59" i="9"/>
  <c r="J59" i="9"/>
  <c r="I59" i="9"/>
  <c r="Z66" i="8"/>
  <c r="U66" i="8"/>
  <c r="P66" i="8"/>
  <c r="Z65" i="8"/>
  <c r="U65" i="8"/>
  <c r="AA65" i="8" s="1"/>
  <c r="P65" i="8"/>
  <c r="Z64" i="8"/>
  <c r="U64" i="8"/>
  <c r="P64" i="8"/>
  <c r="Z63" i="8"/>
  <c r="U63" i="8"/>
  <c r="P63" i="8"/>
  <c r="Z62" i="8"/>
  <c r="U62" i="8"/>
  <c r="P62" i="8"/>
  <c r="Z61" i="8"/>
  <c r="U61" i="8"/>
  <c r="AA61" i="8" s="1"/>
  <c r="P61" i="8"/>
  <c r="Z60" i="8"/>
  <c r="U60" i="8"/>
  <c r="P60" i="8"/>
  <c r="Z59" i="8"/>
  <c r="U59" i="8"/>
  <c r="P59" i="8"/>
  <c r="Z58" i="8"/>
  <c r="U58" i="8"/>
  <c r="P58" i="8"/>
  <c r="Z57" i="8"/>
  <c r="U57" i="8"/>
  <c r="P57" i="8"/>
  <c r="Z56" i="8"/>
  <c r="U56" i="8"/>
  <c r="AA56" i="8" s="1"/>
  <c r="P56" i="8"/>
  <c r="Z55" i="8"/>
  <c r="U55" i="8"/>
  <c r="P55" i="8"/>
  <c r="Z54" i="8"/>
  <c r="U54" i="8"/>
  <c r="P54" i="8"/>
  <c r="Z53" i="8"/>
  <c r="U53" i="8"/>
  <c r="AA53" i="8" s="1"/>
  <c r="P53" i="8"/>
  <c r="Z52" i="8"/>
  <c r="U52" i="8"/>
  <c r="AA52" i="8" s="1"/>
  <c r="P52" i="8"/>
  <c r="AB52" i="8" s="1"/>
  <c r="Z51" i="8"/>
  <c r="U51" i="8"/>
  <c r="P51" i="8"/>
  <c r="Z50" i="8"/>
  <c r="U50" i="8"/>
  <c r="P50" i="8"/>
  <c r="Z49" i="8"/>
  <c r="U49" i="8"/>
  <c r="AA49" i="8" s="1"/>
  <c r="P49" i="8"/>
  <c r="Z48" i="8"/>
  <c r="U48" i="8"/>
  <c r="AA48" i="8" s="1"/>
  <c r="P48" i="8"/>
  <c r="Z47" i="8"/>
  <c r="U47" i="8"/>
  <c r="P47" i="8"/>
  <c r="Z46" i="8"/>
  <c r="U46" i="8"/>
  <c r="P46" i="8"/>
  <c r="Z45" i="8"/>
  <c r="U45" i="8"/>
  <c r="AA45" i="8" s="1"/>
  <c r="P45" i="8"/>
  <c r="Z44" i="8"/>
  <c r="U44" i="8"/>
  <c r="AA44" i="8" s="1"/>
  <c r="P44" i="8"/>
  <c r="Z43" i="8"/>
  <c r="U43" i="8"/>
  <c r="P43" i="8"/>
  <c r="Z42" i="8"/>
  <c r="U42" i="8"/>
  <c r="P42" i="8"/>
  <c r="Z41" i="8"/>
  <c r="U41" i="8"/>
  <c r="AA41" i="8" s="1"/>
  <c r="P41" i="8"/>
  <c r="Z40" i="8"/>
  <c r="U40" i="8"/>
  <c r="AA40" i="8" s="1"/>
  <c r="P40" i="8"/>
  <c r="Z39" i="8"/>
  <c r="U39" i="8"/>
  <c r="P39" i="8"/>
  <c r="Z38" i="8"/>
  <c r="U38" i="8"/>
  <c r="P38" i="8"/>
  <c r="Z37" i="8"/>
  <c r="U37" i="8"/>
  <c r="AA37" i="8" s="1"/>
  <c r="P37" i="8"/>
  <c r="Z36" i="8"/>
  <c r="U36" i="8"/>
  <c r="P36" i="8"/>
  <c r="Z35" i="8"/>
  <c r="U35" i="8"/>
  <c r="P35" i="8"/>
  <c r="Z34" i="8"/>
  <c r="U34" i="8"/>
  <c r="P34" i="8"/>
  <c r="Z33" i="8"/>
  <c r="U33" i="8"/>
  <c r="AA33" i="8" s="1"/>
  <c r="P33" i="8"/>
  <c r="Z32" i="8"/>
  <c r="U32" i="8"/>
  <c r="P32" i="8"/>
  <c r="Z31" i="8"/>
  <c r="U31" i="8"/>
  <c r="P31" i="8"/>
  <c r="Z30" i="8"/>
  <c r="U30" i="8"/>
  <c r="P30" i="8"/>
  <c r="Z29" i="8"/>
  <c r="U29" i="8"/>
  <c r="AA29" i="8" s="1"/>
  <c r="P29" i="8"/>
  <c r="Z28" i="8"/>
  <c r="U28" i="8"/>
  <c r="AA28" i="8" s="1"/>
  <c r="P28" i="8"/>
  <c r="Z27" i="8"/>
  <c r="U27" i="8"/>
  <c r="P27" i="8"/>
  <c r="Z26" i="8"/>
  <c r="U26" i="8"/>
  <c r="P26" i="8"/>
  <c r="Z25" i="8"/>
  <c r="U25" i="8"/>
  <c r="AA25" i="8" s="1"/>
  <c r="P25" i="8"/>
  <c r="Z24" i="8"/>
  <c r="U24" i="8"/>
  <c r="AA24" i="8" s="1"/>
  <c r="P24" i="8"/>
  <c r="I24" i="8"/>
  <c r="Z23" i="8"/>
  <c r="U23" i="8"/>
  <c r="P23" i="8"/>
  <c r="I23" i="8"/>
  <c r="Z22" i="8"/>
  <c r="U22" i="8"/>
  <c r="P22" i="8"/>
  <c r="I22" i="8"/>
  <c r="Z21" i="8"/>
  <c r="U21" i="8"/>
  <c r="P21" i="8"/>
  <c r="I21" i="8"/>
  <c r="Z20" i="8"/>
  <c r="AA20" i="8" s="1"/>
  <c r="P20" i="8"/>
  <c r="I20" i="8"/>
  <c r="Z19" i="8"/>
  <c r="U19" i="8"/>
  <c r="AA19" i="8" s="1"/>
  <c r="P19" i="8"/>
  <c r="I19" i="8"/>
  <c r="Z18" i="8"/>
  <c r="U18" i="8"/>
  <c r="P18" i="8"/>
  <c r="I18" i="8"/>
  <c r="Z17" i="8"/>
  <c r="U17" i="8"/>
  <c r="P17" i="8"/>
  <c r="I17" i="8"/>
  <c r="Z16" i="8"/>
  <c r="U16" i="8"/>
  <c r="AA16" i="8" s="1"/>
  <c r="P16" i="8"/>
  <c r="I16" i="8"/>
  <c r="Z15" i="8"/>
  <c r="U15" i="8"/>
  <c r="P15" i="8"/>
  <c r="I15" i="8"/>
  <c r="Z14" i="8"/>
  <c r="U14" i="8"/>
  <c r="P14" i="8"/>
  <c r="I14" i="8"/>
  <c r="Z13" i="8"/>
  <c r="U13" i="8"/>
  <c r="P13" i="8"/>
  <c r="I13" i="8"/>
  <c r="Z12" i="8"/>
  <c r="U12" i="8"/>
  <c r="P12" i="8"/>
  <c r="I12" i="8"/>
  <c r="Z11" i="8"/>
  <c r="U11" i="8"/>
  <c r="P11" i="8"/>
  <c r="I11" i="8"/>
  <c r="Z10" i="8"/>
  <c r="U10" i="8"/>
  <c r="AA10" i="8" s="1"/>
  <c r="P10" i="8"/>
  <c r="I10" i="8"/>
  <c r="Z9" i="8"/>
  <c r="U9" i="8"/>
  <c r="P9" i="8"/>
  <c r="Z8" i="8"/>
  <c r="U8" i="8"/>
  <c r="P8" i="8"/>
  <c r="Z7" i="8"/>
  <c r="U7" i="8"/>
  <c r="P7" i="8"/>
  <c r="Z6" i="8"/>
  <c r="U6" i="8"/>
  <c r="P6" i="8"/>
  <c r="Z5" i="8"/>
  <c r="U5" i="8"/>
  <c r="P5" i="8"/>
  <c r="W6" i="3"/>
  <c r="W7" i="3"/>
  <c r="X5" i="3"/>
  <c r="Y5" i="3" s="1"/>
  <c r="X6" i="3"/>
  <c r="Y6" i="3" s="1"/>
  <c r="X7" i="3"/>
  <c r="Y7" i="3" s="1"/>
  <c r="X8" i="3"/>
  <c r="X9" i="3"/>
  <c r="Y9" i="3" s="1"/>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X52" i="3"/>
  <c r="X53" i="3"/>
  <c r="X54" i="3"/>
  <c r="X55" i="3"/>
  <c r="X56" i="3"/>
  <c r="X57" i="3"/>
  <c r="X58" i="3"/>
  <c r="X59" i="3"/>
  <c r="X60" i="3"/>
  <c r="X61" i="3"/>
  <c r="X62" i="3"/>
  <c r="X63" i="3"/>
  <c r="X64" i="3"/>
  <c r="X65" i="3"/>
  <c r="X66" i="3"/>
  <c r="Y8" i="3"/>
  <c r="Y11" i="3"/>
  <c r="Y10" i="3"/>
  <c r="W5" i="3"/>
  <c r="W20" i="3"/>
  <c r="W8" i="3"/>
  <c r="W9" i="3"/>
  <c r="W10" i="3"/>
  <c r="W11" i="3"/>
  <c r="W12" i="3"/>
  <c r="W13" i="3"/>
  <c r="W14" i="3"/>
  <c r="W15" i="3"/>
  <c r="W16" i="3"/>
  <c r="W17" i="3"/>
  <c r="W18" i="3"/>
  <c r="W19" i="3"/>
  <c r="W21" i="3"/>
  <c r="W22" i="3"/>
  <c r="W23" i="3"/>
  <c r="W24" i="3"/>
  <c r="S5" i="3"/>
  <c r="S6" i="3"/>
  <c r="S7" i="3"/>
  <c r="S8" i="3"/>
  <c r="S9" i="3"/>
  <c r="S10" i="3"/>
  <c r="S11" i="3"/>
  <c r="S12" i="3"/>
  <c r="S13" i="3"/>
  <c r="S14" i="3"/>
  <c r="S15" i="3"/>
  <c r="S16" i="3"/>
  <c r="S17" i="3"/>
  <c r="S18" i="3"/>
  <c r="S19" i="3"/>
  <c r="S21" i="3"/>
  <c r="S22" i="3"/>
  <c r="S23" i="3"/>
  <c r="Y23" i="3" s="1"/>
  <c r="S24" i="3"/>
  <c r="O5" i="3"/>
  <c r="O6" i="3"/>
  <c r="O7" i="3"/>
  <c r="O8" i="3"/>
  <c r="O9" i="3"/>
  <c r="O10" i="3"/>
  <c r="O11" i="3"/>
  <c r="O12" i="3"/>
  <c r="O13" i="3"/>
  <c r="O14" i="3"/>
  <c r="O15" i="3"/>
  <c r="O16" i="3"/>
  <c r="O17" i="3"/>
  <c r="O18" i="3"/>
  <c r="O19" i="3"/>
  <c r="Y19" i="3" s="1"/>
  <c r="O20" i="3"/>
  <c r="O21" i="3"/>
  <c r="O22" i="3"/>
  <c r="O23" i="3"/>
  <c r="O24" i="3"/>
  <c r="I11" i="3"/>
  <c r="I12" i="3"/>
  <c r="I13" i="3"/>
  <c r="I14" i="3"/>
  <c r="I10" i="3"/>
  <c r="I16" i="3"/>
  <c r="I17" i="3"/>
  <c r="I18" i="3"/>
  <c r="I19" i="3"/>
  <c r="I15" i="3"/>
  <c r="I21" i="3"/>
  <c r="I22" i="3"/>
  <c r="I23" i="3"/>
  <c r="I24" i="3"/>
  <c r="I20" i="3"/>
  <c r="AA11" i="8" l="1"/>
  <c r="AB11" i="8" s="1"/>
  <c r="AA14" i="8"/>
  <c r="AA17" i="8"/>
  <c r="AA27" i="8"/>
  <c r="AA39" i="8"/>
  <c r="AB39" i="8" s="1"/>
  <c r="AA43" i="8"/>
  <c r="AA47" i="8"/>
  <c r="AA55" i="8"/>
  <c r="AA59" i="8"/>
  <c r="AA63" i="8"/>
  <c r="AB64" i="8"/>
  <c r="AB24" i="8"/>
  <c r="AA60" i="8"/>
  <c r="AB60" i="8" s="1"/>
  <c r="AA64" i="8"/>
  <c r="AA5" i="8"/>
  <c r="AB5" i="8" s="1"/>
  <c r="AA9" i="8"/>
  <c r="AA12" i="8"/>
  <c r="AB12" i="8" s="1"/>
  <c r="AB25" i="8"/>
  <c r="AB29" i="8"/>
  <c r="AB37" i="8"/>
  <c r="AB41" i="8"/>
  <c r="AB49" i="8"/>
  <c r="AB53" i="8"/>
  <c r="AB61" i="8"/>
  <c r="AB65" i="8"/>
  <c r="AA22" i="8"/>
  <c r="AB59" i="8"/>
  <c r="AA66" i="8"/>
  <c r="AB66" i="8" s="1"/>
  <c r="AB14" i="8"/>
  <c r="AA18" i="8"/>
  <c r="AB18" i="8" s="1"/>
  <c r="AB27" i="8"/>
  <c r="AB33" i="8"/>
  <c r="AB45" i="8"/>
  <c r="AB10" i="8"/>
  <c r="AB16" i="8"/>
  <c r="AA26" i="8"/>
  <c r="AB26" i="8" s="1"/>
  <c r="AA62" i="8"/>
  <c r="AB62" i="8" s="1"/>
  <c r="AB19" i="8"/>
  <c r="AB56" i="8"/>
  <c r="AB9" i="8"/>
  <c r="AB20" i="8"/>
  <c r="AA23" i="8"/>
  <c r="AB23" i="8" s="1"/>
  <c r="AA30" i="8"/>
  <c r="AB30" i="8" s="1"/>
  <c r="AA34" i="8"/>
  <c r="AB34" i="8" s="1"/>
  <c r="AA38" i="8"/>
  <c r="AB38" i="8" s="1"/>
  <c r="AA57" i="8"/>
  <c r="AB57" i="8" s="1"/>
  <c r="AB17" i="8"/>
  <c r="AA6" i="8"/>
  <c r="AB6" i="8" s="1"/>
  <c r="AA15" i="8"/>
  <c r="AB15" i="8" s="1"/>
  <c r="AA31" i="8"/>
  <c r="AB31" i="8" s="1"/>
  <c r="AA35" i="8"/>
  <c r="AB35" i="8" s="1"/>
  <c r="AA42" i="8"/>
  <c r="AB42" i="8" s="1"/>
  <c r="AA46" i="8"/>
  <c r="AB46" i="8" s="1"/>
  <c r="AA50" i="8"/>
  <c r="AB50" i="8" s="1"/>
  <c r="AB22" i="8"/>
  <c r="AB48" i="8"/>
  <c r="AA21" i="8"/>
  <c r="AB21" i="8" s="1"/>
  <c r="AB47" i="8"/>
  <c r="AA54" i="8"/>
  <c r="AB54" i="8" s="1"/>
  <c r="AA58" i="8"/>
  <c r="AB58" i="8" s="1"/>
  <c r="AB63" i="8"/>
  <c r="AA8" i="8"/>
  <c r="AB8" i="8" s="1"/>
  <c r="AA7" i="8"/>
  <c r="AB7" i="8" s="1"/>
  <c r="AA13" i="8"/>
  <c r="AB13" i="8" s="1"/>
  <c r="AA32" i="8"/>
  <c r="AB32" i="8" s="1"/>
  <c r="AA36" i="8"/>
  <c r="AB36" i="8" s="1"/>
  <c r="AA51" i="8"/>
  <c r="AB51" i="8" s="1"/>
  <c r="AB28" i="8"/>
  <c r="AB43" i="8"/>
  <c r="AB40" i="8"/>
  <c r="AB55" i="8"/>
  <c r="AB44" i="8"/>
  <c r="Y22" i="3"/>
  <c r="Y18" i="3"/>
  <c r="Y17" i="3"/>
  <c r="Y15" i="3"/>
  <c r="Y14" i="3"/>
  <c r="Y13" i="3"/>
  <c r="Y16" i="3"/>
  <c r="Y12" i="3"/>
  <c r="Y24" i="3"/>
  <c r="Y20" i="3"/>
  <c r="Y21" i="3"/>
  <c r="N59" i="4"/>
  <c r="I59" i="4"/>
  <c r="W66" i="3"/>
  <c r="S66" i="3"/>
  <c r="O66" i="3"/>
  <c r="W65" i="3"/>
  <c r="S65" i="3"/>
  <c r="O65" i="3"/>
  <c r="W64" i="3"/>
  <c r="S64" i="3"/>
  <c r="O64" i="3"/>
  <c r="W63" i="3"/>
  <c r="S63" i="3"/>
  <c r="O63" i="3"/>
  <c r="W62" i="3"/>
  <c r="S62" i="3"/>
  <c r="O62" i="3"/>
  <c r="W61" i="3"/>
  <c r="S61" i="3"/>
  <c r="O61" i="3"/>
  <c r="W60" i="3"/>
  <c r="S60" i="3"/>
  <c r="O60" i="3"/>
  <c r="W59" i="3"/>
  <c r="S59" i="3"/>
  <c r="O59" i="3"/>
  <c r="W58" i="3"/>
  <c r="S58" i="3"/>
  <c r="O58" i="3"/>
  <c r="W57" i="3"/>
  <c r="S57" i="3"/>
  <c r="O57" i="3"/>
  <c r="W56" i="3"/>
  <c r="S56" i="3"/>
  <c r="O56" i="3"/>
  <c r="W55" i="3"/>
  <c r="S55" i="3"/>
  <c r="O55" i="3"/>
  <c r="W54" i="3"/>
  <c r="S54" i="3"/>
  <c r="O54" i="3"/>
  <c r="W53" i="3"/>
  <c r="S53" i="3"/>
  <c r="O53" i="3"/>
  <c r="W52" i="3"/>
  <c r="S52" i="3"/>
  <c r="O52" i="3"/>
  <c r="W51" i="3"/>
  <c r="S51" i="3"/>
  <c r="O51" i="3"/>
  <c r="W50" i="3"/>
  <c r="S50" i="3"/>
  <c r="O50" i="3"/>
  <c r="W49" i="3"/>
  <c r="S49" i="3"/>
  <c r="O49" i="3"/>
  <c r="W48" i="3"/>
  <c r="S48" i="3"/>
  <c r="O48" i="3"/>
  <c r="W47" i="3"/>
  <c r="S47" i="3"/>
  <c r="O47" i="3"/>
  <c r="W46" i="3"/>
  <c r="S46" i="3"/>
  <c r="O46" i="3"/>
  <c r="W45" i="3"/>
  <c r="S45" i="3"/>
  <c r="O45" i="3"/>
  <c r="W44" i="3"/>
  <c r="S44" i="3"/>
  <c r="O44" i="3"/>
  <c r="W43" i="3"/>
  <c r="S43" i="3"/>
  <c r="O43" i="3"/>
  <c r="W42" i="3"/>
  <c r="S42" i="3"/>
  <c r="O42" i="3"/>
  <c r="W41" i="3"/>
  <c r="S41" i="3"/>
  <c r="O41" i="3"/>
  <c r="W40" i="3"/>
  <c r="S40" i="3"/>
  <c r="O40" i="3"/>
  <c r="W39" i="3"/>
  <c r="S39" i="3"/>
  <c r="O39" i="3"/>
  <c r="W38" i="3"/>
  <c r="S38" i="3"/>
  <c r="O38" i="3"/>
  <c r="W37" i="3"/>
  <c r="S37" i="3"/>
  <c r="O37" i="3"/>
  <c r="W36" i="3"/>
  <c r="S36" i="3"/>
  <c r="O36" i="3"/>
  <c r="W35" i="3"/>
  <c r="S35" i="3"/>
  <c r="O35" i="3"/>
  <c r="W34" i="3"/>
  <c r="S34" i="3"/>
  <c r="O34" i="3"/>
  <c r="W33" i="3"/>
  <c r="S33" i="3"/>
  <c r="O33" i="3"/>
  <c r="W32" i="3"/>
  <c r="S32" i="3"/>
  <c r="O32" i="3"/>
  <c r="W31" i="3"/>
  <c r="S31" i="3"/>
  <c r="O31" i="3"/>
  <c r="W30" i="3"/>
  <c r="S30" i="3"/>
  <c r="O30" i="3"/>
  <c r="W29" i="3"/>
  <c r="S29" i="3"/>
  <c r="O29" i="3"/>
  <c r="W28" i="3"/>
  <c r="S28" i="3"/>
  <c r="O28" i="3"/>
  <c r="W27" i="3"/>
  <c r="S27" i="3"/>
  <c r="O27" i="3"/>
  <c r="W26" i="3"/>
  <c r="S26" i="3"/>
  <c r="O26" i="3"/>
  <c r="W25" i="3"/>
  <c r="S25" i="3"/>
  <c r="O25" i="3"/>
  <c r="O59" i="4" l="1"/>
  <c r="Y25" i="3"/>
  <c r="Y29" i="3"/>
  <c r="Y37" i="3"/>
  <c r="Y41" i="3"/>
  <c r="Y49" i="3"/>
  <c r="Y53" i="3"/>
  <c r="Y61" i="3"/>
  <c r="Y65" i="3"/>
  <c r="Y27" i="3"/>
  <c r="Y31" i="3"/>
  <c r="Y35" i="3"/>
  <c r="Y39" i="3"/>
  <c r="Y47" i="3"/>
  <c r="Y51" i="3"/>
  <c r="Y55" i="3"/>
  <c r="Y59" i="3"/>
  <c r="Y32" i="3"/>
  <c r="Y40" i="3"/>
  <c r="Y44" i="3"/>
  <c r="Y52" i="3"/>
  <c r="Y56" i="3"/>
  <c r="Y64" i="3"/>
  <c r="Y28" i="3"/>
  <c r="Y30" i="3"/>
  <c r="Y34" i="3"/>
  <c r="Y38" i="3"/>
  <c r="Y42" i="3"/>
  <c r="Y46" i="3"/>
  <c r="Y50" i="3"/>
  <c r="Y58" i="3"/>
  <c r="Y62" i="3"/>
  <c r="Y66" i="3"/>
  <c r="Y26" i="3"/>
  <c r="Y43" i="3"/>
  <c r="Y36" i="3"/>
  <c r="Y33" i="3"/>
  <c r="Y48" i="3"/>
  <c r="Y60" i="3"/>
  <c r="Y45" i="3"/>
  <c r="Y54" i="3"/>
  <c r="Y57" i="3"/>
  <c r="Y63" i="3"/>
  <c r="J59"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50" authorId="0" shapeId="0" xr:uid="{00000000-0006-0000-0300-000002000000}">
      <text>
        <r>
          <rPr>
            <sz val="11"/>
            <color theme="1"/>
            <rFont val="Calibri"/>
            <scheme val="minor"/>
          </rPr>
          <t>======
ID#AAAAGqGvXzY
Instrucción    (2020-06-24 19:34:20)
1. Estime la longitud total del elemento expuesto.
2. Estime la longitud o el porcentaje del elemento expuesto que cruza por cada pixel. 
3. Coloque la longitud o porcentaje parcial estimados en las respectivas celdas de la columna "i" (agrupando por colores).
4. La herramienta calculará el valor total de la Amenaza.
Ejemplo:
En el gráfico que se encuentra en la parte superior se estima que la carretera mide 10 km. Se calcula (uso de un SIG) o se estima que la longitud que atraviesa los pixeles de color verde claro corresponde al 40% de la longitud total de la carretera, en tanto que la longitud que atraviesa el pixel de color verde oscuro corresponde al 10 % de la longitud total de la carretera, un 20 % cruza los pixeles de color amarillo y el 30 % restante cruza el pixel de color anaranjado.
En este caso, en las celdas de la columna "i" se debe colocar, junto al respectivo color, la longitud parcial o el porcentaje parcial estimado.</t>
        </r>
      </text>
    </comment>
    <comment ref="M50" authorId="0" shapeId="0" xr:uid="{6863B1AA-1B4A-4B88-AFF0-9EDD65960C36}">
      <text>
        <r>
          <rPr>
            <sz val="11"/>
            <color theme="1"/>
            <rFont val="Calibri"/>
            <scheme val="minor"/>
          </rPr>
          <t>======
ID#AAAAGqGvXzY
Instrucción    (2020-06-24 19:34:20)
1. Estime la longitud total del elemento expuesto.
2. Estime la longitud o el porcentaje del elemento expuesto que cruza por cada pixel. 
3. Coloque la longitud o porcentaje parcial estimados en las respectivas celdas de la columna "i" (agrupando por colores).
4. La herramienta calculará el valor total de la Amenaza.
Ejemplo:
En el gráfico que se encuentra en la parte superior se estima que la carretera mide 10 km. Se calcula (uso de un SIG) o se estima que la longitud que atraviesa los pixeles de color verde claro corresponde al 40% de la longitud total de la carretera, en tanto que la longitud que atraviesa el pixel de color verde oscuro corresponde al 10 % de la longitud total de la carretera, un 20 % cruza los pixeles de color amarillo y el 30 % restante cruza el pixel de color anaranjado.
En este caso, en las celdas de la columna "i" se debe colocar, junto al respectivo color, la longitud parcial o el porcentaje parcial estimado.</t>
        </r>
      </text>
    </comment>
  </commentList>
  <extLst>
    <ext xmlns:r="http://schemas.openxmlformats.org/officeDocument/2006/relationships" uri="GoogleSheetsCustomDataVersion1">
      <go:sheetsCustomData xmlns:go="http://customooxmlschemas.google.com/" r:id="rId1" roundtripDataSignature="AMtx7mhl6HT955QScjbA2+DIn6ZC3S+Lh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50" authorId="0" shapeId="0" xr:uid="{97E04F30-F578-40F8-BCDE-7BE7F60D64A4}">
      <text>
        <r>
          <rPr>
            <sz val="11"/>
            <color theme="1"/>
            <rFont val="Calibri"/>
            <scheme val="minor"/>
          </rPr>
          <t>======
ID#AAAAGqGvXzY
Instrucción    (2020-06-24 19:34:20)
1. Estime la longitud total del elemento expuesto.
2. Estime la longitud o el porcentaje del elemento expuesto que cruza por cada pixel. 
3. Coloque la longitud o porcentaje parcial estimados en las respectivas celdas de la columna "i" (agrupando por colores).
4. La herramienta calculará el valor total de la Amenaza.
Ejemplo:
En el gráfico que se encuentra en la parte superior se estima que la carretera mide 10 km. Se calcula (uso de un SIG) o se estima que la longitud que atraviesa los pixeles de color verde claro corresponde al 40% de la longitud total de la carretera, en tanto que la longitud que atraviesa el pixel de color verde oscuro corresponde al 10 % de la longitud total de la carretera, un 20 % cruza los pixeles de color amarillo y el 30 % restante cruza el pixel de color anaranjado.
En este caso, en las celdas de la columna "i" se debe colocar, junto al respectivo color, la longitud parcial o el porcentaje parcial estimado.</t>
        </r>
      </text>
    </comment>
    <comment ref="M50" authorId="0" shapeId="0" xr:uid="{084C0F1F-502D-4577-B44C-155E8E89EFE4}">
      <text>
        <r>
          <rPr>
            <sz val="11"/>
            <color theme="1"/>
            <rFont val="Calibri"/>
            <scheme val="minor"/>
          </rPr>
          <t>======
ID#AAAAGqGvXzY
Instrucción    (2020-06-24 19:34:20)
1. Estime la longitud total del elemento expuesto.
2. Estime la longitud o el porcentaje del elemento expuesto que cruza por cada pixel. 
3. Coloque la longitud o porcentaje parcial estimados en las respectivas celdas de la columna "i" (agrupando por colores).
4. La herramienta calculará el valor total de la Amenaza.
Ejemplo:
En el gráfico que se encuentra en la parte superior se estima que la carretera mide 10 km. Se calcula (uso de un SIG) o se estima que la longitud que atraviesa los pixeles de color verde claro corresponde al 40% de la longitud total de la carretera, en tanto que la longitud que atraviesa el pixel de color verde oscuro corresponde al 10 % de la longitud total de la carretera, un 20 % cruza los pixeles de color amarillo y el 30 % restante cruza el pixel de color anaranjado.
En este caso, en las celdas de la columna "i" se debe colocar, junto al respectivo color, la longitud parcial o el porcentaje parcial estimado.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Diego Quishpe Landeta</author>
  </authors>
  <commentList>
    <comment ref="B1" authorId="0" shapeId="0" xr:uid="{00000000-0006-0000-0200-000016000000}">
      <text>
        <r>
          <rPr>
            <sz val="11"/>
            <color theme="1"/>
            <rFont val="Calibri"/>
            <scheme val="minor"/>
          </rPr>
          <t xml:space="preserve">
Colocar el código DPA de su GAD, si no lo dispone, siga las siguientes instrucciones    (2020-06-24 19:34:20)
Instrucción:
1. Siga el hipervínculo de la celda "A3" y determine el código DPA de su GAD. Use la herramienta para filtrar.
Nota: El código obtenido es número oficial asignado por el Comité Nacional de Límites Internos (CONALI).</t>
        </r>
      </text>
    </comment>
    <comment ref="C1" authorId="0" shapeId="0" xr:uid="{00000000-0006-0000-0200-000017000000}">
      <text>
        <r>
          <rPr>
            <sz val="11"/>
            <color theme="1"/>
            <rFont val="Calibri"/>
            <scheme val="minor"/>
          </rPr>
          <t xml:space="preserve">
Colocar las coordenadas que ubiquen a su proyecto en el mapa. Si su proyecto es un polígono, esta coordenada le permitirá ubicar de forma referencial su proyecto en el mapa.</t>
        </r>
      </text>
    </comment>
    <comment ref="E1" authorId="0" shapeId="0" xr:uid="{00000000-0006-0000-0200-000004000000}">
      <text>
        <r>
          <rPr>
            <sz val="11"/>
            <color theme="1"/>
            <rFont val="Calibri"/>
            <scheme val="minor"/>
          </rPr>
          <t xml:space="preserve">
En esta celda, se incluyen los proyectos priorizados por el GAD, en los que se desea realizar el presente análisis.  
Nota:
Cada GAD, deberá elegir al menos un proyecto.
Ejemplo de proyectos:
GAD Provincial
Implementación de fincas agroecológicas familiares.
GAD Municipal
Implementación de un sistema de agua potable para un barrio de la ciudad.
GAD Parroquial
Mantenimiento de vías de tercer orden de las comunidades del sur de la Parroquia.</t>
        </r>
      </text>
    </comment>
    <comment ref="H1" authorId="0" shapeId="0" xr:uid="{00000000-0006-0000-0200-00001C000000}">
      <text>
        <r>
          <rPr>
            <sz val="11"/>
            <color theme="1"/>
            <rFont val="Calibri"/>
            <scheme val="minor"/>
          </rPr>
          <t xml:space="preserve">
Concepto    
Amenaza Climática: Ocurrencia de un evento climático extremo (Ej. precipitaciones intensas) ó tendencia climática de comienzo y desarrollo lento, (Ej. Aumento de temperatura media anual) que ocasionan efectos físicos directos (derrumbes, inundaciones) capaces de causar pérdidas de vidas, lesiones u otros efectos negativos sobre la salud, así como daños y afectaciones en propiedades, infraestructuras, medios de subsistencia, recursos naturales, etc.</t>
        </r>
      </text>
    </comment>
    <comment ref="L1" authorId="0" shapeId="0" xr:uid="{00000000-0006-0000-0200-00000C000000}">
      <text>
        <r>
          <rPr>
            <sz val="11"/>
            <color theme="1"/>
            <rFont val="Calibri"/>
            <scheme val="minor"/>
          </rPr>
          <t xml:space="preserve">
Exposición: La presencia de personas; medios de subsistencia; especies o ecosistemas; funciones, servicios y recursos ambientales; infraestructura; o activos económicos, sociales o culturales en lugares y entornos que podrían verse afectados negativamente por las amenazas climáticas (IPCC, 2014).</t>
        </r>
      </text>
    </comment>
    <comment ref="P1" authorId="0" shapeId="0" xr:uid="{00000000-0006-0000-0200-000007000000}">
      <text>
        <r>
          <rPr>
            <sz val="11"/>
            <color theme="1"/>
            <rFont val="Calibri"/>
            <scheme val="minor"/>
          </rPr>
          <t xml:space="preserve">
La vulnerabilidad climática se define como la propensión o predisposición que tiene un sistema de ser afectado negativamente por una amenaza climática. La vulnerabilidad está compuesta por dos factores que incluyen la sensibilidad (susceptibilidad al daño) y la capacidad de adaptación (potencial de afrontamiento y respuesta).</t>
        </r>
      </text>
    </comment>
    <comment ref="P2" authorId="0" shapeId="0" xr:uid="{00000000-0006-0000-0200-000015000000}">
      <text>
        <r>
          <rPr>
            <sz val="11"/>
            <color theme="1"/>
            <rFont val="Calibri"/>
            <scheme val="minor"/>
          </rPr>
          <t xml:space="preserve">
CONCEPTO: Aquellos factores intrínsecos o internos del elemento expuesto que aumentan la probabilidad de sufrir impactos a causa de una amenaza climática
Instrucción: 
Responda las preguntas planteadas para determinar el valor de la susceptibilidad o sensibilidad.
Considera los siguientes niveles:
1. Muy Bajo
2. Bajo
3. Moderado
4. Alto
5. Muy Alto</t>
        </r>
      </text>
    </comment>
    <comment ref="T2" authorId="0" shapeId="0" xr:uid="{00000000-0006-0000-0200-000003000000}">
      <text>
        <r>
          <rPr>
            <sz val="11"/>
            <color theme="1"/>
            <rFont val="Calibri"/>
            <scheme val="minor"/>
          </rPr>
          <t xml:space="preserve">
Capacidad Adaptativa y Respuesta se relaciona con la habilidad del elemento expuesto de acoplarse, prepararse y responder a los cambios del clima, actuales y futuros. Esta capacidad incluye los recursos disponibles, conocimientos, herramientas, políticas y otros aspectos que permitan superar las condiciones adversas en el corto y largo plazo.
Instrucción: 
Responda las preguntas planteadas para determinar el valor de la capacidad adaptativa.
Considere los siguientes niveles:
1. Muy Bajo
2. Bajo
3. Moderado
4. Alto
5. Muy Alto
Nota: Es importante resaltar que este valor, será dado en base al análisis que realice el equipo multidisciplinario en base a su experiencia.</t>
        </r>
      </text>
    </comment>
    <comment ref="X2" authorId="0" shapeId="0" xr:uid="{00000000-0006-0000-0200-000018000000}">
      <text>
        <r>
          <rPr>
            <sz val="11"/>
            <color theme="1"/>
            <rFont val="Calibri"/>
            <scheme val="minor"/>
          </rPr>
          <t>Fórmula de Balance
La razón para usar una fórmula diferente es crear un índice compuesto que represente el balance entre las debilidades (sensibilidad) y las fortalezas (capacidad de adaptación respuesta). AR6 IPCC
Índice de Vulnerabilidad Ponderado
Buscamos combinar la Sensibilidad con la falta de capacidad de adaptación. 
La fórmula de balance: (Valor Máximo + Valor Mínimo) - Valor CA.
En tu caso: (5 + 1) - CA = 6 - CA.
Así, una CA de 2 (Baja) se convierte en un 4 en la escala de vulnerabilidad (Alto).
1. MUY BAJA: El elemento expuesto (proyecto o componente del proyecto) tiene muy baja vulnerabilidad.
2. BAJA: El elemento expuesto (proyecto o componente del proyecto) tiene baja vulnerabilidad.
3. MODERADA: El elemento expuesto (proyecto o componente del proyecto) tiene moderada vulnerabilidad.
4. ALTA: El elemento expuesto (proyecto o componente del proyecto) tiene alta vulnerabilidad.
5. MUY ALTA: El elemento expuesto (proyecto o componente del proyecto) tiene muy alta vulnerabilidad.</t>
        </r>
      </text>
    </comment>
    <comment ref="Y2" authorId="0" shapeId="0" xr:uid="{00000000-0006-0000-0200-00000A000000}">
      <text>
        <r>
          <rPr>
            <sz val="11"/>
            <color theme="1"/>
            <rFont val="Calibri"/>
            <scheme val="minor"/>
          </rPr>
          <t xml:space="preserve">
Riesgo Climático: El riesgo climático resulta de la interacción entre el elemento expuesto con las amenazas climáticas, los niveles de exposición y su vulnerabilidad climática.
Para los fines de esta herramienta, el riesgo climático resultante se calcula en relación a los proyectos priorizados por el GAD. 
1. MUY BAJA: El elemento expuesto (proyecto o componente del proyecto) tiene muy bajo riesgo climático.
2. BAJA: El elemento expuesto (proyecto o componente del proyecto) tiene bajo riesgo climático.
3. MODERADA: El elemento expuesto (proyecto o componente del proyecto) tiene moderado riesgo climático.
4. ALTA: El elemento expuesto (proyecto o componente del proyecto) tiene alto riesgo climático.
5. MUY ALTA: El elemento expuesto (proyecto o componente del proyecto) tiene muy alto riesgo climático.</t>
        </r>
      </text>
    </comment>
    <comment ref="E3" authorId="0" shapeId="0" xr:uid="{00000000-0006-0000-0200-00001D000000}">
      <text>
        <r>
          <rPr>
            <sz val="11"/>
            <color theme="1"/>
            <rFont val="Calibri"/>
            <scheme val="minor"/>
          </rPr>
          <t xml:space="preserve">
Instrucción: Escriba el nombre del proyecto priorizado por el GAD, elegido para el presente análisis.
Ejemplo: 
Proyecto:
 Optimización de sistemas de riego.</t>
        </r>
      </text>
    </comment>
    <comment ref="F3" authorId="0" shapeId="0" xr:uid="{00000000-0006-0000-0200-000013000000}">
      <text>
        <r>
          <rPr>
            <sz val="11"/>
            <color theme="1"/>
            <rFont val="Calibri"/>
            <scheme val="minor"/>
          </rPr>
          <t xml:space="preserve">
Instrucción: Breve Descripción del proyecto:
Ejemplo: En referencia al proyecto seleccionado anteriormente, "Optimización de sistemas de riego", realice una corta descripción del proyecto: 
- Mejoramiento de sistemas de riesgo existentes, incrementando los caudales a través de la reducción de las pérdidas de agua, con actividades como el revestimiento de canales de tierra, instalación de tuberías en canales primarios, secundarios y terciarios.</t>
        </r>
      </text>
    </comment>
    <comment ref="G3" authorId="0" shapeId="0" xr:uid="{00000000-0006-0000-0200-00001B000000}">
      <text>
        <r>
          <rPr>
            <sz val="11"/>
            <color theme="1"/>
            <rFont val="Calibri"/>
            <scheme val="minor"/>
          </rPr>
          <t xml:space="preserve">
Elemento Expuesto: Se define como tal, a un proyecto, a una parte o fase de él , que pueda ser afectado por la ocurrencia de una o más amenazas climáticas.
Ejemplo de elementos expuestos para agua y saneamiento:
Captación
Conducción</t>
        </r>
      </text>
    </comment>
    <comment ref="H3" authorId="0" shapeId="0" xr:uid="{00000000-0006-0000-0200-000012000000}">
      <text>
        <r>
          <rPr>
            <sz val="11"/>
            <color theme="1"/>
            <rFont val="Calibri"/>
            <scheme val="minor"/>
          </rPr>
          <t>======
1. Revise IDF escenario SSP245 o SSP585 correspondiente al periodo 2025-2060, de su cantón (proporcionados en la carpeta de resultados) Escoja el escenario que considere adecuado para su análisis y basado en el conocimiento del territorio
2. Ubique el elemento expuesto en cada uno de los mapas de amenazas.
3. Calcule el valor de cada Amenaza climática. (siga el hipervínculo de la celda G4).
4. Con base en el cálculo anterior, elija en la lista desplegable de la celda G5, G6, etc, las amenazas cuyo valor sea igual o mayor a 3 y con esas, prosiga con el análisis.
Nota:
El análisis de amenazas climáticas debe ser complementado mediante la "lectura" de los mapas de amenazas climáticas del denominado "clima presente". Tome en cuenta que analizar estos mapas en conjunto proporcionarán un mejor entendimiento de los cambios (incrementos) que se pueden producir en relación a cada amenaza.</t>
        </r>
      </text>
    </comment>
    <comment ref="I3" authorId="1" shapeId="0" xr:uid="{3B417E1B-8D7F-4F72-B67B-A6A59AB5BBF1}">
      <text>
        <r>
          <rPr>
            <b/>
            <sz val="9"/>
            <color indexed="81"/>
            <rFont val="Tahoma"/>
            <charset val="1"/>
          </rPr>
          <t>Diego Quishpe Landeta:</t>
        </r>
        <r>
          <rPr>
            <sz val="9"/>
            <color indexed="81"/>
            <rFont val="Tahoma"/>
            <charset val="1"/>
          </rPr>
          <t xml:space="preserve">
La IDF base corresponde a los valores definidos en el Estudio de lluvias intensas INAMHI 2019  en mm (milímetros) para la zona de estudio " las ecuaciones INAMHI sugieren no mas de 10 km de distancia para interpolación
Se puede selecciónar Intensidad a 5, 10, 20, 30, 60… 1440 minutos (conocimiento local)
Periodo de Retorno: 2, 5 , 10 , 50, 100 años (sugerido para cambio climático 100 años o mas.
IDF Futura: corresponde a la precipitación en mm o % integrando las variables anteriores (Intensidad y PdR) utilizando el modelo GCM con mejor desempeño para la zona (script C y D)
IDF Escenario Húmedo: corresponde a la precipitación en mm o % del mismo modelo GCM con las variables Intensidad y PdR, (script F). Los datos de este paso integra la tendencia reciente de precipitación (conocimiento local + CHIRPS)
IDF Escenario Escasez: corrresponde al valor en mm o % (script F) del mismo con las variables Intensidad y PdR, (script F)</t>
        </r>
      </text>
    </comment>
    <comment ref="J3" authorId="0" shapeId="0" xr:uid="{00000000-0006-0000-0200-000014000000}">
      <text>
        <r>
          <rPr>
            <sz val="11"/>
            <color theme="1"/>
            <rFont val="Calibri"/>
            <scheme val="minor"/>
          </rPr>
          <t xml:space="preserve">
1. Colocar el valor calculado en la hoja de cálculo "AMENAZA CLIMÁTICA"  (correspondiente a cada amenaza climática analizada).</t>
        </r>
      </text>
    </comment>
    <comment ref="K3" authorId="0" shapeId="0" xr:uid="{00000000-0006-0000-0200-00000E000000}">
      <text>
        <r>
          <rPr>
            <sz val="11"/>
            <color theme="1"/>
            <rFont val="Calibri"/>
            <scheme val="minor"/>
          </rPr>
          <t>======
El efecto físico directo es el resultado de la influencia de la Amenaza climática identificada sobre el entorno circundante al elemento expuesto.
Instrucción:
1. Seleccione de la lista desplegable, el efecto físico que se podría generar a consecuencia de la Amenaza climática.
Nota
En caso de tener más de un efecto o un efecto diferente a los listados, seleccione la opción "Otro / Mas de uno" y Especifíquelo en la columna J.</t>
        </r>
      </text>
    </comment>
    <comment ref="L3" authorId="0" shapeId="0" xr:uid="{00000000-0006-0000-0200-000020000000}">
      <text>
        <r>
          <rPr>
            <sz val="11"/>
            <color theme="1"/>
            <rFont val="Calibri"/>
            <scheme val="minor"/>
          </rPr>
          <t xml:space="preserve">
Responda la pregunta y valore la respuesta, considere lo siguiente:
1. Si el Elemento expuesto es un PUNTO y éste se ubica en un pixel cuyo valor corresponde a una amenaza moderada, alta o muy alta, para efectos de la estimación del porcentaje solicitado en esta pregunta será "5. Muy Alto". Si el punto se ubica en un pixel con valores de amenaza Bajo o Muy Bajo, se asume que ese porcentaje será "2. Bajo". 
2. Si el Elemento Expuesto es una LÍNEA o un POLÍGONO, el equipo técnico deberá estimar el porcentaje del Elemento Expuesto que se ubica en pixeles que corresponden a amenazas Moderadas, Altas y Muy Altas, y elegir la respuesta según corresponda.
Ejemplo:
El elemento expuesto es un Polígono: 
- Su área abarca un total de 10 pixeles:
    3 pixeles con amenaza climática "Muy Baja" (30%)
    4 pixeles con amenaza climática "Moderada" (40%)
    2 pixeles con amenaza climática "Alta" (20%)
    1 pixel con amenaza climática "Muy Alta" (10%)
En este caso, el porcentaje (%) del elemento expuesto que se encuentra bajo Amenaza climática moderada, alta o muy alta, suma 70% lo que significa que la respuesta es 4 (Alto: 61% al 80%)
Nota: Es importante resaltar que el valor que se asigne a la respuesta, será dado en base al análisis que realice el equipo multidisciplinario con fundamento en su experiencia.</t>
        </r>
      </text>
    </comment>
    <comment ref="M3" authorId="0" shapeId="0" xr:uid="{00000000-0006-0000-0200-00001A000000}">
      <text>
        <r>
          <rPr>
            <sz val="11"/>
            <color theme="1"/>
            <rFont val="Calibri"/>
            <scheme val="minor"/>
          </rPr>
          <t xml:space="preserve">
*Nos referimos a ¨modificación en la exposición¨ cuando un elemento expuesto (ej. carreteras, acueductos, reservorios, área productiva, emprendimiento turístico, entre otros) aumentan en longitud o en superficie. 
Algunos ejemplos de los cambios que pueden estar planteados podrían ser:
- Ampliación de una carretera.
- Construcción de obras complementarias de un sistema de abastecimiento de agua potable.
- Aumento de las áreas destinadas a reforestación.
Nota: Es importante resaltar que el valor que se asigne a la respuesta, será dado en base al análisis que realice el equipo multidisciplinario con fundamento en su experiencia.</t>
        </r>
      </text>
    </comment>
    <comment ref="N3" authorId="0" shapeId="0" xr:uid="{00000000-0006-0000-0200-00001E000000}">
      <text>
        <r>
          <rPr>
            <sz val="11"/>
            <color theme="1"/>
            <rFont val="Calibri"/>
            <scheme val="minor"/>
          </rPr>
          <t>======
ID#AAAAGqGvXzc
Instrucción    (2020-06-24 19:34:20)
Responda la pregunta y valore la respuesta.
Nota: Es importante resaltar que el valor que se asigne a la respuesta, será dado en base al análisis que realice el equipo multidisciplinario con fundamento en su experiencia.</t>
        </r>
      </text>
    </comment>
    <comment ref="O3" authorId="0" shapeId="0" xr:uid="{00000000-0006-0000-0200-00001F000000}">
      <text>
        <r>
          <rPr>
            <sz val="11"/>
            <color theme="1"/>
            <rFont val="Calibri"/>
            <scheme val="minor"/>
          </rPr>
          <t xml:space="preserve">
Resultados Exposición: Con base a los valores asignados a las preguntas de Exposición de las columnas K, L y M. En la columna N la herramienta calcula automáticamente la Exposición.</t>
        </r>
      </text>
    </comment>
    <comment ref="P3" authorId="0" shapeId="0" xr:uid="{00000000-0006-0000-0200-00000F000000}">
      <text>
        <r>
          <rPr>
            <sz val="11"/>
            <color theme="1"/>
            <rFont val="Calibri"/>
            <scheme val="minor"/>
          </rPr>
          <t>======
Ejemplo: 
a.) Si en un sistema de riego se contempla la instalación de tubería PVC subterránea, éste es menos sensible a sufrir afectación por deslizamientos que un sistema de riego que use canales a cielo abierto, pues ellos son más susceptibles a la afectación directa por deslizamientos o por precipitaciones intensas. Para el caso del sistema de riego que usa tuberías PVC subterránea, este nivel sería 1. Muy bajo; por el contrario, para el segundo caso, el nivel sería 4. Alto.
b.) Si una central hidroeléctrica tiene un embalse, ésta tendrá menor sensibilidad a los cambios en la precipitación, puesto que a través del embalse se puede regular periodos de escasez de lluvia; por el contrario, una central hidroeléctrica sin embalse no podría producir energía durante el periodo de escasez de lluvia.
En este caso, la central hidroeléctrica con embalse tendrá un nivel de 2. Baja; y la central hidroeléctrica sin embalse tendrá un nivel de 5. Muy Alta. 
Nota: Es importante resaltar que el valor que se asigne a la respuesta, será dado en base al análisis que realice el equipo multidisciplinario con fundamento en su experiencia y conocimiento de la realidad local.</t>
        </r>
      </text>
    </comment>
    <comment ref="Q3" authorId="0" shapeId="0" xr:uid="{00000000-0006-0000-0200-000011000000}">
      <text>
        <r>
          <rPr>
            <sz val="11"/>
            <color theme="1"/>
            <rFont val="Calibri"/>
            <scheme val="minor"/>
          </rPr>
          <t>======
1. Seleccione de la lista desplegable en que nivel el efecto físico afecta a un recurso clave para el desarrollo del proyecto.
Ejemplo: 
a.) En un sistema de riego:
El estrés hídrico disminuye el caudal disponible, al mismo tiempo que la demanda por agua de riego aumenta en la zona; para este caso el nivel sería 5. Muy Alto.
b.) En una central hidroeléctrica:
El nivel de un embalse de una central hidroeléctrica podría disminuir significamente debido a un estiaje en periodos del año en que las altas temperaturas provocan un mayor consumo de energía en las grandes ciudades (ej. uso de aire acondicionado). El nivel para este ejemplo sería 4. Alto.
Nota: Es importante resaltar que el valor que se asigne a la respuesta, será dado en base al análisis que realice el equipo multidisciplinario en base a su experiencia.</t>
        </r>
      </text>
    </comment>
    <comment ref="R3" authorId="0" shapeId="0" xr:uid="{00000000-0006-0000-0200-000008000000}">
      <text>
        <r>
          <rPr>
            <sz val="11"/>
            <color theme="1"/>
            <rFont val="Calibri"/>
            <scheme val="minor"/>
          </rPr>
          <t xml:space="preserve">Utilizar los valores de la vulnerabilidad Socioeconómica a nivel cantonal para Ecuador. 
El valor de vulnerabilidad SE se fundamenta en 31 indicadores nacionales y el estudio de Bucaram 2015, Alquinga 2023 
</t>
        </r>
      </text>
    </comment>
    <comment ref="S3" authorId="0" shapeId="0" xr:uid="{00000000-0006-0000-0200-000001000000}">
      <text>
        <r>
          <rPr>
            <sz val="11"/>
            <color theme="1"/>
            <rFont val="Calibri"/>
            <scheme val="minor"/>
          </rPr>
          <t>======
ID#AAAAGqGvX1U
DNACC    (2020-06-24 19:34:20)
Resultados Sensibilidad: Con base a los valores asignados a las respuestas de Sensibilidad en las columnas S,T y U, la herramienta calcula automáticamente el valor de Sensibilidad en la columna "V".
Los valores obtenidos se interpretan de la siguiente manera.
1. MUY BAJA: El elemento expuesto (proyecto o componente del proyecto) presenta muy baja sensibilidad.
2. BAJA: El elemento expuesto (proyecto o componente del proyecto) presenta baja sensibilidad.
3. MODERADA: El elemento expuesto (proyecto o componente del proyecto) presenta moderada sensibilidad.
4. ALTA: El elemento expuesto (proyecto o componente del proyecto) presenta alta sensibilidad.
5. MUY ALTA: El elemento expuesto (proyecto o componente del proyecto) presenta muy alta sensibilidad.</t>
        </r>
      </text>
    </comment>
    <comment ref="T3" authorId="0" shapeId="0" xr:uid="{00000000-0006-0000-0200-000019000000}">
      <text>
        <r>
          <rPr>
            <sz val="11"/>
            <color theme="1"/>
            <rFont val="Calibri"/>
            <scheme val="minor"/>
          </rPr>
          <t>Seleccione un valor de la lista desplegable.
Ejemplo:
a.) Un sistema de abastecimiento de agua potable que dispone de dos fuentes diferentes (una captación principal  proveniente de un río y otra secundaria que toma el recurso hídrico de un pozo), tiene mayor capacidad para enfrentar condiciones climáticas adversas puesto que, en un escenario de estiaje severo, en el cual el nivel del agua del río sea tan bajo que no permita la captación, el sistema continuaría funcionando mediante el aprovechamiento de las aguas subterráneas a través del pozo.
En este caso la valoración de su capacidad adaptativa sería  4. Alto.
Nota: Es importante resaltar que este valor, será dado en base al análisis que realice el equipo multidisciplinario en base a su experiencia.</t>
        </r>
      </text>
    </comment>
    <comment ref="U3" authorId="0" shapeId="0" xr:uid="{00000000-0006-0000-0200-000005000000}">
      <text>
        <r>
          <rPr>
            <sz val="11"/>
            <color theme="1"/>
            <rFont val="Calibri"/>
            <scheme val="minor"/>
          </rPr>
          <t xml:space="preserve">
Instrucción: Seleccione un valor de la lista desplegable.
Considere dentro de los recursos socioeconómicos aspectos físicos (infraestructura o bienes de producción), financieros, humanos y sociales.
Ejemplo:
a.) Un proyecto agrícola, cuya producción se encuentra asegurada ante riesgos climáticos (ejemplo: ante la ocurrencia de inundaciones o heladas que implican pérdidas o daños en los cultivos), tiene mayor capacidad adaptativa puesto que aún bajo la condición de pérdida de la producción, el agricultor no perdería toda la inversión realizada. En este caso el nivel de capacidad adaptativa es 4. Alta
Nota: Es importante resaltar que este valor, será dado en base al análisis que realice el equipo multidisciplinario en base a su experiencia.</t>
        </r>
      </text>
    </comment>
    <comment ref="V3" authorId="0" shapeId="0" xr:uid="{00000000-0006-0000-0200-000010000000}">
      <text>
        <r>
          <rPr>
            <sz val="11"/>
            <color theme="1"/>
            <rFont val="Calibri"/>
            <scheme val="minor"/>
          </rPr>
          <t xml:space="preserve">
Instrucción: Seleccione un valor de la lista desplegable.
Concepto: La gobernanza alude a la capacidad que posee una organismo, institución o iniciativa para asumir con eficiencia y responsabilidad la gestión pública y privada a fin de poder afrontar eventos climáticos extremos. Esta capacidad debe existir en todos los niveles de gobierno, asi como también, en todas las organizaciones, incluyendo las de la sociedad civil, como un elemento básico para que puedan asegurar su óptimo desenvolvimiento y desarrollo.
Elementos de la gobernanza:
• Estabilidad y continuidad de las políticas como de sus dirigencias.
• Compromiso de los líderes y gobernantes para considerar el cambio climático en sus planes y acciones.
• Procesos de toma de decisiones democráticos, incluyentes, transparentes.
• Rendición de cuentas de líderes y ejecutores.
• Participación de actores interesados, tanto dentro como fuera del gobierno, nacionales, subnacionales, municipales, públicos, privados y de la sociedad civil.
Ejemplo: 
1. Un sistema de riego que se alimenta de fuentes de agua que se encuentran en un Área de Protección Hídrica o Áreas Protegidas, tiene mayor capacidad de adaptación ante los efectos negativos del cambio climático, puesto que estas áreas disponen de mecanismos tales como planes de manejo, que procuran la conservación y manejo sostenible de los ecosistemas y por ende el mantenimiento de las funciones y servicios ambientales que dichos ecosistemas proveen. 
En este caso, el sistema de riego bajo análisis tiene una capacidad adaptativa 4.Alta. 
Nota: Es importante resaltar que este valor, será dado en base al análisis que realice el equipo multidisciplinario en base a su experiencia.</t>
        </r>
      </text>
    </comment>
    <comment ref="W3" authorId="0" shapeId="0" xr:uid="{00000000-0006-0000-0200-00000D000000}">
      <text>
        <r>
          <rPr>
            <sz val="11"/>
            <color theme="1"/>
            <rFont val="Calibri"/>
            <scheme val="minor"/>
          </rPr>
          <t xml:space="preserve">
Resultados Capacidad Adaptativa y Respuesta: Con base a los valores asignados a las respuestas de Capacidad Adaptativa en las columnas W, X y Y la herramienta calcula automáticamente el valor de Capacidad Adaptativa en la columna "Z".
1. MUY BAJA: El elemento expuesto (proyecto o componente del proyecto), dadas sus condiciones de respuesta ante efectos, impactos y consecuencias del cambio climático tiene muy baja capacidad de adaptación.
2. BAJA: El elemento expuesto (proyecto o componente del proyecto), dadas sus condiciones de respuesta ante efectos, impactos y consecuencias del cambio climático tiene baja capacidad de adaptación.
3. MODERADA: El elemento expuesto (proyecto o componente del proyecto), dadas sus condiciones de respuesta ante efectos, impactos y consecuencias del cambio climático tiene moderada capacidad de adaptación.
4. ALTA: El elemento expuesto (proyecto o componente del proyecto), dadas sus condiciones de respuesta ante efectos, impactos y consecuencias del cambio climático tiene alta capacidad de adaptación.
5. MUY ALTA: El elemento expuesto (proyecto o componente del proyecto), dadas sus condiciones de respuesta ante efectos, impactos y consecuencias del cambio climático tiene muy alta capacidad de adaptación.</t>
        </r>
      </text>
    </comment>
  </commentList>
  <extLst>
    <ext xmlns:r="http://schemas.openxmlformats.org/officeDocument/2006/relationships" uri="GoogleSheetsCustomDataVersion1">
      <go:sheetsCustomData xmlns:go="http://customooxmlschemas.google.com/" r:id="rId1" roundtripDataSignature="AMtx7mgFSsoFFVKVJUbE8Q/9Wzj4zLNZ2A=="/>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Diego Quishpe Landeta</author>
    <author/>
  </authors>
  <commentList>
    <comment ref="I3" authorId="0" shapeId="0" xr:uid="{F76B32DA-B6C5-4C76-BA57-44C3C99F34E8}">
      <text>
        <r>
          <rPr>
            <b/>
            <sz val="9"/>
            <color indexed="81"/>
            <rFont val="Tahoma"/>
            <charset val="1"/>
          </rPr>
          <t>Diego Quishpe Landeta:</t>
        </r>
        <r>
          <rPr>
            <sz val="9"/>
            <color indexed="81"/>
            <rFont val="Tahoma"/>
            <charset val="1"/>
          </rPr>
          <t xml:space="preserve">
La IDF base corresponde a los valores definidos en el Estudio de lluvias intensas INAMHI 2019  en mm (milímetros) para la zona de estudio " las ecuaciones INAMHI sugieren no mas de 10 km de distancia para interpolación
Se puede selecciónar Intensidad a 5, 10, 20, 30, 60… 1440 minutos (conocimiento local)
Periodo de Retorno: 2, 5 , 10 , 50, 100 años (sugerido para cambio climático 100 años o mas.
IDF Futura: corresponde a la precipitación en mm o % integrando las variables anteriores (Intensidad y PdR) utilizando el modelo GCM con mejor desempeño para la zona (script C y D)
IDF Escenario Húmedo: corresponde a la precipitación en mm o % del mismo modelo GCM con las variables Intensidad y PdR, (script F). Los datos de este paso integra la tendencia reciente de precipitación (conocimiento local + CHIRPS)
IDF Escenario Escasez: corrresponde al valor en mm o % (script F) del mismo con las variables Intensidad y PdR, (script F)</t>
        </r>
      </text>
    </comment>
    <comment ref="O3" authorId="0" shapeId="0" xr:uid="{41DCC3A2-8E15-4029-AC43-030D93EB3147}">
      <text>
        <r>
          <rPr>
            <b/>
            <sz val="9"/>
            <color indexed="81"/>
            <rFont val="Tahoma"/>
            <family val="2"/>
          </rPr>
          <t>Diego Quishpe Landeta:</t>
        </r>
        <r>
          <rPr>
            <sz val="9"/>
            <color indexed="81"/>
            <rFont val="Tahoma"/>
            <family val="2"/>
          </rPr>
          <t xml:space="preserve">
El riesgo climático actual se carga por defecto
</t>
        </r>
      </text>
    </comment>
    <comment ref="S3" authorId="1" shapeId="0" xr:uid="{25FB8611-69CA-485D-A69C-C0CD58237BDA}">
      <text>
        <r>
          <rPr>
            <sz val="11"/>
            <color theme="1"/>
            <rFont val="Calibri"/>
            <scheme val="minor"/>
          </rPr>
          <t xml:space="preserve">Utilizar los valores de la vulnerabilidad Socioeconómica a nivel cantonal para Ecuador. 
El valor de vulnerabilidad SE se fundamenta en 31 indicadores nacionales y el estudio de Bucaram 2015, Alquinga 2023 
</t>
        </r>
      </text>
    </comment>
    <comment ref="U3" authorId="1" shapeId="0" xr:uid="{50997550-8449-4D75-80C0-DBEA6AC1833A}">
      <text>
        <r>
          <rPr>
            <sz val="11"/>
            <color theme="1"/>
            <rFont val="Calibri"/>
            <scheme val="minor"/>
          </rPr>
          <t>======
ID#AAAAGqGvX1U
DNACC    (2020-06-24 19:34:20)
Resultados Sensibilidad: Con base a los valores asignados a las respuestas de Sensibilidad en las columnas S,T y U, la herramienta calcula automáticamente el valor de Sensibilidad en la columna "V".
Los valores obtenidos se interpretan de la siguiente manera.
1. MUY BAJA: El elemento expuesto (proyecto o componente del proyecto) presenta muy baja sensibilidad.
2. BAJA: El elemento expuesto (proyecto o componente del proyecto) presenta baja sensibilidad.
3. MODERADA: El elemento expuesto (proyecto o componente del proyecto) presenta moderada sensibilidad.
4. ALTA: El elemento expuesto (proyecto o componente del proyecto) presenta alta sensibilidad.
5. MUY ALTA: El elemento expuesto (proyecto o componente del proyecto) presenta muy alta sensibilidad.</t>
        </r>
      </text>
    </comment>
    <comment ref="V3" authorId="1" shapeId="0" xr:uid="{5B3EB553-C3C9-4724-9784-9128468358AD}">
      <text>
        <r>
          <rPr>
            <sz val="11"/>
            <color theme="1"/>
            <rFont val="Calibri"/>
            <scheme val="minor"/>
          </rPr>
          <t>======
ID#AAAAGqGvXzw
Rosa Ana     (2020-06-24 19:34:20)
Instrucción: Seleccione un valor de la lista desplegable.
Ejemplo:
a.) Un sistema de abastecimiento de agua potable que dispone de dos fuentes diferentes (una captación principal  proveniente de un río y otra secundaria que toma el recurso hídrico de un pozo), tiene mayor capacidad para enfrentar condiciones climáticas adversas puesto que, en un escenario de estiaje severo, en el cual el nivel del agua del río sea tan bajo que no permita la captación, el sistema continuaría funcionando mediante el aprovechamiento de las aguas subterráneas a través del pozo.
En este caso la valoración de su capacidad adaptativa sería  4. Alto.
Nota: Es importante resaltar que este valor, será dado en base al análisis que realice el equipo multidisciplinario en base a su experiencia.</t>
        </r>
      </text>
    </comment>
    <comment ref="W3" authorId="1" shapeId="0" xr:uid="{F5ED8BB2-285B-4D65-9808-1995B7EB1724}">
      <text>
        <r>
          <rPr>
            <sz val="11"/>
            <color theme="1"/>
            <rFont val="Calibri"/>
            <scheme val="minor"/>
          </rPr>
          <t>======
ID#AAAAGqGvX1E
Rosa Ana     (2020-06-24 19:34:20)
Instrucción: Seleccione un valor de la lista desplegable.
Considere dentro de los recursos socioeconómicos aspectos físicos (infraestructura o bienes de producción), financieros, humanos y sociales.
Ejemplo:
a.) Un proyecto agrícola, cuya producción se encuentra asegurada ante riesgos climáticos (ejemplo: ante la ocurrencia de inundaciones o heladas que implican pérdidas o daños en los cultivos), tiene mayor capacidad adaptativa puesto que aún bajo la condición de pérdida de la producción, el agricultor no perdería toda la inversión realizada. En este caso el nivel de capacidad adaptativa es 4. Alta
Nota: Es importante resaltar que este valor, será dado en base al análisis que realice el equipo multidisciplinario en base a su experiencia.</t>
        </r>
      </text>
    </comment>
    <comment ref="X3" authorId="1" shapeId="0" xr:uid="{FDECF8A6-0E3F-4BB8-B62D-E36628F5780E}">
      <text>
        <r>
          <rPr>
            <sz val="11"/>
            <color theme="1"/>
            <rFont val="Calibri"/>
            <scheme val="minor"/>
          </rPr>
          <t>======
ID#AAAAGqGvX0U
Rosa Ana     (2020-06-24 19:34:20)
Instrucción: Seleccione un valor de la lista desplegable.
Concepto: La gobernanza alude a la capacidad que posee una organismo, institución o iniciativa para asumir con eficiencia y responsabilidad la gestión pública y privada a fin de poder afrontar eventos climáticos extremos. Esta capacidad debe existir en todos los niveles de gobierno, asi como también, en todas las organizaciones, incluyendo las de la sociedad civil, como un elemento básico para que puedan asegurar su óptimo desenvolvimiento y desarrollo.
Elementos de la gobernanza:
• Estabilidad y continuidad de las políticas como de sus dirigencias.
• Compromiso de los líderes y gobernantes para considerar el cambio climático en sus planes y acciones.
• Procesos de toma de decisiones democráticos, incluyentes, transparentes.
• Rendición de cuentas de líderes y ejecutores.
• Participación de actores interesados, tanto dentro como fuera del gobierno, nacionales, subnacionales, municipales, públicos, privados y de la sociedad civil.
Ejemplo: 
1. Un sistema de riego que se alimenta de fuentes de agua que se encuentran en un Área de Protección Hídrica o Áreas Protegidas, tiene mayor capacidad de adaptación ante los efectos negativos del cambio climático, puesto que estas áreas disponen de mecanismos tales como planes de manejo, que procuran la conservación y manejo sostenible de los ecosistemas y por ende el mantenimiento de las funciones y servicios ambientales que dichos ecosistemas proveen. 
En este caso, el sistema de riego bajo análisis tiene una capacidad adaptativa 4.Alta. 
Nota: Es importante resaltar que este valor, será dado en base al análisis que realice el equipo multidisciplinario en base a su experiencia.</t>
        </r>
      </text>
    </comment>
    <comment ref="Z3" authorId="1" shapeId="0" xr:uid="{9D1EB5FF-C14D-43F3-A6FC-35FE8EEF9E43}">
      <text>
        <r>
          <rPr>
            <sz val="11"/>
            <color theme="1"/>
            <rFont val="Calibri"/>
            <scheme val="minor"/>
          </rPr>
          <t>======
ID#AAAAGqGvX0g
DNACC    (2020-06-24 19:34:20)
Resultados Capacidad Adaptativa: Con base a los valores asignados a las respuestas de Capacidad Adaptativa en las columnas W, X y Y la herramienta calcula automáticamente el valor de Capacidad Adaptativa en la columna "Z".
1. MUY BAJA: El elemento expuesto (proyecto o componente del proyecto), dadas sus condiciones de respuesta ante efectos, impactos y consecuencias del cambio climático tiene muy baja capacidad de adaptación.
2. BAJA: El elemento expuesto (proyecto o componente del proyecto), dadas sus condiciones de respuesta ante efectos, impactos y consecuencias del cambio climático tiene baja capacidad de adaptación.
3. MODERADA: El elemento expuesto (proyecto o componente del proyecto), dadas sus condiciones de respuesta ante efectos, impactos y consecuencias del cambio climático tiene moderada capacidad de adaptación.
4. ALTA: El elemento expuesto (proyecto o componente del proyecto), dadas sus condiciones de respuesta ante efectos, impactos y consecuencias del cambio climático tiene alta capacidad de adaptación.
5. MUY ALTA: El elemento expuesto (proyecto o componente del proyecto), dadas sus condiciones de respuesta ante efectos, impactos y consecuencias del cambio climático tiene muy alta capacidad de adaptación.</t>
        </r>
      </text>
    </comment>
  </commentList>
</comments>
</file>

<file path=xl/sharedStrings.xml><?xml version="1.0" encoding="utf-8"?>
<sst xmlns="http://schemas.openxmlformats.org/spreadsheetml/2006/main" count="9798" uniqueCount="3789">
  <si>
    <t>TIPO DE EFECTO</t>
  </si>
  <si>
    <t>Económicas</t>
  </si>
  <si>
    <t>AMENAZAS</t>
  </si>
  <si>
    <t>ESCALA</t>
  </si>
  <si>
    <t>Escala Capacidad</t>
  </si>
  <si>
    <t>Sociales</t>
  </si>
  <si>
    <t>N/A</t>
  </si>
  <si>
    <t>1. MUY BAJO</t>
  </si>
  <si>
    <t xml:space="preserve">1. MUY BAJO </t>
  </si>
  <si>
    <t>Ambientales</t>
  </si>
  <si>
    <t>1. LLUVIAS INTENSAS</t>
  </si>
  <si>
    <t>2. BAJO</t>
  </si>
  <si>
    <t xml:space="preserve">2. BAJO </t>
  </si>
  <si>
    <t>Económicas y Sociales</t>
  </si>
  <si>
    <t>2. TEMPERATURAS MUY ALTAS</t>
  </si>
  <si>
    <t>3. MODERADO</t>
  </si>
  <si>
    <t>Económicas y Ambientales</t>
  </si>
  <si>
    <t>3. SEQUÍA</t>
  </si>
  <si>
    <t>4.  ALTO</t>
  </si>
  <si>
    <t>4. ALTO</t>
  </si>
  <si>
    <t xml:space="preserve">Sociales y Ambientales </t>
  </si>
  <si>
    <t>4. HELADA</t>
  </si>
  <si>
    <t>5. MUY ALTO</t>
  </si>
  <si>
    <t>Económicas, Sociales y Ambientales</t>
  </si>
  <si>
    <t>EFECTOS</t>
  </si>
  <si>
    <t>GRADO DE LA CONSECUENCIA</t>
  </si>
  <si>
    <t>COMPETENCIA</t>
  </si>
  <si>
    <t>CUALITATIVO</t>
  </si>
  <si>
    <t>Derrumbes</t>
  </si>
  <si>
    <t>Destrucción mínima del factor considerado.</t>
  </si>
  <si>
    <t>1. PROVINCIAL</t>
  </si>
  <si>
    <t>SI</t>
  </si>
  <si>
    <t>Deslizamientos</t>
  </si>
  <si>
    <t>2. CANTONAL</t>
  </si>
  <si>
    <t>NO</t>
  </si>
  <si>
    <t>Disminución de caudales</t>
  </si>
  <si>
    <t xml:space="preserve">Alteración del medio ambiente con repercusiones sobre el programa o proyecto que pueden ser reversibles a mediano plazo. </t>
  </si>
  <si>
    <t>3.PARROQUIAL</t>
  </si>
  <si>
    <t>CONSECUENCIA</t>
  </si>
  <si>
    <t>Erosión del suelo</t>
  </si>
  <si>
    <t>AMBIENTAL</t>
  </si>
  <si>
    <t>Estrés hídrico</t>
  </si>
  <si>
    <t xml:space="preserve">Significa una destrucción parcial o sustantiva del factor considerado. Destrucción completa. </t>
  </si>
  <si>
    <t>SOCIAL</t>
  </si>
  <si>
    <t>Estrés térmico</t>
  </si>
  <si>
    <t>ECONÓMICO</t>
  </si>
  <si>
    <t>Inundaciones</t>
  </si>
  <si>
    <t>MAS DE UNA</t>
  </si>
  <si>
    <t>Movimientos de masas</t>
  </si>
  <si>
    <t>Otros / Mas de uno</t>
  </si>
  <si>
    <t>LLUVIAS INTENSAS</t>
  </si>
  <si>
    <t>PROVINCIAL</t>
  </si>
  <si>
    <r>
      <rPr>
        <sz val="11"/>
        <color theme="1"/>
        <rFont val="Calibri"/>
      </rPr>
      <t xml:space="preserve">1. </t>
    </r>
    <r>
      <rPr>
        <b/>
        <sz val="11"/>
        <color rgb="FF000000"/>
        <rFont val="Calibri"/>
      </rPr>
      <t>Planificar, construir y mantener el sistema vial de ámbito provincial:</t>
    </r>
    <r>
      <rPr>
        <sz val="11"/>
        <color theme="1"/>
        <rFont val="Calibri"/>
      </rPr>
      <t xml:space="preserve"> Derrumbes /Inundaciones
2. </t>
    </r>
    <r>
      <rPr>
        <b/>
        <sz val="11"/>
        <color rgb="FF000000"/>
        <rFont val="Calibri"/>
      </rPr>
      <t xml:space="preserve">Obras en cuencas y microcuencas: </t>
    </r>
    <r>
      <rPr>
        <sz val="11"/>
        <color theme="1"/>
        <rFont val="Calibri"/>
      </rPr>
      <t xml:space="preserve">Daños en la infraestructura causados por las inundaciones
3. </t>
    </r>
    <r>
      <rPr>
        <b/>
        <sz val="11"/>
        <color rgb="FF000000"/>
        <rFont val="Calibri"/>
      </rPr>
      <t>Planificar, construir y mantener el sistema de riego:</t>
    </r>
    <r>
      <rPr>
        <sz val="11"/>
        <color theme="1"/>
        <rFont val="Calibri"/>
      </rPr>
      <t xml:space="preserve"> Aumento de inundaciones repentinas, tormentas y derrumbes que afectan la infraestructura de riego y modifican la demanda y oferta.
4. </t>
    </r>
    <r>
      <rPr>
        <b/>
        <sz val="11"/>
        <color rgb="FF000000"/>
        <rFont val="Calibri"/>
      </rPr>
      <t>Fomento actividades productivas, especialmente agropecuarias:</t>
    </r>
    <r>
      <rPr>
        <sz val="11"/>
        <color theme="1"/>
        <rFont val="Calibri"/>
      </rPr>
      <t xml:space="preserve"> Deslizamientos, Inundaciones, exceso de humedad en tierras agrícolas, retraso en la floración, dispersión de plagas y enfermedades.</t>
    </r>
  </si>
  <si>
    <t>CANTONAL</t>
  </si>
  <si>
    <t xml:space="preserve">1. Construir vialidad urbana: Inundaciones
2. Servicios públicos de agua potable, alcantarillado, depuración de aguas residuales, manejo de desechos sólidos, actividades de saneamiento ambiental: Aumento de erosión y transporte de sedimentos/ Inundaciones 
3. Planificar el control del tránsito y el transporte terrestre: Inundaciones
4. Insfraestructura física y los equipamientos de salud y educación: Inundaciones 
5. Reducción en el acceso/disponibilidad de infraestructura sanitaria: Deslizamientos
6: Preservar, manter y difundir el patrimonio arquitectónico, cultural y natural del cantón Humedad de las paredes debido a la falta de infraestructura pluvial: Inundaciones
</t>
  </si>
  <si>
    <t>exposicion</t>
  </si>
  <si>
    <t>FRECUENCIA</t>
  </si>
  <si>
    <t>POCO FRECUENTE</t>
  </si>
  <si>
    <t>CERCANO</t>
  </si>
  <si>
    <t>OLAS DE CALOR</t>
  </si>
  <si>
    <t xml:space="preserve">1. Planificar, construir y mantener el sistema vial de ámbito provincial: Cambios en el comportamiento de los materiales del pavimento: Afectar el ritmo de crecimiento de la vegetación.
2. Planificar, construir y mantener el sistema de riego: Mayor demanda de y oferta de agua para irrigación.
3. Fomento actividades productivas, especialmente agropecuarias: Estrés térmico e hídrico, acortamiento de la estación de crecimiento, mayor presencia de plagas y enfermedades / Variación en la productividad de pasturas y forrajes.
</t>
  </si>
  <si>
    <t>FRECUENTE</t>
  </si>
  <si>
    <t>MAYOR A 15KM</t>
  </si>
  <si>
    <t xml:space="preserve">MODERADO </t>
  </si>
  <si>
    <t>ENTRE 5 Y 10 KM</t>
  </si>
  <si>
    <t>MUY FRECUENTE</t>
  </si>
  <si>
    <t>MODERADAMETE CERCANO</t>
  </si>
  <si>
    <t>MENOR A 5 KM</t>
  </si>
  <si>
    <t>CONSTANTE</t>
  </si>
  <si>
    <t>MUY CERCANO</t>
  </si>
  <si>
    <t>ENTRE 1 Y DOS KM</t>
  </si>
  <si>
    <t>MENOS DE 1 KM</t>
  </si>
  <si>
    <t xml:space="preserve">1. Ocupación del suelo en el cantón: Ablandamiento y expansión del pavimento
2. Construir vialidad urbana: Incremento en el contenido de bacterias y hongos del agua/ Reducción en la concentración de oxígeno del agua y mezcla alterada.
3. Servicios públicos de agua potable, alcantarillado, depuración de aguas residuales, manejo de desechos sólidos, actividades de saneamiento ambiental: Cambios en la disponibilidad y calidad de fuentes de agua potable para la ciudad / Limitar las actividades de construcción.
4. Planificar el control del tránsito y el transporte terrestre: Incremento de temperaturas en lugares con poca ventilación /Aumento en la frecuencia y duración de las olas de calor.
5. Infraestructura física y los equipamientos de salud y educación: Incremento en la demanda de energía de centros de educación y salud. 
6. Preservar, mantener y difundir el patrimonio arquitectónico, cultural y natural del cantón: Aumento de la superficie afectada.
</t>
  </si>
  <si>
    <t>IMPACTO</t>
  </si>
  <si>
    <t>TEMPORAL</t>
  </si>
  <si>
    <t>PERMANENTE</t>
  </si>
  <si>
    <t>SEQUÍA</t>
  </si>
  <si>
    <t xml:space="preserve">1. Planificar, construir y mantener el sistema vial de ámbito provincial, que no incluya las zonas urbanas: Deterioro de zonas en proceso de restauración 
2. Ejecutar, en coordinación con el gobierno regional, obras en cuencas y micro cuencas: Disminución de caudales / Aumento de sedimento / Aumento de producción orgánica / Pérdida de ojos de agua / Degradación de suelo / Pérdida de vegetación / Movimientos de masas (socavón).
3. La gestión ambiental provincial: Disminución de caudales /Aumento de sedimento /Aumento de producción orgánica / Pérdida de ojos de agua / Degradación de suelo / Pérdida de cobertura boscosa
 Incendios forestales / Expansión de la frontera agrícola / Pérdida de biodiversidad / Erosión / Contaminación / Empobrecimiento /Pérdida de biodiversidad / Perdida de áreas bajo conservación. 
4. Planificar, construir, operar y mantener sistemas de riego: Disminución de la cota /Daños en la membrana / Erosión de la base del reservorio.
5. Fomentar la actividad agropecuaria: Baja producción / Mortalidad /Degradación de suelos destinados a pasto / Baja producción / Mortalidad / Degradación de suelos 
6. Fomentar las actividades productivas provinciales: Deterioro del paisaje / Pérdida de biodiversidad / Alteración en calendarios turísticos
7. Gestionar la cooperación internacional para el cumplimiento de sus competencias: No cumplimiento de metas y objetivos
</t>
  </si>
  <si>
    <t xml:space="preserve">1. Prestar los servicios públicos de agua potable, alcantarillado, depuración de aguas residuales, manejo de desechos sólidos, actividades de saneamiento ambiental y aquellos que establezca la ley: Disminución de caudales en los puntos de captación.
2. Gestionar la cooperación internacional para el cumplimiento de sus competencias: No cumplimiento de metas en proyectos.
</t>
  </si>
  <si>
    <t>HELADA</t>
  </si>
  <si>
    <t xml:space="preserve">1. Planificar, construir y mantener el sistema vial de ámbito provincial, que no incluya las zonas urbanas: Deterioro de zonas en proceso de restauración 
2. Ejecutar, en coordinación con el gobierno regional, obras en cuencas y micro cuencas: Degradación de suelo / Pérdida de vegetación.
3. La gestión ambiental provincial: Degradación de suelo / Pérdida de cobertura boscosa / Pérdida de biodiversidad / Erosión.
4. Fomentar la actividad agropecuaria: Baja producción / Mortalidad.
5. Fomentar las actividades productivas provinciales: Deterioro del paisaje / Pérdida de biodiversidad / Alteración en calendarios turísticos.
6. Gestionar la cooperación internacional para el cumplimiento de sus competencias: No cumplimiento de metas y objetivos
</t>
  </si>
  <si>
    <t>1. Prestar los servicios públicos de agua potable, alcantarillado, depuración de aguas residuales, manejo de desechos sólidos, actividades de saneamiento ambiental y aquellos que establezca la ley: Disminución de caudales por deterioro de las zonas de influencia en las zonas de recarga hídrica</t>
  </si>
  <si>
    <t>SENSIBILIDAD</t>
  </si>
  <si>
    <t>1. ¿Podría ser que el cambio climático o en general los cambios del clima ocasionen una demanda excesiva de un recurso crítico para el éxito del proyecto?</t>
  </si>
  <si>
    <t>2. ¿Está el proyecto sufriendo presiones no climáticas actualmente?</t>
  </si>
  <si>
    <t>C- ADAPTATIVA</t>
  </si>
  <si>
    <t>1. ¿El proyecto tiene suficiente capacidad como para enfrentar los cambios en el clima?</t>
  </si>
  <si>
    <t>2. ¿Existen barreras que impiden que el componente, programa o proyecto enfrente los cambios?</t>
  </si>
  <si>
    <t xml:space="preserve">3. ¿Está el componente, programa o proyecto soportando presiones que podrían limitar su capacidad de enfrentar el cambio climático? </t>
  </si>
  <si>
    <t>4. ¿Están en marcha iniciativas que pueden ayudar al componente, programa o proyecto a enfrentar el cambio climático?</t>
  </si>
  <si>
    <t xml:space="preserve">Riesgo Climático
</t>
  </si>
  <si>
    <t>COD
GAD</t>
  </si>
  <si>
    <t>UBICACIÓN GEOGRÁFICA</t>
  </si>
  <si>
    <t>Amenaza Climática "A"</t>
  </si>
  <si>
    <t>Exposición 
"E"</t>
  </si>
  <si>
    <t>X</t>
  </si>
  <si>
    <t>Y</t>
  </si>
  <si>
    <t>NOMBRE DEL PROYECTO</t>
  </si>
  <si>
    <t>ELEMENTO 
EXPUESTO
"Ee"</t>
  </si>
  <si>
    <t>AMENAZA 
CLIMÁTICA</t>
  </si>
  <si>
    <t>"E"</t>
  </si>
  <si>
    <t>S</t>
  </si>
  <si>
    <t>CASO 1</t>
  </si>
  <si>
    <t>CASO 2</t>
  </si>
  <si>
    <t>CASO 3</t>
  </si>
  <si>
    <t>Ambiental</t>
  </si>
  <si>
    <t>Social</t>
  </si>
  <si>
    <t>Económica</t>
  </si>
  <si>
    <t>AMENAZA</t>
  </si>
  <si>
    <t>CÁLCULO DE AMENAZA</t>
  </si>
  <si>
    <t>CÁLCULO DE LA AMENAZA</t>
  </si>
  <si>
    <t>total pixel</t>
  </si>
  <si>
    <t xml:space="preserve">
Amenaza
</t>
  </si>
  <si>
    <t>CÓDIGO
PROVINCIA</t>
  </si>
  <si>
    <t>DPA         
PROVINCIA</t>
  </si>
  <si>
    <t>CÓDIGO
CANTÓN</t>
  </si>
  <si>
    <t>DPA         
CANTÓN</t>
  </si>
  <si>
    <t>CÓDIGO
PARROQUIA</t>
  </si>
  <si>
    <t>DPA         
PARROQUIA</t>
  </si>
  <si>
    <t>CÓDIGO
PARROQUIAS URBANAS</t>
  </si>
  <si>
    <t>DPA         
PARROQUIA 
URBANA</t>
  </si>
  <si>
    <t>Con el código determinado, continúa el análisis</t>
  </si>
  <si>
    <t>CODIGO DEL GAD</t>
  </si>
  <si>
    <t>DPA_DESPRO</t>
  </si>
  <si>
    <t>DPA_PROVIN</t>
  </si>
  <si>
    <t>DPA_DESCAN</t>
  </si>
  <si>
    <t>DPA_CANTON</t>
  </si>
  <si>
    <t>DPA_DESPAR</t>
  </si>
  <si>
    <t>DPA_PARROQ</t>
  </si>
  <si>
    <t>DPA_DESPARURB</t>
  </si>
  <si>
    <t>DPA_PARURB</t>
  </si>
  <si>
    <t>AZUAY</t>
  </si>
  <si>
    <t>01</t>
  </si>
  <si>
    <t>CUENCA</t>
  </si>
  <si>
    <t>0101</t>
  </si>
  <si>
    <t>010150</t>
  </si>
  <si>
    <t>BELLAVISTA</t>
  </si>
  <si>
    <t>010101</t>
  </si>
  <si>
    <t>CAÑARIBAMBA</t>
  </si>
  <si>
    <t>010102</t>
  </si>
  <si>
    <t>EL BATÁN</t>
  </si>
  <si>
    <t>010103</t>
  </si>
  <si>
    <t>EL SAGRARIO</t>
  </si>
  <si>
    <t>010104</t>
  </si>
  <si>
    <t>EL VECINO</t>
  </si>
  <si>
    <t>010105</t>
  </si>
  <si>
    <t>GIL RAMÍREZ DÁVALOS</t>
  </si>
  <si>
    <t>010106</t>
  </si>
  <si>
    <t>HUAYNACÁPAC</t>
  </si>
  <si>
    <t>010107</t>
  </si>
  <si>
    <t>MACHÁNGARA</t>
  </si>
  <si>
    <t>010108</t>
  </si>
  <si>
    <t>MONAY</t>
  </si>
  <si>
    <t>010109</t>
  </si>
  <si>
    <t>SAN BLAS</t>
  </si>
  <si>
    <t>010110</t>
  </si>
  <si>
    <t>SAN SEBASTIÁN</t>
  </si>
  <si>
    <t>010111</t>
  </si>
  <si>
    <t>SUCRE</t>
  </si>
  <si>
    <t>010112</t>
  </si>
  <si>
    <t xml:space="preserve">TOTORACOCHA </t>
  </si>
  <si>
    <t>010113</t>
  </si>
  <si>
    <t>YANUNCAY</t>
  </si>
  <si>
    <t>010114</t>
  </si>
  <si>
    <t>HERMANO MIGUEL</t>
  </si>
  <si>
    <t>010115</t>
  </si>
  <si>
    <t>BAÑOS</t>
  </si>
  <si>
    <t>010151</t>
  </si>
  <si>
    <t>CUMBE</t>
  </si>
  <si>
    <t>010152</t>
  </si>
  <si>
    <t>CHAUCHA</t>
  </si>
  <si>
    <t>010153</t>
  </si>
  <si>
    <t>CHECA (JIDCAY)</t>
  </si>
  <si>
    <t>010154</t>
  </si>
  <si>
    <t>CHIQUINTAD</t>
  </si>
  <si>
    <t>010155</t>
  </si>
  <si>
    <t>LLACAO</t>
  </si>
  <si>
    <t>010156</t>
  </si>
  <si>
    <t>MOLLETURO</t>
  </si>
  <si>
    <t>010157</t>
  </si>
  <si>
    <t>NULTI</t>
  </si>
  <si>
    <t>010158</t>
  </si>
  <si>
    <t>OCTAVIO CORDERO PALACIOS (STA. ROSA)</t>
  </si>
  <si>
    <t>010159</t>
  </si>
  <si>
    <t>PACCHA</t>
  </si>
  <si>
    <t>010160</t>
  </si>
  <si>
    <t>QUINGEO</t>
  </si>
  <si>
    <t>010161</t>
  </si>
  <si>
    <t>RICAURTE</t>
  </si>
  <si>
    <t>010162</t>
  </si>
  <si>
    <t>SAN JOAQUIN</t>
  </si>
  <si>
    <t>010163</t>
  </si>
  <si>
    <t>SANTA ANA</t>
  </si>
  <si>
    <t>010164</t>
  </si>
  <si>
    <t>SAYAUSI</t>
  </si>
  <si>
    <t>010165</t>
  </si>
  <si>
    <t>SIDCAY</t>
  </si>
  <si>
    <t>010166</t>
  </si>
  <si>
    <t>SININCAY</t>
  </si>
  <si>
    <t>010167</t>
  </si>
  <si>
    <t>TARQUI</t>
  </si>
  <si>
    <t>010168</t>
  </si>
  <si>
    <t>TURI</t>
  </si>
  <si>
    <t>010169</t>
  </si>
  <si>
    <t>VALLE</t>
  </si>
  <si>
    <t>010170</t>
  </si>
  <si>
    <t>VICTORIA DEL PORTETE (IRQUIS)</t>
  </si>
  <si>
    <t>010171</t>
  </si>
  <si>
    <t>GIRON</t>
  </si>
  <si>
    <t>0102</t>
  </si>
  <si>
    <t>010250</t>
  </si>
  <si>
    <t>LA ASUNCION</t>
  </si>
  <si>
    <t>010251</t>
  </si>
  <si>
    <t>SAN GERARDO</t>
  </si>
  <si>
    <t>010252</t>
  </si>
  <si>
    <t>GUALACEO</t>
  </si>
  <si>
    <t>0103</t>
  </si>
  <si>
    <t>010350</t>
  </si>
  <si>
    <t>DANIEL CORDOVA TORAL (EL ORIENTE)</t>
  </si>
  <si>
    <t>010352</t>
  </si>
  <si>
    <t>JADAN</t>
  </si>
  <si>
    <t>010353</t>
  </si>
  <si>
    <t>MARIANO MORENO</t>
  </si>
  <si>
    <t>010354</t>
  </si>
  <si>
    <t>REMIGIO CRESPO TORAL (GULAG)</t>
  </si>
  <si>
    <t>010356</t>
  </si>
  <si>
    <t>SAN JUAN</t>
  </si>
  <si>
    <t>010357</t>
  </si>
  <si>
    <t>ZHIDMAD</t>
  </si>
  <si>
    <t>010358</t>
  </si>
  <si>
    <t>LUIS CORDERO VEGA</t>
  </si>
  <si>
    <t>010359</t>
  </si>
  <si>
    <t>SIMON BOLIVAR (CAB. EN GAÑANZOL)</t>
  </si>
  <si>
    <t>010360</t>
  </si>
  <si>
    <t>NABON</t>
  </si>
  <si>
    <t>0104</t>
  </si>
  <si>
    <t>010450</t>
  </si>
  <si>
    <t>COCHAPATA</t>
  </si>
  <si>
    <t>010451</t>
  </si>
  <si>
    <t>EL PROGRESO (CAB. EN ZHOTA)</t>
  </si>
  <si>
    <t>010452</t>
  </si>
  <si>
    <t>LAS NIEVES (CHAYA)</t>
  </si>
  <si>
    <t>010453</t>
  </si>
  <si>
    <t>PAUTE</t>
  </si>
  <si>
    <t>0105</t>
  </si>
  <si>
    <t>010550</t>
  </si>
  <si>
    <t>BULAN (JOSE VICTOR IZQUIERDO)</t>
  </si>
  <si>
    <t>010552</t>
  </si>
  <si>
    <t>CHICAN (GUILLERMO ORTEGA)</t>
  </si>
  <si>
    <t>010553</t>
  </si>
  <si>
    <t>EL CABO</t>
  </si>
  <si>
    <t>010554</t>
  </si>
  <si>
    <t>GUARAINAG</t>
  </si>
  <si>
    <t>010556</t>
  </si>
  <si>
    <t>SAN CRISTOBAL (CARLOS ORDOÑEZ LAZO)</t>
  </si>
  <si>
    <t>010559</t>
  </si>
  <si>
    <t>TOMEBAMBA</t>
  </si>
  <si>
    <t>010561</t>
  </si>
  <si>
    <t>DUG DUG</t>
  </si>
  <si>
    <t>010562</t>
  </si>
  <si>
    <t>PUCARA</t>
  </si>
  <si>
    <t>0106</t>
  </si>
  <si>
    <t>010650</t>
  </si>
  <si>
    <t>SAN RAFAEL DE SHARUG</t>
  </si>
  <si>
    <t>010652</t>
  </si>
  <si>
    <t>SAN FERNANDO</t>
  </si>
  <si>
    <t>0107</t>
  </si>
  <si>
    <t>010750</t>
  </si>
  <si>
    <t>CHUMBLIN</t>
  </si>
  <si>
    <t>010751</t>
  </si>
  <si>
    <t>SANTA ISABEL</t>
  </si>
  <si>
    <t>0108</t>
  </si>
  <si>
    <t>SANTA ISABEL (CHAGUARURCO)</t>
  </si>
  <si>
    <t>010850</t>
  </si>
  <si>
    <t>ABDON CALDERON (LA UNION)</t>
  </si>
  <si>
    <t>010851</t>
  </si>
  <si>
    <t>EL CARMEN DE PIJILI</t>
  </si>
  <si>
    <t>010852</t>
  </si>
  <si>
    <t>ZHAGLLI (SHAGLLI )</t>
  </si>
  <si>
    <t>010853</t>
  </si>
  <si>
    <t>SAN SALVADOR DE CAÑARIBAMBA</t>
  </si>
  <si>
    <t>010854</t>
  </si>
  <si>
    <t>SIGSIG</t>
  </si>
  <si>
    <t>0109</t>
  </si>
  <si>
    <t>010950</t>
  </si>
  <si>
    <t>CUCHIL</t>
  </si>
  <si>
    <t>010951</t>
  </si>
  <si>
    <t>GIMA</t>
  </si>
  <si>
    <t>010952</t>
  </si>
  <si>
    <t>GUEL</t>
  </si>
  <si>
    <t>010953</t>
  </si>
  <si>
    <t>LUDO</t>
  </si>
  <si>
    <t>010954</t>
  </si>
  <si>
    <t>SAN BARTOLOME</t>
  </si>
  <si>
    <t>010955</t>
  </si>
  <si>
    <t>SAN JOSE DE RARANGA</t>
  </si>
  <si>
    <t>010956</t>
  </si>
  <si>
    <t>OÑA</t>
  </si>
  <si>
    <t>0110</t>
  </si>
  <si>
    <t>SAN FELIPE DE OÑA</t>
  </si>
  <si>
    <t>011050</t>
  </si>
  <si>
    <t>SUSUDEL</t>
  </si>
  <si>
    <t>011051</t>
  </si>
  <si>
    <t>CHORDELEG</t>
  </si>
  <si>
    <t>0111</t>
  </si>
  <si>
    <t>011150</t>
  </si>
  <si>
    <t>PRINCIPAL</t>
  </si>
  <si>
    <t>011151</t>
  </si>
  <si>
    <t>LA UNION</t>
  </si>
  <si>
    <t>011152</t>
  </si>
  <si>
    <t>LUIS GALARZA ORELLANA (CAB. EN DELEGSOL)</t>
  </si>
  <si>
    <t>011153</t>
  </si>
  <si>
    <t>SAN MARTIN DE PUZHIO</t>
  </si>
  <si>
    <t>011154</t>
  </si>
  <si>
    <t>EL PAN</t>
  </si>
  <si>
    <t>0112</t>
  </si>
  <si>
    <t>011250</t>
  </si>
  <si>
    <t>SAN VICENTE</t>
  </si>
  <si>
    <t>011253</t>
  </si>
  <si>
    <t>SEVILLA DE ORO</t>
  </si>
  <si>
    <t>0113</t>
  </si>
  <si>
    <t>011350</t>
  </si>
  <si>
    <t>AMALUZA</t>
  </si>
  <si>
    <t>011351</t>
  </si>
  <si>
    <t>PALMAS</t>
  </si>
  <si>
    <t>011352</t>
  </si>
  <si>
    <t>GUACHAPALA</t>
  </si>
  <si>
    <t>0114</t>
  </si>
  <si>
    <t>011450</t>
  </si>
  <si>
    <t>CAMILO PONCE ENRIQUEZ</t>
  </si>
  <si>
    <t>0115</t>
  </si>
  <si>
    <t>011550</t>
  </si>
  <si>
    <t>BOLIVAR</t>
  </si>
  <si>
    <t>02</t>
  </si>
  <si>
    <t>GUARANDA</t>
  </si>
  <si>
    <t>0201</t>
  </si>
  <si>
    <t>020150</t>
  </si>
  <si>
    <t>ÁNGEL POLIBIO CHÁVES</t>
  </si>
  <si>
    <t>020101</t>
  </si>
  <si>
    <t>GABRIEL IGNACIO VEINTIMILLA</t>
  </si>
  <si>
    <t>020102</t>
  </si>
  <si>
    <t>GUANUJO</t>
  </si>
  <si>
    <t>020103</t>
  </si>
  <si>
    <t>FACUNDO VELA</t>
  </si>
  <si>
    <t>020151</t>
  </si>
  <si>
    <t>JULIO E. MORENO (CATANAHUAN GRANDE)</t>
  </si>
  <si>
    <t>020153</t>
  </si>
  <si>
    <t>SALINAS</t>
  </si>
  <si>
    <t>020155</t>
  </si>
  <si>
    <t>SAN LORENZO</t>
  </si>
  <si>
    <t>020156</t>
  </si>
  <si>
    <t>SAN SIMON (YACOTO)</t>
  </si>
  <si>
    <t>020157</t>
  </si>
  <si>
    <t>SANTA FE (SANTA FE)</t>
  </si>
  <si>
    <t>020158</t>
  </si>
  <si>
    <t>SIMIATUG</t>
  </si>
  <si>
    <t>020159</t>
  </si>
  <si>
    <t>SAN LUIS DE PAMBIL</t>
  </si>
  <si>
    <t>020160</t>
  </si>
  <si>
    <t>CHILLANES</t>
  </si>
  <si>
    <t>0202</t>
  </si>
  <si>
    <t>020250</t>
  </si>
  <si>
    <t>SAN JOSE DEL TAMBO (TAMBOPAMBA)</t>
  </si>
  <si>
    <t>020251</t>
  </si>
  <si>
    <t>CHIMBO</t>
  </si>
  <si>
    <t>0203</t>
  </si>
  <si>
    <t>SAN JOSE DE CHIMBO</t>
  </si>
  <si>
    <t>020350</t>
  </si>
  <si>
    <t>ASUNCION (ASANCOTO)</t>
  </si>
  <si>
    <t>020351</t>
  </si>
  <si>
    <t>LA MAGDALENA (CHAPACOTO)</t>
  </si>
  <si>
    <t>020353</t>
  </si>
  <si>
    <t>SAN SEBASTIAN</t>
  </si>
  <si>
    <t>020354</t>
  </si>
  <si>
    <t>TELIMBELA</t>
  </si>
  <si>
    <t>020355</t>
  </si>
  <si>
    <t>ECHEANDIA</t>
  </si>
  <si>
    <t>0204</t>
  </si>
  <si>
    <t>020450</t>
  </si>
  <si>
    <t>SAN MIGUEL</t>
  </si>
  <si>
    <t>0205</t>
  </si>
  <si>
    <t>020550</t>
  </si>
  <si>
    <t>BALSAPAMBA</t>
  </si>
  <si>
    <t>020551</t>
  </si>
  <si>
    <t>BILOVAN</t>
  </si>
  <si>
    <t>020552</t>
  </si>
  <si>
    <t>REGULO DE MORA</t>
  </si>
  <si>
    <t>020553</t>
  </si>
  <si>
    <t>SAN PABLO (SAN PABLO DE ATENAS)</t>
  </si>
  <si>
    <t>020554</t>
  </si>
  <si>
    <t>SANTIAGO</t>
  </si>
  <si>
    <t>020555</t>
  </si>
  <si>
    <t>020556</t>
  </si>
  <si>
    <t>CALUMA</t>
  </si>
  <si>
    <t>0206</t>
  </si>
  <si>
    <t>020650</t>
  </si>
  <si>
    <t>LAS NAVES</t>
  </si>
  <si>
    <t>0207</t>
  </si>
  <si>
    <t>020750</t>
  </si>
  <si>
    <t>LAS MERCEDES</t>
  </si>
  <si>
    <t>020701</t>
  </si>
  <si>
    <t>020702</t>
  </si>
  <si>
    <t>CAÑAR</t>
  </si>
  <si>
    <t>03</t>
  </si>
  <si>
    <t>AZOGUES</t>
  </si>
  <si>
    <t>0301</t>
  </si>
  <si>
    <t>030150</t>
  </si>
  <si>
    <t>AURELIO BAYAS MARTÍNEZ</t>
  </si>
  <si>
    <t>030101</t>
  </si>
  <si>
    <t>030102</t>
  </si>
  <si>
    <t>BORRERO</t>
  </si>
  <si>
    <t>030103</t>
  </si>
  <si>
    <t>SAN FRANCISCO</t>
  </si>
  <si>
    <t>030104</t>
  </si>
  <si>
    <t>COJITAMBO</t>
  </si>
  <si>
    <t>030151</t>
  </si>
  <si>
    <t>GUAPAN</t>
  </si>
  <si>
    <t>030153</t>
  </si>
  <si>
    <t>JAVIER LOYOLA (CHUQUIPATA)</t>
  </si>
  <si>
    <t>030154</t>
  </si>
  <si>
    <t>LUIS CORDERO</t>
  </si>
  <si>
    <t>030155</t>
  </si>
  <si>
    <t>PINDILIG</t>
  </si>
  <si>
    <t>030156</t>
  </si>
  <si>
    <t>RIVERA</t>
  </si>
  <si>
    <t>030157</t>
  </si>
  <si>
    <t>030158</t>
  </si>
  <si>
    <t>TADAY</t>
  </si>
  <si>
    <t>030160</t>
  </si>
  <si>
    <t>BIBLIAN</t>
  </si>
  <si>
    <t>0302</t>
  </si>
  <si>
    <t>030250</t>
  </si>
  <si>
    <t>NAZON (CAB. EN PAMPA DE DOMINGUEZ)</t>
  </si>
  <si>
    <t>030251</t>
  </si>
  <si>
    <t>SAN FRANCISCO DE SAGEO</t>
  </si>
  <si>
    <t>030252</t>
  </si>
  <si>
    <t>TURUPAMBA</t>
  </si>
  <si>
    <t>030253</t>
  </si>
  <si>
    <t>JERUSALEN</t>
  </si>
  <si>
    <t>030254</t>
  </si>
  <si>
    <t>0303</t>
  </si>
  <si>
    <t>030350</t>
  </si>
  <si>
    <t>CHONTAMARCA</t>
  </si>
  <si>
    <t>030351</t>
  </si>
  <si>
    <t>CHOROCOPTE</t>
  </si>
  <si>
    <t>030352</t>
  </si>
  <si>
    <t>GENERAL MORALES (SOCARTE)</t>
  </si>
  <si>
    <t>030353</t>
  </si>
  <si>
    <t>GUALLETURO</t>
  </si>
  <si>
    <t>030354</t>
  </si>
  <si>
    <t>HONORATO VASQUEZ (TAMBO VIEJO)</t>
  </si>
  <si>
    <t>030355</t>
  </si>
  <si>
    <t>INGAPIRCA</t>
  </si>
  <si>
    <t>030356</t>
  </si>
  <si>
    <t>JUNCAL</t>
  </si>
  <si>
    <t>030357</t>
  </si>
  <si>
    <t>SAN ANTONIO</t>
  </si>
  <si>
    <t>030358</t>
  </si>
  <si>
    <t>ZHUD</t>
  </si>
  <si>
    <t>030361</t>
  </si>
  <si>
    <t>VENTURA</t>
  </si>
  <si>
    <t>030362</t>
  </si>
  <si>
    <t>DUCUR</t>
  </si>
  <si>
    <t>030363</t>
  </si>
  <si>
    <t>LA TRONCAL</t>
  </si>
  <si>
    <t>0304</t>
  </si>
  <si>
    <t>030450</t>
  </si>
  <si>
    <t>MANUEL J. CALLE</t>
  </si>
  <si>
    <t>030451</t>
  </si>
  <si>
    <t>PANCHO NEGRO</t>
  </si>
  <si>
    <t>030452</t>
  </si>
  <si>
    <t>EL TAMBO</t>
  </si>
  <si>
    <t>0305</t>
  </si>
  <si>
    <t>030550</t>
  </si>
  <si>
    <t>DELEG</t>
  </si>
  <si>
    <t>0306</t>
  </si>
  <si>
    <t>030650</t>
  </si>
  <si>
    <t>SOLANO</t>
  </si>
  <si>
    <t>030651</t>
  </si>
  <si>
    <t>SUSCAL</t>
  </si>
  <si>
    <t>0307</t>
  </si>
  <si>
    <t>030750</t>
  </si>
  <si>
    <t>CARCHI</t>
  </si>
  <si>
    <t>04</t>
  </si>
  <si>
    <t>TULCAN</t>
  </si>
  <si>
    <t>0401</t>
  </si>
  <si>
    <t>040150</t>
  </si>
  <si>
    <t>GONZÁLEZ SUÁREZ</t>
  </si>
  <si>
    <t>040101</t>
  </si>
  <si>
    <t>TULCÁN</t>
  </si>
  <si>
    <t>040102</t>
  </si>
  <si>
    <t>EL CARMELO (EL PUN)</t>
  </si>
  <si>
    <t>040151</t>
  </si>
  <si>
    <t>JULIO ANDRADE (OREJUELA)</t>
  </si>
  <si>
    <t>040153</t>
  </si>
  <si>
    <t>MALDONADO</t>
  </si>
  <si>
    <t>040154</t>
  </si>
  <si>
    <t>PIOTER</t>
  </si>
  <si>
    <t>040155</t>
  </si>
  <si>
    <t>TOBAR DONOSO (LA BOCANA DE CAMUMBI)</t>
  </si>
  <si>
    <t>040156</t>
  </si>
  <si>
    <t>TUFIÑO</t>
  </si>
  <si>
    <t>040157</t>
  </si>
  <si>
    <t>URBINA (TAYA)</t>
  </si>
  <si>
    <t>040158</t>
  </si>
  <si>
    <t>EL CHICAL</t>
  </si>
  <si>
    <t>040159</t>
  </si>
  <si>
    <t>SANTA MARTHA DE CUBA</t>
  </si>
  <si>
    <t>040161</t>
  </si>
  <si>
    <t>0402</t>
  </si>
  <si>
    <t>040250</t>
  </si>
  <si>
    <t>GARCIA MORENO</t>
  </si>
  <si>
    <t>040251</t>
  </si>
  <si>
    <t>LOS ANDES</t>
  </si>
  <si>
    <t>040252</t>
  </si>
  <si>
    <t>MONTE OLIVO</t>
  </si>
  <si>
    <t>040253</t>
  </si>
  <si>
    <t>SAN VICENTE DE PUSIR</t>
  </si>
  <si>
    <t>040254</t>
  </si>
  <si>
    <t>SAN RAFAEL</t>
  </si>
  <si>
    <t>040255</t>
  </si>
  <si>
    <t>ESPEJO</t>
  </si>
  <si>
    <t>0403</t>
  </si>
  <si>
    <t>EL ANGEL</t>
  </si>
  <si>
    <t>040350</t>
  </si>
  <si>
    <t>EL ÁNGEL</t>
  </si>
  <si>
    <t>040301</t>
  </si>
  <si>
    <t>27 DE SEPTIEMBRE</t>
  </si>
  <si>
    <t>040302</t>
  </si>
  <si>
    <t>EL GOALTAL</t>
  </si>
  <si>
    <t>040351</t>
  </si>
  <si>
    <t>LA LIBERTAD (ALIZO)</t>
  </si>
  <si>
    <t>040352</t>
  </si>
  <si>
    <t>SAN ISIDRO</t>
  </si>
  <si>
    <t>040353</t>
  </si>
  <si>
    <t>MIRA</t>
  </si>
  <si>
    <t>0404</t>
  </si>
  <si>
    <t>MIRA (CHONTAHUASI)</t>
  </si>
  <si>
    <t>040450</t>
  </si>
  <si>
    <t>CONCEPCION</t>
  </si>
  <si>
    <t>040451</t>
  </si>
  <si>
    <t>JIJON Y CAAMAÑO (CAB. EN RIO BLANCO)</t>
  </si>
  <si>
    <t>040452</t>
  </si>
  <si>
    <t>JUAN MONTALVO (SAN IGNACIO DE QUIL)</t>
  </si>
  <si>
    <t>040453</t>
  </si>
  <si>
    <t>MONTUFAR</t>
  </si>
  <si>
    <t>0405</t>
  </si>
  <si>
    <t>SAN GABRIEL</t>
  </si>
  <si>
    <t>040550</t>
  </si>
  <si>
    <t>040501</t>
  </si>
  <si>
    <t>SAN JOSÉ</t>
  </si>
  <si>
    <t>040502</t>
  </si>
  <si>
    <t>CRISTOBAL COLON</t>
  </si>
  <si>
    <t>040551</t>
  </si>
  <si>
    <t>CHITAN DE NAVARRETE</t>
  </si>
  <si>
    <t>040552</t>
  </si>
  <si>
    <t>FERNANDEZ SALVADOR</t>
  </si>
  <si>
    <t>040553</t>
  </si>
  <si>
    <t>LA PAZ</t>
  </si>
  <si>
    <t>040554</t>
  </si>
  <si>
    <t>PIARTAL</t>
  </si>
  <si>
    <t>040555</t>
  </si>
  <si>
    <t>SAN PEDRO DE HUACA</t>
  </si>
  <si>
    <t>0406</t>
  </si>
  <si>
    <t>HUACA</t>
  </si>
  <si>
    <t>040650</t>
  </si>
  <si>
    <t>MARISCAL SUCRE</t>
  </si>
  <si>
    <t>040651</t>
  </si>
  <si>
    <t>COTOPAXI</t>
  </si>
  <si>
    <t>05</t>
  </si>
  <si>
    <t>LATACUNGA</t>
  </si>
  <si>
    <t>0501</t>
  </si>
  <si>
    <t>050150</t>
  </si>
  <si>
    <t xml:space="preserve">ELOY ALFARO  (SAN FELIPE) </t>
  </si>
  <si>
    <t>050101</t>
  </si>
  <si>
    <t xml:space="preserve">IGNACIO FLORES (PARQUE FLORES) </t>
  </si>
  <si>
    <t>050102</t>
  </si>
  <si>
    <t>JUAN MONTALVO (SAN SEBASTIÁN)</t>
  </si>
  <si>
    <t>050103</t>
  </si>
  <si>
    <t>LA MATRIZ</t>
  </si>
  <si>
    <t>050104</t>
  </si>
  <si>
    <t>SAN BUENAVENTURA</t>
  </si>
  <si>
    <t>050105</t>
  </si>
  <si>
    <t>ALAQUEZ (ALAQUES)</t>
  </si>
  <si>
    <t>050151</t>
  </si>
  <si>
    <t>BELISARIO QUEVEDO (GUANAILIN)</t>
  </si>
  <si>
    <t>050152</t>
  </si>
  <si>
    <t>GUAYTACAMA (GUAITACAMA)</t>
  </si>
  <si>
    <t>050153</t>
  </si>
  <si>
    <t>JOSEGUANGO BAJO</t>
  </si>
  <si>
    <t>050154</t>
  </si>
  <si>
    <t>MULALO</t>
  </si>
  <si>
    <t>050156</t>
  </si>
  <si>
    <t>11 DE NOVIEMBRE (ILINCHISI)</t>
  </si>
  <si>
    <t>050157</t>
  </si>
  <si>
    <t>POALO</t>
  </si>
  <si>
    <t>050158</t>
  </si>
  <si>
    <t>SAN JUAN DE PASTOCALLE</t>
  </si>
  <si>
    <t>050159</t>
  </si>
  <si>
    <t>TANICUCHI</t>
  </si>
  <si>
    <t>050161</t>
  </si>
  <si>
    <t>TOACASO</t>
  </si>
  <si>
    <t>050162</t>
  </si>
  <si>
    <t>LA MANA</t>
  </si>
  <si>
    <t>0502</t>
  </si>
  <si>
    <t>050250</t>
  </si>
  <si>
    <t>EL CARMEN</t>
  </si>
  <si>
    <t>050201</t>
  </si>
  <si>
    <t xml:space="preserve">LA MANÁ </t>
  </si>
  <si>
    <t>050202</t>
  </si>
  <si>
    <t>EL TRIUNFO</t>
  </si>
  <si>
    <t>050203</t>
  </si>
  <si>
    <t>GUASAGANDA (CAB. EN GUASAGANDA CENTRO)</t>
  </si>
  <si>
    <t>050251</t>
  </si>
  <si>
    <t>PUCAYACU</t>
  </si>
  <si>
    <t>050252</t>
  </si>
  <si>
    <t>PANGUA</t>
  </si>
  <si>
    <t>0503</t>
  </si>
  <si>
    <t>EL CORAZON</t>
  </si>
  <si>
    <t>050350</t>
  </si>
  <si>
    <t>MORASPUNGO</t>
  </si>
  <si>
    <t>050351</t>
  </si>
  <si>
    <t>PINLLOPATA</t>
  </si>
  <si>
    <t>050352</t>
  </si>
  <si>
    <t>RAMON CAMPAÑA</t>
  </si>
  <si>
    <t>050353</t>
  </si>
  <si>
    <t>PUJILI</t>
  </si>
  <si>
    <t>0504</t>
  </si>
  <si>
    <t>050450</t>
  </si>
  <si>
    <t>ANGAMARCA</t>
  </si>
  <si>
    <t>050451</t>
  </si>
  <si>
    <t>GUANGAJE</t>
  </si>
  <si>
    <t>050453</t>
  </si>
  <si>
    <t>LA VICTORIA</t>
  </si>
  <si>
    <t>050455</t>
  </si>
  <si>
    <t>PILALO</t>
  </si>
  <si>
    <t>050456</t>
  </si>
  <si>
    <t>TINGO</t>
  </si>
  <si>
    <t>050457</t>
  </si>
  <si>
    <t>ZUMBAHUA</t>
  </si>
  <si>
    <t>050458</t>
  </si>
  <si>
    <t>SALCEDO</t>
  </si>
  <si>
    <t>0505</t>
  </si>
  <si>
    <t>050550</t>
  </si>
  <si>
    <t>ANTONIO JOSE HOLGUIN (SANTA LUCIA)</t>
  </si>
  <si>
    <t>050551</t>
  </si>
  <si>
    <t>CUSUBAMBA</t>
  </si>
  <si>
    <t>050552</t>
  </si>
  <si>
    <t>MULALILLO</t>
  </si>
  <si>
    <t>050553</t>
  </si>
  <si>
    <t>MULLIQUINDIL (SANTA ANA)</t>
  </si>
  <si>
    <t>050554</t>
  </si>
  <si>
    <t>PANSALEO</t>
  </si>
  <si>
    <t>050555</t>
  </si>
  <si>
    <t>SAQUISILI</t>
  </si>
  <si>
    <t>0506</t>
  </si>
  <si>
    <t>050650</t>
  </si>
  <si>
    <t>CANCHAGUA</t>
  </si>
  <si>
    <t>050651</t>
  </si>
  <si>
    <t>CHANTILIN</t>
  </si>
  <si>
    <t>050652</t>
  </si>
  <si>
    <t>COCHAPAMBA</t>
  </si>
  <si>
    <t>050653</t>
  </si>
  <si>
    <t>SIGCHOS</t>
  </si>
  <si>
    <t>0507</t>
  </si>
  <si>
    <t>050750</t>
  </si>
  <si>
    <t>CHUGCHILLAN</t>
  </si>
  <si>
    <t>050751</t>
  </si>
  <si>
    <t>ISINLIVI</t>
  </si>
  <si>
    <t>050752</t>
  </si>
  <si>
    <t>LAS PAMPAS</t>
  </si>
  <si>
    <t>050753</t>
  </si>
  <si>
    <t>PALO QUEMADO</t>
  </si>
  <si>
    <t>050754</t>
  </si>
  <si>
    <t>CHIMBORAZO</t>
  </si>
  <si>
    <t>06</t>
  </si>
  <si>
    <t>RIOBAMBA</t>
  </si>
  <si>
    <t>0601</t>
  </si>
  <si>
    <t>060150</t>
  </si>
  <si>
    <t>LIZARZABURU</t>
  </si>
  <si>
    <t>060101</t>
  </si>
  <si>
    <t>060102</t>
  </si>
  <si>
    <t>VELASCO</t>
  </si>
  <si>
    <t>060103</t>
  </si>
  <si>
    <t>VELOZ</t>
  </si>
  <si>
    <t>060104</t>
  </si>
  <si>
    <t>YARUQUÍES</t>
  </si>
  <si>
    <t>060105</t>
  </si>
  <si>
    <t>CACHA (CAB. EN MACHANGARA)</t>
  </si>
  <si>
    <t>060151</t>
  </si>
  <si>
    <t>CALPI</t>
  </si>
  <si>
    <t>060152</t>
  </si>
  <si>
    <t>CUBIJIES</t>
  </si>
  <si>
    <t>060153</t>
  </si>
  <si>
    <t>FLORES</t>
  </si>
  <si>
    <t>060154</t>
  </si>
  <si>
    <t>LICAN</t>
  </si>
  <si>
    <t>060155</t>
  </si>
  <si>
    <t>LICTO</t>
  </si>
  <si>
    <t>060156</t>
  </si>
  <si>
    <t>PUNGALA</t>
  </si>
  <si>
    <t>060157</t>
  </si>
  <si>
    <t>PUNIN</t>
  </si>
  <si>
    <t>060158</t>
  </si>
  <si>
    <t>QUIMIAG</t>
  </si>
  <si>
    <t>060159</t>
  </si>
  <si>
    <t>060160</t>
  </si>
  <si>
    <t>SAN LUIS</t>
  </si>
  <si>
    <t>060161</t>
  </si>
  <si>
    <t>ALAUSI</t>
  </si>
  <si>
    <t>0602</t>
  </si>
  <si>
    <t>060250</t>
  </si>
  <si>
    <t>ACHUPALLAS</t>
  </si>
  <si>
    <t>060251</t>
  </si>
  <si>
    <t>GUASUNTOS</t>
  </si>
  <si>
    <t>060253</t>
  </si>
  <si>
    <t>HUIGRA</t>
  </si>
  <si>
    <t>060254</t>
  </si>
  <si>
    <t>MULTITUD</t>
  </si>
  <si>
    <t>060255</t>
  </si>
  <si>
    <t>PISTISHI (NARIZ DEL DIABLO)</t>
  </si>
  <si>
    <t>060256</t>
  </si>
  <si>
    <t>PUMALLACTA</t>
  </si>
  <si>
    <t>060257</t>
  </si>
  <si>
    <t>SEVILLA</t>
  </si>
  <si>
    <t>060258</t>
  </si>
  <si>
    <t>SIBAMBE</t>
  </si>
  <si>
    <t>060259</t>
  </si>
  <si>
    <t>TIXAN</t>
  </si>
  <si>
    <t>060260</t>
  </si>
  <si>
    <t>COLTA</t>
  </si>
  <si>
    <t>0603</t>
  </si>
  <si>
    <t>VILLA LA UNION (CAJABAMBA)</t>
  </si>
  <si>
    <t>060350</t>
  </si>
  <si>
    <t>CAJABAMBA</t>
  </si>
  <si>
    <t>060301</t>
  </si>
  <si>
    <t>SICALPA</t>
  </si>
  <si>
    <t>060302</t>
  </si>
  <si>
    <t>CAÑI</t>
  </si>
  <si>
    <t>060351</t>
  </si>
  <si>
    <t>COLUMBE</t>
  </si>
  <si>
    <t>060352</t>
  </si>
  <si>
    <t>JUAN DE VELASCO (PANGOR)</t>
  </si>
  <si>
    <t>060353</t>
  </si>
  <si>
    <t>SANTIAGO DE QUITO (CAB. EN SAN ANTONIO DE QUITO)</t>
  </si>
  <si>
    <t>060354</t>
  </si>
  <si>
    <t>CHAMBO</t>
  </si>
  <si>
    <t>0604</t>
  </si>
  <si>
    <t>060450</t>
  </si>
  <si>
    <t>CHUNCHI</t>
  </si>
  <si>
    <t>0605</t>
  </si>
  <si>
    <t>060550</t>
  </si>
  <si>
    <t>CAPZOL</t>
  </si>
  <si>
    <t>060551</t>
  </si>
  <si>
    <t>COMPUD</t>
  </si>
  <si>
    <t>060552</t>
  </si>
  <si>
    <t>GONZOL</t>
  </si>
  <si>
    <t>060553</t>
  </si>
  <si>
    <t>LLAGOS</t>
  </si>
  <si>
    <t>060554</t>
  </si>
  <si>
    <t>GUAMOTE</t>
  </si>
  <si>
    <t>0606</t>
  </si>
  <si>
    <t>060650</t>
  </si>
  <si>
    <t>CEBADAS</t>
  </si>
  <si>
    <t>060651</t>
  </si>
  <si>
    <t>PALMIRA</t>
  </si>
  <si>
    <t>060652</t>
  </si>
  <si>
    <t>GUANO</t>
  </si>
  <si>
    <t>0607</t>
  </si>
  <si>
    <t>060750</t>
  </si>
  <si>
    <t>EL ROSARIO</t>
  </si>
  <si>
    <t>060701</t>
  </si>
  <si>
    <t>060702</t>
  </si>
  <si>
    <t>GUANANDO</t>
  </si>
  <si>
    <t>060751</t>
  </si>
  <si>
    <t>ILAPO</t>
  </si>
  <si>
    <t>060752</t>
  </si>
  <si>
    <t>LA PROVIDENCIA</t>
  </si>
  <si>
    <t>060753</t>
  </si>
  <si>
    <t>SAN ANDRES</t>
  </si>
  <si>
    <t>060754</t>
  </si>
  <si>
    <t>SAN GERARDO DE PACAICAGUAN</t>
  </si>
  <si>
    <t>060755</t>
  </si>
  <si>
    <t>SAN ISIDRO DE PATULU</t>
  </si>
  <si>
    <t>060756</t>
  </si>
  <si>
    <t>SAN JOSE DEL CHAZO</t>
  </si>
  <si>
    <t>060757</t>
  </si>
  <si>
    <t>SANTA FE DE GALAN</t>
  </si>
  <si>
    <t>060758</t>
  </si>
  <si>
    <t>VALPARAISO</t>
  </si>
  <si>
    <t>060759</t>
  </si>
  <si>
    <t>PALLATANGA</t>
  </si>
  <si>
    <t>0608</t>
  </si>
  <si>
    <t>060850</t>
  </si>
  <si>
    <t>PENIPE</t>
  </si>
  <si>
    <t>0609</t>
  </si>
  <si>
    <t>060950</t>
  </si>
  <si>
    <t>EL ALTAR</t>
  </si>
  <si>
    <t>060951</t>
  </si>
  <si>
    <t>MATUS</t>
  </si>
  <si>
    <t>060952</t>
  </si>
  <si>
    <t>PUELA</t>
  </si>
  <si>
    <t>060953</t>
  </si>
  <si>
    <t>SAN ANTONIO DE BAYUSHIG</t>
  </si>
  <si>
    <t>060954</t>
  </si>
  <si>
    <t>LA CANDELARIA</t>
  </si>
  <si>
    <t>060955</t>
  </si>
  <si>
    <t>BILBAO (CAB. EN QUILLUYACU)</t>
  </si>
  <si>
    <t>060956</t>
  </si>
  <si>
    <t>CUMANDA</t>
  </si>
  <si>
    <t>0610</t>
  </si>
  <si>
    <t>061050</t>
  </si>
  <si>
    <t>EL ORO</t>
  </si>
  <si>
    <t>07</t>
  </si>
  <si>
    <t>MACHALA</t>
  </si>
  <si>
    <t>0701</t>
  </si>
  <si>
    <t>070150</t>
  </si>
  <si>
    <t>070101</t>
  </si>
  <si>
    <t>070102</t>
  </si>
  <si>
    <t>PUERTO BOLÍVAR</t>
  </si>
  <si>
    <t>070103</t>
  </si>
  <si>
    <t>NUEVE DE MAYO</t>
  </si>
  <si>
    <t>070104</t>
  </si>
  <si>
    <t>EL CAMBIO</t>
  </si>
  <si>
    <t>070105</t>
  </si>
  <si>
    <t>EL RETIRO</t>
  </si>
  <si>
    <t>070152</t>
  </si>
  <si>
    <t>ARENILLAS</t>
  </si>
  <si>
    <t>0702</t>
  </si>
  <si>
    <t>070250</t>
  </si>
  <si>
    <t>CHACRAS</t>
  </si>
  <si>
    <t>070251</t>
  </si>
  <si>
    <t>PALMALES</t>
  </si>
  <si>
    <t>070254</t>
  </si>
  <si>
    <t>CARCABON</t>
  </si>
  <si>
    <t>070255</t>
  </si>
  <si>
    <t>LA CUCA</t>
  </si>
  <si>
    <t>070256</t>
  </si>
  <si>
    <t>ATAHUALPA</t>
  </si>
  <si>
    <t>0703</t>
  </si>
  <si>
    <t>070350</t>
  </si>
  <si>
    <t>AYAPAMBA</t>
  </si>
  <si>
    <t>070351</t>
  </si>
  <si>
    <t>CORDONCILLO</t>
  </si>
  <si>
    <t>070352</t>
  </si>
  <si>
    <t>MILAGRO</t>
  </si>
  <si>
    <t>070353</t>
  </si>
  <si>
    <t>SAN JOSE</t>
  </si>
  <si>
    <t>070354</t>
  </si>
  <si>
    <t>SAN JUAN DE CERRO AZUL</t>
  </si>
  <si>
    <t>070355</t>
  </si>
  <si>
    <t>BALSAS</t>
  </si>
  <si>
    <t>0704</t>
  </si>
  <si>
    <t>070450</t>
  </si>
  <si>
    <t>BELLAMARIA</t>
  </si>
  <si>
    <t>070451</t>
  </si>
  <si>
    <t>CHILLA</t>
  </si>
  <si>
    <t>0705</t>
  </si>
  <si>
    <t>070550</t>
  </si>
  <si>
    <t>EL GUABO</t>
  </si>
  <si>
    <t>0706</t>
  </si>
  <si>
    <t>070650</t>
  </si>
  <si>
    <t>BARBONES (SUCRE)</t>
  </si>
  <si>
    <t>070651</t>
  </si>
  <si>
    <t>LA IBERIA</t>
  </si>
  <si>
    <t>070652</t>
  </si>
  <si>
    <t>TENDALES (CAB. EN PUERTO TENDALES)</t>
  </si>
  <si>
    <t>070653</t>
  </si>
  <si>
    <t>RIO BONITO</t>
  </si>
  <si>
    <t>070654</t>
  </si>
  <si>
    <t>HUAQUILLAS</t>
  </si>
  <si>
    <t>0707</t>
  </si>
  <si>
    <t>070750</t>
  </si>
  <si>
    <t>ECUADOR</t>
  </si>
  <si>
    <t>070701</t>
  </si>
  <si>
    <t>EL PARAÍSO</t>
  </si>
  <si>
    <t>070702</t>
  </si>
  <si>
    <t>HUALTACO</t>
  </si>
  <si>
    <t>070703</t>
  </si>
  <si>
    <t>MILTON REYES</t>
  </si>
  <si>
    <t>070704</t>
  </si>
  <si>
    <t>UNIÓN LOJANA</t>
  </si>
  <si>
    <t>070705</t>
  </si>
  <si>
    <t>MARCABELI</t>
  </si>
  <si>
    <t>0708</t>
  </si>
  <si>
    <t>070850</t>
  </si>
  <si>
    <t>EL INGENIO</t>
  </si>
  <si>
    <t>070851</t>
  </si>
  <si>
    <t>PASAJE</t>
  </si>
  <si>
    <t>0709</t>
  </si>
  <si>
    <t>070950</t>
  </si>
  <si>
    <t>BOLÍVAR</t>
  </si>
  <si>
    <t>070901</t>
  </si>
  <si>
    <t>LOMA DE FRANCO</t>
  </si>
  <si>
    <t>070902</t>
  </si>
  <si>
    <t>OCHOA LEÓN (MATRIZ)</t>
  </si>
  <si>
    <t>070903</t>
  </si>
  <si>
    <t>TRES CERRITOS</t>
  </si>
  <si>
    <t>070904</t>
  </si>
  <si>
    <t>BUENAVISTA</t>
  </si>
  <si>
    <t>070951</t>
  </si>
  <si>
    <t>CASACAY</t>
  </si>
  <si>
    <t>070952</t>
  </si>
  <si>
    <t>LA PEAÑA</t>
  </si>
  <si>
    <t>070953</t>
  </si>
  <si>
    <t>PROGRESO</t>
  </si>
  <si>
    <t>070954</t>
  </si>
  <si>
    <t>UZHCURRUMI</t>
  </si>
  <si>
    <t>070955</t>
  </si>
  <si>
    <t>CAÑAQUEMADA</t>
  </si>
  <si>
    <t>070956</t>
  </si>
  <si>
    <t>PIÑAS</t>
  </si>
  <si>
    <t>0710</t>
  </si>
  <si>
    <t>071050</t>
  </si>
  <si>
    <t>071001</t>
  </si>
  <si>
    <t>LA SUSAYA</t>
  </si>
  <si>
    <t>071002</t>
  </si>
  <si>
    <t>PIÑAS GRANDE</t>
  </si>
  <si>
    <t>071003</t>
  </si>
  <si>
    <t>CAPIRO (CAB. EN LA CAPILLA DE CAPIRO)</t>
  </si>
  <si>
    <t>071051</t>
  </si>
  <si>
    <t>LA BOCANA</t>
  </si>
  <si>
    <t>071052</t>
  </si>
  <si>
    <t>MOROMORO (CAB. EN EL VADO)</t>
  </si>
  <si>
    <t>071053</t>
  </si>
  <si>
    <t>PIEDRAS</t>
  </si>
  <si>
    <t>071054</t>
  </si>
  <si>
    <t>SAN ROQUE (AMBROSIO MALDONADO)</t>
  </si>
  <si>
    <t>071055</t>
  </si>
  <si>
    <t>SARACAY</t>
  </si>
  <si>
    <t>071056</t>
  </si>
  <si>
    <t>PORTOVELO</t>
  </si>
  <si>
    <t>0711</t>
  </si>
  <si>
    <t>071150</t>
  </si>
  <si>
    <t>CURTINCAPA</t>
  </si>
  <si>
    <t>071151</t>
  </si>
  <si>
    <t>MORALES</t>
  </si>
  <si>
    <t>071152</t>
  </si>
  <si>
    <t>SALATI</t>
  </si>
  <si>
    <t>071153</t>
  </si>
  <si>
    <t>SANTA ROSA</t>
  </si>
  <si>
    <t>0712</t>
  </si>
  <si>
    <t>071250</t>
  </si>
  <si>
    <t>071201</t>
  </si>
  <si>
    <t>PUERTO JELÍ</t>
  </si>
  <si>
    <t>071202</t>
  </si>
  <si>
    <t>BALNEARIO JAMBELÍ (SATÉLITE)</t>
  </si>
  <si>
    <t>071203</t>
  </si>
  <si>
    <t>JUMÓN (SATÉLITE)</t>
  </si>
  <si>
    <t>071204</t>
  </si>
  <si>
    <t>NUEVO SANTA ROSA</t>
  </si>
  <si>
    <t>071205</t>
  </si>
  <si>
    <t>071251</t>
  </si>
  <si>
    <t>JAMBELI</t>
  </si>
  <si>
    <t>071252</t>
  </si>
  <si>
    <t>LA AVANZADA</t>
  </si>
  <si>
    <t>071253</t>
  </si>
  <si>
    <t>071254</t>
  </si>
  <si>
    <t>TORATA</t>
  </si>
  <si>
    <t>071255</t>
  </si>
  <si>
    <t>VICTORIA</t>
  </si>
  <si>
    <t>071256</t>
  </si>
  <si>
    <t>071257</t>
  </si>
  <si>
    <t>ZARUMA</t>
  </si>
  <si>
    <t>0713</t>
  </si>
  <si>
    <t>071350</t>
  </si>
  <si>
    <t>ABAÑIN</t>
  </si>
  <si>
    <t>071351</t>
  </si>
  <si>
    <t>ARCAPAMBA</t>
  </si>
  <si>
    <t>071352</t>
  </si>
  <si>
    <t>GUANAZAN</t>
  </si>
  <si>
    <t>071353</t>
  </si>
  <si>
    <t>GUIZHAGUIÑA</t>
  </si>
  <si>
    <t>071354</t>
  </si>
  <si>
    <t>HUERTAS</t>
  </si>
  <si>
    <t>071355</t>
  </si>
  <si>
    <t>MALVAS</t>
  </si>
  <si>
    <t>071356</t>
  </si>
  <si>
    <t>MULUNCAY GRANDE</t>
  </si>
  <si>
    <t>071357</t>
  </si>
  <si>
    <t>SINSAO</t>
  </si>
  <si>
    <t>071358</t>
  </si>
  <si>
    <t>SALVIAS</t>
  </si>
  <si>
    <t>071359</t>
  </si>
  <si>
    <t>LAS LAJAS</t>
  </si>
  <si>
    <t>0714</t>
  </si>
  <si>
    <t>071450</t>
  </si>
  <si>
    <t>071401</t>
  </si>
  <si>
    <t>PLATANILLOS</t>
  </si>
  <si>
    <t>071402</t>
  </si>
  <si>
    <t>VALLE HERMOSO</t>
  </si>
  <si>
    <t>071403</t>
  </si>
  <si>
    <t>LA LIBERTAD</t>
  </si>
  <si>
    <t>071451</t>
  </si>
  <si>
    <t>EL PARAISO</t>
  </si>
  <si>
    <t>071452</t>
  </si>
  <si>
    <t>071453</t>
  </si>
  <si>
    <t>ESMERALDAS</t>
  </si>
  <si>
    <t>08</t>
  </si>
  <si>
    <t>0801</t>
  </si>
  <si>
    <t>080150</t>
  </si>
  <si>
    <t xml:space="preserve">BARTOLOMÉ RUIZ (CÉSAR FRANCO CARRIÓN) </t>
  </si>
  <si>
    <t>080101</t>
  </si>
  <si>
    <t>5 DE AGOSTO</t>
  </si>
  <si>
    <t>080102</t>
  </si>
  <si>
    <t>080103</t>
  </si>
  <si>
    <t>LUIS TELLO  (LAS PALMAS)</t>
  </si>
  <si>
    <t>080104</t>
  </si>
  <si>
    <t>SIMÓN PLATA TORRES</t>
  </si>
  <si>
    <t>080105</t>
  </si>
  <si>
    <t>CAMARONES (CAB. EN SAN VICENTE)</t>
  </si>
  <si>
    <t>080152</t>
  </si>
  <si>
    <t>CORONEL CARLOS CONCHA TORRES (CAB. EN HUELE)</t>
  </si>
  <si>
    <t>080153</t>
  </si>
  <si>
    <t>CHINCA</t>
  </si>
  <si>
    <t>080154</t>
  </si>
  <si>
    <t>MAJUA</t>
  </si>
  <si>
    <t>080159</t>
  </si>
  <si>
    <t>SAN MATEO</t>
  </si>
  <si>
    <t>080163</t>
  </si>
  <si>
    <t>TABIAZO</t>
  </si>
  <si>
    <t>080165</t>
  </si>
  <si>
    <t>TACHINA</t>
  </si>
  <si>
    <t>080166</t>
  </si>
  <si>
    <t>VUELTA LARGA</t>
  </si>
  <si>
    <t>080168</t>
  </si>
  <si>
    <t>ELOY ALFARO</t>
  </si>
  <si>
    <t>0802</t>
  </si>
  <si>
    <t>VALDEZ (LIMONES)</t>
  </si>
  <si>
    <t>080250</t>
  </si>
  <si>
    <t>ANCHAYACU</t>
  </si>
  <si>
    <t>080251</t>
  </si>
  <si>
    <t>ATAHUALPA (CAB. EN CAMARONES)</t>
  </si>
  <si>
    <t>080252</t>
  </si>
  <si>
    <t>BORBON</t>
  </si>
  <si>
    <t>080253</t>
  </si>
  <si>
    <t>LA TOLA</t>
  </si>
  <si>
    <t>080254</t>
  </si>
  <si>
    <t>LUIS VARGAS TORRES (CAB. EN PLAYA DE ORO)</t>
  </si>
  <si>
    <t>080255</t>
  </si>
  <si>
    <t>080256</t>
  </si>
  <si>
    <t>PAMPANAL DE BOLIVAR</t>
  </si>
  <si>
    <t>080257</t>
  </si>
  <si>
    <t>SAN FRANCISCO DE ONZOLE</t>
  </si>
  <si>
    <t>080258</t>
  </si>
  <si>
    <t>SANTO DOMINGO DE ONZOLE</t>
  </si>
  <si>
    <t>080259</t>
  </si>
  <si>
    <t>SELVA ALEGRE</t>
  </si>
  <si>
    <t>080260</t>
  </si>
  <si>
    <t>TELEMBI</t>
  </si>
  <si>
    <t>080261</t>
  </si>
  <si>
    <t>COLON ELOY DEL MARIA</t>
  </si>
  <si>
    <t>080262</t>
  </si>
  <si>
    <t>SAN JOSE DE CAYAPAS</t>
  </si>
  <si>
    <t>080263</t>
  </si>
  <si>
    <t>TIMBIRE</t>
  </si>
  <si>
    <t>080264</t>
  </si>
  <si>
    <t>SANTA LUCIA DE LAS PEÑAS</t>
  </si>
  <si>
    <t>080265</t>
  </si>
  <si>
    <t>MUISNE</t>
  </si>
  <si>
    <t>0803</t>
  </si>
  <si>
    <t>080350</t>
  </si>
  <si>
    <t>080351</t>
  </si>
  <si>
    <t>DAULE</t>
  </si>
  <si>
    <t>080352</t>
  </si>
  <si>
    <t>GALERA</t>
  </si>
  <si>
    <t>080353</t>
  </si>
  <si>
    <t>QUINGUE (OLMEDO PERDOMO FRANCO)</t>
  </si>
  <si>
    <t>080354</t>
  </si>
  <si>
    <t>SALIMA</t>
  </si>
  <si>
    <t>080355</t>
  </si>
  <si>
    <t>080356</t>
  </si>
  <si>
    <t>SAN GREGORIO</t>
  </si>
  <si>
    <t>080357</t>
  </si>
  <si>
    <t>SAN JOSE DE CHAMANGA</t>
  </si>
  <si>
    <t>080358</t>
  </si>
  <si>
    <t>QUININDE</t>
  </si>
  <si>
    <t>0804</t>
  </si>
  <si>
    <t>ROSA ZARATE (QUININDE)</t>
  </si>
  <si>
    <t>080450</t>
  </si>
  <si>
    <t>CUBE</t>
  </si>
  <si>
    <t>080451</t>
  </si>
  <si>
    <t>CHURA (CHANCAMA) (CAB. EN EL YERBERO)</t>
  </si>
  <si>
    <t>080452</t>
  </si>
  <si>
    <t>MALIMPIA</t>
  </si>
  <si>
    <t>080453</t>
  </si>
  <si>
    <t>VICHE</t>
  </si>
  <si>
    <t>080454</t>
  </si>
  <si>
    <t>080455</t>
  </si>
  <si>
    <t>0805</t>
  </si>
  <si>
    <t>080550</t>
  </si>
  <si>
    <t>ALTO TAMBO (CAB EN GUADUAL)</t>
  </si>
  <si>
    <t>080551</t>
  </si>
  <si>
    <t>ANCON (PICHANGAL) (CAB. EN PALMA REAL)</t>
  </si>
  <si>
    <t>080552</t>
  </si>
  <si>
    <t>CALDERON</t>
  </si>
  <si>
    <t>080553</t>
  </si>
  <si>
    <t>CARONDELET</t>
  </si>
  <si>
    <t>080554</t>
  </si>
  <si>
    <t>5 DE JUNIO (CAB. EN UIMBI)</t>
  </si>
  <si>
    <t>080555</t>
  </si>
  <si>
    <t>080556</t>
  </si>
  <si>
    <t>MATAJE (CAB. EN SANTANDER)</t>
  </si>
  <si>
    <t>080557</t>
  </si>
  <si>
    <t>SAN JAVIER DE CACHAVI (CAB. EN SAN JAVIER)</t>
  </si>
  <si>
    <t>080558</t>
  </si>
  <si>
    <t>SANTA RITA</t>
  </si>
  <si>
    <t>080559</t>
  </si>
  <si>
    <t>TAMBILLO</t>
  </si>
  <si>
    <t>080560</t>
  </si>
  <si>
    <t>TULULBI (CAB. EN RICAURTE)</t>
  </si>
  <si>
    <t>080561</t>
  </si>
  <si>
    <t>URBINA</t>
  </si>
  <si>
    <t>080562</t>
  </si>
  <si>
    <t>ATACAMES</t>
  </si>
  <si>
    <t>0806</t>
  </si>
  <si>
    <t>080650</t>
  </si>
  <si>
    <t>080651</t>
  </si>
  <si>
    <t>SUA (CAB. EN LA BOCANA)</t>
  </si>
  <si>
    <t>080652</t>
  </si>
  <si>
    <t>TONCHIGUE</t>
  </si>
  <si>
    <t>080653</t>
  </si>
  <si>
    <t>TONSUPA</t>
  </si>
  <si>
    <t>080654</t>
  </si>
  <si>
    <t>RIOVERDE</t>
  </si>
  <si>
    <t>0807</t>
  </si>
  <si>
    <t>080750</t>
  </si>
  <si>
    <t>CHONTADURO</t>
  </si>
  <si>
    <t>080751</t>
  </si>
  <si>
    <t>CHUMUNDE</t>
  </si>
  <si>
    <t>080752</t>
  </si>
  <si>
    <t>LAGARTO</t>
  </si>
  <si>
    <t>080753</t>
  </si>
  <si>
    <t>MONTALVO (CAB EN HORQUETA)</t>
  </si>
  <si>
    <t>080754</t>
  </si>
  <si>
    <t>ROCAFUERTE</t>
  </si>
  <si>
    <t>080755</t>
  </si>
  <si>
    <t>GUAYAS</t>
  </si>
  <si>
    <t>09</t>
  </si>
  <si>
    <t>GUAYAQUIL</t>
  </si>
  <si>
    <t>0901</t>
  </si>
  <si>
    <t>090150</t>
  </si>
  <si>
    <t>AYACUCHO</t>
  </si>
  <si>
    <t>090101</t>
  </si>
  <si>
    <t xml:space="preserve">BOLÍVAR  (SAGRARIO) </t>
  </si>
  <si>
    <t>090102</t>
  </si>
  <si>
    <t xml:space="preserve">CARBO (CONCEPCIÓN) </t>
  </si>
  <si>
    <t>090103</t>
  </si>
  <si>
    <t>FEBRES CORDERO</t>
  </si>
  <si>
    <t>090104</t>
  </si>
  <si>
    <t>GARCÍA MORENO</t>
  </si>
  <si>
    <t>090105</t>
  </si>
  <si>
    <t>LETAMENDI</t>
  </si>
  <si>
    <t>090106</t>
  </si>
  <si>
    <t>NUEVE DE OCTUBRE</t>
  </si>
  <si>
    <t>090107</t>
  </si>
  <si>
    <t xml:space="preserve">OLMEDO  (SAN ALEJO) </t>
  </si>
  <si>
    <t>090108</t>
  </si>
  <si>
    <t>ROCA</t>
  </si>
  <si>
    <t>090109</t>
  </si>
  <si>
    <t>090110</t>
  </si>
  <si>
    <t>090111</t>
  </si>
  <si>
    <t>090112</t>
  </si>
  <si>
    <t>URDANETA</t>
  </si>
  <si>
    <t>090113</t>
  </si>
  <si>
    <t>XIMENA</t>
  </si>
  <si>
    <t>090114</t>
  </si>
  <si>
    <t>PASCUALES</t>
  </si>
  <si>
    <t>090115</t>
  </si>
  <si>
    <t>JUAN GOMEZ RENDON (PROGRESO)</t>
  </si>
  <si>
    <t>090152</t>
  </si>
  <si>
    <t>MORRO</t>
  </si>
  <si>
    <t>090153</t>
  </si>
  <si>
    <t>POSORJA</t>
  </si>
  <si>
    <t>090156</t>
  </si>
  <si>
    <t>PUNA</t>
  </si>
  <si>
    <t>090157</t>
  </si>
  <si>
    <t>TENGUEL</t>
  </si>
  <si>
    <t>090158</t>
  </si>
  <si>
    <t xml:space="preserve">ALFREDO BAQUERIZO MORENO </t>
  </si>
  <si>
    <t>0902</t>
  </si>
  <si>
    <t>ALFREDO BAQUERIZO MORENO (JUJAN)</t>
  </si>
  <si>
    <t>090250</t>
  </si>
  <si>
    <t>BALAO</t>
  </si>
  <si>
    <t>0903</t>
  </si>
  <si>
    <t>090350</t>
  </si>
  <si>
    <t>BALZAR</t>
  </si>
  <si>
    <t>0904</t>
  </si>
  <si>
    <t>090450</t>
  </si>
  <si>
    <t>COLIMES</t>
  </si>
  <si>
    <t>0905</t>
  </si>
  <si>
    <t>090550</t>
  </si>
  <si>
    <t>SAN JACINTO</t>
  </si>
  <si>
    <t>090551</t>
  </si>
  <si>
    <t>0906</t>
  </si>
  <si>
    <t>090650</t>
  </si>
  <si>
    <t>090601</t>
  </si>
  <si>
    <t>LA AURORA (SATÉLITE)</t>
  </si>
  <si>
    <t>090602</t>
  </si>
  <si>
    <t>BANIFE</t>
  </si>
  <si>
    <t>090603</t>
  </si>
  <si>
    <t>EMILIANO CAICEDO MARCOS</t>
  </si>
  <si>
    <t>090604</t>
  </si>
  <si>
    <t>MAGRO</t>
  </si>
  <si>
    <t>090605</t>
  </si>
  <si>
    <t>PADRE JUAN BAUTISTA AGUIRRE</t>
  </si>
  <si>
    <t>090606</t>
  </si>
  <si>
    <t>SANTA CLARA</t>
  </si>
  <si>
    <t>090607</t>
  </si>
  <si>
    <t>VICENTE PIEDRAHITA</t>
  </si>
  <si>
    <t>090608</t>
  </si>
  <si>
    <t>JUAN BAUTISTA AGUIRRE (LOS TINTOS)</t>
  </si>
  <si>
    <t>090652</t>
  </si>
  <si>
    <t>LAUREL</t>
  </si>
  <si>
    <t>090653</t>
  </si>
  <si>
    <t>LIMONAL</t>
  </si>
  <si>
    <t>090654</t>
  </si>
  <si>
    <t>LOS LOJAS (ENRIQUE BAQUERIZO MORENO)</t>
  </si>
  <si>
    <t>090656</t>
  </si>
  <si>
    <t>DURAN</t>
  </si>
  <si>
    <t>0907</t>
  </si>
  <si>
    <t>ELOY ALFARO (DURAN)</t>
  </si>
  <si>
    <t>090750</t>
  </si>
  <si>
    <t>ELOY ALFARO (DURÁN)</t>
  </si>
  <si>
    <t>090701</t>
  </si>
  <si>
    <t>EL RECREO</t>
  </si>
  <si>
    <t>090702</t>
  </si>
  <si>
    <t>DIVINO NIÑO</t>
  </si>
  <si>
    <t>090703</t>
  </si>
  <si>
    <t>EL EMPALME</t>
  </si>
  <si>
    <t>0908</t>
  </si>
  <si>
    <t>VELASCO IBARRA (CAB. EL EMPALME)</t>
  </si>
  <si>
    <t>090850</t>
  </si>
  <si>
    <t>GUAYAS (PUEBLO NUEVO)</t>
  </si>
  <si>
    <t>090851</t>
  </si>
  <si>
    <t>090852</t>
  </si>
  <si>
    <t>0909</t>
  </si>
  <si>
    <t>090950</t>
  </si>
  <si>
    <t>0910</t>
  </si>
  <si>
    <t>091050</t>
  </si>
  <si>
    <t>CAMILO ANDRADE</t>
  </si>
  <si>
    <t>091001</t>
  </si>
  <si>
    <t>091002</t>
  </si>
  <si>
    <t>CHIRIJOS</t>
  </si>
  <si>
    <t>091003</t>
  </si>
  <si>
    <t>CORONEL ENRIQUE VALDEZ</t>
  </si>
  <si>
    <t>091004</t>
  </si>
  <si>
    <t>ROSA MARIA</t>
  </si>
  <si>
    <t>091005</t>
  </si>
  <si>
    <t>JOSE MARIA VELASCO IBARRA</t>
  </si>
  <si>
    <t>091006</t>
  </si>
  <si>
    <t>VICENTE ROCAFUERTE</t>
  </si>
  <si>
    <t>091007</t>
  </si>
  <si>
    <t>ERNESTO SEMINARIO</t>
  </si>
  <si>
    <t>091008</t>
  </si>
  <si>
    <t>LAS PIÑAS</t>
  </si>
  <si>
    <t>091009</t>
  </si>
  <si>
    <t>CHOBO</t>
  </si>
  <si>
    <t>091051</t>
  </si>
  <si>
    <t>MARISCAL SUCRE (HUAQUES)</t>
  </si>
  <si>
    <t>091053</t>
  </si>
  <si>
    <t>ROBERTO ASTUDILLO (CAB. EN CRUCE DE VENECIA)</t>
  </si>
  <si>
    <t>091054</t>
  </si>
  <si>
    <t>NARANJAL</t>
  </si>
  <si>
    <t>0911</t>
  </si>
  <si>
    <t>091150</t>
  </si>
  <si>
    <t>JESUS MARIA</t>
  </si>
  <si>
    <t>091151</t>
  </si>
  <si>
    <t>SAN CARLOS</t>
  </si>
  <si>
    <t>091152</t>
  </si>
  <si>
    <t>SANTA ROSA DE FLANDES</t>
  </si>
  <si>
    <t>091153</t>
  </si>
  <si>
    <t>TAURA</t>
  </si>
  <si>
    <t>091154</t>
  </si>
  <si>
    <t>NARANJITO</t>
  </si>
  <si>
    <t>0912</t>
  </si>
  <si>
    <t>091250</t>
  </si>
  <si>
    <t>PALESTINA</t>
  </si>
  <si>
    <t>0913</t>
  </si>
  <si>
    <t>091350</t>
  </si>
  <si>
    <t>PEDRO CARBO</t>
  </si>
  <si>
    <t>0914</t>
  </si>
  <si>
    <t>091450</t>
  </si>
  <si>
    <t>VALLE DE LA VIRGEN</t>
  </si>
  <si>
    <t>091451</t>
  </si>
  <si>
    <t>SABANILLA</t>
  </si>
  <si>
    <t>091452</t>
  </si>
  <si>
    <t>SAMBORONDON</t>
  </si>
  <si>
    <t>0916</t>
  </si>
  <si>
    <t>091650</t>
  </si>
  <si>
    <t>SAMBORONDÓN</t>
  </si>
  <si>
    <t>091601</t>
  </si>
  <si>
    <t>LA PUNTILLA (SATÉLITE)</t>
  </si>
  <si>
    <t>091602</t>
  </si>
  <si>
    <t>TARIFA</t>
  </si>
  <si>
    <t>091651</t>
  </si>
  <si>
    <t>SANTA LUCIA</t>
  </si>
  <si>
    <t>0918</t>
  </si>
  <si>
    <t>091850</t>
  </si>
  <si>
    <t>SALITRE</t>
  </si>
  <si>
    <t>0919</t>
  </si>
  <si>
    <t>EL SALITRE (LAS RAMAS)</t>
  </si>
  <si>
    <t>091950</t>
  </si>
  <si>
    <t>BOCANA</t>
  </si>
  <si>
    <t>091901</t>
  </si>
  <si>
    <t>CANDILEJOS</t>
  </si>
  <si>
    <t>091902</t>
  </si>
  <si>
    <t>CENTRAL</t>
  </si>
  <si>
    <t>091903</t>
  </si>
  <si>
    <t>PARAÍSO</t>
  </si>
  <si>
    <t>091904</t>
  </si>
  <si>
    <t>091905</t>
  </si>
  <si>
    <t>GENERAL VERNAZA (DOS ESTEROS)</t>
  </si>
  <si>
    <t>091951</t>
  </si>
  <si>
    <t>LA VICTORIA (ÑAUZA)</t>
  </si>
  <si>
    <t>091952</t>
  </si>
  <si>
    <t>JUNQUILLAL</t>
  </si>
  <si>
    <t>091953</t>
  </si>
  <si>
    <t>SAN JACINTO DE YAGUACHI</t>
  </si>
  <si>
    <t>0920</t>
  </si>
  <si>
    <t>092050</t>
  </si>
  <si>
    <t>GENERAL PEDRO J. MONTERO (BOLICHE)</t>
  </si>
  <si>
    <t>092053</t>
  </si>
  <si>
    <t>YAGUACHI VIEJO (CONE)</t>
  </si>
  <si>
    <t>092055</t>
  </si>
  <si>
    <t>VIRGEN DE FATIMA</t>
  </si>
  <si>
    <t>092056</t>
  </si>
  <si>
    <t>PLAYAS</t>
  </si>
  <si>
    <t>0921</t>
  </si>
  <si>
    <t>GENERAL VILLAMIL (PLAYAS)</t>
  </si>
  <si>
    <t>092150</t>
  </si>
  <si>
    <t>SIMON BOLIVAR</t>
  </si>
  <si>
    <t>0922</t>
  </si>
  <si>
    <t>092250</t>
  </si>
  <si>
    <t>CORONEL LORENZO DE GARAYCOA (PEDREGAL)</t>
  </si>
  <si>
    <t>092251</t>
  </si>
  <si>
    <t>CORONEL MARCELINO MARIDUEÑA</t>
  </si>
  <si>
    <t>0923</t>
  </si>
  <si>
    <t>CORONEL MARCELINO MARIDUEÑA (SAN CARLOS)</t>
  </si>
  <si>
    <t>092350</t>
  </si>
  <si>
    <t>LOMAS DE SARGENTILLO</t>
  </si>
  <si>
    <t>0924</t>
  </si>
  <si>
    <t>092450</t>
  </si>
  <si>
    <t>NOBOL</t>
  </si>
  <si>
    <t>0925</t>
  </si>
  <si>
    <t>NARCISA DE JESUS</t>
  </si>
  <si>
    <t>092550</t>
  </si>
  <si>
    <t>GENERAL  ANTONIO ELIZALDE</t>
  </si>
  <si>
    <t>0927</t>
  </si>
  <si>
    <t>GENERAL ANTONIO ELIZALDE (BUCAY)</t>
  </si>
  <si>
    <t>092750</t>
  </si>
  <si>
    <t>ISIDRO AYORA</t>
  </si>
  <si>
    <t>0928</t>
  </si>
  <si>
    <t>092850</t>
  </si>
  <si>
    <t>IMBABURA</t>
  </si>
  <si>
    <t>10</t>
  </si>
  <si>
    <t>IBARRA</t>
  </si>
  <si>
    <t>1001</t>
  </si>
  <si>
    <t>SAN MIGUEL DE IBARRA</t>
  </si>
  <si>
    <t>100150</t>
  </si>
  <si>
    <t>CARANQUI</t>
  </si>
  <si>
    <t>100101</t>
  </si>
  <si>
    <t>GUAYAQUIL DE ALPACHACA</t>
  </si>
  <si>
    <t>100102</t>
  </si>
  <si>
    <t>SAGRARIO</t>
  </si>
  <si>
    <t>100103</t>
  </si>
  <si>
    <t>100104</t>
  </si>
  <si>
    <t>LA DOLOROSA DEL PRIORATO</t>
  </si>
  <si>
    <t>100105</t>
  </si>
  <si>
    <t>AMBUQUI</t>
  </si>
  <si>
    <t>100151</t>
  </si>
  <si>
    <t>ANGOCHAGUA</t>
  </si>
  <si>
    <t>100152</t>
  </si>
  <si>
    <t>CAROLINA</t>
  </si>
  <si>
    <t>100153</t>
  </si>
  <si>
    <t>LA ESPERANZA</t>
  </si>
  <si>
    <t>100154</t>
  </si>
  <si>
    <t>LITA</t>
  </si>
  <si>
    <t>100155</t>
  </si>
  <si>
    <t>100156</t>
  </si>
  <si>
    <t>100157</t>
  </si>
  <si>
    <t>ANTONIO ANTE</t>
  </si>
  <si>
    <t>1002</t>
  </si>
  <si>
    <t>ATUNTAQUI</t>
  </si>
  <si>
    <t>100250</t>
  </si>
  <si>
    <t xml:space="preserve">ANDRADE MARÍN  (LOURDES) </t>
  </si>
  <si>
    <t>100201</t>
  </si>
  <si>
    <t>100202</t>
  </si>
  <si>
    <t>IMBAYA (SAN LUIS DE COBUENDO)</t>
  </si>
  <si>
    <t>100251</t>
  </si>
  <si>
    <t>SAN FRANCISCO DE NATABUELA</t>
  </si>
  <si>
    <t>100252</t>
  </si>
  <si>
    <t>SAN JOSE DE CHALTURA</t>
  </si>
  <si>
    <t>100253</t>
  </si>
  <si>
    <t>SAN ROQUE</t>
  </si>
  <si>
    <t>100254</t>
  </si>
  <si>
    <t>COTACACHI</t>
  </si>
  <si>
    <t>1003</t>
  </si>
  <si>
    <t>100350</t>
  </si>
  <si>
    <t>100301</t>
  </si>
  <si>
    <t>100302</t>
  </si>
  <si>
    <t>APUELA</t>
  </si>
  <si>
    <t>100351</t>
  </si>
  <si>
    <t>GARCIA MORENO (LLURIMAGUA)</t>
  </si>
  <si>
    <t>100352</t>
  </si>
  <si>
    <t>IMANTAG</t>
  </si>
  <si>
    <t>100353</t>
  </si>
  <si>
    <t>PEÑAHERRERA</t>
  </si>
  <si>
    <t>100354</t>
  </si>
  <si>
    <t>PLAZA GUTIERREZ (CALVARIO)</t>
  </si>
  <si>
    <t>100355</t>
  </si>
  <si>
    <t>QUIROGA</t>
  </si>
  <si>
    <t>100356</t>
  </si>
  <si>
    <t>SEIS DE JULIO DE CUELLAJE (CAB. EN CUELLAJE)</t>
  </si>
  <si>
    <t>100357</t>
  </si>
  <si>
    <t>VACAS GALINDO (EL CHURO) (CAB. EN SAN MIGUEL ALTO)</t>
  </si>
  <si>
    <t>100358</t>
  </si>
  <si>
    <t>OTAVALO</t>
  </si>
  <si>
    <t>1004</t>
  </si>
  <si>
    <t>100450</t>
  </si>
  <si>
    <t>JORDÁN</t>
  </si>
  <si>
    <t>100401</t>
  </si>
  <si>
    <t>100402</t>
  </si>
  <si>
    <t>DOCTOR MIGUEL EGAS CABEZAS (PEGUCHE)</t>
  </si>
  <si>
    <t>100451</t>
  </si>
  <si>
    <t>EUGENIO ESPEJO (CALPAQUI)</t>
  </si>
  <si>
    <t>100452</t>
  </si>
  <si>
    <t>GONZALEZ SUAREZ</t>
  </si>
  <si>
    <t>100453</t>
  </si>
  <si>
    <t>PATAQUI</t>
  </si>
  <si>
    <t>100454</t>
  </si>
  <si>
    <t>SAN JOSE DE QUICHINCHE</t>
  </si>
  <si>
    <t>100455</t>
  </si>
  <si>
    <t>SAN JUAN DE ILUMAN</t>
  </si>
  <si>
    <t>100456</t>
  </si>
  <si>
    <t>SAN PABLO</t>
  </si>
  <si>
    <t>100457</t>
  </si>
  <si>
    <t>100458</t>
  </si>
  <si>
    <t>SELVA ALEGRE (CAB. EN SAN MIGUEL DE PAMPLONA)</t>
  </si>
  <si>
    <t>100459</t>
  </si>
  <si>
    <t>PIMAMPIRO</t>
  </si>
  <si>
    <t>1005</t>
  </si>
  <si>
    <t>100550</t>
  </si>
  <si>
    <t>CHUGA</t>
  </si>
  <si>
    <t>100551</t>
  </si>
  <si>
    <t>MARIANO ACOSTA</t>
  </si>
  <si>
    <t>100552</t>
  </si>
  <si>
    <t>SAN FRANCISCO DE SIGSIPAMBA</t>
  </si>
  <si>
    <t>100553</t>
  </si>
  <si>
    <t>SAN MIGUEL DE URCUQUI</t>
  </si>
  <si>
    <t>1006</t>
  </si>
  <si>
    <t>URCUQUI</t>
  </si>
  <si>
    <t>100650</t>
  </si>
  <si>
    <t>CAHUASQUI</t>
  </si>
  <si>
    <t>100651</t>
  </si>
  <si>
    <t>LA MERCED DE BUENOS AIRES</t>
  </si>
  <si>
    <t>100652</t>
  </si>
  <si>
    <t>PABLO ARENAS</t>
  </si>
  <si>
    <t>100653</t>
  </si>
  <si>
    <t>100654</t>
  </si>
  <si>
    <t>TUMBABIRO</t>
  </si>
  <si>
    <t>100655</t>
  </si>
  <si>
    <t>LOJA</t>
  </si>
  <si>
    <t>11</t>
  </si>
  <si>
    <t>1101</t>
  </si>
  <si>
    <t>110150</t>
  </si>
  <si>
    <t>110101</t>
  </si>
  <si>
    <t>110102</t>
  </si>
  <si>
    <t>110103</t>
  </si>
  <si>
    <t>110104</t>
  </si>
  <si>
    <t>CARIGÁN</t>
  </si>
  <si>
    <t>110105</t>
  </si>
  <si>
    <t>PUNZARA</t>
  </si>
  <si>
    <t>110106</t>
  </si>
  <si>
    <t>CHANTACO</t>
  </si>
  <si>
    <t>110151</t>
  </si>
  <si>
    <t>CHUQUIRIBAMBA</t>
  </si>
  <si>
    <t>110152</t>
  </si>
  <si>
    <t>EL CISNE</t>
  </si>
  <si>
    <t>110153</t>
  </si>
  <si>
    <t>GUALEL</t>
  </si>
  <si>
    <t>110154</t>
  </si>
  <si>
    <t>JIMBILLA</t>
  </si>
  <si>
    <t>110155</t>
  </si>
  <si>
    <t>MALACATOS (VALLADOLID)</t>
  </si>
  <si>
    <t>110156</t>
  </si>
  <si>
    <t>SAN LUCAS</t>
  </si>
  <si>
    <t>110157</t>
  </si>
  <si>
    <t>SAN PEDRO DE VILCABAMBA</t>
  </si>
  <si>
    <t>110158</t>
  </si>
  <si>
    <t>110159</t>
  </si>
  <si>
    <t>TAQUIL (MIGUEL RIOFRIO)</t>
  </si>
  <si>
    <t>110160</t>
  </si>
  <si>
    <t>VILCABAMBA (VICTORIA)</t>
  </si>
  <si>
    <t>110161</t>
  </si>
  <si>
    <t>YANGANA (ARSENIO CASTILLO)</t>
  </si>
  <si>
    <t>110162</t>
  </si>
  <si>
    <t>QUINARA</t>
  </si>
  <si>
    <t>110163</t>
  </si>
  <si>
    <t>CALVAS</t>
  </si>
  <si>
    <t>1102</t>
  </si>
  <si>
    <t>CARIAMANGA</t>
  </si>
  <si>
    <t>110250</t>
  </si>
  <si>
    <t>110201</t>
  </si>
  <si>
    <t>CHILE</t>
  </si>
  <si>
    <t>110202</t>
  </si>
  <si>
    <t>110203</t>
  </si>
  <si>
    <t>COLAISACA</t>
  </si>
  <si>
    <t>110251</t>
  </si>
  <si>
    <t>EL LUCERO</t>
  </si>
  <si>
    <t>110252</t>
  </si>
  <si>
    <t>UTUANA</t>
  </si>
  <si>
    <t>110253</t>
  </si>
  <si>
    <t>SANGUILLIN</t>
  </si>
  <si>
    <t>110254</t>
  </si>
  <si>
    <t>CATAMAYO</t>
  </si>
  <si>
    <t>1103</t>
  </si>
  <si>
    <t>CATAMAYO (LA TOMA)</t>
  </si>
  <si>
    <t>110350</t>
  </si>
  <si>
    <t>110301</t>
  </si>
  <si>
    <t>110302</t>
  </si>
  <si>
    <t>110351</t>
  </si>
  <si>
    <t>GUAYQUICHUMA</t>
  </si>
  <si>
    <t>110352</t>
  </si>
  <si>
    <t>SAN PEDRO DE LA BENDITA</t>
  </si>
  <si>
    <t>110353</t>
  </si>
  <si>
    <t>ZAMBI</t>
  </si>
  <si>
    <t>110354</t>
  </si>
  <si>
    <t>CELICA</t>
  </si>
  <si>
    <t>1104</t>
  </si>
  <si>
    <t>110450</t>
  </si>
  <si>
    <t>CRUZPAMBA (CAB EN CARLOS BUSTAMANTE)</t>
  </si>
  <si>
    <t>110451</t>
  </si>
  <si>
    <t>POZUL (SAN JUAN DE POZUL)</t>
  </si>
  <si>
    <t>110455</t>
  </si>
  <si>
    <t>110456</t>
  </si>
  <si>
    <t>TENIENTE MAXIMILIANO RODRIGUEZ LOAIZA</t>
  </si>
  <si>
    <t>110457</t>
  </si>
  <si>
    <t>CHAGUARPAMBA</t>
  </si>
  <si>
    <t>1105</t>
  </si>
  <si>
    <t>110550</t>
  </si>
  <si>
    <t>110551</t>
  </si>
  <si>
    <t>110552</t>
  </si>
  <si>
    <t>SANTA RUFINA</t>
  </si>
  <si>
    <t>110553</t>
  </si>
  <si>
    <t>AMARILLOS</t>
  </si>
  <si>
    <t>110554</t>
  </si>
  <si>
    <t>ESPINDOLA</t>
  </si>
  <si>
    <t>1106</t>
  </si>
  <si>
    <t>110650</t>
  </si>
  <si>
    <t>110651</t>
  </si>
  <si>
    <t>JIMBURA</t>
  </si>
  <si>
    <t>110652</t>
  </si>
  <si>
    <t>SANTA TERESITA</t>
  </si>
  <si>
    <t>110653</t>
  </si>
  <si>
    <t>27 DE ABRIL (CAB. EN LA NARANJA)</t>
  </si>
  <si>
    <t>110654</t>
  </si>
  <si>
    <t>110655</t>
  </si>
  <si>
    <t>EL AIRO</t>
  </si>
  <si>
    <t>110656</t>
  </si>
  <si>
    <t>GONZANAMA</t>
  </si>
  <si>
    <t>1107</t>
  </si>
  <si>
    <t>110750</t>
  </si>
  <si>
    <t>CHANGAIMINA (LA LIBERTAD)</t>
  </si>
  <si>
    <t>110751</t>
  </si>
  <si>
    <t>NAMBACOLA</t>
  </si>
  <si>
    <t>110753</t>
  </si>
  <si>
    <t>PURUNUMA (EGUIGUREN)</t>
  </si>
  <si>
    <t>110754</t>
  </si>
  <si>
    <t>SACAPALCA</t>
  </si>
  <si>
    <t>110756</t>
  </si>
  <si>
    <t>MACARA</t>
  </si>
  <si>
    <t>1108</t>
  </si>
  <si>
    <t>110850</t>
  </si>
  <si>
    <t xml:space="preserve">GENERAL ELOY ALFARO (SAN SEBASTIÁN) </t>
  </si>
  <si>
    <t>110801</t>
  </si>
  <si>
    <t>MACARÁ  (MANUEL ENRIQUE RENGEL SUQUILANDA)</t>
  </si>
  <si>
    <t>110802</t>
  </si>
  <si>
    <t>LARAMA</t>
  </si>
  <si>
    <t>110851</t>
  </si>
  <si>
    <t>110852</t>
  </si>
  <si>
    <t>SABIANGO (LA CAPILLA)</t>
  </si>
  <si>
    <t>110853</t>
  </si>
  <si>
    <t>PALTAS</t>
  </si>
  <si>
    <t>1109</t>
  </si>
  <si>
    <t>CATACOCHA</t>
  </si>
  <si>
    <t>110950</t>
  </si>
  <si>
    <t>110901</t>
  </si>
  <si>
    <t>LOURDES</t>
  </si>
  <si>
    <t>110902</t>
  </si>
  <si>
    <t>CANGONAMA</t>
  </si>
  <si>
    <t>110951</t>
  </si>
  <si>
    <t>GUACHANAMA</t>
  </si>
  <si>
    <t>110952</t>
  </si>
  <si>
    <t>LAURO GUERRERO</t>
  </si>
  <si>
    <t>110954</t>
  </si>
  <si>
    <t>ORIANGA</t>
  </si>
  <si>
    <t>110956</t>
  </si>
  <si>
    <t>110957</t>
  </si>
  <si>
    <t>CASANGA</t>
  </si>
  <si>
    <t>110958</t>
  </si>
  <si>
    <t>YAMANA</t>
  </si>
  <si>
    <t>110959</t>
  </si>
  <si>
    <t>PUYANGO</t>
  </si>
  <si>
    <t>1110</t>
  </si>
  <si>
    <t>ALAMOR</t>
  </si>
  <si>
    <t>111050</t>
  </si>
  <si>
    <t>CIANO</t>
  </si>
  <si>
    <t>111051</t>
  </si>
  <si>
    <t>EL ARENAL</t>
  </si>
  <si>
    <t>111052</t>
  </si>
  <si>
    <t>EL LIMO (MARIANA DE JESUS)</t>
  </si>
  <si>
    <t>111053</t>
  </si>
  <si>
    <t>MERCADILLO</t>
  </si>
  <si>
    <t>111054</t>
  </si>
  <si>
    <t>VICENTINO</t>
  </si>
  <si>
    <t>111055</t>
  </si>
  <si>
    <t>SARAGURO</t>
  </si>
  <si>
    <t>1111</t>
  </si>
  <si>
    <t>111150</t>
  </si>
  <si>
    <t>EL PARAISO DE CELEN</t>
  </si>
  <si>
    <t>111151</t>
  </si>
  <si>
    <t>EL TABLON</t>
  </si>
  <si>
    <t>111152</t>
  </si>
  <si>
    <t>LLUZHAPA</t>
  </si>
  <si>
    <t>111153</t>
  </si>
  <si>
    <t>MANU</t>
  </si>
  <si>
    <t>111154</t>
  </si>
  <si>
    <t>SAN ANTONIO DE QUMBE (CUMBE)</t>
  </si>
  <si>
    <t>111155</t>
  </si>
  <si>
    <t>SAN PABLO DE TENTA</t>
  </si>
  <si>
    <t>111156</t>
  </si>
  <si>
    <t>SAN SEBASTIAN DE YULUC</t>
  </si>
  <si>
    <t>111157</t>
  </si>
  <si>
    <t>111158</t>
  </si>
  <si>
    <t>URDANETA (PAQUISHAPA)</t>
  </si>
  <si>
    <t>111159</t>
  </si>
  <si>
    <t>SUMAYPAMBA</t>
  </si>
  <si>
    <t>111160</t>
  </si>
  <si>
    <t>SOZORANGA</t>
  </si>
  <si>
    <t>1112</t>
  </si>
  <si>
    <t>111250</t>
  </si>
  <si>
    <t>NUEVA FATIMA</t>
  </si>
  <si>
    <t>111251</t>
  </si>
  <si>
    <t>TACAMOROS</t>
  </si>
  <si>
    <t>111252</t>
  </si>
  <si>
    <t>ZAPOTILLO</t>
  </si>
  <si>
    <t>1113</t>
  </si>
  <si>
    <t>111350</t>
  </si>
  <si>
    <t>MANGAHURCO</t>
  </si>
  <si>
    <t>111351</t>
  </si>
  <si>
    <t>GARZAREAL</t>
  </si>
  <si>
    <t>111352</t>
  </si>
  <si>
    <t>LIMONES</t>
  </si>
  <si>
    <t>111353</t>
  </si>
  <si>
    <t>PALETILLAS</t>
  </si>
  <si>
    <t>111354</t>
  </si>
  <si>
    <t>BOLASPAMBA</t>
  </si>
  <si>
    <t>111355</t>
  </si>
  <si>
    <t>CAZADEROS</t>
  </si>
  <si>
    <t>111356</t>
  </si>
  <si>
    <t>PINDAL</t>
  </si>
  <si>
    <t>1114</t>
  </si>
  <si>
    <t>111450</t>
  </si>
  <si>
    <t>CHAQUINAL</t>
  </si>
  <si>
    <t>111451</t>
  </si>
  <si>
    <t>12 DE DICIEMBRE (CAB. EN ACHIOTES)</t>
  </si>
  <si>
    <t>111452</t>
  </si>
  <si>
    <t>MILAGROS</t>
  </si>
  <si>
    <t>111453</t>
  </si>
  <si>
    <t>QUILANGA</t>
  </si>
  <si>
    <t>1115</t>
  </si>
  <si>
    <t>111550</t>
  </si>
  <si>
    <t>FUNDOCHAMBA</t>
  </si>
  <si>
    <t>111551</t>
  </si>
  <si>
    <t>SAN ANTONIO DE LAS ARADAS (CAB. EN LAS ARADAS)</t>
  </si>
  <si>
    <t>111552</t>
  </si>
  <si>
    <t>OLMEDO</t>
  </si>
  <si>
    <t>1116</t>
  </si>
  <si>
    <t>111650</t>
  </si>
  <si>
    <t>LA TINGUE</t>
  </si>
  <si>
    <t>111651</t>
  </si>
  <si>
    <t>LOS RIOS</t>
  </si>
  <si>
    <t>12</t>
  </si>
  <si>
    <t>BABAHOYO</t>
  </si>
  <si>
    <t>1201</t>
  </si>
  <si>
    <t>120150</t>
  </si>
  <si>
    <t>CLEMENTE BAQUERIZO</t>
  </si>
  <si>
    <t>120101</t>
  </si>
  <si>
    <t xml:space="preserve">DOCTOR CAMILO PONCE </t>
  </si>
  <si>
    <t>120102</t>
  </si>
  <si>
    <t>BARREIRO</t>
  </si>
  <si>
    <t>120103</t>
  </si>
  <si>
    <t>EL SALTO</t>
  </si>
  <si>
    <t>120104</t>
  </si>
  <si>
    <t>CARACOL</t>
  </si>
  <si>
    <t>120152</t>
  </si>
  <si>
    <t>FEBRES CORDERO (LAS JUNTAS)</t>
  </si>
  <si>
    <t>120153</t>
  </si>
  <si>
    <t>PIMOCHA</t>
  </si>
  <si>
    <t>120154</t>
  </si>
  <si>
    <t>120155</t>
  </si>
  <si>
    <t>BABA</t>
  </si>
  <si>
    <t>1202</t>
  </si>
  <si>
    <t>120250</t>
  </si>
  <si>
    <t>GUARE</t>
  </si>
  <si>
    <t>120251</t>
  </si>
  <si>
    <t>ISLA DE BEJUCAL</t>
  </si>
  <si>
    <t>120252</t>
  </si>
  <si>
    <t>MONTALVO</t>
  </si>
  <si>
    <t>1203</t>
  </si>
  <si>
    <t>120350</t>
  </si>
  <si>
    <t>LA ESMERALDA</t>
  </si>
  <si>
    <t>120351</t>
  </si>
  <si>
    <t>PUEBLOVIEJO</t>
  </si>
  <si>
    <t>1204</t>
  </si>
  <si>
    <t>120450</t>
  </si>
  <si>
    <t>PUERTO PECHICHE</t>
  </si>
  <si>
    <t>120451</t>
  </si>
  <si>
    <t>120452</t>
  </si>
  <si>
    <t>QUEVEDO</t>
  </si>
  <si>
    <t>1205</t>
  </si>
  <si>
    <t>120550</t>
  </si>
  <si>
    <t>120501</t>
  </si>
  <si>
    <t>SAN CAMILO</t>
  </si>
  <si>
    <t>120502</t>
  </si>
  <si>
    <t>GUAYACÁN</t>
  </si>
  <si>
    <t>120504</t>
  </si>
  <si>
    <t>NICOLÁS INFANTE DÍAZ</t>
  </si>
  <si>
    <t>120505</t>
  </si>
  <si>
    <t>SAN CRISTÓBAL</t>
  </si>
  <si>
    <t>120506</t>
  </si>
  <si>
    <t>SIETE DE OCTUBRE</t>
  </si>
  <si>
    <t>120507</t>
  </si>
  <si>
    <t>24 DE MAYO</t>
  </si>
  <si>
    <t>120508</t>
  </si>
  <si>
    <t>VENUS DEL RÍO QUEVEDO</t>
  </si>
  <si>
    <t>120509</t>
  </si>
  <si>
    <t>VIVA ALFARO</t>
  </si>
  <si>
    <t>120510</t>
  </si>
  <si>
    <t>120553</t>
  </si>
  <si>
    <t>120555</t>
  </si>
  <si>
    <t>1206</t>
  </si>
  <si>
    <t>CATARAMA</t>
  </si>
  <si>
    <t>120650</t>
  </si>
  <si>
    <t>120651</t>
  </si>
  <si>
    <t>VENTANAS</t>
  </si>
  <si>
    <t>1207</t>
  </si>
  <si>
    <t>120750</t>
  </si>
  <si>
    <t>10 DE NOVIEMBRE</t>
  </si>
  <si>
    <t>120701</t>
  </si>
  <si>
    <t>120702</t>
  </si>
  <si>
    <t>ZAPOTAL</t>
  </si>
  <si>
    <t>120752</t>
  </si>
  <si>
    <t>CHACARITA</t>
  </si>
  <si>
    <t>120753</t>
  </si>
  <si>
    <t>LOS ANGELES</t>
  </si>
  <si>
    <t>120754</t>
  </si>
  <si>
    <t>VINCES</t>
  </si>
  <si>
    <t>1208</t>
  </si>
  <si>
    <t>120850</t>
  </si>
  <si>
    <t>BALZAR DE VINCES</t>
  </si>
  <si>
    <t>120801</t>
  </si>
  <si>
    <t>VINCES CENTRAL</t>
  </si>
  <si>
    <t>120802</t>
  </si>
  <si>
    <t>SAN LORENZO DE VINCES</t>
  </si>
  <si>
    <t>120803</t>
  </si>
  <si>
    <t>ANTONIO SOTOMAYOR (CAB. EN PLAYAS DE VINCES)</t>
  </si>
  <si>
    <t>120851</t>
  </si>
  <si>
    <t>PALENQUE</t>
  </si>
  <si>
    <t>1209</t>
  </si>
  <si>
    <t>120950</t>
  </si>
  <si>
    <t>BUENA FE</t>
  </si>
  <si>
    <t>1210</t>
  </si>
  <si>
    <t>SAN JACINTO DE BUENA FE</t>
  </si>
  <si>
    <t>121050</t>
  </si>
  <si>
    <t>SAN JACINTO DE BUENA FÉ</t>
  </si>
  <si>
    <t>121001</t>
  </si>
  <si>
    <t>7 DE AGOSTO</t>
  </si>
  <si>
    <t>121002</t>
  </si>
  <si>
    <t>11 DE OCTUBRE</t>
  </si>
  <si>
    <t>121003</t>
  </si>
  <si>
    <t>PATRICIA PILAR</t>
  </si>
  <si>
    <t>121051</t>
  </si>
  <si>
    <t>VALENCIA</t>
  </si>
  <si>
    <t>1211</t>
  </si>
  <si>
    <t>121150</t>
  </si>
  <si>
    <t>121101</t>
  </si>
  <si>
    <t>121102</t>
  </si>
  <si>
    <t>LA NUEVA UNION</t>
  </si>
  <si>
    <t>121103</t>
  </si>
  <si>
    <t>MOCACHE</t>
  </si>
  <si>
    <t>1212</t>
  </si>
  <si>
    <t>121250</t>
  </si>
  <si>
    <t>QUINSALOMA</t>
  </si>
  <si>
    <t>1213</t>
  </si>
  <si>
    <t>121350</t>
  </si>
  <si>
    <t>MANABI</t>
  </si>
  <si>
    <t>13</t>
  </si>
  <si>
    <t>PORTOVIEJO</t>
  </si>
  <si>
    <t>1301</t>
  </si>
  <si>
    <t>130150</t>
  </si>
  <si>
    <t>130101</t>
  </si>
  <si>
    <t>12 DE MARZO</t>
  </si>
  <si>
    <t>130102</t>
  </si>
  <si>
    <t>COLÓN</t>
  </si>
  <si>
    <t>130103</t>
  </si>
  <si>
    <t>PICOAZÁ</t>
  </si>
  <si>
    <t>130104</t>
  </si>
  <si>
    <t>130105</t>
  </si>
  <si>
    <t>ANDRÉS DE VERA</t>
  </si>
  <si>
    <t>130106</t>
  </si>
  <si>
    <t>FRANCISCO PACHECO</t>
  </si>
  <si>
    <t>130107</t>
  </si>
  <si>
    <t>18 DE OCTUBRE</t>
  </si>
  <si>
    <t>130108</t>
  </si>
  <si>
    <t>SIMÓN BOLÍVAR</t>
  </si>
  <si>
    <t>130109</t>
  </si>
  <si>
    <t>ABDON CALDERON (SAN FRANCISCO)</t>
  </si>
  <si>
    <t>130151</t>
  </si>
  <si>
    <t>ALHAJUELA (BAJO GRANDE)</t>
  </si>
  <si>
    <t>130152</t>
  </si>
  <si>
    <t>CRUCITA</t>
  </si>
  <si>
    <t>130153</t>
  </si>
  <si>
    <t>PUEBLO NUEVO</t>
  </si>
  <si>
    <t>130154</t>
  </si>
  <si>
    <t>RIOCHICO (RIO CHICO)</t>
  </si>
  <si>
    <t>130155</t>
  </si>
  <si>
    <t>SAN PLACIDO</t>
  </si>
  <si>
    <t>130156</t>
  </si>
  <si>
    <t>130157</t>
  </si>
  <si>
    <t>1302</t>
  </si>
  <si>
    <t>CALCETA</t>
  </si>
  <si>
    <t>130250</t>
  </si>
  <si>
    <t>MEMBRILLO</t>
  </si>
  <si>
    <t>130251</t>
  </si>
  <si>
    <t>130252</t>
  </si>
  <si>
    <t>CHONE</t>
  </si>
  <si>
    <t>1303</t>
  </si>
  <si>
    <t>130350</t>
  </si>
  <si>
    <t>130301</t>
  </si>
  <si>
    <t>130302</t>
  </si>
  <si>
    <t>BOYACA</t>
  </si>
  <si>
    <t>130351</t>
  </si>
  <si>
    <t>CANUTO</t>
  </si>
  <si>
    <t>130352</t>
  </si>
  <si>
    <t>CONVENTO</t>
  </si>
  <si>
    <t>130353</t>
  </si>
  <si>
    <t>CHIBUNGA</t>
  </si>
  <si>
    <t>130354</t>
  </si>
  <si>
    <t>130355</t>
  </si>
  <si>
    <t>130356</t>
  </si>
  <si>
    <t>130357</t>
  </si>
  <si>
    <t>1304</t>
  </si>
  <si>
    <t>130450</t>
  </si>
  <si>
    <t>130401</t>
  </si>
  <si>
    <t>4 DE DICIEMBRE</t>
  </si>
  <si>
    <t>130402</t>
  </si>
  <si>
    <t>WILFRIDO LOOR MOREIRA (MAICITO)</t>
  </si>
  <si>
    <t>130451</t>
  </si>
  <si>
    <t>SAN PEDRO DE SUMA</t>
  </si>
  <si>
    <t>130452</t>
  </si>
  <si>
    <t>SANTA MARIA (CAB EN SANTA MARIA)</t>
  </si>
  <si>
    <t>130453</t>
  </si>
  <si>
    <t>EL PARAISO LA 14 (CAB EN EL PARAISO)</t>
  </si>
  <si>
    <t>130454</t>
  </si>
  <si>
    <t>FLAVIO ALFARO</t>
  </si>
  <si>
    <t>1305</t>
  </si>
  <si>
    <t>130550</t>
  </si>
  <si>
    <t>SAN FRANCISCO DE NOVILLO (CAB. EN NOVILLO)</t>
  </si>
  <si>
    <t>130551</t>
  </si>
  <si>
    <t>ZAPALLO</t>
  </si>
  <si>
    <t>130552</t>
  </si>
  <si>
    <t>JIPIJAPA</t>
  </si>
  <si>
    <t>1306</t>
  </si>
  <si>
    <t>130650</t>
  </si>
  <si>
    <t xml:space="preserve">DOCTOR MIGUEL MORÁN LUCIO </t>
  </si>
  <si>
    <t>130601</t>
  </si>
  <si>
    <t>MANUEL INOCENCIO PARRALES Y GUALE</t>
  </si>
  <si>
    <t>130602</t>
  </si>
  <si>
    <t>SAN LORENZO DE JIPIJAPA</t>
  </si>
  <si>
    <t>130603</t>
  </si>
  <si>
    <t>AMERICA</t>
  </si>
  <si>
    <t>130651</t>
  </si>
  <si>
    <t>EL ANEGADO (CAB. EN ELOY ALFARO)</t>
  </si>
  <si>
    <t>130652</t>
  </si>
  <si>
    <t>JULCUY</t>
  </si>
  <si>
    <t>130653</t>
  </si>
  <si>
    <t>130654</t>
  </si>
  <si>
    <t>MEMBRILLAL</t>
  </si>
  <si>
    <t>130656</t>
  </si>
  <si>
    <t>PEDRO PABLO GOMEZ</t>
  </si>
  <si>
    <t>130657</t>
  </si>
  <si>
    <t>PUERTO DE CAYO</t>
  </si>
  <si>
    <t>130658</t>
  </si>
  <si>
    <t>JUNIN</t>
  </si>
  <si>
    <t>1307</t>
  </si>
  <si>
    <t>130750</t>
  </si>
  <si>
    <t>MANTA</t>
  </si>
  <si>
    <t>1308</t>
  </si>
  <si>
    <t>130850</t>
  </si>
  <si>
    <t>LOS ESTEROS</t>
  </si>
  <si>
    <t>130801</t>
  </si>
  <si>
    <t>130802</t>
  </si>
  <si>
    <t>130803</t>
  </si>
  <si>
    <t>130804</t>
  </si>
  <si>
    <t>130805</t>
  </si>
  <si>
    <t>130851</t>
  </si>
  <si>
    <t>SANTA MARIANITA (BOCA DE PACOCHE)</t>
  </si>
  <si>
    <t>130852</t>
  </si>
  <si>
    <t>MONTECRISTI</t>
  </si>
  <si>
    <t>1309</t>
  </si>
  <si>
    <t>130950</t>
  </si>
  <si>
    <t>ANÍBAL SAN ANDRÉS</t>
  </si>
  <si>
    <t>130901</t>
  </si>
  <si>
    <t>130902</t>
  </si>
  <si>
    <t>EL COLORADO</t>
  </si>
  <si>
    <t>130903</t>
  </si>
  <si>
    <t>GENERAL ELOY ALFARO</t>
  </si>
  <si>
    <t>130904</t>
  </si>
  <si>
    <t>LEONIDAS PROAÑO</t>
  </si>
  <si>
    <t>130905</t>
  </si>
  <si>
    <t>LA PILA</t>
  </si>
  <si>
    <t>130952</t>
  </si>
  <si>
    <t>PAJAN</t>
  </si>
  <si>
    <t>1310</t>
  </si>
  <si>
    <t>131050</t>
  </si>
  <si>
    <t>CAMPOZANO (LA PALMA DE PAJAN)</t>
  </si>
  <si>
    <t>131051</t>
  </si>
  <si>
    <t>CASCOL</t>
  </si>
  <si>
    <t>131052</t>
  </si>
  <si>
    <t>GUALE</t>
  </si>
  <si>
    <t>131053</t>
  </si>
  <si>
    <t>LASCANO</t>
  </si>
  <si>
    <t>131054</t>
  </si>
  <si>
    <t>PICHINCHA</t>
  </si>
  <si>
    <t>1311</t>
  </si>
  <si>
    <t>131150</t>
  </si>
  <si>
    <t>BARRAGANETE</t>
  </si>
  <si>
    <t>131151</t>
  </si>
  <si>
    <t>131152</t>
  </si>
  <si>
    <t>1312</t>
  </si>
  <si>
    <t>131250</t>
  </si>
  <si>
    <t>1313</t>
  </si>
  <si>
    <t>SANTA ANA DE VUELTA LARGA</t>
  </si>
  <si>
    <t>131350</t>
  </si>
  <si>
    <t>131301</t>
  </si>
  <si>
    <t>LODANA</t>
  </si>
  <si>
    <t>131302</t>
  </si>
  <si>
    <t>131351</t>
  </si>
  <si>
    <t>HONORATO VASQUEZ (CAB EN VASQUEZ)</t>
  </si>
  <si>
    <t>131352</t>
  </si>
  <si>
    <t>131353</t>
  </si>
  <si>
    <t>SAN PABLO (CAB EN PUEBLO NUEVO)</t>
  </si>
  <si>
    <t>131355</t>
  </si>
  <si>
    <t>1314</t>
  </si>
  <si>
    <t>BAHIA DE CARAQUEZ</t>
  </si>
  <si>
    <t>131450</t>
  </si>
  <si>
    <t>BAHÍA DE CARÁQUEZ</t>
  </si>
  <si>
    <t>131401</t>
  </si>
  <si>
    <t>LEONIDAS PLAZA GUTIÉRREZ</t>
  </si>
  <si>
    <t>131402</t>
  </si>
  <si>
    <t>CHARAPOTO</t>
  </si>
  <si>
    <t>131453</t>
  </si>
  <si>
    <t>131457</t>
  </si>
  <si>
    <t>TOSAGUA</t>
  </si>
  <si>
    <t>1315</t>
  </si>
  <si>
    <t>131550</t>
  </si>
  <si>
    <t>BACHILLERO</t>
  </si>
  <si>
    <t>131551</t>
  </si>
  <si>
    <t>ANGEL PEDRO GILER (LA ESTANCILLA)</t>
  </si>
  <si>
    <t>131552</t>
  </si>
  <si>
    <t>1316</t>
  </si>
  <si>
    <t>131650</t>
  </si>
  <si>
    <t>131651</t>
  </si>
  <si>
    <t>NOBOA</t>
  </si>
  <si>
    <t>131652</t>
  </si>
  <si>
    <t>ARQUITECTO SIXTO DURAN BALLEN</t>
  </si>
  <si>
    <t>131653</t>
  </si>
  <si>
    <t>PEDERNALES</t>
  </si>
  <si>
    <t>1317</t>
  </si>
  <si>
    <t>131750</t>
  </si>
  <si>
    <t>COJIMIES</t>
  </si>
  <si>
    <t>131751</t>
  </si>
  <si>
    <t>DIEZ DE AGOSTO</t>
  </si>
  <si>
    <t>131752</t>
  </si>
  <si>
    <t>131753</t>
  </si>
  <si>
    <t>1318</t>
  </si>
  <si>
    <t>131850</t>
  </si>
  <si>
    <t>PUERTO LOPEZ</t>
  </si>
  <si>
    <t>1319</t>
  </si>
  <si>
    <t>131950</t>
  </si>
  <si>
    <t>MACHALILLA</t>
  </si>
  <si>
    <t>131951</t>
  </si>
  <si>
    <t>SALANGO</t>
  </si>
  <si>
    <t>131952</t>
  </si>
  <si>
    <t>JAMA</t>
  </si>
  <si>
    <t>1320</t>
  </si>
  <si>
    <t>132050</t>
  </si>
  <si>
    <t>JARAMIJO</t>
  </si>
  <si>
    <t>1321</t>
  </si>
  <si>
    <t>132150</t>
  </si>
  <si>
    <t>1322</t>
  </si>
  <si>
    <t>132250</t>
  </si>
  <si>
    <t>CANOA</t>
  </si>
  <si>
    <t>132251</t>
  </si>
  <si>
    <t>MORONA SANTIAGO</t>
  </si>
  <si>
    <t>14</t>
  </si>
  <si>
    <t>MORONA</t>
  </si>
  <si>
    <t>1401</t>
  </si>
  <si>
    <t>MACAS</t>
  </si>
  <si>
    <t>140150</t>
  </si>
  <si>
    <t>ALSHI (CAB EN 9 DE OCTUBRE)</t>
  </si>
  <si>
    <t>140151</t>
  </si>
  <si>
    <t>GENERAL PROAÑO</t>
  </si>
  <si>
    <t>140153</t>
  </si>
  <si>
    <t>140156</t>
  </si>
  <si>
    <t>SEVILLA DON BOSCO</t>
  </si>
  <si>
    <t>140157</t>
  </si>
  <si>
    <t>SINAI</t>
  </si>
  <si>
    <t>140158</t>
  </si>
  <si>
    <t>ZUÑA (ZUÑAC)</t>
  </si>
  <si>
    <t>140160</t>
  </si>
  <si>
    <t>CUCHAENTZA</t>
  </si>
  <si>
    <t>140162</t>
  </si>
  <si>
    <t>RIO BLANCO</t>
  </si>
  <si>
    <t>140164</t>
  </si>
  <si>
    <t>GUALAQUIZA</t>
  </si>
  <si>
    <t>1402</t>
  </si>
  <si>
    <t>140250</t>
  </si>
  <si>
    <t>140201</t>
  </si>
  <si>
    <t>MERCEDES MOLINA</t>
  </si>
  <si>
    <t>140202</t>
  </si>
  <si>
    <t>AMAZONAS (ROSARIO DE CUYES)</t>
  </si>
  <si>
    <t>140251</t>
  </si>
  <si>
    <t>BERMEJOS</t>
  </si>
  <si>
    <t>140252</t>
  </si>
  <si>
    <t>BOMBOIZA</t>
  </si>
  <si>
    <t>140253</t>
  </si>
  <si>
    <t>CHIGUINDA</t>
  </si>
  <si>
    <t>140254</t>
  </si>
  <si>
    <t>140255</t>
  </si>
  <si>
    <t>NUEVA TARQUI</t>
  </si>
  <si>
    <t>140256</t>
  </si>
  <si>
    <t>SAN MIGUEL DE CUYES</t>
  </si>
  <si>
    <t>140257</t>
  </si>
  <si>
    <t>EL IDEAL</t>
  </si>
  <si>
    <t>140258</t>
  </si>
  <si>
    <t>LIMON INDANZA</t>
  </si>
  <si>
    <t>1403</t>
  </si>
  <si>
    <t>GENERAL LEONIDAS PLAZA GUTIERREZ</t>
  </si>
  <si>
    <t>140350</t>
  </si>
  <si>
    <t>INDANZA</t>
  </si>
  <si>
    <t>140351</t>
  </si>
  <si>
    <t>SAN ANTONIO (CAB EN SAN ANTONIO CENTRO)</t>
  </si>
  <si>
    <t>140353</t>
  </si>
  <si>
    <t>SAN MIGUEL DE CONCHAY</t>
  </si>
  <si>
    <t>140356</t>
  </si>
  <si>
    <t>STA SUSANA DE CHIVIAZA (CAB EN CHIVIAZA)</t>
  </si>
  <si>
    <t>140357</t>
  </si>
  <si>
    <t>YUNGANZA (CAB EN EL ROSARIO)</t>
  </si>
  <si>
    <t>140358</t>
  </si>
  <si>
    <t>PALORA</t>
  </si>
  <si>
    <t>1404</t>
  </si>
  <si>
    <t>PALORA (METZERA)</t>
  </si>
  <si>
    <t>140450</t>
  </si>
  <si>
    <t>ARAPICOS</t>
  </si>
  <si>
    <t>140451</t>
  </si>
  <si>
    <t>CUMANDA (CAB EN COLONIA AGRICOLA SEVILLA DEL ORO)</t>
  </si>
  <si>
    <t>140452</t>
  </si>
  <si>
    <t>SANGAY (CAB EN NAYAMANACA)</t>
  </si>
  <si>
    <t>140454</t>
  </si>
  <si>
    <t>16 DE AGOSTO</t>
  </si>
  <si>
    <t>140455</t>
  </si>
  <si>
    <t>1405</t>
  </si>
  <si>
    <t>SANTIAGO DE MENDEZ</t>
  </si>
  <si>
    <t>140550</t>
  </si>
  <si>
    <t>COPAL</t>
  </si>
  <si>
    <t>140551</t>
  </si>
  <si>
    <t>CHUPIANZA</t>
  </si>
  <si>
    <t>140552</t>
  </si>
  <si>
    <t>PATUCA</t>
  </si>
  <si>
    <t>140553</t>
  </si>
  <si>
    <t>SAN LUIS DE EL ACHO (CAB EN EL ACHO)</t>
  </si>
  <si>
    <t>140554</t>
  </si>
  <si>
    <t>TAYUZA</t>
  </si>
  <si>
    <t>140556</t>
  </si>
  <si>
    <t>SAN FRANCISCO DE CHINIMBIMI</t>
  </si>
  <si>
    <t>140557</t>
  </si>
  <si>
    <t>SUCUA</t>
  </si>
  <si>
    <t>1406</t>
  </si>
  <si>
    <t>140650</t>
  </si>
  <si>
    <t>ASUNCION</t>
  </si>
  <si>
    <t>140651</t>
  </si>
  <si>
    <t>HUAMBI</t>
  </si>
  <si>
    <t>140652</t>
  </si>
  <si>
    <t>SANTA MARIANITA DE JESUS</t>
  </si>
  <si>
    <t>140655</t>
  </si>
  <si>
    <t>HUAMBOYA</t>
  </si>
  <si>
    <t>1407</t>
  </si>
  <si>
    <t>140750</t>
  </si>
  <si>
    <t>CHIGUAZA</t>
  </si>
  <si>
    <t>140751</t>
  </si>
  <si>
    <t>SAN JUAN BOSCO</t>
  </si>
  <si>
    <t>1408</t>
  </si>
  <si>
    <t>140850</t>
  </si>
  <si>
    <t>PAN DE AZUCAR</t>
  </si>
  <si>
    <t>140851</t>
  </si>
  <si>
    <t>SAN CARLOS DE LIMON</t>
  </si>
  <si>
    <t>140852</t>
  </si>
  <si>
    <t>SAN JACINTO DE WAKAMBEIS</t>
  </si>
  <si>
    <t>140853</t>
  </si>
  <si>
    <t>SANTIAGO DE PANANZA</t>
  </si>
  <si>
    <t>140854</t>
  </si>
  <si>
    <t>TAISHA</t>
  </si>
  <si>
    <t>1409</t>
  </si>
  <si>
    <t>140950</t>
  </si>
  <si>
    <t>HUASAGA (CAB EN WAMPUIK)</t>
  </si>
  <si>
    <t>140951</t>
  </si>
  <si>
    <t>MACUMA</t>
  </si>
  <si>
    <t>140952</t>
  </si>
  <si>
    <t>TUUTINENTZA</t>
  </si>
  <si>
    <t>140953</t>
  </si>
  <si>
    <t>PUMPUENTSA</t>
  </si>
  <si>
    <t>140954</t>
  </si>
  <si>
    <t>LOGROÑO</t>
  </si>
  <si>
    <t>1410</t>
  </si>
  <si>
    <t>141050</t>
  </si>
  <si>
    <t>YAUPI</t>
  </si>
  <si>
    <t>141051</t>
  </si>
  <si>
    <t>SHIMPIS</t>
  </si>
  <si>
    <t>141052</t>
  </si>
  <si>
    <t>PABLO SEXTO</t>
  </si>
  <si>
    <t>1411</t>
  </si>
  <si>
    <t>141150</t>
  </si>
  <si>
    <t>TIWINTZA</t>
  </si>
  <si>
    <t>1412</t>
  </si>
  <si>
    <t>141250</t>
  </si>
  <si>
    <t>SAN JOSE DE MORONA</t>
  </si>
  <si>
    <t>141251</t>
  </si>
  <si>
    <t>NAPO</t>
  </si>
  <si>
    <t>15</t>
  </si>
  <si>
    <t>TENA</t>
  </si>
  <si>
    <t>1501</t>
  </si>
  <si>
    <t>150150</t>
  </si>
  <si>
    <t>AHUANO</t>
  </si>
  <si>
    <t>150151</t>
  </si>
  <si>
    <t>CHONTAPUNTA</t>
  </si>
  <si>
    <t>150153</t>
  </si>
  <si>
    <t>PANO</t>
  </si>
  <si>
    <t>150154</t>
  </si>
  <si>
    <t>PUERTO MISAHUALLI</t>
  </si>
  <si>
    <t>150155</t>
  </si>
  <si>
    <t>PUERTO NAPO</t>
  </si>
  <si>
    <t>150156</t>
  </si>
  <si>
    <t>TALAG</t>
  </si>
  <si>
    <t>150157</t>
  </si>
  <si>
    <t>SAN JUAN DE MUYUNA</t>
  </si>
  <si>
    <t>150158</t>
  </si>
  <si>
    <t>ARCHIDONA</t>
  </si>
  <si>
    <t>1503</t>
  </si>
  <si>
    <t>150350</t>
  </si>
  <si>
    <t>COTUNDO</t>
  </si>
  <si>
    <t>150352</t>
  </si>
  <si>
    <t>SAN PABLO DE USHPAYACU</t>
  </si>
  <si>
    <t>150354</t>
  </si>
  <si>
    <t>HATUN SUMAKU</t>
  </si>
  <si>
    <t>150356</t>
  </si>
  <si>
    <t>EL CHACO</t>
  </si>
  <si>
    <t>1504</t>
  </si>
  <si>
    <t>150450</t>
  </si>
  <si>
    <t>GONZALO DIAZ DE PINEDA (EL BOMBON)</t>
  </si>
  <si>
    <t>150451</t>
  </si>
  <si>
    <t>LINARES</t>
  </si>
  <si>
    <t>150452</t>
  </si>
  <si>
    <t>OYACACHI</t>
  </si>
  <si>
    <t>150453</t>
  </si>
  <si>
    <t>150454</t>
  </si>
  <si>
    <t>SARDINAS</t>
  </si>
  <si>
    <t>150455</t>
  </si>
  <si>
    <t>QUIJOS</t>
  </si>
  <si>
    <t>1507</t>
  </si>
  <si>
    <t>BAEZA</t>
  </si>
  <si>
    <t>150750</t>
  </si>
  <si>
    <t>COSANGA</t>
  </si>
  <si>
    <t>150751</t>
  </si>
  <si>
    <t>CUYUJA</t>
  </si>
  <si>
    <t>150752</t>
  </si>
  <si>
    <t>PAPALLACTA</t>
  </si>
  <si>
    <t>150753</t>
  </si>
  <si>
    <t>SAN FRANCISCO DE BORJA (VIRGILIO DAVILA)</t>
  </si>
  <si>
    <t>150754</t>
  </si>
  <si>
    <t>SUMACO</t>
  </si>
  <si>
    <t>150756</t>
  </si>
  <si>
    <t>CARLOS JULIO AROSEMENA TOLA</t>
  </si>
  <si>
    <t>1509</t>
  </si>
  <si>
    <t>150950</t>
  </si>
  <si>
    <t>PASTAZA</t>
  </si>
  <si>
    <t>16</t>
  </si>
  <si>
    <t>1601</t>
  </si>
  <si>
    <t>PUYO</t>
  </si>
  <si>
    <t>160150</t>
  </si>
  <si>
    <t>CANELOS</t>
  </si>
  <si>
    <t>160152</t>
  </si>
  <si>
    <t>160154</t>
  </si>
  <si>
    <t>FATIMA</t>
  </si>
  <si>
    <t>160155</t>
  </si>
  <si>
    <t>MONTALVO (ANDOAS)</t>
  </si>
  <si>
    <t>160156</t>
  </si>
  <si>
    <t>POMONA</t>
  </si>
  <si>
    <t>160157</t>
  </si>
  <si>
    <t>RIO CORRIENTES</t>
  </si>
  <si>
    <t>160158</t>
  </si>
  <si>
    <t>RIO TIGRE</t>
  </si>
  <si>
    <t>160159</t>
  </si>
  <si>
    <t>SARAYACU</t>
  </si>
  <si>
    <t>160161</t>
  </si>
  <si>
    <t>SIMON BOLIVAR (CAB. EN MUSHULLACTA)</t>
  </si>
  <si>
    <t>160162</t>
  </si>
  <si>
    <t>160163</t>
  </si>
  <si>
    <t>TENIENTE HUGO ORTIZ</t>
  </si>
  <si>
    <t>160164</t>
  </si>
  <si>
    <t>VERACRUZ (INDILLAMA) (CAB. EN INDILLAMA)</t>
  </si>
  <si>
    <t>160165</t>
  </si>
  <si>
    <t>160166</t>
  </si>
  <si>
    <t>MERA</t>
  </si>
  <si>
    <t>1602</t>
  </si>
  <si>
    <t>160250</t>
  </si>
  <si>
    <t>MADRE TIERRA</t>
  </si>
  <si>
    <t>160251</t>
  </si>
  <si>
    <t>SHELL</t>
  </si>
  <si>
    <t>160252</t>
  </si>
  <si>
    <t>1603</t>
  </si>
  <si>
    <t>160350</t>
  </si>
  <si>
    <t>160351</t>
  </si>
  <si>
    <t>ARAJUNO</t>
  </si>
  <si>
    <t>1604</t>
  </si>
  <si>
    <t>160450</t>
  </si>
  <si>
    <t>CURARAY</t>
  </si>
  <si>
    <t>160451</t>
  </si>
  <si>
    <t>17</t>
  </si>
  <si>
    <t>DISTRITO METROPOLITANO DE QUITO</t>
  </si>
  <si>
    <t>1701</t>
  </si>
  <si>
    <t>QUITO</t>
  </si>
  <si>
    <t>170150</t>
  </si>
  <si>
    <t>BELISARIO QUEVEDO</t>
  </si>
  <si>
    <t>170101</t>
  </si>
  <si>
    <t>CARCELÉN</t>
  </si>
  <si>
    <t>170102</t>
  </si>
  <si>
    <t>CENTRO HISTÓRICO</t>
  </si>
  <si>
    <t>170103</t>
  </si>
  <si>
    <t>170104</t>
  </si>
  <si>
    <t>COMITÉ DEL PUEBLO</t>
  </si>
  <si>
    <t>170105</t>
  </si>
  <si>
    <t>COTOCOLLAO</t>
  </si>
  <si>
    <t>170106</t>
  </si>
  <si>
    <t>CHILIBULO</t>
  </si>
  <si>
    <t>170107</t>
  </si>
  <si>
    <t>CHILLOGALLO</t>
  </si>
  <si>
    <t>170108</t>
  </si>
  <si>
    <t>CHIMBACALLE</t>
  </si>
  <si>
    <t>170109</t>
  </si>
  <si>
    <t>EL CONDADO</t>
  </si>
  <si>
    <t>170110</t>
  </si>
  <si>
    <t>GUAMANÍ</t>
  </si>
  <si>
    <t>170111</t>
  </si>
  <si>
    <t>IÑAQUITO</t>
  </si>
  <si>
    <t>170112</t>
  </si>
  <si>
    <t>ITCHIMBIA</t>
  </si>
  <si>
    <t>170113</t>
  </si>
  <si>
    <t>170114</t>
  </si>
  <si>
    <t>KENNEDY</t>
  </si>
  <si>
    <t>170115</t>
  </si>
  <si>
    <t>LA ARGELIA</t>
  </si>
  <si>
    <t>170116</t>
  </si>
  <si>
    <t>LA CONCEPCIÓN</t>
  </si>
  <si>
    <t>170117</t>
  </si>
  <si>
    <t>LA ECUATORIANA</t>
  </si>
  <si>
    <t>170118</t>
  </si>
  <si>
    <t>LA FERROVIARIA</t>
  </si>
  <si>
    <t>170119</t>
  </si>
  <si>
    <t>170120</t>
  </si>
  <si>
    <t>LA MAGDALENA</t>
  </si>
  <si>
    <t>170121</t>
  </si>
  <si>
    <t>LA MENA</t>
  </si>
  <si>
    <t>170122</t>
  </si>
  <si>
    <t>170123</t>
  </si>
  <si>
    <t>PONCEANO</t>
  </si>
  <si>
    <t>170124</t>
  </si>
  <si>
    <t>PUENGASÍ</t>
  </si>
  <si>
    <t>170125</t>
  </si>
  <si>
    <t>QUITUMBE</t>
  </si>
  <si>
    <t>170126</t>
  </si>
  <si>
    <t>RUMIPAMBA</t>
  </si>
  <si>
    <t>170127</t>
  </si>
  <si>
    <t>SAN BARTOLO</t>
  </si>
  <si>
    <t>170128</t>
  </si>
  <si>
    <t>SAN ISIDRO DEL INCA</t>
  </si>
  <si>
    <t>170129</t>
  </si>
  <si>
    <t>170130</t>
  </si>
  <si>
    <t>SOLANDA</t>
  </si>
  <si>
    <t>170131</t>
  </si>
  <si>
    <t>TURUBAMBA</t>
  </si>
  <si>
    <t>170132</t>
  </si>
  <si>
    <t>ALANGASI</t>
  </si>
  <si>
    <t>170151</t>
  </si>
  <si>
    <t>AMAGUAÑA</t>
  </si>
  <si>
    <t>170152</t>
  </si>
  <si>
    <t>ATAHUALPA (HABASPAMBA)</t>
  </si>
  <si>
    <t>170153</t>
  </si>
  <si>
    <t>CALACALI</t>
  </si>
  <si>
    <t>170154</t>
  </si>
  <si>
    <t>CALDERON (CARAPUNGO)</t>
  </si>
  <si>
    <t>170155</t>
  </si>
  <si>
    <t>CONOCOTO</t>
  </si>
  <si>
    <t>170156</t>
  </si>
  <si>
    <t>CUMBAYA</t>
  </si>
  <si>
    <t>170157</t>
  </si>
  <si>
    <t>CHAVEZPAMBA</t>
  </si>
  <si>
    <t>170158</t>
  </si>
  <si>
    <t>CHECA (CHILPA)</t>
  </si>
  <si>
    <t>170159</t>
  </si>
  <si>
    <t>EL QUINCHE</t>
  </si>
  <si>
    <t>170160</t>
  </si>
  <si>
    <t>GUALEA</t>
  </si>
  <si>
    <t>170161</t>
  </si>
  <si>
    <t>GUANGOPOLO</t>
  </si>
  <si>
    <t>170162</t>
  </si>
  <si>
    <t>GUAYLLABAMBA</t>
  </si>
  <si>
    <t>170163</t>
  </si>
  <si>
    <t>LA MERCED</t>
  </si>
  <si>
    <t>170164</t>
  </si>
  <si>
    <t>LLANO CHICO</t>
  </si>
  <si>
    <t>170165</t>
  </si>
  <si>
    <t>LLOA</t>
  </si>
  <si>
    <t>170166</t>
  </si>
  <si>
    <t>NANEGAL</t>
  </si>
  <si>
    <t>170168</t>
  </si>
  <si>
    <t>NANEGALITO</t>
  </si>
  <si>
    <t>170169</t>
  </si>
  <si>
    <t>NAYON</t>
  </si>
  <si>
    <t>170170</t>
  </si>
  <si>
    <t>NONO</t>
  </si>
  <si>
    <t>170171</t>
  </si>
  <si>
    <t>PACTO</t>
  </si>
  <si>
    <t>170172</t>
  </si>
  <si>
    <t>PERUCHO</t>
  </si>
  <si>
    <t>170174</t>
  </si>
  <si>
    <t>PIFO</t>
  </si>
  <si>
    <t>170175</t>
  </si>
  <si>
    <t>PINTAG</t>
  </si>
  <si>
    <t>170176</t>
  </si>
  <si>
    <t>POMASQUI</t>
  </si>
  <si>
    <t>170177</t>
  </si>
  <si>
    <t>PUELLARO</t>
  </si>
  <si>
    <t>170178</t>
  </si>
  <si>
    <t>PUEMBO</t>
  </si>
  <si>
    <t>170179</t>
  </si>
  <si>
    <t>170180</t>
  </si>
  <si>
    <t>SAN JOSE DE MINAS</t>
  </si>
  <si>
    <t>170181</t>
  </si>
  <si>
    <t>TABABELA</t>
  </si>
  <si>
    <t>170183</t>
  </si>
  <si>
    <t>TUMBACO</t>
  </si>
  <si>
    <t>170184</t>
  </si>
  <si>
    <t>YARUQUI</t>
  </si>
  <si>
    <t>170185</t>
  </si>
  <si>
    <t>ZAMBIZA</t>
  </si>
  <si>
    <t>170186</t>
  </si>
  <si>
    <t>CAYAMBE</t>
  </si>
  <si>
    <t>1702</t>
  </si>
  <si>
    <t>170250</t>
  </si>
  <si>
    <t>170202</t>
  </si>
  <si>
    <t>JUAN MONTALVO</t>
  </si>
  <si>
    <t>170203</t>
  </si>
  <si>
    <t>ASCAZUBI</t>
  </si>
  <si>
    <t>170251</t>
  </si>
  <si>
    <t>CANGAHUA</t>
  </si>
  <si>
    <t>170252</t>
  </si>
  <si>
    <t>OLMEDO (PESILLO)</t>
  </si>
  <si>
    <t>170253</t>
  </si>
  <si>
    <t>OTON</t>
  </si>
  <si>
    <t>170254</t>
  </si>
  <si>
    <t>SANTA ROSA DE CUZUBAMBA</t>
  </si>
  <si>
    <t>170255</t>
  </si>
  <si>
    <t>SAN JOSE DE AYORA</t>
  </si>
  <si>
    <t>170256</t>
  </si>
  <si>
    <t>MEJIA</t>
  </si>
  <si>
    <t>1703</t>
  </si>
  <si>
    <t>MACHACHI</t>
  </si>
  <si>
    <t>170350</t>
  </si>
  <si>
    <t>ALOAG</t>
  </si>
  <si>
    <t>170351</t>
  </si>
  <si>
    <t>ALOASI</t>
  </si>
  <si>
    <t>170352</t>
  </si>
  <si>
    <t>CUTUGLAHUA</t>
  </si>
  <si>
    <t>170353</t>
  </si>
  <si>
    <t>EL CHAUPI</t>
  </si>
  <si>
    <t>170354</t>
  </si>
  <si>
    <t>MANUEL CORNEJO ASTORGA (TANDAPI)</t>
  </si>
  <si>
    <t>170355</t>
  </si>
  <si>
    <t>170356</t>
  </si>
  <si>
    <t>UYUMBICHO</t>
  </si>
  <si>
    <t>170357</t>
  </si>
  <si>
    <t>PEDRO MONCAYO</t>
  </si>
  <si>
    <t>1704</t>
  </si>
  <si>
    <t>TABACUNDO</t>
  </si>
  <si>
    <t>170450</t>
  </si>
  <si>
    <t>170451</t>
  </si>
  <si>
    <t>MALCHINGUI</t>
  </si>
  <si>
    <t>170452</t>
  </si>
  <si>
    <t>TOCACHI</t>
  </si>
  <si>
    <t>170453</t>
  </si>
  <si>
    <t>TUPIGACHI</t>
  </si>
  <si>
    <t>170454</t>
  </si>
  <si>
    <t>RUMIÑAHUI</t>
  </si>
  <si>
    <t>1705</t>
  </si>
  <si>
    <t>SANGOLQUI</t>
  </si>
  <si>
    <t>170550</t>
  </si>
  <si>
    <t>SANGOLQUÍ</t>
  </si>
  <si>
    <t>170501</t>
  </si>
  <si>
    <t>SAN PEDRO DE TABOADA</t>
  </si>
  <si>
    <t>170502</t>
  </si>
  <si>
    <t>170503</t>
  </si>
  <si>
    <t>FAJARDO</t>
  </si>
  <si>
    <t>170504</t>
  </si>
  <si>
    <t>COTOGCHOA</t>
  </si>
  <si>
    <t>170551</t>
  </si>
  <si>
    <t>170552</t>
  </si>
  <si>
    <t>SAN MIGUEL DE LOS BANCOS</t>
  </si>
  <si>
    <t>1707</t>
  </si>
  <si>
    <t>170750</t>
  </si>
  <si>
    <t>MINDO</t>
  </si>
  <si>
    <t>170751</t>
  </si>
  <si>
    <t>PEDRO VICENTE MALDONADO</t>
  </si>
  <si>
    <t>1708</t>
  </si>
  <si>
    <t>170850</t>
  </si>
  <si>
    <t>PUERTO QUITO</t>
  </si>
  <si>
    <t>1709</t>
  </si>
  <si>
    <t>170950</t>
  </si>
  <si>
    <t>TUNGURAHUA</t>
  </si>
  <si>
    <t>18</t>
  </si>
  <si>
    <t>AMBATO</t>
  </si>
  <si>
    <t>1801</t>
  </si>
  <si>
    <t>180150</t>
  </si>
  <si>
    <t>ATOCHA – FICOA</t>
  </si>
  <si>
    <t>180101</t>
  </si>
  <si>
    <t>CELIANO MONGE</t>
  </si>
  <si>
    <t>180102</t>
  </si>
  <si>
    <t>HUACHI CHICO</t>
  </si>
  <si>
    <t>180103</t>
  </si>
  <si>
    <t>HUACHI LORETO</t>
  </si>
  <si>
    <t>180104</t>
  </si>
  <si>
    <t>180105</t>
  </si>
  <si>
    <t>LA PENÍNSULA</t>
  </si>
  <si>
    <t>180106</t>
  </si>
  <si>
    <t>MATRIZ</t>
  </si>
  <si>
    <t>180107</t>
  </si>
  <si>
    <t>PISHILATA</t>
  </si>
  <si>
    <t>180108</t>
  </si>
  <si>
    <t>180109</t>
  </si>
  <si>
    <t>AMBATILLO</t>
  </si>
  <si>
    <t>180151</t>
  </si>
  <si>
    <t>ATAHUALPA (CHISALATA)</t>
  </si>
  <si>
    <t>180152</t>
  </si>
  <si>
    <t>AUGUSTO N. MARTINEZ (MUNDUGLEO)</t>
  </si>
  <si>
    <t>180153</t>
  </si>
  <si>
    <t>CONSTANTINO FERNANDEZ (CAB. EN CULLITAHUA)</t>
  </si>
  <si>
    <t>180154</t>
  </si>
  <si>
    <t>HUACHI GRANDE</t>
  </si>
  <si>
    <t>180155</t>
  </si>
  <si>
    <t>IZAMBA</t>
  </si>
  <si>
    <t>180156</t>
  </si>
  <si>
    <t>JUAN BENIGNO VELA</t>
  </si>
  <si>
    <t>180157</t>
  </si>
  <si>
    <t>180158</t>
  </si>
  <si>
    <t>PASA</t>
  </si>
  <si>
    <t>180159</t>
  </si>
  <si>
    <t>PICAIGUA</t>
  </si>
  <si>
    <t>180160</t>
  </si>
  <si>
    <t>PILAGUIN (PILAHUIN)</t>
  </si>
  <si>
    <t>180161</t>
  </si>
  <si>
    <t>QUISAPINCHA (QUIZAPINCHA)</t>
  </si>
  <si>
    <t>180162</t>
  </si>
  <si>
    <t>SAN BARTOLOME DE PINLLOG</t>
  </si>
  <si>
    <t>180163</t>
  </si>
  <si>
    <t>SAN FERNANDO (PASA SAN FERNANDO)</t>
  </si>
  <si>
    <t>180164</t>
  </si>
  <si>
    <t>180165</t>
  </si>
  <si>
    <t>TOTORAS</t>
  </si>
  <si>
    <t>180166</t>
  </si>
  <si>
    <t>CUNCHIBAMBA</t>
  </si>
  <si>
    <t>180167</t>
  </si>
  <si>
    <t>UNAMUNCHO</t>
  </si>
  <si>
    <t>180168</t>
  </si>
  <si>
    <t>BAÑOS DE AGUA SANTA</t>
  </si>
  <si>
    <t>1802</t>
  </si>
  <si>
    <t>180250</t>
  </si>
  <si>
    <t>LLIGUA</t>
  </si>
  <si>
    <t>180251</t>
  </si>
  <si>
    <t>RIO NEGRO</t>
  </si>
  <si>
    <t>180252</t>
  </si>
  <si>
    <t>RIO VERDE</t>
  </si>
  <si>
    <t>180253</t>
  </si>
  <si>
    <t>ULBA</t>
  </si>
  <si>
    <t>180254</t>
  </si>
  <si>
    <t>CEVALLOS</t>
  </si>
  <si>
    <t>1803</t>
  </si>
  <si>
    <t>180350</t>
  </si>
  <si>
    <t>MOCHA</t>
  </si>
  <si>
    <t>1804</t>
  </si>
  <si>
    <t>180450</t>
  </si>
  <si>
    <t>PINGUILI</t>
  </si>
  <si>
    <t>180451</t>
  </si>
  <si>
    <t>PATATE</t>
  </si>
  <si>
    <t>1805</t>
  </si>
  <si>
    <t>180550</t>
  </si>
  <si>
    <t>180551</t>
  </si>
  <si>
    <t>LOS ANDES (CAB. EN POATUG)</t>
  </si>
  <si>
    <t>180552</t>
  </si>
  <si>
    <t>SUCRE (CAB. EN SUCRE-PATATE URCU)</t>
  </si>
  <si>
    <t>180553</t>
  </si>
  <si>
    <t>QUERO</t>
  </si>
  <si>
    <t>1806</t>
  </si>
  <si>
    <t>180650</t>
  </si>
  <si>
    <t>180651</t>
  </si>
  <si>
    <t>YANAYACU - MOCHAPATA (CAB. EN YANAYACU)</t>
  </si>
  <si>
    <t>180652</t>
  </si>
  <si>
    <t>SAN PEDRO DE PELILEO</t>
  </si>
  <si>
    <t>1807</t>
  </si>
  <si>
    <t>PELILEO</t>
  </si>
  <si>
    <t>180750</t>
  </si>
  <si>
    <t>180701</t>
  </si>
  <si>
    <t>PELILEO GRANDE</t>
  </si>
  <si>
    <t>180702</t>
  </si>
  <si>
    <t>BENITEZ (PACHANLICA)</t>
  </si>
  <si>
    <t>180751</t>
  </si>
  <si>
    <t>180752</t>
  </si>
  <si>
    <t>COTALO</t>
  </si>
  <si>
    <t>180753</t>
  </si>
  <si>
    <t>CHIQUICHA (CAB. EN CHIQUICHA GRANDE)</t>
  </si>
  <si>
    <t>180754</t>
  </si>
  <si>
    <t>EL ROSARIO (RUMICHACA)</t>
  </si>
  <si>
    <t>180755</t>
  </si>
  <si>
    <t>GARCIA MORENO (CHUMAQUI)</t>
  </si>
  <si>
    <t>180756</t>
  </si>
  <si>
    <t>GUAMBALO (HUAMBALO)</t>
  </si>
  <si>
    <t>180757</t>
  </si>
  <si>
    <t>SALASACA</t>
  </si>
  <si>
    <t>180758</t>
  </si>
  <si>
    <t>SANTIAGO DE PILLARO</t>
  </si>
  <si>
    <t>1808</t>
  </si>
  <si>
    <t>PILLARO</t>
  </si>
  <si>
    <t>180850</t>
  </si>
  <si>
    <t>CIUDAD NUEVA</t>
  </si>
  <si>
    <t>180801</t>
  </si>
  <si>
    <t>PÍLLARO</t>
  </si>
  <si>
    <t>180802</t>
  </si>
  <si>
    <t>BAQUERIZO MORENO</t>
  </si>
  <si>
    <t>180851</t>
  </si>
  <si>
    <t>EMILIO MARIA TERAN (RUMIPAMBA)</t>
  </si>
  <si>
    <t>180852</t>
  </si>
  <si>
    <t>MARCOS ESPINEL (CHACATA)</t>
  </si>
  <si>
    <t>180853</t>
  </si>
  <si>
    <t>PRESIDENTE URBINA (CHAGRAPAMBA -PATZUCUL)</t>
  </si>
  <si>
    <t>180854</t>
  </si>
  <si>
    <t>180855</t>
  </si>
  <si>
    <t>SAN JOSE DE POALO</t>
  </si>
  <si>
    <t>180856</t>
  </si>
  <si>
    <t>SAN MIGUELITO</t>
  </si>
  <si>
    <t>180857</t>
  </si>
  <si>
    <t>TISALEO</t>
  </si>
  <si>
    <t>1809</t>
  </si>
  <si>
    <t>180950</t>
  </si>
  <si>
    <t>QUINCHICOTO</t>
  </si>
  <si>
    <t>180951</t>
  </si>
  <si>
    <t>ZAMORA CHINCHIPE</t>
  </si>
  <si>
    <t>19</t>
  </si>
  <si>
    <t>ZAMORA</t>
  </si>
  <si>
    <t>1901</t>
  </si>
  <si>
    <t>190150</t>
  </si>
  <si>
    <t>EL LIMÓN</t>
  </si>
  <si>
    <t>190101</t>
  </si>
  <si>
    <t>190102</t>
  </si>
  <si>
    <t>CUMBARATZA</t>
  </si>
  <si>
    <t>190151</t>
  </si>
  <si>
    <t>GUADALUPE</t>
  </si>
  <si>
    <t>190152</t>
  </si>
  <si>
    <t>IMBANA (LA VICTORIA DE IMBANA)</t>
  </si>
  <si>
    <t>190153</t>
  </si>
  <si>
    <t>190155</t>
  </si>
  <si>
    <t>TIMBARA</t>
  </si>
  <si>
    <t>190156</t>
  </si>
  <si>
    <t>SAN CARLOS DE LAS MINAS</t>
  </si>
  <si>
    <t>190158</t>
  </si>
  <si>
    <t>CHINCHIPE</t>
  </si>
  <si>
    <t>1902</t>
  </si>
  <si>
    <t>ZUMBA</t>
  </si>
  <si>
    <t>190250</t>
  </si>
  <si>
    <t>CHITO</t>
  </si>
  <si>
    <t>190251</t>
  </si>
  <si>
    <t>EL CHORRO</t>
  </si>
  <si>
    <t>190252</t>
  </si>
  <si>
    <t>LA CHONTA</t>
  </si>
  <si>
    <t>190254</t>
  </si>
  <si>
    <t>PUCAPAMBA</t>
  </si>
  <si>
    <t>190256</t>
  </si>
  <si>
    <t>190259</t>
  </si>
  <si>
    <t>NANGARITZA</t>
  </si>
  <si>
    <t>1903</t>
  </si>
  <si>
    <t>GUAYZIMI</t>
  </si>
  <si>
    <t>190350</t>
  </si>
  <si>
    <t>ZURMI</t>
  </si>
  <si>
    <t>190351</t>
  </si>
  <si>
    <t>NUEVO PARAISO</t>
  </si>
  <si>
    <t>190352</t>
  </si>
  <si>
    <t>NANKAIS (CAB EN SANTA ELENA)</t>
  </si>
  <si>
    <t>190353</t>
  </si>
  <si>
    <t>YACUAMBI</t>
  </si>
  <si>
    <t>1904</t>
  </si>
  <si>
    <t>28 DE MAYO (SAN JOSE DE YACUAMBI)</t>
  </si>
  <si>
    <t>190450</t>
  </si>
  <si>
    <t>190451</t>
  </si>
  <si>
    <t>TUTUPALI</t>
  </si>
  <si>
    <t>190452</t>
  </si>
  <si>
    <t>YANTZAZA</t>
  </si>
  <si>
    <t>1905</t>
  </si>
  <si>
    <t>YANTZAZA (YANZATZA)</t>
  </si>
  <si>
    <t>190550</t>
  </si>
  <si>
    <t>CHICAÑA</t>
  </si>
  <si>
    <t>190551</t>
  </si>
  <si>
    <t>LOS ENCUENTROS</t>
  </si>
  <si>
    <t>190553</t>
  </si>
  <si>
    <t>EL PANGUI</t>
  </si>
  <si>
    <t>1906</t>
  </si>
  <si>
    <t>190650</t>
  </si>
  <si>
    <t>EL GUISME</t>
  </si>
  <si>
    <t>190651</t>
  </si>
  <si>
    <t>PACHICUTZA</t>
  </si>
  <si>
    <t>190652</t>
  </si>
  <si>
    <t>TUNDAYME</t>
  </si>
  <si>
    <t>190653</t>
  </si>
  <si>
    <t>CENTINELA DEL CONDOR</t>
  </si>
  <si>
    <t>1907</t>
  </si>
  <si>
    <t>ZUMBI</t>
  </si>
  <si>
    <t>190750</t>
  </si>
  <si>
    <t>TRIUNFO-DORADO</t>
  </si>
  <si>
    <t>190752</t>
  </si>
  <si>
    <t>PANGUINTZA</t>
  </si>
  <si>
    <t>190753</t>
  </si>
  <si>
    <t>PALANDA</t>
  </si>
  <si>
    <t>1908</t>
  </si>
  <si>
    <t>190850</t>
  </si>
  <si>
    <t>EL PORVENIR DEL CARMEN</t>
  </si>
  <si>
    <t>190851</t>
  </si>
  <si>
    <t>SAN FRANCISCO DEL VERGEL</t>
  </si>
  <si>
    <t>190852</t>
  </si>
  <si>
    <t>VALLADOLID</t>
  </si>
  <si>
    <t>190853</t>
  </si>
  <si>
    <t>LA CANELA</t>
  </si>
  <si>
    <t>190854</t>
  </si>
  <si>
    <t>PAQUISHA</t>
  </si>
  <si>
    <t>1909</t>
  </si>
  <si>
    <t>190950</t>
  </si>
  <si>
    <t>190951</t>
  </si>
  <si>
    <t>NUEVO QUITO</t>
  </si>
  <si>
    <t>190952</t>
  </si>
  <si>
    <t>GALAPAGOS</t>
  </si>
  <si>
    <t>20</t>
  </si>
  <si>
    <t>SAN CRISTOBAL</t>
  </si>
  <si>
    <t>2001</t>
  </si>
  <si>
    <t>PUERTO BAQUERIZO MORENO</t>
  </si>
  <si>
    <t>200150</t>
  </si>
  <si>
    <t>EL PROGRESO</t>
  </si>
  <si>
    <t>200151</t>
  </si>
  <si>
    <t>ISLA SANTA MARÍA (FLOREANA) (CAB. EN  PTO. VELASCO IBARRA)</t>
  </si>
  <si>
    <t>200152</t>
  </si>
  <si>
    <t>ISABELA</t>
  </si>
  <si>
    <t>2002</t>
  </si>
  <si>
    <t>PUERTO VILLAMIL</t>
  </si>
  <si>
    <t>200250</t>
  </si>
  <si>
    <t>TOMAS DE BERLANGA (SANTO TOMAS)</t>
  </si>
  <si>
    <t>200251</t>
  </si>
  <si>
    <t>SANTA CRUZ</t>
  </si>
  <si>
    <t>2003</t>
  </si>
  <si>
    <t>PUERTO AYORA</t>
  </si>
  <si>
    <t>200350</t>
  </si>
  <si>
    <t>BELLA VISTA</t>
  </si>
  <si>
    <t>200351</t>
  </si>
  <si>
    <t>200352</t>
  </si>
  <si>
    <t>SUCUMBIOS</t>
  </si>
  <si>
    <t>21</t>
  </si>
  <si>
    <t>LAGO AGRIO</t>
  </si>
  <si>
    <t>2101</t>
  </si>
  <si>
    <t>NUEVA LOJA</t>
  </si>
  <si>
    <t>210150</t>
  </si>
  <si>
    <t>DURENO</t>
  </si>
  <si>
    <t>210152</t>
  </si>
  <si>
    <t>GENERAL FARFAN</t>
  </si>
  <si>
    <t>210153</t>
  </si>
  <si>
    <t>EL ENO</t>
  </si>
  <si>
    <t>210155</t>
  </si>
  <si>
    <t>PACAYACU</t>
  </si>
  <si>
    <t>210156</t>
  </si>
  <si>
    <t>210157</t>
  </si>
  <si>
    <t>SANTA CECILIA</t>
  </si>
  <si>
    <t>210158</t>
  </si>
  <si>
    <t>10 DE AGOSTO</t>
  </si>
  <si>
    <t>210160</t>
  </si>
  <si>
    <t>GONZALO PIZARRO</t>
  </si>
  <si>
    <t>2102</t>
  </si>
  <si>
    <t>LUMBAQUI</t>
  </si>
  <si>
    <t>210250</t>
  </si>
  <si>
    <t>EL REVENTADOR</t>
  </si>
  <si>
    <t>210251</t>
  </si>
  <si>
    <t>210252</t>
  </si>
  <si>
    <t>PUERTO LIBRE</t>
  </si>
  <si>
    <t>210254</t>
  </si>
  <si>
    <t>PUTUMAYO</t>
  </si>
  <si>
    <t>2103</t>
  </si>
  <si>
    <t>PUERTO EL CARMEN DEL PUTUMAYO</t>
  </si>
  <si>
    <t>210350</t>
  </si>
  <si>
    <t>PALMA ROJA</t>
  </si>
  <si>
    <t>210351</t>
  </si>
  <si>
    <t>PUERTO BOLIVAR (PUERTO MONTUFAR)</t>
  </si>
  <si>
    <t>210352</t>
  </si>
  <si>
    <t>PUERTO RODRIGUEZ</t>
  </si>
  <si>
    <t>210353</t>
  </si>
  <si>
    <t>SANTA ELENA</t>
  </si>
  <si>
    <t>210354</t>
  </si>
  <si>
    <t>SHUSHUFINDI</t>
  </si>
  <si>
    <t>2104</t>
  </si>
  <si>
    <t>210450</t>
  </si>
  <si>
    <t>LIMONCOCHA</t>
  </si>
  <si>
    <t>210451</t>
  </si>
  <si>
    <t>PAÑACOCHA</t>
  </si>
  <si>
    <t>210452</t>
  </si>
  <si>
    <t>SAN ROQUE (CAB. EN SAN VICENTE)</t>
  </si>
  <si>
    <t>210453</t>
  </si>
  <si>
    <t>SAN PEDRO DE LOS COFANES</t>
  </si>
  <si>
    <t>210454</t>
  </si>
  <si>
    <t>SIETE DE JULIO</t>
  </si>
  <si>
    <t>210455</t>
  </si>
  <si>
    <t>2105</t>
  </si>
  <si>
    <t>LA BONITA</t>
  </si>
  <si>
    <t>210550</t>
  </si>
  <si>
    <t>EL PLAYON DE SAN FRANCISCO</t>
  </si>
  <si>
    <t>210551</t>
  </si>
  <si>
    <t>LA SOFIA</t>
  </si>
  <si>
    <t>210552</t>
  </si>
  <si>
    <t>ROSA FLORIDA</t>
  </si>
  <si>
    <t>210553</t>
  </si>
  <si>
    <t>SANTA BARBARA</t>
  </si>
  <si>
    <t>210554</t>
  </si>
  <si>
    <t>CASCALES</t>
  </si>
  <si>
    <t>2106</t>
  </si>
  <si>
    <t>EL DORADO DE CASCALES</t>
  </si>
  <si>
    <t>210650</t>
  </si>
  <si>
    <t>SANTA ROSA DE SUCUMBIOS</t>
  </si>
  <si>
    <t>210651</t>
  </si>
  <si>
    <t>210652</t>
  </si>
  <si>
    <t>NUEVA TRONCAL (CAB EN NUEVA TRONCAL)</t>
  </si>
  <si>
    <t>210653</t>
  </si>
  <si>
    <t>CUYABENO</t>
  </si>
  <si>
    <t>2107</t>
  </si>
  <si>
    <t>TARAPOA</t>
  </si>
  <si>
    <t>210750</t>
  </si>
  <si>
    <t>210751</t>
  </si>
  <si>
    <t>AGUAS NEGRAS</t>
  </si>
  <si>
    <t>210752</t>
  </si>
  <si>
    <t>ORELLANA</t>
  </si>
  <si>
    <t>22</t>
  </si>
  <si>
    <t>2201</t>
  </si>
  <si>
    <t>PUERTO FRANCISCO DE ORELLANA (EL COCA)</t>
  </si>
  <si>
    <t>220150</t>
  </si>
  <si>
    <t>DAYUMA</t>
  </si>
  <si>
    <t>220151</t>
  </si>
  <si>
    <t>TARACOA (NUEVA ESPERANZA: YUCA)</t>
  </si>
  <si>
    <t>220152</t>
  </si>
  <si>
    <t>ALEJANDRO LABAKA</t>
  </si>
  <si>
    <t>220153</t>
  </si>
  <si>
    <t>EL DORADO</t>
  </si>
  <si>
    <t>220154</t>
  </si>
  <si>
    <t>EL EDEN</t>
  </si>
  <si>
    <t>220155</t>
  </si>
  <si>
    <t>220156</t>
  </si>
  <si>
    <t>INES ARANGO (CAB. EN WESTERN)</t>
  </si>
  <si>
    <t>220157</t>
  </si>
  <si>
    <t>LA BELLEZA</t>
  </si>
  <si>
    <t>220158</t>
  </si>
  <si>
    <t>NUEVO PARAISO (CAB. EN UNION )</t>
  </si>
  <si>
    <t>220159</t>
  </si>
  <si>
    <t>SAN JOSE DE GUAYUSA</t>
  </si>
  <si>
    <t>220160</t>
  </si>
  <si>
    <t>SAN LUIS DE ARMENIA</t>
  </si>
  <si>
    <t>220161</t>
  </si>
  <si>
    <t>AGUARICO</t>
  </si>
  <si>
    <t>2202</t>
  </si>
  <si>
    <t>NUEVO ROCAFUERTE</t>
  </si>
  <si>
    <t>220250</t>
  </si>
  <si>
    <t>CAPITAN AUGUSTO RIVADENEYRA</t>
  </si>
  <si>
    <t>220251</t>
  </si>
  <si>
    <t>CONONACO</t>
  </si>
  <si>
    <t>220252</t>
  </si>
  <si>
    <t>SANTA MARIA DE HUIRIRIMA</t>
  </si>
  <si>
    <t>220253</t>
  </si>
  <si>
    <t>TIPUTINI</t>
  </si>
  <si>
    <t>220254</t>
  </si>
  <si>
    <t>YASUNI</t>
  </si>
  <si>
    <t>220255</t>
  </si>
  <si>
    <t>LA JOYA DE LOS SACHAS</t>
  </si>
  <si>
    <t>2203</t>
  </si>
  <si>
    <t>220350</t>
  </si>
  <si>
    <t>ENOKANQUI</t>
  </si>
  <si>
    <t>220351</t>
  </si>
  <si>
    <t>POMPEYA</t>
  </si>
  <si>
    <t>220352</t>
  </si>
  <si>
    <t>220353</t>
  </si>
  <si>
    <t>SAN SEBASTIAN DEL COCA</t>
  </si>
  <si>
    <t>220354</t>
  </si>
  <si>
    <t>LAGO SAN PEDRO</t>
  </si>
  <si>
    <t>220355</t>
  </si>
  <si>
    <t>220356</t>
  </si>
  <si>
    <t>TRES DE NOVIEMBRE</t>
  </si>
  <si>
    <t>220357</t>
  </si>
  <si>
    <t>UNION MILAGREÑA</t>
  </si>
  <si>
    <t>220358</t>
  </si>
  <si>
    <t>LORETO</t>
  </si>
  <si>
    <t>2204</t>
  </si>
  <si>
    <t>220450</t>
  </si>
  <si>
    <t>AVILA (CAB. EN HUIRUNO)</t>
  </si>
  <si>
    <t>220451</t>
  </si>
  <si>
    <t>PUERTO MURIALDO</t>
  </si>
  <si>
    <t>220452</t>
  </si>
  <si>
    <t>SAN JOSE DE PAYAMINO</t>
  </si>
  <si>
    <t>220453</t>
  </si>
  <si>
    <t>SAN JOSE DE DAHUANO</t>
  </si>
  <si>
    <t>220454</t>
  </si>
  <si>
    <t>SAN VICENTE DE HUATICOCHA</t>
  </si>
  <si>
    <t>220455</t>
  </si>
  <si>
    <t>SANTO DOMINGO DE LOS TSACHILAS</t>
  </si>
  <si>
    <t>23</t>
  </si>
  <si>
    <t>SANTO DOMINGO</t>
  </si>
  <si>
    <t>2301</t>
  </si>
  <si>
    <t>SANTO DOMINGO DE LOS COLORADOS</t>
  </si>
  <si>
    <t>230150</t>
  </si>
  <si>
    <t>ABRAHAM CALAZACÓN</t>
  </si>
  <si>
    <t>230101</t>
  </si>
  <si>
    <t>BOMBOLÍ</t>
  </si>
  <si>
    <t>230102</t>
  </si>
  <si>
    <t>CHIGUILPE</t>
  </si>
  <si>
    <t>230103</t>
  </si>
  <si>
    <t>RÍO TOACHI</t>
  </si>
  <si>
    <t>230104</t>
  </si>
  <si>
    <t>RÍO VERDE</t>
  </si>
  <si>
    <t>230105</t>
  </si>
  <si>
    <t>230106</t>
  </si>
  <si>
    <t>ZARACAY</t>
  </si>
  <si>
    <t>230107</t>
  </si>
  <si>
    <t>ALLURIQUIN</t>
  </si>
  <si>
    <t>230151</t>
  </si>
  <si>
    <t>PUERTO LIMON</t>
  </si>
  <si>
    <t>230152</t>
  </si>
  <si>
    <t>LUZ DE AMERICA</t>
  </si>
  <si>
    <t>230153</t>
  </si>
  <si>
    <t>SAN JACINTO DEL BUA</t>
  </si>
  <si>
    <t>230154</t>
  </si>
  <si>
    <t>230155</t>
  </si>
  <si>
    <t>EL ESFUERZO</t>
  </si>
  <si>
    <t>230156</t>
  </si>
  <si>
    <t>SANTA MARIA DEL TOACHI</t>
  </si>
  <si>
    <t>230157</t>
  </si>
  <si>
    <t>LA CONCORDIA</t>
  </si>
  <si>
    <t>2302</t>
  </si>
  <si>
    <t>230250</t>
  </si>
  <si>
    <t>MONTERREY</t>
  </si>
  <si>
    <t>230251</t>
  </si>
  <si>
    <t>LA VILLEGAS</t>
  </si>
  <si>
    <t>230252</t>
  </si>
  <si>
    <t>PLAN PILOTO</t>
  </si>
  <si>
    <t>230253</t>
  </si>
  <si>
    <t>24</t>
  </si>
  <si>
    <t>2401</t>
  </si>
  <si>
    <t>240150</t>
  </si>
  <si>
    <t>BALLENITA</t>
  </si>
  <si>
    <t>240101</t>
  </si>
  <si>
    <t>240102</t>
  </si>
  <si>
    <t>240151</t>
  </si>
  <si>
    <t>COLONCHE</t>
  </si>
  <si>
    <t>240152</t>
  </si>
  <si>
    <t>CHANDUY</t>
  </si>
  <si>
    <t>240153</t>
  </si>
  <si>
    <t>MANGLARALTO</t>
  </si>
  <si>
    <t>240154</t>
  </si>
  <si>
    <t>SIMON BOLIVAR (JULIO MORENO)</t>
  </si>
  <si>
    <t>240155</t>
  </si>
  <si>
    <t>SAN JOSE DE ANCON</t>
  </si>
  <si>
    <t>240156</t>
  </si>
  <si>
    <t>2402</t>
  </si>
  <si>
    <t>240250</t>
  </si>
  <si>
    <t>2403</t>
  </si>
  <si>
    <t>240350</t>
  </si>
  <si>
    <t>CARLOS ESPINOZA LARREA</t>
  </si>
  <si>
    <t>240301</t>
  </si>
  <si>
    <t>GENERAL ALBERTO ENRÍQUEZ GALLO</t>
  </si>
  <si>
    <t>240302</t>
  </si>
  <si>
    <t>VICENTE  ROCAFUERTE</t>
  </si>
  <si>
    <t>240303</t>
  </si>
  <si>
    <t>240304</t>
  </si>
  <si>
    <t>ANCONCITO</t>
  </si>
  <si>
    <t>240351</t>
  </si>
  <si>
    <t>JOSE LUIS TAMAYO (MUEY)</t>
  </si>
  <si>
    <t>240352</t>
  </si>
  <si>
    <t>Logroño</t>
  </si>
  <si>
    <t>Riesgo Actual</t>
  </si>
  <si>
    <t>Análisis</t>
  </si>
  <si>
    <t>Sistema regional de agua potable en la Parroquia Shimpis y sus comunidades, en el cantón Logroño de la provincia de Morona Santiago, Ecuador.</t>
  </si>
  <si>
    <t>Captación y desarenador</t>
  </si>
  <si>
    <t xml:space="preserve">
RESULTADO FÍSICO DIRECTOS
                                                        Especificar</t>
  </si>
  <si>
    <t>Linea de aducción / conducción</t>
  </si>
  <si>
    <t>Planta de Tratamiento</t>
  </si>
  <si>
    <t>Almacenamiento</t>
  </si>
  <si>
    <t>Red de Distribución</t>
  </si>
  <si>
    <t xml:space="preserve">Proyecto 
</t>
  </si>
  <si>
    <t>RIESGO CLIMÁTICO TOTAL</t>
  </si>
  <si>
    <t>Conducción</t>
  </si>
  <si>
    <t>Componente del Proyecto Clave
Breve descripción 
(máximo 200 palabras)</t>
  </si>
  <si>
    <t xml:space="preserve">Vulnerabilidad </t>
  </si>
  <si>
    <t>Sensibilidad
"S"</t>
  </si>
  <si>
    <t xml:space="preserve">Capacidad de Adaptación y Respuesta
"CAr"
</t>
  </si>
  <si>
    <t>CAr</t>
  </si>
  <si>
    <t xml:space="preserve">
V</t>
  </si>
  <si>
    <t>LLUVIAS INTENSAS IDF</t>
  </si>
  <si>
    <t>1. IDF BASE INAMHI 2019</t>
  </si>
  <si>
    <t>2. IDF MODELO MEJOR RMSE</t>
  </si>
  <si>
    <t>3. MEJOR MODELO CONDICIONES DE HUMEDAD</t>
  </si>
  <si>
    <t>IDF 20 minuto a 100 PdR</t>
  </si>
  <si>
    <t>IDF 5 minuto a 100 PdR</t>
  </si>
  <si>
    <t>IDF 60 minuto a 100 PdR</t>
  </si>
  <si>
    <t>4. MEJOR MODELO ESCACEZ</t>
  </si>
  <si>
    <t>INTENSIDADES A LAS QUE EL ELEMENTO EXPUESTO INTERACTUA</t>
  </si>
  <si>
    <t>Se utililiza el mejor modelo para las IDF futuras y el análisis de riesgo</t>
  </si>
  <si>
    <t>Se utililiza el mejor modelo para las IDF futuras y el análisis de riesgo escenario húmedo</t>
  </si>
  <si>
    <t>Se utililiza el mejor modelo para las IDF futuras y el análisis de riesgo escenario de escasez</t>
  </si>
  <si>
    <t>% de cambio con respecto a IDF INAMHI
mm de cambio con respecto a IDF INAMHI</t>
  </si>
  <si>
    <t>El mayor valor de cambio % dividido para 5</t>
  </si>
  <si>
    <t>IDF Base</t>
  </si>
  <si>
    <t>menor a 3%</t>
  </si>
  <si>
    <t>3 a 6%</t>
  </si>
  <si>
    <t>6 a 9%</t>
  </si>
  <si>
    <t>9 a 12 %</t>
  </si>
  <si>
    <t>mayor a 12%</t>
  </si>
  <si>
    <t>bajo</t>
  </si>
  <si>
    <t>moderado</t>
  </si>
  <si>
    <t>alto</t>
  </si>
  <si>
    <t>muy alto</t>
  </si>
  <si>
    <t>muy bajo</t>
  </si>
  <si>
    <t>.-14%</t>
  </si>
  <si>
    <t>menor a - 3%</t>
  </si>
  <si>
    <t>.-3 a .-6%</t>
  </si>
  <si>
    <t>.-6 a .-9%</t>
  </si>
  <si>
    <t>.-9 a .-12 %</t>
  </si>
  <si>
    <t>mayor a .-12%</t>
  </si>
  <si>
    <t>mm</t>
  </si>
  <si>
    <t xml:space="preserve">mm </t>
  </si>
  <si>
    <t>Se establece un Plan de Resiliencia para superar las amenazas detectadas</t>
  </si>
  <si>
    <r>
      <t xml:space="preserve">IDF
Original INAMHI: </t>
    </r>
    <r>
      <rPr>
        <b/>
        <sz val="9"/>
        <color rgb="FFFF0000"/>
        <rFont val="Segoe UI"/>
        <family val="2"/>
      </rPr>
      <t>78 mm</t>
    </r>
    <r>
      <rPr>
        <b/>
        <sz val="9"/>
        <color theme="1"/>
        <rFont val="Segoe UI"/>
        <family val="2"/>
      </rPr>
      <t xml:space="preserve">
Período de Retorno: </t>
    </r>
    <r>
      <rPr>
        <b/>
        <sz val="9"/>
        <color rgb="FFFF0000"/>
        <rFont val="Segoe UI"/>
        <family val="2"/>
      </rPr>
      <t>100 años</t>
    </r>
    <r>
      <rPr>
        <b/>
        <sz val="9"/>
        <color theme="1"/>
        <rFont val="Segoe UI"/>
        <family val="2"/>
      </rPr>
      <t xml:space="preserve">
Tiempo: </t>
    </r>
    <r>
      <rPr>
        <b/>
        <sz val="9"/>
        <color rgb="FFFF0000"/>
        <rFont val="Segoe UI"/>
        <family val="2"/>
      </rPr>
      <t>20 min</t>
    </r>
    <r>
      <rPr>
        <b/>
        <sz val="9"/>
        <color theme="1"/>
        <rFont val="Segoe UI"/>
        <family val="2"/>
      </rPr>
      <t xml:space="preserve">
</t>
    </r>
  </si>
  <si>
    <r>
      <t>IDF
Nivel 0 (Base) = Valor INAMHI
Mejor modelo: IPSL-CM6A-LR,Random Forest;  
IDF max  +14.69%;  IDF min -14.69% 
1. Muy Bajo:</t>
    </r>
    <r>
      <rPr>
        <sz val="9"/>
        <color theme="1"/>
        <rFont val="Segoe UI"/>
        <family val="2"/>
      </rPr>
      <t xml:space="preserve"> Cambio menor al 3%</t>
    </r>
    <r>
      <rPr>
        <b/>
        <sz val="9"/>
        <color theme="1"/>
        <rFont val="Segoe UI"/>
        <family val="2"/>
      </rPr>
      <t xml:space="preserve">
2. Bajo: </t>
    </r>
    <r>
      <rPr>
        <sz val="9"/>
        <color theme="1"/>
        <rFont val="Segoe UI"/>
        <family val="2"/>
      </rPr>
      <t>Cambio entre 3% y 6%</t>
    </r>
    <r>
      <rPr>
        <b/>
        <sz val="9"/>
        <color theme="1"/>
        <rFont val="Segoe UI"/>
        <family val="2"/>
      </rPr>
      <t xml:space="preserve">
3. Moderado: </t>
    </r>
    <r>
      <rPr>
        <sz val="9"/>
        <color theme="1"/>
        <rFont val="Segoe UI"/>
        <family val="2"/>
      </rPr>
      <t>Cambio entre 6% y 9%</t>
    </r>
    <r>
      <rPr>
        <b/>
        <sz val="9"/>
        <color theme="1"/>
        <rFont val="Segoe UI"/>
        <family val="2"/>
      </rPr>
      <t xml:space="preserve">
4. Alto: </t>
    </r>
    <r>
      <rPr>
        <sz val="9"/>
        <color theme="1"/>
        <rFont val="Segoe UI"/>
        <family val="2"/>
      </rPr>
      <t>Cambio entre 9% y 12%</t>
    </r>
    <r>
      <rPr>
        <b/>
        <sz val="9"/>
        <color theme="1"/>
        <rFont val="Segoe UI"/>
        <family val="2"/>
      </rPr>
      <t xml:space="preserve">
5. Muy Alto: </t>
    </r>
    <r>
      <rPr>
        <sz val="9"/>
        <color theme="1"/>
        <rFont val="Segoe UI"/>
        <family val="2"/>
      </rPr>
      <t>Cambio igual o mayor al 15%</t>
    </r>
    <r>
      <rPr>
        <b/>
        <sz val="9"/>
        <color theme="1"/>
        <rFont val="Segoe UI"/>
        <family val="2"/>
      </rPr>
      <t xml:space="preserve">
</t>
    </r>
  </si>
  <si>
    <r>
      <t xml:space="preserve">¿Qué porcentaje del elemento expuesto se encuentra bajo amenaza climática de grado moderada, alta o muy alta ?
</t>
    </r>
    <r>
      <rPr>
        <b/>
        <sz val="9"/>
        <color theme="1"/>
        <rFont val="Segoe UI"/>
        <family val="2"/>
      </rPr>
      <t xml:space="preserve">1. % E Muy Bajo: </t>
    </r>
    <r>
      <rPr>
        <sz val="9"/>
        <color theme="1"/>
        <rFont val="Segoe UI"/>
        <family val="2"/>
      </rPr>
      <t xml:space="preserve">0% a 20% </t>
    </r>
    <r>
      <rPr>
        <b/>
        <sz val="9"/>
        <color theme="1"/>
        <rFont val="Segoe UI"/>
        <family val="2"/>
      </rPr>
      <t xml:space="preserve">
2. % E Bajo: </t>
    </r>
    <r>
      <rPr>
        <sz val="9"/>
        <color theme="1"/>
        <rFont val="Segoe UI"/>
        <family val="2"/>
      </rPr>
      <t xml:space="preserve">21% al 40% </t>
    </r>
    <r>
      <rPr>
        <b/>
        <sz val="9"/>
        <color theme="1"/>
        <rFont val="Segoe UI"/>
        <family val="2"/>
      </rPr>
      <t xml:space="preserve">
3. % E Moderado: </t>
    </r>
    <r>
      <rPr>
        <sz val="9"/>
        <color theme="1"/>
        <rFont val="Segoe UI"/>
        <family val="2"/>
      </rPr>
      <t>41% al 60%</t>
    </r>
    <r>
      <rPr>
        <b/>
        <sz val="9"/>
        <color theme="1"/>
        <rFont val="Segoe UI"/>
        <family val="2"/>
      </rPr>
      <t xml:space="preserve"> 
4. % E Alto: </t>
    </r>
    <r>
      <rPr>
        <sz val="9"/>
        <color theme="1"/>
        <rFont val="Segoe UI"/>
        <family val="2"/>
      </rPr>
      <t>61% al 80%</t>
    </r>
    <r>
      <rPr>
        <b/>
        <sz val="9"/>
        <color theme="1"/>
        <rFont val="Segoe UI"/>
        <family val="2"/>
      </rPr>
      <t xml:space="preserve"> 
5. % E Muy Alto:  </t>
    </r>
    <r>
      <rPr>
        <sz val="9"/>
        <color theme="1"/>
        <rFont val="Segoe UI"/>
        <family val="2"/>
      </rPr>
      <t>81% al 100%</t>
    </r>
  </si>
  <si>
    <r>
      <t xml:space="preserve">¿Se prevén cambios que modifiquen la Exposición del elemento expuesto a lo largo del tiempo?
</t>
    </r>
    <r>
      <rPr>
        <b/>
        <sz val="9"/>
        <color theme="1"/>
        <rFont val="Segoe UI"/>
        <family val="2"/>
      </rPr>
      <t>1. Ninguno
2. Muy pocos     
3. Pocos     
4</t>
    </r>
    <r>
      <rPr>
        <sz val="9"/>
        <color theme="1"/>
        <rFont val="Segoe UI"/>
        <family val="2"/>
      </rPr>
      <t xml:space="preserve">. </t>
    </r>
    <r>
      <rPr>
        <b/>
        <sz val="9"/>
        <color theme="1"/>
        <rFont val="Segoe UI"/>
        <family val="2"/>
      </rPr>
      <t>Varios
5. Muchos</t>
    </r>
  </si>
  <si>
    <r>
      <t xml:space="preserve">¿Qué tan frecuente ha sido en el pasado la amenaza climática que se analiza y/o sus efectos físicos directos?
</t>
    </r>
    <r>
      <rPr>
        <b/>
        <sz val="9"/>
        <color theme="1"/>
        <rFont val="Segoe UI"/>
        <family val="2"/>
      </rPr>
      <t xml:space="preserve">1. Muy Poco Frecuente
2. Poco Frecuente
3. Frecuente
4. Con Alta Frecuencia
5. Con Muy Alta Frecuencia
</t>
    </r>
  </si>
  <si>
    <r>
      <rPr>
        <sz val="8"/>
        <color theme="1"/>
        <rFont val="Segoe UI"/>
        <family val="2"/>
      </rPr>
      <t>1. ¿En qué nivel el elemento expuesto cuenta con atributos preexistentes o características  ambientales físics negativas que representen mayor sensibilidad frente a amenazas climáticas y sus efectos físicos? EJ. Quebradas</t>
    </r>
    <r>
      <rPr>
        <sz val="9"/>
        <color theme="1"/>
        <rFont val="Segoe UI"/>
        <family val="2"/>
      </rPr>
      <t xml:space="preserve">
</t>
    </r>
    <r>
      <rPr>
        <b/>
        <sz val="8"/>
        <color theme="1"/>
        <rFont val="Segoe UI"/>
        <family val="2"/>
      </rPr>
      <t>1.- Muy Bajo
2.- Bajo
3.- Moderado
4.- Alto
5.- Muy Alto</t>
    </r>
  </si>
  <si>
    <r>
      <rPr>
        <sz val="8"/>
        <color theme="1"/>
        <rFont val="Segoe UI"/>
        <family val="2"/>
      </rPr>
      <t>2. ¿En qué nivel, las presiones socieconómicas, en las zonas aledañas al proyecto o elemento expuesto,  afectan al desarrollo del proyecto?</t>
    </r>
    <r>
      <rPr>
        <sz val="9"/>
        <color theme="1"/>
        <rFont val="Segoe UI"/>
        <family val="2"/>
      </rPr>
      <t xml:space="preserve">
</t>
    </r>
    <r>
      <rPr>
        <b/>
        <sz val="8"/>
        <color theme="1"/>
        <rFont val="Segoe UI"/>
        <family val="2"/>
      </rPr>
      <t>1.- Muy Bajo
2.- Bajo
3.- Moderado
4.- Alto
5.- Muy Alto</t>
    </r>
    <r>
      <rPr>
        <sz val="9"/>
        <color theme="1"/>
        <rFont val="Segoe UI"/>
        <family val="2"/>
      </rPr>
      <t xml:space="preserve">
</t>
    </r>
  </si>
  <si>
    <r>
      <rPr>
        <sz val="8"/>
        <color theme="1"/>
        <rFont val="Segoe UI"/>
        <family val="2"/>
      </rPr>
      <t>3. ¿En qué nivel se ha desarrollado la institucionalidad, gobernabilidad y asociatividad. Existenconflictos sociales, pungas, baja asociatividad y estas como afectan negativamente al proyecto en el contecto de CC?</t>
    </r>
    <r>
      <rPr>
        <sz val="9"/>
        <color theme="1"/>
        <rFont val="Segoe UI"/>
        <family val="2"/>
      </rPr>
      <t xml:space="preserve">
</t>
    </r>
    <r>
      <rPr>
        <b/>
        <sz val="8"/>
        <color theme="1"/>
        <rFont val="Segoe UI"/>
        <family val="2"/>
      </rPr>
      <t>1.- Muy Bajo
2.- Bajo
3.- Moderado
4.- Alto
5.- Muy Alto</t>
    </r>
  </si>
  <si>
    <r>
      <t xml:space="preserve">1. ¿En que nivel el elemento expuesto cuenta con suficientes recursos ambientales para enfrentar los cambios del clima?
</t>
    </r>
    <r>
      <rPr>
        <b/>
        <sz val="8"/>
        <color theme="1"/>
        <rFont val="Segoe UI"/>
        <family val="2"/>
      </rPr>
      <t>1.- Muy Bajo
2.- Bajo
3.- Moderado
4.- Alto
5.- Muy Alto</t>
    </r>
  </si>
  <si>
    <r>
      <t xml:space="preserve">2. ¿En que nivel el elemento expuesto cuenta con recursos socioeconómicos para enfrentar los cambios en el clima?
</t>
    </r>
    <r>
      <rPr>
        <b/>
        <sz val="8"/>
        <color theme="1"/>
        <rFont val="Segoe UI"/>
        <family val="2"/>
      </rPr>
      <t>1.- Muy Bajo
2.- Bajo
3.- Moderado
4.- Alto</t>
    </r>
    <r>
      <rPr>
        <sz val="8"/>
        <color theme="1"/>
        <rFont val="Segoe UI"/>
        <family val="2"/>
      </rPr>
      <t xml:space="preserve">
</t>
    </r>
    <r>
      <rPr>
        <b/>
        <sz val="8"/>
        <color theme="1"/>
        <rFont val="Segoe UI"/>
        <family val="2"/>
      </rPr>
      <t>5.- Muy Alto</t>
    </r>
  </si>
  <si>
    <r>
      <t xml:space="preserve">3. ¿En que nivel el elemento expuesto cuenta con elementos de institucionalidad y  gobernanza para enfrentar los cambios en el clima?
</t>
    </r>
    <r>
      <rPr>
        <b/>
        <sz val="8"/>
        <color theme="1"/>
        <rFont val="Segoe UI"/>
        <family val="2"/>
      </rPr>
      <t>1.- Muy Bajo
2.- Bajo
3.- Moderado
4.- Alto
5.- Muy Alto</t>
    </r>
  </si>
  <si>
    <r>
      <rPr>
        <b/>
        <sz val="8"/>
        <color theme="1"/>
        <rFont val="Segoe UI"/>
        <family val="2"/>
      </rPr>
      <t>Captación y Desarenador</t>
    </r>
    <r>
      <rPr>
        <sz val="8"/>
        <color theme="1"/>
        <rFont val="Segoe UI"/>
        <family val="2"/>
      </rPr>
      <t xml:space="preserve">: La captación de agua se realizará a través de diques de hormigón simple. El diseño de la captación de aguas considerará un caudal igual al </t>
    </r>
    <r>
      <rPr>
        <b/>
        <sz val="8"/>
        <color theme="1"/>
        <rFont val="Segoe UI"/>
        <family val="2"/>
      </rPr>
      <t>caudal máximo diario más un 20%.</t>
    </r>
    <r>
      <rPr>
        <sz val="8"/>
        <color theme="1"/>
        <rFont val="Segoe UI"/>
        <family val="2"/>
      </rPr>
      <t xml:space="preserve"> El desarenador incluye actividades como el replanteo, excavaciones, hormigón simple, acero de refuerzo, enlucido, suministro y colocación de tuberías y accesorios de PVC, válvulas de compuerta y tapas metálicas. Se tomarán en cuenta las características físicas y químicas del agua de la fuente para determinar las clases de tubería. Estos items clave tienen un monto aprox: </t>
    </r>
    <r>
      <rPr>
        <sz val="8"/>
        <color rgb="FFFF0000"/>
        <rFont val="Segoe UI"/>
        <family val="2"/>
      </rPr>
      <t>USD$ XXXXX</t>
    </r>
  </si>
  <si>
    <r>
      <t xml:space="preserve"> </t>
    </r>
    <r>
      <rPr>
        <b/>
        <sz val="8"/>
        <color theme="1"/>
        <rFont val="Segoe UI"/>
        <family val="2"/>
      </rPr>
      <t>Conducción</t>
    </r>
    <r>
      <rPr>
        <sz val="8"/>
        <color theme="1"/>
        <rFont val="Segoe UI"/>
        <family val="2"/>
      </rPr>
      <t xml:space="preserve">: Para transportar el agua desde la fuente de abastecimiento hasta la planta de tratamiento. Se diseñó para evitar la pérdida de presión y minimizar sifones, manteniendo la línea de tubería por debajo de la línea piezométrica. La tubería principal partirá del desarenador con tubería de PVC de 160 mm de diámetro y luego continuará con tubería de PVC de 110 mm hasta la planta de tratamiento. La presión nominal del tubo propuesto es de 1 MPa, y se utilizarán "Tanques Rompe Presión" para contrarrestar la sobrepresión y mantener la presión estática máxima en 40 mca. Se instalarán 3 válvulas de aire de 1 pulgada de diámetro y 5 válvulas de purga para mantenimiento y limpieza. Se ha considerado un paso elevado de 30 metros de longitud sobre el río Unumkis, diseñado con columnas de hormigón armado y soporte de tubería mediante cables de acero y grilletes. La conducción también incluye un paso elevado sobre el río Chiguaza de 70 metros de luz. Los cálculos de pérdida de carga se realizarán con la fórmula de Hazen Williams. Estos items clave tienen un monto aprox: </t>
    </r>
    <r>
      <rPr>
        <sz val="8"/>
        <color rgb="FFFF0000"/>
        <rFont val="Segoe UI"/>
        <family val="2"/>
      </rPr>
      <t>USD$ XXXXX</t>
    </r>
  </si>
  <si>
    <r>
      <rPr>
        <b/>
        <sz val="8"/>
        <color theme="1"/>
        <rFont val="Segoe UI"/>
        <family val="2"/>
      </rPr>
      <t>Planta de Tratamiento</t>
    </r>
    <r>
      <rPr>
        <sz val="8"/>
        <color theme="1"/>
        <rFont val="Segoe UI"/>
        <family val="2"/>
      </rPr>
      <t xml:space="preserve">:  Se empleará una planta modular compacta de procesos completos, elevada y de forma rectangular, construida en ACERO NAVAL ASTM A-131. Esta planta cumplirá con la Norma Técnica Ecuatoriana 2655. Estará compuesta por dos módulos principales: Floculación/Sedimentación y Filtro. Los procesos de tratamiento incluirán: Regulación y Control de Caudal, Oxigenador Dinámico Hidráulico, Atenuador de Caudal, Mezcla Rápida y Coagulación Parshall, Mezcla Lenta Mecánica, Floculador de Flujo Vertical, Cámara de Presedimentación, Sedimentación de Alta Tasa, Filtración, Retrolavado y Desinfección. Para la desinfección, se inyectará cloro gas a la tubería de agua filtrada, que luego pasará a una cámara de contacto. Esta cámara será un canal serpenteante de 4.10 x 4.00 metros con 1.50 metros de profundidad, diseñado para garantizar un tiempo de retención de 20 minutos y la efectividad del desinfectante en la eliminación de bacterias, virus y protozoos. </t>
    </r>
    <r>
      <rPr>
        <b/>
        <sz val="8"/>
        <color theme="1"/>
        <rFont val="Segoe UI"/>
        <family val="2"/>
      </rPr>
      <t>El caudal de diseño para la planta de tratamiento será el caudal máximo diario más un 10%,</t>
    </r>
    <r>
      <rPr>
        <sz val="8"/>
        <color theme="1"/>
        <rFont val="Segoe UI"/>
        <family val="2"/>
      </rPr>
      <t xml:space="preserve"> resultando en 17.04 L/s. Los análisis de laboratorio del agua cruda mostraron características fisicoquímicas favorables, pero con altos niveles de Coliformes Totales, lo que justifica la necesidad de la planta de tratamiento para la desinfección y potabilización. Estos items clave tienen un monto aprox: </t>
    </r>
    <r>
      <rPr>
        <sz val="8"/>
        <color rgb="FFFF0000"/>
        <rFont val="Segoe UI"/>
        <family val="2"/>
      </rPr>
      <t>USD$ XXXXX</t>
    </r>
  </si>
  <si>
    <r>
      <rPr>
        <b/>
        <sz val="8"/>
        <color theme="1"/>
        <rFont val="Segoe UI"/>
        <family val="2"/>
      </rPr>
      <t>Reservas y almacenamiento</t>
    </r>
    <r>
      <rPr>
        <sz val="8"/>
        <color theme="1"/>
        <rFont val="Segoe UI"/>
        <family val="2"/>
      </rPr>
      <t xml:space="preserve">: El almacenamiento se realizará mediante la construcción de tanques de reserva de ferrocemento con una resistencia de 210 kg/cm² y aditivos impermeabilizantes. Se construirán dos unidades de 200 m³ cada una y una unidad de 120 m³, sumando 520 m³. Además, se utilizarán dos tanques existentes de 10 m³ cada uno en las comunidades de Unumkis y La Unión. El volumen total de regulación será de 540 m³. Los tanques contarán con válvulas reguladoras de caudal en el ingreso y salidas, y cada ramal tendrá su respectivo macromedidor. También se incluirán válvulas de mantenimiento, rebose y limpieza, así como una losa de cimentación con subdren para evacuar el agua. Las reservas abastecerán a toda el área del proyecto, desde Wachmas en el norte hasta Najempaim en el sur. Estos items clave tienen un monto aprox: USD$ </t>
    </r>
    <r>
      <rPr>
        <sz val="8"/>
        <color rgb="FFFF0000"/>
        <rFont val="Segoe UI"/>
        <family val="2"/>
      </rPr>
      <t>XXXXX</t>
    </r>
  </si>
  <si>
    <r>
      <rPr>
        <b/>
        <sz val="8"/>
        <color theme="1"/>
        <rFont val="Segoe UI"/>
        <family val="2"/>
      </rPr>
      <t>Red de Distribución:</t>
    </r>
    <r>
      <rPr>
        <sz val="8"/>
        <color theme="1"/>
        <rFont val="Segoe UI"/>
        <family val="2"/>
      </rPr>
      <t xml:space="preserve">  Estará diseñada para el caudal máximo horario proyectado para el año 2036, que es de 37.17 l/s. Cubrirá el 100% de las viviendas en un área de 160 hectáreas. La red estará compuesta por una tubería principal que recorrerá todas las comunidades y ramales secundarios para la distribución sectorizada. Se utilizarán tuberías de PVC con diámetros variados, desde 200 mm en la tubería principal que sale de los tanques, reduciéndose progresivamente hasta 50 mm o 40 mm en los ramales y la distribución interna de las comunidades. La configuración de los ramales será un circuito combinado (cerrado y abierto) para optimizar la distribución. Los cálculos hidráulicos se realizarán con el software WaterCAD. Las conexiones domiciliarias se realizarán con tubería de PVC de ½” roscable, incluyendo un collarín de bronce de toma y medidores domiciliarios de ½” en cobre y de chorro múltiple. Estos medidores se ubicarán en la entrada de cada casa, en las líneas de fábrica.  Estos items clave tienen un monto aprox: USD$ </t>
    </r>
    <r>
      <rPr>
        <sz val="8"/>
        <color rgb="FFFF0000"/>
        <rFont val="Segoe UI"/>
        <family val="2"/>
      </rPr>
      <t>XXXXX</t>
    </r>
  </si>
  <si>
    <r>
      <t>Riesgo Futuro Modelo</t>
    </r>
    <r>
      <rPr>
        <b/>
        <sz val="11"/>
        <color rgb="FFFF0000"/>
        <rFont val="Segoe UI"/>
        <family val="2"/>
      </rPr>
      <t xml:space="preserve"> XXX</t>
    </r>
    <r>
      <rPr>
        <b/>
        <sz val="11"/>
        <color theme="1"/>
        <rFont val="Segoe UI"/>
        <family val="2"/>
      </rPr>
      <t xml:space="preserve"> </t>
    </r>
    <r>
      <rPr>
        <sz val="11"/>
        <color theme="1"/>
        <rFont val="Segoe UI"/>
        <family val="2"/>
      </rPr>
      <t>Mejor RMSE</t>
    </r>
  </si>
  <si>
    <r>
      <t xml:space="preserve">Riesgo Futuro Escenario Húmedo: </t>
    </r>
    <r>
      <rPr>
        <b/>
        <sz val="11"/>
        <color rgb="FFFF0000"/>
        <rFont val="Segoe UI"/>
        <family val="2"/>
      </rPr>
      <t>Modelo y SSP</t>
    </r>
  </si>
  <si>
    <r>
      <t xml:space="preserve">Riesgo Futuro Escenario Escasez: </t>
    </r>
    <r>
      <rPr>
        <b/>
        <sz val="11"/>
        <color rgb="FFFF0000"/>
        <rFont val="Segoe UI"/>
        <family val="2"/>
      </rPr>
      <t>Modelo y SSP</t>
    </r>
  </si>
  <si>
    <r>
      <t xml:space="preserve">¿Qué porcentaje del elemento expuesto se encuentra bajo amenaza climática de grado moderada, alta o muy alta ?
</t>
    </r>
    <r>
      <rPr>
        <b/>
        <sz val="9"/>
        <color theme="1"/>
        <rFont val="Segoe UI"/>
        <family val="2"/>
      </rPr>
      <t xml:space="preserve">1. % E Muy Bajo: </t>
    </r>
    <r>
      <rPr>
        <sz val="9"/>
        <color theme="1"/>
        <rFont val="Segoe UI"/>
        <family val="2"/>
      </rPr>
      <t xml:space="preserve">0% a 20% </t>
    </r>
    <r>
      <rPr>
        <b/>
        <sz val="9"/>
        <color theme="1"/>
        <rFont val="Segoe UI"/>
        <family val="2"/>
      </rPr>
      <t xml:space="preserve">
2. % E Bajo: </t>
    </r>
    <r>
      <rPr>
        <sz val="9"/>
        <color theme="1"/>
        <rFont val="Segoe UI"/>
        <family val="2"/>
      </rPr>
      <t xml:space="preserve">21% al 40% </t>
    </r>
    <r>
      <rPr>
        <b/>
        <sz val="9"/>
        <color theme="1"/>
        <rFont val="Segoe UI"/>
        <family val="2"/>
      </rPr>
      <t xml:space="preserve">
3. % E Moderado: </t>
    </r>
    <r>
      <rPr>
        <sz val="9"/>
        <color theme="1"/>
        <rFont val="Segoe UI"/>
        <family val="2"/>
      </rPr>
      <t>41% al 60%</t>
    </r>
    <r>
      <rPr>
        <b/>
        <sz val="9"/>
        <color theme="1"/>
        <rFont val="Segoe UI"/>
        <family val="2"/>
      </rPr>
      <t xml:space="preserve"> 
4. % E Alto </t>
    </r>
    <r>
      <rPr>
        <sz val="9"/>
        <color theme="1"/>
        <rFont val="Segoe UI"/>
        <family val="2"/>
      </rPr>
      <t>61% al 80%</t>
    </r>
    <r>
      <rPr>
        <b/>
        <sz val="9"/>
        <color theme="1"/>
        <rFont val="Segoe UI"/>
        <family val="2"/>
      </rPr>
      <t xml:space="preserve"> 
5. % E Muy Alto: </t>
    </r>
    <r>
      <rPr>
        <sz val="9"/>
        <color theme="1"/>
        <rFont val="Segoe UI"/>
        <family val="2"/>
      </rPr>
      <t>81% al 100%</t>
    </r>
  </si>
  <si>
    <r>
      <t>Acciones de</t>
    </r>
    <r>
      <rPr>
        <b/>
        <sz val="11"/>
        <rFont val="Segoe UI"/>
        <family val="2"/>
      </rPr>
      <t xml:space="preserve"> RESILIENCIA
Detalle para el componente que corresponda y modifique le valor respectivo del riesgo climático actual</t>
    </r>
  </si>
  <si>
    <r>
      <t xml:space="preserve">Acciones de </t>
    </r>
    <r>
      <rPr>
        <b/>
        <sz val="9"/>
        <color theme="1"/>
        <rFont val="Segoe UI"/>
        <family val="2"/>
      </rPr>
      <t>REDUCCIÓN DE SENSIBILIDAD</t>
    </r>
    <r>
      <rPr>
        <sz val="9"/>
        <color theme="1"/>
        <rFont val="Segoe UI"/>
        <family val="2"/>
      </rPr>
      <t xml:space="preserve">
Detalle para el componente que corresponda y modifique le valor respectivo del riesgo climático actual</t>
    </r>
  </si>
  <si>
    <r>
      <t xml:space="preserve">Acciones de </t>
    </r>
    <r>
      <rPr>
        <b/>
        <sz val="9"/>
        <color theme="1"/>
        <rFont val="Segoe UI"/>
        <family val="2"/>
      </rPr>
      <t>INCREMENTO DE CAPACIDAD ADAPTATIVA Y RESPUESTA</t>
    </r>
    <r>
      <rPr>
        <sz val="9"/>
        <color theme="1"/>
        <rFont val="Segoe UI"/>
        <family val="2"/>
      </rPr>
      <t xml:space="preserve">
Detalle para el componente que corresponda y modifique le valor respectivo del riesgo climático actual</t>
    </r>
  </si>
  <si>
    <r>
      <rPr>
        <sz val="16"/>
        <color rgb="FFFF0000"/>
        <rFont val="Segoe UI"/>
        <family val="2"/>
      </rPr>
      <t>1.</t>
    </r>
    <r>
      <rPr>
        <sz val="11"/>
        <color theme="1"/>
        <rFont val="Segoe UI"/>
        <family val="2"/>
      </rPr>
      <t xml:space="preserve"> Ubique el </t>
    </r>
    <r>
      <rPr>
        <b/>
        <sz val="11"/>
        <color theme="1"/>
        <rFont val="Segoe UI"/>
        <family val="2"/>
      </rPr>
      <t>Elemento Expuesto</t>
    </r>
    <r>
      <rPr>
        <sz val="11"/>
        <color theme="1"/>
        <rFont val="Segoe UI"/>
        <family val="2"/>
      </rPr>
      <t xml:space="preserve"> y sus caudales de diseño en función de la IDF INAMHI</t>
    </r>
  </si>
  <si>
    <r>
      <rPr>
        <sz val="16"/>
        <color rgb="FFFF0000"/>
        <rFont val="Segoe UI"/>
        <family val="2"/>
      </rPr>
      <t>2.</t>
    </r>
    <r>
      <rPr>
        <sz val="11"/>
        <color theme="1"/>
        <rFont val="Segoe UI"/>
        <family val="2"/>
      </rPr>
      <t xml:space="preserve"> Calcule el valor para cada Amenaza, considerando la geometría del Elemento expuesto (punto, línea o polígono). </t>
    </r>
  </si>
  <si>
    <r>
      <rPr>
        <sz val="14"/>
        <color rgb="FFFF0000"/>
        <rFont val="Segoe UI"/>
        <family val="2"/>
      </rPr>
      <t xml:space="preserve">3. </t>
    </r>
    <r>
      <rPr>
        <sz val="11"/>
        <color theme="1"/>
        <rFont val="Segoe UI"/>
        <family val="2"/>
      </rPr>
      <t>Con el valor obtenido de cada Amenaza, continúe al análisis en la página principal</t>
    </r>
  </si>
  <si>
    <r>
      <rPr>
        <sz val="16"/>
        <color rgb="FFFF0000"/>
        <rFont val="Roboto"/>
      </rPr>
      <t xml:space="preserve">* </t>
    </r>
    <r>
      <rPr>
        <sz val="16"/>
        <color rgb="FF1E4E79"/>
        <rFont val="Roboto"/>
      </rPr>
      <t xml:space="preserve">La presente herramienta, toma como base conceptual la caja de herramientas MAATE (2019). Es </t>
    </r>
    <r>
      <rPr>
        <b/>
        <sz val="16"/>
        <color rgb="FF1E4E79"/>
        <rFont val="Roboto"/>
      </rPr>
      <t>una versión mejorada y adaptada para proyectos de Agua, Saneamiento y Desechos Sólidos</t>
    </r>
    <r>
      <rPr>
        <sz val="16"/>
        <color rgb="FF1E4E79"/>
        <rFont val="Roboto"/>
      </rPr>
      <t xml:space="preserve"> como soporte para integración de criterios de Cambio Climático en obras de infraestructura  e integra el análisis de Vulnerabilidad y Riesgo Climático AR6 IPCC
Nótese que la metodología que fundamenta esta herramienta,  constituye una estimación intermedia (nivel 2) para el análisis de vulnerabilidad y Riesgo Climático de programas y proyectos de los </t>
    </r>
    <r>
      <rPr>
        <sz val="16"/>
        <color rgb="FF548135"/>
        <rFont val="Roboto"/>
      </rPr>
      <t>GAD</t>
    </r>
    <r>
      <rPr>
        <sz val="16"/>
        <color rgb="FF1E4E79"/>
        <rFont val="Roboto"/>
      </rPr>
      <t xml:space="preserve">
Este análisis se debería realizar una vez desarrollado el diagnóstico de amenazas climáticas futuras del modelo de acople de Modelos de Circulación Global a las ecuaciones de Intensidad, Duración y Fecuencia de INAMHI: </t>
    </r>
    <r>
      <rPr>
        <u/>
        <sz val="16"/>
        <color rgb="FF1E4E79"/>
        <rFont val="Roboto"/>
      </rPr>
      <t>https://github.com/QuishpeL/Protocolo-de-acople-GCM-to-IDF-INAMHI-2019</t>
    </r>
  </si>
  <si>
    <t>Desarrollar un sistema de alerta temprana</t>
  </si>
  <si>
    <t>Cita sugerida: Aplicación práctica del protocolo de acople de Modelos de Circulación Global a ecuaciones IDF de INAMHI. Quishpe D., Hidrobo H. (2025)</t>
  </si>
  <si>
    <t>VUL</t>
  </si>
  <si>
    <t>IND_VUL</t>
  </si>
  <si>
    <t>IND</t>
  </si>
  <si>
    <t>VARIANZA</t>
  </si>
  <si>
    <t>RAIZ</t>
  </si>
  <si>
    <t>PESO</t>
  </si>
  <si>
    <t>SUMA SENSIBILIDAD</t>
  </si>
  <si>
    <r>
      <rPr>
        <b/>
        <sz val="28"/>
        <color theme="1"/>
        <rFont val="Segoe UI"/>
        <family val="2"/>
      </rPr>
      <t>*</t>
    </r>
    <r>
      <rPr>
        <b/>
        <sz val="11"/>
        <color theme="1"/>
        <rFont val="Segoe UI"/>
        <family val="2"/>
      </rPr>
      <t xml:space="preserve">Matriz de Aplicación RC basada en la Caja de Herramientas para PDOT elaborado por el Ministerio de Ambiente, Agua y Transición Ecológica (2019). 
</t>
    </r>
  </si>
  <si>
    <t>SCRIPT LOGROÑO 792025 20H02</t>
  </si>
  <si>
    <t>PASO A</t>
  </si>
  <si>
    <t>#A_config_LogroñoPlus0709.py</t>
  </si>
  <si>
    <r>
      <t>import</t>
    </r>
    <r>
      <rPr>
        <sz val="10.5"/>
        <color rgb="FFCCCCCC"/>
        <rFont val="Consolas"/>
        <family val="3"/>
      </rPr>
      <t xml:space="preserve"> </t>
    </r>
    <r>
      <rPr>
        <sz val="10.5"/>
        <color rgb="FF4EC9B0"/>
        <rFont val="Consolas"/>
        <family val="3"/>
      </rPr>
      <t>numpy</t>
    </r>
    <r>
      <rPr>
        <sz val="10.5"/>
        <color rgb="FFCCCCCC"/>
        <rFont val="Consolas"/>
        <family val="3"/>
      </rPr>
      <t xml:space="preserve"> </t>
    </r>
    <r>
      <rPr>
        <sz val="10.5"/>
        <color rgb="FFC586C0"/>
        <rFont val="Consolas"/>
        <family val="3"/>
      </rPr>
      <t>as</t>
    </r>
    <r>
      <rPr>
        <sz val="10.5"/>
        <color rgb="FFCCCCCC"/>
        <rFont val="Consolas"/>
        <family val="3"/>
      </rPr>
      <t xml:space="preserve"> </t>
    </r>
    <r>
      <rPr>
        <sz val="10.5"/>
        <color rgb="FF4EC9B0"/>
        <rFont val="Consolas"/>
        <family val="3"/>
      </rPr>
      <t>np</t>
    </r>
  </si>
  <si>
    <r>
      <t>CONFIG</t>
    </r>
    <r>
      <rPr>
        <sz val="10.5"/>
        <color rgb="FFCCCCCC"/>
        <rFont val="Consolas"/>
        <family val="3"/>
      </rPr>
      <t xml:space="preserve"> </t>
    </r>
    <r>
      <rPr>
        <sz val="10.5"/>
        <color rgb="FFD4D4D4"/>
        <rFont val="Consolas"/>
        <family val="3"/>
      </rPr>
      <t>=</t>
    </r>
    <r>
      <rPr>
        <sz val="10.5"/>
        <color rgb="FFCCCCCC"/>
        <rFont val="Consolas"/>
        <family val="3"/>
      </rPr>
      <t xml:space="preserve"> {</t>
    </r>
  </si>
  <si>
    <r>
      <t xml:space="preserve">    </t>
    </r>
    <r>
      <rPr>
        <sz val="10.5"/>
        <color rgb="FF6A9955"/>
        <rFont val="Consolas"/>
        <family val="3"/>
      </rPr>
      <t># === PARAMETROS ESPECÍFICOS PARA LOGROÑO ===</t>
    </r>
  </si>
  <si>
    <r>
      <t xml:space="preserve">    </t>
    </r>
    <r>
      <rPr>
        <sz val="10.5"/>
        <color rgb="FFCE9178"/>
        <rFont val="Consolas"/>
        <family val="3"/>
      </rPr>
      <t>"nombre_lugar"</t>
    </r>
    <r>
      <rPr>
        <sz val="10.5"/>
        <color rgb="FFCCCCCC"/>
        <rFont val="Consolas"/>
        <family val="3"/>
      </rPr>
      <t xml:space="preserve">: </t>
    </r>
    <r>
      <rPr>
        <sz val="10.5"/>
        <color rgb="FFCE9178"/>
        <rFont val="Consolas"/>
        <family val="3"/>
      </rPr>
      <t>"Logroño"</t>
    </r>
    <r>
      <rPr>
        <sz val="10.5"/>
        <color rgb="FFCCCCCC"/>
        <rFont val="Consolas"/>
        <family val="3"/>
      </rPr>
      <t>,</t>
    </r>
  </si>
  <si>
    <r>
      <t xml:space="preserve">    </t>
    </r>
    <r>
      <rPr>
        <sz val="10.5"/>
        <color rgb="FFCE9178"/>
        <rFont val="Consolas"/>
        <family val="3"/>
      </rPr>
      <t>"coordenadas"</t>
    </r>
    <r>
      <rPr>
        <sz val="10.5"/>
        <color rgb="FFCCCCCC"/>
        <rFont val="Consolas"/>
        <family val="3"/>
      </rPr>
      <t>: [</t>
    </r>
    <r>
      <rPr>
        <sz val="10.5"/>
        <color rgb="FFD4D4D4"/>
        <rFont val="Consolas"/>
        <family val="3"/>
      </rPr>
      <t>-</t>
    </r>
    <r>
      <rPr>
        <sz val="10.5"/>
        <color rgb="FFB5CEA8"/>
        <rFont val="Consolas"/>
        <family val="3"/>
      </rPr>
      <t>78.43</t>
    </r>
    <r>
      <rPr>
        <sz val="10.5"/>
        <color rgb="FFCCCCCC"/>
        <rFont val="Consolas"/>
        <family val="3"/>
      </rPr>
      <t xml:space="preserve">, </t>
    </r>
    <r>
      <rPr>
        <sz val="10.5"/>
        <color rgb="FFD4D4D4"/>
        <rFont val="Consolas"/>
        <family val="3"/>
      </rPr>
      <t>-</t>
    </r>
    <r>
      <rPr>
        <sz val="10.5"/>
        <color rgb="FFB5CEA8"/>
        <rFont val="Consolas"/>
        <family val="3"/>
      </rPr>
      <t>2.62</t>
    </r>
    <r>
      <rPr>
        <sz val="10.5"/>
        <color rgb="FFCCCCCC"/>
        <rFont val="Consolas"/>
        <family val="3"/>
      </rPr>
      <t xml:space="preserve">], </t>
    </r>
    <r>
      <rPr>
        <sz val="10.5"/>
        <color rgb="FF6A9955"/>
        <rFont val="Consolas"/>
        <family val="3"/>
      </rPr>
      <t># [longitud, latitud]</t>
    </r>
  </si>
  <si>
    <r>
      <t xml:space="preserve">    </t>
    </r>
    <r>
      <rPr>
        <sz val="10.5"/>
        <color rgb="FFCE9178"/>
        <rFont val="Consolas"/>
        <family val="3"/>
      </rPr>
      <t>"ecuaciones_idf_sucua"</t>
    </r>
    <r>
      <rPr>
        <sz val="10.5"/>
        <color rgb="FFCCCCCC"/>
        <rFont val="Consolas"/>
        <family val="3"/>
      </rPr>
      <t>:</t>
    </r>
  </si>
  <si>
    <t>    {</t>
  </si>
  <si>
    <r>
      <t xml:space="preserve">        </t>
    </r>
    <r>
      <rPr>
        <sz val="10.5"/>
        <color rgb="FFCE9178"/>
        <rFont val="Consolas"/>
        <family val="3"/>
      </rPr>
      <t>'intervalo_1'</t>
    </r>
    <r>
      <rPr>
        <sz val="10.5"/>
        <color rgb="FFCCCCCC"/>
        <rFont val="Consolas"/>
        <family val="3"/>
      </rPr>
      <t>: {</t>
    </r>
    <r>
      <rPr>
        <sz val="10.5"/>
        <color rgb="FFCE9178"/>
        <rFont val="Consolas"/>
        <family val="3"/>
      </rPr>
      <t>'t_max'</t>
    </r>
    <r>
      <rPr>
        <sz val="10.5"/>
        <color rgb="FFCCCCCC"/>
        <rFont val="Consolas"/>
        <family val="3"/>
      </rPr>
      <t xml:space="preserve">: </t>
    </r>
    <r>
      <rPr>
        <sz val="10.5"/>
        <color rgb="FFB5CEA8"/>
        <rFont val="Consolas"/>
        <family val="3"/>
      </rPr>
      <t>30</t>
    </r>
    <r>
      <rPr>
        <sz val="10.5"/>
        <color rgb="FFCCCCCC"/>
        <rFont val="Consolas"/>
        <family val="3"/>
      </rPr>
      <t xml:space="preserve">, </t>
    </r>
    <r>
      <rPr>
        <sz val="10.5"/>
        <color rgb="FFCE9178"/>
        <rFont val="Consolas"/>
        <family val="3"/>
      </rPr>
      <t>'a'</t>
    </r>
    <r>
      <rPr>
        <sz val="10.5"/>
        <color rgb="FFCCCCCC"/>
        <rFont val="Consolas"/>
        <family val="3"/>
      </rPr>
      <t xml:space="preserve">: </t>
    </r>
    <r>
      <rPr>
        <sz val="10.5"/>
        <color rgb="FFB5CEA8"/>
        <rFont val="Consolas"/>
        <family val="3"/>
      </rPr>
      <t>275.3649</t>
    </r>
    <r>
      <rPr>
        <sz val="10.5"/>
        <color rgb="FFCCCCCC"/>
        <rFont val="Consolas"/>
        <family val="3"/>
      </rPr>
      <t xml:space="preserve">, </t>
    </r>
    <r>
      <rPr>
        <sz val="10.5"/>
        <color rgb="FFCE9178"/>
        <rFont val="Consolas"/>
        <family val="3"/>
      </rPr>
      <t>'b'</t>
    </r>
    <r>
      <rPr>
        <sz val="10.5"/>
        <color rgb="FFCCCCCC"/>
        <rFont val="Consolas"/>
        <family val="3"/>
      </rPr>
      <t xml:space="preserve">: </t>
    </r>
    <r>
      <rPr>
        <sz val="10.5"/>
        <color rgb="FFB5CEA8"/>
        <rFont val="Consolas"/>
        <family val="3"/>
      </rPr>
      <t>0.0766</t>
    </r>
    <r>
      <rPr>
        <sz val="10.5"/>
        <color rgb="FFCCCCCC"/>
        <rFont val="Consolas"/>
        <family val="3"/>
      </rPr>
      <t xml:space="preserve">, </t>
    </r>
    <r>
      <rPr>
        <sz val="10.5"/>
        <color rgb="FFCE9178"/>
        <rFont val="Consolas"/>
        <family val="3"/>
      </rPr>
      <t>'c'</t>
    </r>
    <r>
      <rPr>
        <sz val="10.5"/>
        <color rgb="FFCCCCCC"/>
        <rFont val="Consolas"/>
        <family val="3"/>
      </rPr>
      <t xml:space="preserve">: </t>
    </r>
    <r>
      <rPr>
        <sz val="10.5"/>
        <color rgb="FFB5CEA8"/>
        <rFont val="Consolas"/>
        <family val="3"/>
      </rPr>
      <t>0.5412</t>
    </r>
    <r>
      <rPr>
        <sz val="10.5"/>
        <color rgb="FFCCCCCC"/>
        <rFont val="Consolas"/>
        <family val="3"/>
      </rPr>
      <t>},</t>
    </r>
  </si>
  <si>
    <r>
      <t xml:space="preserve">        </t>
    </r>
    <r>
      <rPr>
        <sz val="10.5"/>
        <color rgb="FFCE9178"/>
        <rFont val="Consolas"/>
        <family val="3"/>
      </rPr>
      <t>'intervalo_2'</t>
    </r>
    <r>
      <rPr>
        <sz val="10.5"/>
        <color rgb="FFCCCCCC"/>
        <rFont val="Consolas"/>
        <family val="3"/>
      </rPr>
      <t>: {</t>
    </r>
    <r>
      <rPr>
        <sz val="10.5"/>
        <color rgb="FFCE9178"/>
        <rFont val="Consolas"/>
        <family val="3"/>
      </rPr>
      <t>'t_max'</t>
    </r>
    <r>
      <rPr>
        <sz val="10.5"/>
        <color rgb="FFCCCCCC"/>
        <rFont val="Consolas"/>
        <family val="3"/>
      </rPr>
      <t xml:space="preserve">: </t>
    </r>
    <r>
      <rPr>
        <sz val="10.5"/>
        <color rgb="FFB5CEA8"/>
        <rFont val="Consolas"/>
        <family val="3"/>
      </rPr>
      <t>120</t>
    </r>
    <r>
      <rPr>
        <sz val="10.5"/>
        <color rgb="FFCCCCCC"/>
        <rFont val="Consolas"/>
        <family val="3"/>
      </rPr>
      <t xml:space="preserve">, </t>
    </r>
    <r>
      <rPr>
        <sz val="10.5"/>
        <color rgb="FFCE9178"/>
        <rFont val="Consolas"/>
        <family val="3"/>
      </rPr>
      <t>'a'</t>
    </r>
    <r>
      <rPr>
        <sz val="10.5"/>
        <color rgb="FFCCCCCC"/>
        <rFont val="Consolas"/>
        <family val="3"/>
      </rPr>
      <t xml:space="preserve">: </t>
    </r>
    <r>
      <rPr>
        <sz val="10.5"/>
        <color rgb="FFB5CEA8"/>
        <rFont val="Consolas"/>
        <family val="3"/>
      </rPr>
      <t>412.2268</t>
    </r>
    <r>
      <rPr>
        <sz val="10.5"/>
        <color rgb="FFCCCCCC"/>
        <rFont val="Consolas"/>
        <family val="3"/>
      </rPr>
      <t xml:space="preserve">, </t>
    </r>
    <r>
      <rPr>
        <sz val="10.5"/>
        <color rgb="FFCE9178"/>
        <rFont val="Consolas"/>
        <family val="3"/>
      </rPr>
      <t>'b'</t>
    </r>
    <r>
      <rPr>
        <sz val="10.5"/>
        <color rgb="FFCCCCCC"/>
        <rFont val="Consolas"/>
        <family val="3"/>
      </rPr>
      <t xml:space="preserve">: </t>
    </r>
    <r>
      <rPr>
        <sz val="10.5"/>
        <color rgb="FFB5CEA8"/>
        <rFont val="Consolas"/>
        <family val="3"/>
      </rPr>
      <t>0.0884</t>
    </r>
    <r>
      <rPr>
        <sz val="10.5"/>
        <color rgb="FFCCCCCC"/>
        <rFont val="Consolas"/>
        <family val="3"/>
      </rPr>
      <t xml:space="preserve">, </t>
    </r>
    <r>
      <rPr>
        <sz val="10.5"/>
        <color rgb="FFCE9178"/>
        <rFont val="Consolas"/>
        <family val="3"/>
      </rPr>
      <t>'c'</t>
    </r>
    <r>
      <rPr>
        <sz val="10.5"/>
        <color rgb="FFCCCCCC"/>
        <rFont val="Consolas"/>
        <family val="3"/>
      </rPr>
      <t xml:space="preserve">: </t>
    </r>
    <r>
      <rPr>
        <sz val="10.5"/>
        <color rgb="FFB5CEA8"/>
        <rFont val="Consolas"/>
        <family val="3"/>
      </rPr>
      <t>0.6608</t>
    </r>
    <r>
      <rPr>
        <sz val="10.5"/>
        <color rgb="FFCCCCCC"/>
        <rFont val="Consolas"/>
        <family val="3"/>
      </rPr>
      <t>},</t>
    </r>
  </si>
  <si>
    <r>
      <t xml:space="preserve">        </t>
    </r>
    <r>
      <rPr>
        <sz val="10.5"/>
        <color rgb="FFCE9178"/>
        <rFont val="Consolas"/>
        <family val="3"/>
      </rPr>
      <t>'intervalo_3'</t>
    </r>
    <r>
      <rPr>
        <sz val="10.5"/>
        <color rgb="FFCCCCCC"/>
        <rFont val="Consolas"/>
        <family val="3"/>
      </rPr>
      <t>: {</t>
    </r>
    <r>
      <rPr>
        <sz val="10.5"/>
        <color rgb="FFCE9178"/>
        <rFont val="Consolas"/>
        <family val="3"/>
      </rPr>
      <t>'t_max'</t>
    </r>
    <r>
      <rPr>
        <sz val="10.5"/>
        <color rgb="FFCCCCCC"/>
        <rFont val="Consolas"/>
        <family val="3"/>
      </rPr>
      <t xml:space="preserve">: </t>
    </r>
    <r>
      <rPr>
        <sz val="10.5"/>
        <color rgb="FFB5CEA8"/>
        <rFont val="Consolas"/>
        <family val="3"/>
      </rPr>
      <t>1440</t>
    </r>
    <r>
      <rPr>
        <sz val="10.5"/>
        <color rgb="FFCCCCCC"/>
        <rFont val="Consolas"/>
        <family val="3"/>
      </rPr>
      <t xml:space="preserve">, </t>
    </r>
    <r>
      <rPr>
        <sz val="10.5"/>
        <color rgb="FFCE9178"/>
        <rFont val="Consolas"/>
        <family val="3"/>
      </rPr>
      <t>'a'</t>
    </r>
    <r>
      <rPr>
        <sz val="10.5"/>
        <color rgb="FFCCCCCC"/>
        <rFont val="Consolas"/>
        <family val="3"/>
      </rPr>
      <t xml:space="preserve">: </t>
    </r>
    <r>
      <rPr>
        <sz val="10.5"/>
        <color rgb="FFB5CEA8"/>
        <rFont val="Consolas"/>
        <family val="3"/>
      </rPr>
      <t>1075.4465</t>
    </r>
    <r>
      <rPr>
        <sz val="10.5"/>
        <color rgb="FFCCCCCC"/>
        <rFont val="Consolas"/>
        <family val="3"/>
      </rPr>
      <t xml:space="preserve">, </t>
    </r>
    <r>
      <rPr>
        <sz val="10.5"/>
        <color rgb="FFCE9178"/>
        <rFont val="Consolas"/>
        <family val="3"/>
      </rPr>
      <t>'b'</t>
    </r>
    <r>
      <rPr>
        <sz val="10.5"/>
        <color rgb="FFCCCCCC"/>
        <rFont val="Consolas"/>
        <family val="3"/>
      </rPr>
      <t xml:space="preserve">: </t>
    </r>
    <r>
      <rPr>
        <sz val="10.5"/>
        <color rgb="FFB5CEA8"/>
        <rFont val="Consolas"/>
        <family val="3"/>
      </rPr>
      <t>0.0909</t>
    </r>
    <r>
      <rPr>
        <sz val="10.5"/>
        <color rgb="FFCCCCCC"/>
        <rFont val="Consolas"/>
        <family val="3"/>
      </rPr>
      <t xml:space="preserve">, </t>
    </r>
    <r>
      <rPr>
        <sz val="10.5"/>
        <color rgb="FFCE9178"/>
        <rFont val="Consolas"/>
        <family val="3"/>
      </rPr>
      <t>'c'</t>
    </r>
    <r>
      <rPr>
        <sz val="10.5"/>
        <color rgb="FFCCCCCC"/>
        <rFont val="Consolas"/>
        <family val="3"/>
      </rPr>
      <t xml:space="preserve">: </t>
    </r>
    <r>
      <rPr>
        <sz val="10.5"/>
        <color rgb="FFB5CEA8"/>
        <rFont val="Consolas"/>
        <family val="3"/>
      </rPr>
      <t>0.8626</t>
    </r>
    <r>
      <rPr>
        <sz val="10.5"/>
        <color rgb="FFCCCCCC"/>
        <rFont val="Consolas"/>
        <family val="3"/>
      </rPr>
      <t>}</t>
    </r>
  </si>
  <si>
    <t>    },</t>
  </si>
  <si>
    <r>
      <t xml:space="preserve">    </t>
    </r>
    <r>
      <rPr>
        <sz val="10.5"/>
        <color rgb="FF6A9955"/>
        <rFont val="Consolas"/>
        <family val="3"/>
      </rPr>
      <t># === PARAMETROS GENERALES DEL PROYECTO ===</t>
    </r>
  </si>
  <si>
    <r>
      <t xml:space="preserve">    </t>
    </r>
    <r>
      <rPr>
        <sz val="10.5"/>
        <color rgb="FFCE9178"/>
        <rFont val="Consolas"/>
        <family val="3"/>
      </rPr>
      <t>"proyecto_gee"</t>
    </r>
    <r>
      <rPr>
        <sz val="10.5"/>
        <color rgb="FFCCCCCC"/>
        <rFont val="Consolas"/>
        <family val="3"/>
      </rPr>
      <t xml:space="preserve">: </t>
    </r>
    <r>
      <rPr>
        <sz val="10.5"/>
        <color rgb="FFCE9178"/>
        <rFont val="Consolas"/>
        <family val="3"/>
      </rPr>
      <t>"clima-zamorano"</t>
    </r>
    <r>
      <rPr>
        <sz val="10.5"/>
        <color rgb="FFCCCCCC"/>
        <rFont val="Consolas"/>
        <family val="3"/>
      </rPr>
      <t>,</t>
    </r>
  </si>
  <si>
    <r>
      <t xml:space="preserve">    </t>
    </r>
    <r>
      <rPr>
        <sz val="10.5"/>
        <color rgb="FFCE9178"/>
        <rFont val="Consolas"/>
        <family val="3"/>
      </rPr>
      <t>"modelos_cmip6"</t>
    </r>
    <r>
      <rPr>
        <sz val="10.5"/>
        <color rgb="FFCCCCCC"/>
        <rFont val="Consolas"/>
        <family val="3"/>
      </rPr>
      <t>: [</t>
    </r>
  </si>
  <si>
    <r>
      <t xml:space="preserve">        </t>
    </r>
    <r>
      <rPr>
        <sz val="10.5"/>
        <color rgb="FFCE9178"/>
        <rFont val="Consolas"/>
        <family val="3"/>
      </rPr>
      <t>'MIROC6'</t>
    </r>
    <r>
      <rPr>
        <sz val="10.5"/>
        <color rgb="FFCCCCCC"/>
        <rFont val="Consolas"/>
        <family val="3"/>
      </rPr>
      <t xml:space="preserve">, </t>
    </r>
    <r>
      <rPr>
        <sz val="10.5"/>
        <color rgb="FFCE9178"/>
        <rFont val="Consolas"/>
        <family val="3"/>
      </rPr>
      <t>'TaiESM1'</t>
    </r>
    <r>
      <rPr>
        <sz val="10.5"/>
        <color rgb="FFCCCCCC"/>
        <rFont val="Consolas"/>
        <family val="3"/>
      </rPr>
      <t xml:space="preserve">, </t>
    </r>
    <r>
      <rPr>
        <sz val="10.5"/>
        <color rgb="FFCE9178"/>
        <rFont val="Consolas"/>
        <family val="3"/>
      </rPr>
      <t>'FGOALS-g3'</t>
    </r>
    <r>
      <rPr>
        <sz val="10.5"/>
        <color rgb="FFCCCCCC"/>
        <rFont val="Consolas"/>
        <family val="3"/>
      </rPr>
      <t xml:space="preserve">, </t>
    </r>
    <r>
      <rPr>
        <sz val="10.5"/>
        <color rgb="FFCE9178"/>
        <rFont val="Consolas"/>
        <family val="3"/>
      </rPr>
      <t>'IPSL-CM6A-LR'</t>
    </r>
  </si>
  <si>
    <r>
      <t xml:space="preserve">    ], </t>
    </r>
    <r>
      <rPr>
        <sz val="10.5"/>
        <color rgb="FF6A9955"/>
        <rFont val="Consolas"/>
        <family val="3"/>
      </rPr>
      <t># Nuevo modelo añadido</t>
    </r>
  </si>
  <si>
    <r>
      <t xml:space="preserve">    </t>
    </r>
    <r>
      <rPr>
        <sz val="10.5"/>
        <color rgb="FFCE9178"/>
        <rFont val="Consolas"/>
        <family val="3"/>
      </rPr>
      <t>"periodo_referencia"</t>
    </r>
    <r>
      <rPr>
        <sz val="10.5"/>
        <color rgb="FFCCCCCC"/>
        <rFont val="Consolas"/>
        <family val="3"/>
      </rPr>
      <t>: {</t>
    </r>
    <r>
      <rPr>
        <sz val="10.5"/>
        <color rgb="FFCE9178"/>
        <rFont val="Consolas"/>
        <family val="3"/>
      </rPr>
      <t>'inicio'</t>
    </r>
    <r>
      <rPr>
        <sz val="10.5"/>
        <color rgb="FFCCCCCC"/>
        <rFont val="Consolas"/>
        <family val="3"/>
      </rPr>
      <t xml:space="preserve">: </t>
    </r>
    <r>
      <rPr>
        <sz val="10.5"/>
        <color rgb="FFB5CEA8"/>
        <rFont val="Consolas"/>
        <family val="3"/>
      </rPr>
      <t>1981</t>
    </r>
    <r>
      <rPr>
        <sz val="10.5"/>
        <color rgb="FFCCCCCC"/>
        <rFont val="Consolas"/>
        <family val="3"/>
      </rPr>
      <t xml:space="preserve">, </t>
    </r>
    <r>
      <rPr>
        <sz val="10.5"/>
        <color rgb="FFCE9178"/>
        <rFont val="Consolas"/>
        <family val="3"/>
      </rPr>
      <t>'fin'</t>
    </r>
    <r>
      <rPr>
        <sz val="10.5"/>
        <color rgb="FFCCCCCC"/>
        <rFont val="Consolas"/>
        <family val="3"/>
      </rPr>
      <t xml:space="preserve">: </t>
    </r>
    <r>
      <rPr>
        <sz val="10.5"/>
        <color rgb="FFB5CEA8"/>
        <rFont val="Consolas"/>
        <family val="3"/>
      </rPr>
      <t>2025</t>
    </r>
    <r>
      <rPr>
        <sz val="10.5"/>
        <color rgb="FFCCCCCC"/>
        <rFont val="Consolas"/>
        <family val="3"/>
      </rPr>
      <t>},</t>
    </r>
  </si>
  <si>
    <r>
      <t xml:space="preserve">    </t>
    </r>
    <r>
      <rPr>
        <sz val="10.5"/>
        <color rgb="FFCE9178"/>
        <rFont val="Consolas"/>
        <family val="3"/>
      </rPr>
      <t>"periodo_historico_modelo"</t>
    </r>
    <r>
      <rPr>
        <sz val="10.5"/>
        <color rgb="FFCCCCCC"/>
        <rFont val="Consolas"/>
        <family val="3"/>
      </rPr>
      <t>: {</t>
    </r>
    <r>
      <rPr>
        <sz val="10.5"/>
        <color rgb="FFCE9178"/>
        <rFont val="Consolas"/>
        <family val="3"/>
      </rPr>
      <t>'inicio'</t>
    </r>
    <r>
      <rPr>
        <sz val="10.5"/>
        <color rgb="FFCCCCCC"/>
        <rFont val="Consolas"/>
        <family val="3"/>
      </rPr>
      <t xml:space="preserve">: </t>
    </r>
    <r>
      <rPr>
        <sz val="10.5"/>
        <color rgb="FFB5CEA8"/>
        <rFont val="Consolas"/>
        <family val="3"/>
      </rPr>
      <t>1981</t>
    </r>
    <r>
      <rPr>
        <sz val="10.5"/>
        <color rgb="FFCCCCCC"/>
        <rFont val="Consolas"/>
        <family val="3"/>
      </rPr>
      <t xml:space="preserve">, </t>
    </r>
    <r>
      <rPr>
        <sz val="10.5"/>
        <color rgb="FFCE9178"/>
        <rFont val="Consolas"/>
        <family val="3"/>
      </rPr>
      <t>'fin'</t>
    </r>
    <r>
      <rPr>
        <sz val="10.5"/>
        <color rgb="FFCCCCCC"/>
        <rFont val="Consolas"/>
        <family val="3"/>
      </rPr>
      <t xml:space="preserve">: </t>
    </r>
    <r>
      <rPr>
        <sz val="10.5"/>
        <color rgb="FFB5CEA8"/>
        <rFont val="Consolas"/>
        <family val="3"/>
      </rPr>
      <t>2014</t>
    </r>
    <r>
      <rPr>
        <sz val="10.5"/>
        <color rgb="FFCCCCCC"/>
        <rFont val="Consolas"/>
        <family val="3"/>
      </rPr>
      <t>},</t>
    </r>
  </si>
  <si>
    <r>
      <t xml:space="preserve">    </t>
    </r>
    <r>
      <rPr>
        <sz val="10.5"/>
        <color rgb="FFCE9178"/>
        <rFont val="Consolas"/>
        <family val="3"/>
      </rPr>
      <t>"periodo_futuro_modelo"</t>
    </r>
    <r>
      <rPr>
        <sz val="10.5"/>
        <color rgb="FFCCCCCC"/>
        <rFont val="Consolas"/>
        <family val="3"/>
      </rPr>
      <t>: {</t>
    </r>
    <r>
      <rPr>
        <sz val="10.5"/>
        <color rgb="FFCE9178"/>
        <rFont val="Consolas"/>
        <family val="3"/>
      </rPr>
      <t>'inicio'</t>
    </r>
    <r>
      <rPr>
        <sz val="10.5"/>
        <color rgb="FFCCCCCC"/>
        <rFont val="Consolas"/>
        <family val="3"/>
      </rPr>
      <t xml:space="preserve">: </t>
    </r>
    <r>
      <rPr>
        <sz val="10.5"/>
        <color rgb="FFB5CEA8"/>
        <rFont val="Consolas"/>
        <family val="3"/>
      </rPr>
      <t>2025</t>
    </r>
    <r>
      <rPr>
        <sz val="10.5"/>
        <color rgb="FFCCCCCC"/>
        <rFont val="Consolas"/>
        <family val="3"/>
      </rPr>
      <t xml:space="preserve">, </t>
    </r>
    <r>
      <rPr>
        <sz val="10.5"/>
        <color rgb="FFCE9178"/>
        <rFont val="Consolas"/>
        <family val="3"/>
      </rPr>
      <t>'fin'</t>
    </r>
    <r>
      <rPr>
        <sz val="10.5"/>
        <color rgb="FFCCCCCC"/>
        <rFont val="Consolas"/>
        <family val="3"/>
      </rPr>
      <t xml:space="preserve">: </t>
    </r>
    <r>
      <rPr>
        <sz val="10.5"/>
        <color rgb="FFB5CEA8"/>
        <rFont val="Consolas"/>
        <family val="3"/>
      </rPr>
      <t>2060</t>
    </r>
    <r>
      <rPr>
        <sz val="10.5"/>
        <color rgb="FFCCCCCC"/>
        <rFont val="Consolas"/>
        <family val="3"/>
      </rPr>
      <t>},</t>
    </r>
  </si>
  <si>
    <r>
      <t xml:space="preserve">    </t>
    </r>
    <r>
      <rPr>
        <sz val="10.5"/>
        <color rgb="FFCE9178"/>
        <rFont val="Consolas"/>
        <family val="3"/>
      </rPr>
      <t>"escenarios_ssp"</t>
    </r>
    <r>
      <rPr>
        <sz val="10.5"/>
        <color rgb="FFCCCCCC"/>
        <rFont val="Consolas"/>
        <family val="3"/>
      </rPr>
      <t>: [</t>
    </r>
    <r>
      <rPr>
        <sz val="10.5"/>
        <color rgb="FFCE9178"/>
        <rFont val="Consolas"/>
        <family val="3"/>
      </rPr>
      <t>'ssp585'</t>
    </r>
    <r>
      <rPr>
        <sz val="10.5"/>
        <color rgb="FFCCCCCC"/>
        <rFont val="Consolas"/>
        <family val="3"/>
      </rPr>
      <t xml:space="preserve">, </t>
    </r>
    <r>
      <rPr>
        <sz val="10.5"/>
        <color rgb="FFCE9178"/>
        <rFont val="Consolas"/>
        <family val="3"/>
      </rPr>
      <t>'ssp245'</t>
    </r>
    <r>
      <rPr>
        <sz val="10.5"/>
        <color rgb="FFCCCCCC"/>
        <rFont val="Consolas"/>
        <family val="3"/>
      </rPr>
      <t>],</t>
    </r>
  </si>
  <si>
    <r>
      <t xml:space="preserve">    </t>
    </r>
    <r>
      <rPr>
        <sz val="10.5"/>
        <color rgb="FFCE9178"/>
        <rFont val="Consolas"/>
        <family val="3"/>
      </rPr>
      <t>"duraciones_analisis_minutos"</t>
    </r>
    <r>
      <rPr>
        <sz val="10.5"/>
        <color rgb="FFCCCCCC"/>
        <rFont val="Consolas"/>
        <family val="3"/>
      </rPr>
      <t>: [</t>
    </r>
    <r>
      <rPr>
        <sz val="10.5"/>
        <color rgb="FFB5CEA8"/>
        <rFont val="Consolas"/>
        <family val="3"/>
      </rPr>
      <t>5</t>
    </r>
    <r>
      <rPr>
        <sz val="10.5"/>
        <color rgb="FFCCCCCC"/>
        <rFont val="Consolas"/>
        <family val="3"/>
      </rPr>
      <t xml:space="preserve">, </t>
    </r>
    <r>
      <rPr>
        <sz val="10.5"/>
        <color rgb="FFB5CEA8"/>
        <rFont val="Consolas"/>
        <family val="3"/>
      </rPr>
      <t>10</t>
    </r>
    <r>
      <rPr>
        <sz val="10.5"/>
        <color rgb="FFCCCCCC"/>
        <rFont val="Consolas"/>
        <family val="3"/>
      </rPr>
      <t xml:space="preserve">, </t>
    </r>
    <r>
      <rPr>
        <sz val="10.5"/>
        <color rgb="FFB5CEA8"/>
        <rFont val="Consolas"/>
        <family val="3"/>
      </rPr>
      <t>15</t>
    </r>
    <r>
      <rPr>
        <sz val="10.5"/>
        <color rgb="FFCCCCCC"/>
        <rFont val="Consolas"/>
        <family val="3"/>
      </rPr>
      <t xml:space="preserve">, </t>
    </r>
    <r>
      <rPr>
        <sz val="10.5"/>
        <color rgb="FFB5CEA8"/>
        <rFont val="Consolas"/>
        <family val="3"/>
      </rPr>
      <t>20</t>
    </r>
    <r>
      <rPr>
        <sz val="10.5"/>
        <color rgb="FFCCCCCC"/>
        <rFont val="Consolas"/>
        <family val="3"/>
      </rPr>
      <t xml:space="preserve">, </t>
    </r>
    <r>
      <rPr>
        <sz val="10.5"/>
        <color rgb="FFB5CEA8"/>
        <rFont val="Consolas"/>
        <family val="3"/>
      </rPr>
      <t>30</t>
    </r>
    <r>
      <rPr>
        <sz val="10.5"/>
        <color rgb="FFCCCCCC"/>
        <rFont val="Consolas"/>
        <family val="3"/>
      </rPr>
      <t xml:space="preserve">, </t>
    </r>
    <r>
      <rPr>
        <sz val="10.5"/>
        <color rgb="FFB5CEA8"/>
        <rFont val="Consolas"/>
        <family val="3"/>
      </rPr>
      <t>60</t>
    </r>
    <r>
      <rPr>
        <sz val="10.5"/>
        <color rgb="FFCCCCCC"/>
        <rFont val="Consolas"/>
        <family val="3"/>
      </rPr>
      <t xml:space="preserve">, </t>
    </r>
    <r>
      <rPr>
        <sz val="10.5"/>
        <color rgb="FFB5CEA8"/>
        <rFont val="Consolas"/>
        <family val="3"/>
      </rPr>
      <t>120</t>
    </r>
    <r>
      <rPr>
        <sz val="10.5"/>
        <color rgb="FFCCCCCC"/>
        <rFont val="Consolas"/>
        <family val="3"/>
      </rPr>
      <t xml:space="preserve">, </t>
    </r>
    <r>
      <rPr>
        <sz val="10.5"/>
        <color rgb="FFB5CEA8"/>
        <rFont val="Consolas"/>
        <family val="3"/>
      </rPr>
      <t>360</t>
    </r>
    <r>
      <rPr>
        <sz val="10.5"/>
        <color rgb="FFCCCCCC"/>
        <rFont val="Consolas"/>
        <family val="3"/>
      </rPr>
      <t xml:space="preserve">, </t>
    </r>
    <r>
      <rPr>
        <sz val="10.5"/>
        <color rgb="FFB5CEA8"/>
        <rFont val="Consolas"/>
        <family val="3"/>
      </rPr>
      <t>1440</t>
    </r>
    <r>
      <rPr>
        <sz val="10.5"/>
        <color rgb="FFCCCCCC"/>
        <rFont val="Consolas"/>
        <family val="3"/>
      </rPr>
      <t>],</t>
    </r>
  </si>
  <si>
    <r>
      <t xml:space="preserve">    </t>
    </r>
    <r>
      <rPr>
        <sz val="10.5"/>
        <color rgb="FFCE9178"/>
        <rFont val="Consolas"/>
        <family val="3"/>
      </rPr>
      <t>"periodos_retorno_analisis"</t>
    </r>
    <r>
      <rPr>
        <sz val="10.5"/>
        <color rgb="FFCCCCCC"/>
        <rFont val="Consolas"/>
        <family val="3"/>
      </rPr>
      <t>: [</t>
    </r>
    <r>
      <rPr>
        <sz val="10.5"/>
        <color rgb="FFB5CEA8"/>
        <rFont val="Consolas"/>
        <family val="3"/>
      </rPr>
      <t>2</t>
    </r>
    <r>
      <rPr>
        <sz val="10.5"/>
        <color rgb="FFCCCCCC"/>
        <rFont val="Consolas"/>
        <family val="3"/>
      </rPr>
      <t xml:space="preserve">, </t>
    </r>
    <r>
      <rPr>
        <sz val="10.5"/>
        <color rgb="FFB5CEA8"/>
        <rFont val="Consolas"/>
        <family val="3"/>
      </rPr>
      <t>5</t>
    </r>
    <r>
      <rPr>
        <sz val="10.5"/>
        <color rgb="FFCCCCCC"/>
        <rFont val="Consolas"/>
        <family val="3"/>
      </rPr>
      <t xml:space="preserve">, </t>
    </r>
    <r>
      <rPr>
        <sz val="10.5"/>
        <color rgb="FFB5CEA8"/>
        <rFont val="Consolas"/>
        <family val="3"/>
      </rPr>
      <t>10</t>
    </r>
    <r>
      <rPr>
        <sz val="10.5"/>
        <color rgb="FFCCCCCC"/>
        <rFont val="Consolas"/>
        <family val="3"/>
      </rPr>
      <t xml:space="preserve">, </t>
    </r>
    <r>
      <rPr>
        <sz val="10.5"/>
        <color rgb="FFB5CEA8"/>
        <rFont val="Consolas"/>
        <family val="3"/>
      </rPr>
      <t>25</t>
    </r>
    <r>
      <rPr>
        <sz val="10.5"/>
        <color rgb="FFCCCCCC"/>
        <rFont val="Consolas"/>
        <family val="3"/>
      </rPr>
      <t xml:space="preserve">, </t>
    </r>
    <r>
      <rPr>
        <sz val="10.5"/>
        <color rgb="FFB5CEA8"/>
        <rFont val="Consolas"/>
        <family val="3"/>
      </rPr>
      <t>50</t>
    </r>
    <r>
      <rPr>
        <sz val="10.5"/>
        <color rgb="FFCCCCCC"/>
        <rFont val="Consolas"/>
        <family val="3"/>
      </rPr>
      <t xml:space="preserve">, </t>
    </r>
    <r>
      <rPr>
        <sz val="10.5"/>
        <color rgb="FFB5CEA8"/>
        <rFont val="Consolas"/>
        <family val="3"/>
      </rPr>
      <t>100</t>
    </r>
    <r>
      <rPr>
        <sz val="10.5"/>
        <color rgb="FFCCCCCC"/>
        <rFont val="Consolas"/>
        <family val="3"/>
      </rPr>
      <t>]</t>
    </r>
  </si>
  <si>
    <t>}</t>
  </si>
  <si>
    <t>PASO B</t>
  </si>
  <si>
    <t>#B_Descarga_Datos_LogroñoPlus0709.py</t>
  </si>
  <si>
    <r>
      <t>import</t>
    </r>
    <r>
      <rPr>
        <sz val="10.5"/>
        <color rgb="FFCCCCCC"/>
        <rFont val="Consolas"/>
        <family val="3"/>
      </rPr>
      <t xml:space="preserve"> </t>
    </r>
    <r>
      <rPr>
        <sz val="10.5"/>
        <color rgb="FF4EC9B0"/>
        <rFont val="Consolas"/>
        <family val="3"/>
      </rPr>
      <t>os</t>
    </r>
  </si>
  <si>
    <r>
      <t>import</t>
    </r>
    <r>
      <rPr>
        <sz val="10.5"/>
        <color rgb="FFCCCCCC"/>
        <rFont val="Consolas"/>
        <family val="3"/>
      </rPr>
      <t xml:space="preserve"> </t>
    </r>
    <r>
      <rPr>
        <sz val="10.5"/>
        <color rgb="FF4EC9B0"/>
        <rFont val="Consolas"/>
        <family val="3"/>
      </rPr>
      <t>time</t>
    </r>
  </si>
  <si>
    <r>
      <t>import</t>
    </r>
    <r>
      <rPr>
        <sz val="10.5"/>
        <color rgb="FFCCCCCC"/>
        <rFont val="Consolas"/>
        <family val="3"/>
      </rPr>
      <t xml:space="preserve"> </t>
    </r>
    <r>
      <rPr>
        <sz val="10.5"/>
        <color rgb="FF4EC9B0"/>
        <rFont val="Consolas"/>
        <family val="3"/>
      </rPr>
      <t>ee</t>
    </r>
  </si>
  <si>
    <r>
      <t>import</t>
    </r>
    <r>
      <rPr>
        <sz val="10.5"/>
        <color rgb="FFCCCCCC"/>
        <rFont val="Consolas"/>
        <family val="3"/>
      </rPr>
      <t xml:space="preserve"> </t>
    </r>
    <r>
      <rPr>
        <sz val="10.5"/>
        <color rgb="FF4EC9B0"/>
        <rFont val="Consolas"/>
        <family val="3"/>
      </rPr>
      <t>pandas</t>
    </r>
    <r>
      <rPr>
        <sz val="10.5"/>
        <color rgb="FFCCCCCC"/>
        <rFont val="Consolas"/>
        <family val="3"/>
      </rPr>
      <t xml:space="preserve"> </t>
    </r>
    <r>
      <rPr>
        <sz val="10.5"/>
        <color rgb="FFC586C0"/>
        <rFont val="Consolas"/>
        <family val="3"/>
      </rPr>
      <t>as</t>
    </r>
    <r>
      <rPr>
        <sz val="10.5"/>
        <color rgb="FFCCCCCC"/>
        <rFont val="Consolas"/>
        <family val="3"/>
      </rPr>
      <t xml:space="preserve"> </t>
    </r>
    <r>
      <rPr>
        <sz val="10.5"/>
        <color rgb="FF4EC9B0"/>
        <rFont val="Consolas"/>
        <family val="3"/>
      </rPr>
      <t>pd</t>
    </r>
  </si>
  <si>
    <t># Cambio clave: Importar la nueva configuración</t>
  </si>
  <si>
    <r>
      <t>from</t>
    </r>
    <r>
      <rPr>
        <sz val="10.5"/>
        <color rgb="FFCCCCCC"/>
        <rFont val="Consolas"/>
        <family val="3"/>
      </rPr>
      <t xml:space="preserve"> A_config_LogroñoPlus0709 </t>
    </r>
    <r>
      <rPr>
        <sz val="10.5"/>
        <color rgb="FFC586C0"/>
        <rFont val="Consolas"/>
        <family val="3"/>
      </rPr>
      <t>import</t>
    </r>
    <r>
      <rPr>
        <sz val="10.5"/>
        <color rgb="FFCCCCCC"/>
        <rFont val="Consolas"/>
        <family val="3"/>
      </rPr>
      <t xml:space="preserve"> CONFIG</t>
    </r>
  </si>
  <si>
    <r>
      <t>def</t>
    </r>
    <r>
      <rPr>
        <sz val="10.5"/>
        <color rgb="FFCCCCCC"/>
        <rFont val="Consolas"/>
        <family val="3"/>
      </rPr>
      <t xml:space="preserve"> </t>
    </r>
    <r>
      <rPr>
        <sz val="10.5"/>
        <color rgb="FFDCDCAA"/>
        <rFont val="Consolas"/>
        <family val="3"/>
      </rPr>
      <t>inicializar_gee</t>
    </r>
    <r>
      <rPr>
        <sz val="10.5"/>
        <color rgb="FFCCCCCC"/>
        <rFont val="Consolas"/>
        <family val="3"/>
      </rPr>
      <t>(</t>
    </r>
    <r>
      <rPr>
        <sz val="10.5"/>
        <color rgb="FF9CDCFE"/>
        <rFont val="Consolas"/>
        <family val="3"/>
      </rPr>
      <t>proyecto</t>
    </r>
    <r>
      <rPr>
        <sz val="10.5"/>
        <color rgb="FFCCCCCC"/>
        <rFont val="Consolas"/>
        <family val="3"/>
      </rPr>
      <t>):</t>
    </r>
  </si>
  <si>
    <r>
      <t xml:space="preserve">    </t>
    </r>
    <r>
      <rPr>
        <sz val="10.5"/>
        <color rgb="FFC586C0"/>
        <rFont val="Consolas"/>
        <family val="3"/>
      </rPr>
      <t>try</t>
    </r>
    <r>
      <rPr>
        <sz val="10.5"/>
        <color rgb="FFCCCCCC"/>
        <rFont val="Consolas"/>
        <family val="3"/>
      </rPr>
      <t>:</t>
    </r>
  </si>
  <si>
    <r>
      <t xml:space="preserve">        </t>
    </r>
    <r>
      <rPr>
        <sz val="10.5"/>
        <color rgb="FF4EC9B0"/>
        <rFont val="Consolas"/>
        <family val="3"/>
      </rPr>
      <t>ee</t>
    </r>
    <r>
      <rPr>
        <sz val="10.5"/>
        <color rgb="FFCCCCCC"/>
        <rFont val="Consolas"/>
        <family val="3"/>
      </rPr>
      <t>.</t>
    </r>
    <r>
      <rPr>
        <sz val="10.5"/>
        <color rgb="FFDCDCAA"/>
        <rFont val="Consolas"/>
        <family val="3"/>
      </rPr>
      <t>Initialize</t>
    </r>
    <r>
      <rPr>
        <sz val="10.5"/>
        <color rgb="FFCCCCCC"/>
        <rFont val="Consolas"/>
        <family val="3"/>
      </rPr>
      <t>(</t>
    </r>
    <r>
      <rPr>
        <sz val="10.5"/>
        <color rgb="FF9CDCFE"/>
        <rFont val="Consolas"/>
        <family val="3"/>
      </rPr>
      <t>project</t>
    </r>
    <r>
      <rPr>
        <sz val="10.5"/>
        <color rgb="FFD4D4D4"/>
        <rFont val="Consolas"/>
        <family val="3"/>
      </rPr>
      <t>=</t>
    </r>
    <r>
      <rPr>
        <sz val="10.5"/>
        <color rgb="FF9CDCFE"/>
        <rFont val="Consolas"/>
        <family val="3"/>
      </rPr>
      <t>proyecto</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</si>
  <si>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t>
    </r>
    <r>
      <rPr>
        <sz val="10.5"/>
        <color rgb="FFCE9178"/>
        <rFont val="Segoe UI Symbol"/>
        <family val="2"/>
      </rPr>
      <t>☑</t>
    </r>
    <r>
      <rPr>
        <sz val="10.5"/>
        <color rgb="FFCE9178"/>
        <rFont val="Consolas"/>
        <family val="3"/>
      </rPr>
      <t xml:space="preserve"> Conexión con Google Earth Engine exitosa (Proyecto: </t>
    </r>
    <r>
      <rPr>
        <sz val="10.5"/>
        <color rgb="FF569CD6"/>
        <rFont val="Consolas"/>
        <family val="3"/>
      </rPr>
      <t>{</t>
    </r>
    <r>
      <rPr>
        <sz val="10.5"/>
        <color rgb="FF9CDCFE"/>
        <rFont val="Consolas"/>
        <family val="3"/>
      </rPr>
      <t>proyecto</t>
    </r>
    <r>
      <rPr>
        <sz val="10.5"/>
        <color rgb="FF569CD6"/>
        <rFont val="Consolas"/>
        <family val="3"/>
      </rPr>
      <t>}</t>
    </r>
    <r>
      <rPr>
        <sz val="10.5"/>
        <color rgb="FFCE9178"/>
        <rFont val="Consolas"/>
        <family val="3"/>
      </rPr>
      <t>)."</t>
    </r>
    <r>
      <rPr>
        <sz val="10.5"/>
        <color rgb="FFCCCCCC"/>
        <rFont val="Consolas"/>
        <family val="3"/>
      </rPr>
      <t>)</t>
    </r>
  </si>
  <si>
    <r>
      <t xml:space="preserve">    </t>
    </r>
    <r>
      <rPr>
        <sz val="10.5"/>
        <color rgb="FFC586C0"/>
        <rFont val="Consolas"/>
        <family val="3"/>
      </rPr>
      <t>except</t>
    </r>
    <r>
      <rPr>
        <sz val="10.5"/>
        <color rgb="FFCCCCCC"/>
        <rFont val="Consolas"/>
        <family val="3"/>
      </rPr>
      <t xml:space="preserve"> </t>
    </r>
    <r>
      <rPr>
        <sz val="10.5"/>
        <color rgb="FF4EC9B0"/>
        <rFont val="Consolas"/>
        <family val="3"/>
      </rPr>
      <t>Exception</t>
    </r>
    <r>
      <rPr>
        <sz val="10.5"/>
        <color rgb="FFCCCCCC"/>
        <rFont val="Consolas"/>
        <family val="3"/>
      </rPr>
      <t xml:space="preserve"> </t>
    </r>
    <r>
      <rPr>
        <sz val="10.5"/>
        <color rgb="FFC586C0"/>
        <rFont val="Consolas"/>
        <family val="3"/>
      </rPr>
      <t>as</t>
    </r>
    <r>
      <rPr>
        <sz val="10.5"/>
        <color rgb="FFCCCCCC"/>
        <rFont val="Consolas"/>
        <family val="3"/>
      </rPr>
      <t xml:space="preserve"> </t>
    </r>
    <r>
      <rPr>
        <sz val="10.5"/>
        <color rgb="FF9CDCFE"/>
        <rFont val="Consolas"/>
        <family val="3"/>
      </rPr>
      <t>e</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</si>
  <si>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 xml:space="preserve">"X Error al inicializar GEE. Autenticate primero. Error: </t>
    </r>
    <r>
      <rPr>
        <sz val="10.5"/>
        <color rgb="FF569CD6"/>
        <rFont val="Consolas"/>
        <family val="3"/>
      </rPr>
      <t>{</t>
    </r>
    <r>
      <rPr>
        <sz val="10.5"/>
        <color rgb="FF9CDCFE"/>
        <rFont val="Consolas"/>
        <family val="3"/>
      </rPr>
      <t>e</t>
    </r>
    <r>
      <rPr>
        <sz val="10.5"/>
        <color rgb="FF569CD6"/>
        <rFont val="Consolas"/>
        <family val="3"/>
      </rPr>
      <t>}</t>
    </r>
    <r>
      <rPr>
        <sz val="10.5"/>
        <color rgb="FFCE9178"/>
        <rFont val="Consolas"/>
        <family val="3"/>
      </rPr>
      <t>"</t>
    </r>
    <r>
      <rPr>
        <sz val="10.5"/>
        <color rgb="FFCCCCCC"/>
        <rFont val="Consolas"/>
        <family val="3"/>
      </rPr>
      <t>)</t>
    </r>
  </si>
  <si>
    <r>
      <t xml:space="preserve">        </t>
    </r>
    <r>
      <rPr>
        <sz val="10.5"/>
        <color rgb="FF9CDCFE"/>
        <rFont val="Consolas"/>
        <family val="3"/>
      </rPr>
      <t>exit</t>
    </r>
    <r>
      <rPr>
        <sz val="10.5"/>
        <color rgb="FFCCCCCC"/>
        <rFont val="Consolas"/>
        <family val="3"/>
      </rPr>
      <t>()</t>
    </r>
  </si>
  <si>
    <r>
      <t>def</t>
    </r>
    <r>
      <rPr>
        <sz val="10.5"/>
        <color rgb="FFCCCCCC"/>
        <rFont val="Consolas"/>
        <family val="3"/>
      </rPr>
      <t xml:space="preserve"> </t>
    </r>
    <r>
      <rPr>
        <sz val="10.5"/>
        <color rgb="FFDCDCAA"/>
        <rFont val="Consolas"/>
        <family val="3"/>
      </rPr>
      <t>descargar_datos_gee</t>
    </r>
    <r>
      <rPr>
        <sz val="10.5"/>
        <color rgb="FFCCCCCC"/>
        <rFont val="Consolas"/>
        <family val="3"/>
      </rPr>
      <t>(</t>
    </r>
    <r>
      <rPr>
        <sz val="10.5"/>
        <color rgb="FF9CDCFE"/>
        <rFont val="Consolas"/>
        <family val="3"/>
      </rPr>
      <t>parametros</t>
    </r>
    <r>
      <rPr>
        <sz val="10.5"/>
        <color rgb="FFCCCCCC"/>
        <rFont val="Consolas"/>
        <family val="3"/>
      </rPr>
      <t>):</t>
    </r>
  </si>
  <si>
    <r>
      <t xml:space="preserve">    </t>
    </r>
    <r>
      <rPr>
        <sz val="10.5"/>
        <color rgb="FF9CDCFE"/>
        <rFont val="Consolas"/>
        <family val="3"/>
      </rPr>
      <t>archivo_salida</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parametros</t>
    </r>
    <r>
      <rPr>
        <sz val="10.5"/>
        <color rgb="FFCCCCCC"/>
        <rFont val="Consolas"/>
        <family val="3"/>
      </rPr>
      <t>[</t>
    </r>
    <r>
      <rPr>
        <sz val="10.5"/>
        <color rgb="FFCE9178"/>
        <rFont val="Consolas"/>
        <family val="3"/>
      </rPr>
      <t>'archivo_salida'</t>
    </r>
    <r>
      <rPr>
        <sz val="10.5"/>
        <color rgb="FFCCCCCC"/>
        <rFont val="Consolas"/>
        <family val="3"/>
      </rPr>
      <t>]</t>
    </r>
  </si>
  <si>
    <r>
      <t xml:space="preserve">    </t>
    </r>
    <r>
      <rPr>
        <sz val="10.5"/>
        <color rgb="FFC586C0"/>
        <rFont val="Consolas"/>
        <family val="3"/>
      </rPr>
      <t>if</t>
    </r>
    <r>
      <rPr>
        <sz val="10.5"/>
        <color rgb="FFCCCCCC"/>
        <rFont val="Consolas"/>
        <family val="3"/>
      </rPr>
      <t xml:space="preserve"> </t>
    </r>
    <r>
      <rPr>
        <sz val="10.5"/>
        <color rgb="FF4EC9B0"/>
        <rFont val="Consolas"/>
        <family val="3"/>
      </rPr>
      <t>os</t>
    </r>
    <r>
      <rPr>
        <sz val="10.5"/>
        <color rgb="FFCCCCCC"/>
        <rFont val="Consolas"/>
        <family val="3"/>
      </rPr>
      <t>.</t>
    </r>
    <r>
      <rPr>
        <sz val="10.5"/>
        <color rgb="FF9CDCFE"/>
        <rFont val="Consolas"/>
        <family val="3"/>
      </rPr>
      <t>path</t>
    </r>
    <r>
      <rPr>
        <sz val="10.5"/>
        <color rgb="FFCCCCCC"/>
        <rFont val="Consolas"/>
        <family val="3"/>
      </rPr>
      <t>.</t>
    </r>
    <r>
      <rPr>
        <sz val="10.5"/>
        <color rgb="FFDCDCAA"/>
        <rFont val="Consolas"/>
        <family val="3"/>
      </rPr>
      <t>exists</t>
    </r>
    <r>
      <rPr>
        <sz val="10.5"/>
        <color rgb="FFCCCCCC"/>
        <rFont val="Consolas"/>
        <family val="3"/>
      </rPr>
      <t>(</t>
    </r>
    <r>
      <rPr>
        <sz val="10.5"/>
        <color rgb="FF9CDCFE"/>
        <rFont val="Consolas"/>
        <family val="3"/>
      </rPr>
      <t>archivo_salida</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</si>
  <si>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 -&gt; Archivo '</t>
    </r>
    <r>
      <rPr>
        <sz val="10.5"/>
        <color rgb="FF569CD6"/>
        <rFont val="Consolas"/>
        <family val="3"/>
      </rPr>
      <t>{</t>
    </r>
    <r>
      <rPr>
        <sz val="10.5"/>
        <color rgb="FF4EC9B0"/>
        <rFont val="Consolas"/>
        <family val="3"/>
      </rPr>
      <t>os</t>
    </r>
    <r>
      <rPr>
        <sz val="10.5"/>
        <color rgb="FFCCCCCC"/>
        <rFont val="Consolas"/>
        <family val="3"/>
      </rPr>
      <t>.</t>
    </r>
    <r>
      <rPr>
        <sz val="10.5"/>
        <color rgb="FF9CDCFE"/>
        <rFont val="Consolas"/>
        <family val="3"/>
      </rPr>
      <t>path</t>
    </r>
    <r>
      <rPr>
        <sz val="10.5"/>
        <color rgb="FFCCCCCC"/>
        <rFont val="Consolas"/>
        <family val="3"/>
      </rPr>
      <t>.</t>
    </r>
    <r>
      <rPr>
        <sz val="10.5"/>
        <color rgb="FFDCDCAA"/>
        <rFont val="Consolas"/>
        <family val="3"/>
      </rPr>
      <t>basename</t>
    </r>
    <r>
      <rPr>
        <sz val="10.5"/>
        <color rgb="FFCCCCCC"/>
        <rFont val="Consolas"/>
        <family val="3"/>
      </rPr>
      <t>(</t>
    </r>
    <r>
      <rPr>
        <sz val="10.5"/>
        <color rgb="FF9CDCFE"/>
        <rFont val="Consolas"/>
        <family val="3"/>
      </rPr>
      <t>archivo_salida</t>
    </r>
    <r>
      <rPr>
        <sz val="10.5"/>
        <color rgb="FFCCCCCC"/>
        <rFont val="Consolas"/>
        <family val="3"/>
      </rPr>
      <t>)</t>
    </r>
    <r>
      <rPr>
        <sz val="10.5"/>
        <color rgb="FF569CD6"/>
        <rFont val="Consolas"/>
        <family val="3"/>
      </rPr>
      <t>}</t>
    </r>
    <r>
      <rPr>
        <sz val="10.5"/>
        <color rgb="FFCE9178"/>
        <rFont val="Consolas"/>
        <family val="3"/>
      </rPr>
      <t>' ya existe. Omitiendo."</t>
    </r>
    <r>
      <rPr>
        <sz val="10.5"/>
        <color rgb="FFCCCCCC"/>
        <rFont val="Consolas"/>
        <family val="3"/>
      </rPr>
      <t>)</t>
    </r>
  </si>
  <si>
    <r>
      <t xml:space="preserve">        </t>
    </r>
    <r>
      <rPr>
        <sz val="10.5"/>
        <color rgb="FFC586C0"/>
        <rFont val="Consolas"/>
        <family val="3"/>
      </rPr>
      <t>return</t>
    </r>
  </si>
  <si>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t>
    </r>
    <r>
      <rPr>
        <sz val="10.5"/>
        <color rgb="FFD7BA7D"/>
        <rFont val="Consolas"/>
        <family val="3"/>
      </rPr>
      <t>\n</t>
    </r>
    <r>
      <rPr>
        <sz val="10.5"/>
        <color rgb="FFCE9178"/>
        <rFont val="Consolas"/>
        <family val="3"/>
      </rPr>
      <t xml:space="preserve">Descargando: </t>
    </r>
    <r>
      <rPr>
        <sz val="10.5"/>
        <color rgb="FF569CD6"/>
        <rFont val="Consolas"/>
        <family val="3"/>
      </rPr>
      <t>{</t>
    </r>
    <r>
      <rPr>
        <sz val="10.5"/>
        <color rgb="FF4EC9B0"/>
        <rFont val="Consolas"/>
        <family val="3"/>
      </rPr>
      <t>os</t>
    </r>
    <r>
      <rPr>
        <sz val="10.5"/>
        <color rgb="FFCCCCCC"/>
        <rFont val="Consolas"/>
        <family val="3"/>
      </rPr>
      <t>.</t>
    </r>
    <r>
      <rPr>
        <sz val="10.5"/>
        <color rgb="FF9CDCFE"/>
        <rFont val="Consolas"/>
        <family val="3"/>
      </rPr>
      <t>path</t>
    </r>
    <r>
      <rPr>
        <sz val="10.5"/>
        <color rgb="FFCCCCCC"/>
        <rFont val="Consolas"/>
        <family val="3"/>
      </rPr>
      <t>.</t>
    </r>
    <r>
      <rPr>
        <sz val="10.5"/>
        <color rgb="FFDCDCAA"/>
        <rFont val="Consolas"/>
        <family val="3"/>
      </rPr>
      <t>basename</t>
    </r>
    <r>
      <rPr>
        <sz val="10.5"/>
        <color rgb="FFCCCCCC"/>
        <rFont val="Consolas"/>
        <family val="3"/>
      </rPr>
      <t>(</t>
    </r>
    <r>
      <rPr>
        <sz val="10.5"/>
        <color rgb="FF9CDCFE"/>
        <rFont val="Consolas"/>
        <family val="3"/>
      </rPr>
      <t>archivo_salida</t>
    </r>
    <r>
      <rPr>
        <sz val="10.5"/>
        <color rgb="FFCCCCCC"/>
        <rFont val="Consolas"/>
        <family val="3"/>
      </rPr>
      <t>)</t>
    </r>
    <r>
      <rPr>
        <sz val="10.5"/>
        <color rgb="FF569CD6"/>
        <rFont val="Consolas"/>
        <family val="3"/>
      </rPr>
      <t>}</t>
    </r>
    <r>
      <rPr>
        <sz val="10.5"/>
        <color rgb="FFCE9178"/>
        <rFont val="Consolas"/>
        <family val="3"/>
      </rPr>
      <t>..."</t>
    </r>
    <r>
      <rPr>
        <sz val="10.5"/>
        <color rgb="FFCCCCCC"/>
        <rFont val="Consolas"/>
        <family val="3"/>
      </rPr>
      <t>)</t>
    </r>
  </si>
  <si>
    <r>
      <t xml:space="preserve">    </t>
    </r>
    <r>
      <rPr>
        <sz val="10.5"/>
        <color rgb="FF9CDCFE"/>
        <rFont val="Consolas"/>
        <family val="3"/>
      </rPr>
      <t>aoi</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ee</t>
    </r>
    <r>
      <rPr>
        <sz val="10.5"/>
        <color rgb="FFCCCCCC"/>
        <rFont val="Consolas"/>
        <family val="3"/>
      </rPr>
      <t>.</t>
    </r>
    <r>
      <rPr>
        <sz val="10.5"/>
        <color rgb="FF4EC9B0"/>
        <rFont val="Consolas"/>
        <family val="3"/>
      </rPr>
      <t>Geometry</t>
    </r>
    <r>
      <rPr>
        <sz val="10.5"/>
        <color rgb="FFCCCCCC"/>
        <rFont val="Consolas"/>
        <family val="3"/>
      </rPr>
      <t>.</t>
    </r>
    <r>
      <rPr>
        <sz val="10.5"/>
        <color rgb="FFDCDCAA"/>
        <rFont val="Consolas"/>
        <family val="3"/>
      </rPr>
      <t>Point</t>
    </r>
    <r>
      <rPr>
        <sz val="10.5"/>
        <color rgb="FFCCCCCC"/>
        <rFont val="Consolas"/>
        <family val="3"/>
      </rPr>
      <t>(CONFIG[</t>
    </r>
    <r>
      <rPr>
        <sz val="10.5"/>
        <color rgb="FFCE9178"/>
        <rFont val="Consolas"/>
        <family val="3"/>
      </rPr>
      <t>"coordenadas"</t>
    </r>
    <r>
      <rPr>
        <sz val="10.5"/>
        <color rgb="FFCCCCCC"/>
        <rFont val="Consolas"/>
        <family val="3"/>
      </rPr>
      <t>])</t>
    </r>
  </si>
  <si>
    <r>
      <t xml:space="preserve">    </t>
    </r>
    <r>
      <rPr>
        <sz val="10.5"/>
        <color rgb="FF9CDCFE"/>
        <rFont val="Consolas"/>
        <family val="3"/>
      </rPr>
      <t>coleccion</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ee</t>
    </r>
    <r>
      <rPr>
        <sz val="10.5"/>
        <color rgb="FFCCCCCC"/>
        <rFont val="Consolas"/>
        <family val="3"/>
      </rPr>
      <t>.</t>
    </r>
    <r>
      <rPr>
        <sz val="10.5"/>
        <color rgb="FF4EC9B0"/>
        <rFont val="Consolas"/>
        <family val="3"/>
      </rPr>
      <t>ImageCollection</t>
    </r>
    <r>
      <rPr>
        <sz val="10.5"/>
        <color rgb="FFCCCCCC"/>
        <rFont val="Consolas"/>
        <family val="3"/>
      </rPr>
      <t>(</t>
    </r>
    <r>
      <rPr>
        <sz val="10.5"/>
        <color rgb="FF9CDCFE"/>
        <rFont val="Consolas"/>
        <family val="3"/>
      </rPr>
      <t>parametros</t>
    </r>
    <r>
      <rPr>
        <sz val="10.5"/>
        <color rgb="FFCCCCCC"/>
        <rFont val="Consolas"/>
        <family val="3"/>
      </rPr>
      <t>[</t>
    </r>
    <r>
      <rPr>
        <sz val="10.5"/>
        <color rgb="FFCE9178"/>
        <rFont val="Consolas"/>
        <family val="3"/>
      </rPr>
      <t>'coleccion_gee'</t>
    </r>
    <r>
      <rPr>
        <sz val="10.5"/>
        <color rgb="FFCCCCCC"/>
        <rFont val="Consolas"/>
        <family val="3"/>
      </rPr>
      <t>])</t>
    </r>
  </si>
  <si>
    <r>
      <t xml:space="preserve">    </t>
    </r>
    <r>
      <rPr>
        <sz val="10.5"/>
        <color rgb="FFC586C0"/>
        <rFont val="Consolas"/>
        <family val="3"/>
      </rPr>
      <t>if</t>
    </r>
    <r>
      <rPr>
        <sz val="10.5"/>
        <color rgb="FFCCCCCC"/>
        <rFont val="Consolas"/>
        <family val="3"/>
      </rPr>
      <t xml:space="preserve"> </t>
    </r>
    <r>
      <rPr>
        <sz val="10.5"/>
        <color rgb="FF9CDCFE"/>
        <rFont val="Consolas"/>
        <family val="3"/>
      </rPr>
      <t>parametros</t>
    </r>
    <r>
      <rPr>
        <sz val="10.5"/>
        <color rgb="FFCCCCCC"/>
        <rFont val="Consolas"/>
        <family val="3"/>
      </rPr>
      <t>.get(</t>
    </r>
    <r>
      <rPr>
        <sz val="10.5"/>
        <color rgb="FFCE9178"/>
        <rFont val="Consolas"/>
        <family val="3"/>
      </rPr>
      <t>'filtro_modelo'</t>
    </r>
    <r>
      <rPr>
        <sz val="10.5"/>
        <color rgb="FFCCCCCC"/>
        <rFont val="Consolas"/>
        <family val="3"/>
      </rPr>
      <t>):</t>
    </r>
  </si>
  <si>
    <r>
      <t xml:space="preserve">        </t>
    </r>
    <r>
      <rPr>
        <sz val="10.5"/>
        <color rgb="FF9CDCFE"/>
        <rFont val="Consolas"/>
        <family val="3"/>
      </rPr>
      <t>coleccion</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coleccion</t>
    </r>
    <r>
      <rPr>
        <sz val="10.5"/>
        <color rgb="FFCCCCCC"/>
        <rFont val="Consolas"/>
        <family val="3"/>
      </rPr>
      <t>.</t>
    </r>
    <r>
      <rPr>
        <sz val="10.5"/>
        <color rgb="FFDCDCAA"/>
        <rFont val="Consolas"/>
        <family val="3"/>
      </rPr>
      <t>filter</t>
    </r>
    <r>
      <rPr>
        <sz val="10.5"/>
        <color rgb="FFCCCCCC"/>
        <rFont val="Consolas"/>
        <family val="3"/>
      </rPr>
      <t>(</t>
    </r>
    <r>
      <rPr>
        <sz val="10.5"/>
        <color rgb="FF4EC9B0"/>
        <rFont val="Consolas"/>
        <family val="3"/>
      </rPr>
      <t>ee</t>
    </r>
    <r>
      <rPr>
        <sz val="10.5"/>
        <color rgb="FFCCCCCC"/>
        <rFont val="Consolas"/>
        <family val="3"/>
      </rPr>
      <t>.</t>
    </r>
    <r>
      <rPr>
        <sz val="10.5"/>
        <color rgb="FF4EC9B0"/>
        <rFont val="Consolas"/>
        <family val="3"/>
      </rPr>
      <t>Filter</t>
    </r>
    <r>
      <rPr>
        <sz val="10.5"/>
        <color rgb="FFCCCCCC"/>
        <rFont val="Consolas"/>
        <family val="3"/>
      </rPr>
      <t>.</t>
    </r>
    <r>
      <rPr>
        <sz val="10.5"/>
        <color rgb="FFDCDCAA"/>
        <rFont val="Consolas"/>
        <family val="3"/>
      </rPr>
      <t>eq</t>
    </r>
    <r>
      <rPr>
        <sz val="10.5"/>
        <color rgb="FFCCCCCC"/>
        <rFont val="Consolas"/>
        <family val="3"/>
      </rPr>
      <t>(</t>
    </r>
    <r>
      <rPr>
        <sz val="10.5"/>
        <color rgb="FFCE9178"/>
        <rFont val="Consolas"/>
        <family val="3"/>
      </rPr>
      <t>'model'</t>
    </r>
    <r>
      <rPr>
        <sz val="10.5"/>
        <color rgb="FFCCCCCC"/>
        <rFont val="Consolas"/>
        <family val="3"/>
      </rPr>
      <t xml:space="preserve">, </t>
    </r>
    <r>
      <rPr>
        <sz val="10.5"/>
        <color rgb="FF9CDCFE"/>
        <rFont val="Consolas"/>
        <family val="3"/>
      </rPr>
      <t>parametros</t>
    </r>
    <r>
      <rPr>
        <sz val="10.5"/>
        <color rgb="FFCCCCCC"/>
        <rFont val="Consolas"/>
        <family val="3"/>
      </rPr>
      <t>[</t>
    </r>
    <r>
      <rPr>
        <sz val="10.5"/>
        <color rgb="FFCE9178"/>
        <rFont val="Consolas"/>
        <family val="3"/>
      </rPr>
      <t>'filtro_modelo'</t>
    </r>
    <r>
      <rPr>
        <sz val="10.5"/>
        <color rgb="FFCCCCCC"/>
        <rFont val="Consolas"/>
        <family val="3"/>
      </rPr>
      <t>]))</t>
    </r>
  </si>
  <si>
    <r>
      <t xml:space="preserve">    </t>
    </r>
    <r>
      <rPr>
        <sz val="10.5"/>
        <color rgb="FF569CD6"/>
        <rFont val="Consolas"/>
        <family val="3"/>
      </rPr>
      <t>def</t>
    </r>
    <r>
      <rPr>
        <sz val="10.5"/>
        <color rgb="FFCCCCCC"/>
        <rFont val="Consolas"/>
        <family val="3"/>
      </rPr>
      <t xml:space="preserve"> </t>
    </r>
    <r>
      <rPr>
        <sz val="10.5"/>
        <color rgb="FFDCDCAA"/>
        <rFont val="Consolas"/>
        <family val="3"/>
      </rPr>
      <t>get_annual_max_precip</t>
    </r>
    <r>
      <rPr>
        <sz val="10.5"/>
        <color rgb="FFCCCCCC"/>
        <rFont val="Consolas"/>
        <family val="3"/>
      </rPr>
      <t>(</t>
    </r>
    <r>
      <rPr>
        <sz val="10.5"/>
        <color rgb="FF9CDCFE"/>
        <rFont val="Consolas"/>
        <family val="3"/>
      </rPr>
      <t>year</t>
    </r>
    <r>
      <rPr>
        <sz val="10.5"/>
        <color rgb="FFCCCCCC"/>
        <rFont val="Consolas"/>
        <family val="3"/>
      </rPr>
      <t>):</t>
    </r>
  </si>
  <si>
    <r>
      <t xml:space="preserve">        </t>
    </r>
    <r>
      <rPr>
        <sz val="10.5"/>
        <color rgb="FF9CDCFE"/>
        <rFont val="Consolas"/>
        <family val="3"/>
      </rPr>
      <t>year_ee</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ee</t>
    </r>
    <r>
      <rPr>
        <sz val="10.5"/>
        <color rgb="FFCCCCCC"/>
        <rFont val="Consolas"/>
        <family val="3"/>
      </rPr>
      <t>.</t>
    </r>
    <r>
      <rPr>
        <sz val="10.5"/>
        <color rgb="FF4EC9B0"/>
        <rFont val="Consolas"/>
        <family val="3"/>
      </rPr>
      <t>Number</t>
    </r>
    <r>
      <rPr>
        <sz val="10.5"/>
        <color rgb="FFCCCCCC"/>
        <rFont val="Consolas"/>
        <family val="3"/>
      </rPr>
      <t>(</t>
    </r>
    <r>
      <rPr>
        <sz val="10.5"/>
        <color rgb="FF9CDCFE"/>
        <rFont val="Consolas"/>
        <family val="3"/>
      </rPr>
      <t>year</t>
    </r>
    <r>
      <rPr>
        <sz val="10.5"/>
        <color rgb="FFCCCCCC"/>
        <rFont val="Consolas"/>
        <family val="3"/>
      </rPr>
      <t>)</t>
    </r>
  </si>
  <si>
    <r>
      <t xml:space="preserve">        </t>
    </r>
    <r>
      <rPr>
        <sz val="10.5"/>
        <color rgb="FF9CDCFE"/>
        <rFont val="Consolas"/>
        <family val="3"/>
      </rPr>
      <t>start_date</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ee</t>
    </r>
    <r>
      <rPr>
        <sz val="10.5"/>
        <color rgb="FFCCCCCC"/>
        <rFont val="Consolas"/>
        <family val="3"/>
      </rPr>
      <t>.</t>
    </r>
    <r>
      <rPr>
        <sz val="10.5"/>
        <color rgb="FF4EC9B0"/>
        <rFont val="Consolas"/>
        <family val="3"/>
      </rPr>
      <t>Date</t>
    </r>
    <r>
      <rPr>
        <sz val="10.5"/>
        <color rgb="FFCCCCCC"/>
        <rFont val="Consolas"/>
        <family val="3"/>
      </rPr>
      <t>.</t>
    </r>
    <r>
      <rPr>
        <sz val="10.5"/>
        <color rgb="FFDCDCAA"/>
        <rFont val="Consolas"/>
        <family val="3"/>
      </rPr>
      <t>fromYMD</t>
    </r>
    <r>
      <rPr>
        <sz val="10.5"/>
        <color rgb="FFCCCCCC"/>
        <rFont val="Consolas"/>
        <family val="3"/>
      </rPr>
      <t>(</t>
    </r>
    <r>
      <rPr>
        <sz val="10.5"/>
        <color rgb="FF9CDCFE"/>
        <rFont val="Consolas"/>
        <family val="3"/>
      </rPr>
      <t>year_ee</t>
    </r>
    <r>
      <rPr>
        <sz val="10.5"/>
        <color rgb="FFCCCCCC"/>
        <rFont val="Consolas"/>
        <family val="3"/>
      </rPr>
      <t xml:space="preserve">, </t>
    </r>
    <r>
      <rPr>
        <sz val="10.5"/>
        <color rgb="FFB5CEA8"/>
        <rFont val="Consolas"/>
        <family val="3"/>
      </rPr>
      <t>1</t>
    </r>
    <r>
      <rPr>
        <sz val="10.5"/>
        <color rgb="FFCCCCCC"/>
        <rFont val="Consolas"/>
        <family val="3"/>
      </rPr>
      <t xml:space="preserve">, </t>
    </r>
    <r>
      <rPr>
        <sz val="10.5"/>
        <color rgb="FFB5CEA8"/>
        <rFont val="Consolas"/>
        <family val="3"/>
      </rPr>
      <t>1</t>
    </r>
    <r>
      <rPr>
        <sz val="10.5"/>
        <color rgb="FFCCCCCC"/>
        <rFont val="Consolas"/>
        <family val="3"/>
      </rPr>
      <t>)</t>
    </r>
  </si>
  <si>
    <r>
      <t xml:space="preserve">        </t>
    </r>
    <r>
      <rPr>
        <sz val="10.5"/>
        <color rgb="FF9CDCFE"/>
        <rFont val="Consolas"/>
        <family val="3"/>
      </rPr>
      <t>end_date</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ee</t>
    </r>
    <r>
      <rPr>
        <sz val="10.5"/>
        <color rgb="FFCCCCCC"/>
        <rFont val="Consolas"/>
        <family val="3"/>
      </rPr>
      <t>.</t>
    </r>
    <r>
      <rPr>
        <sz val="10.5"/>
        <color rgb="FF4EC9B0"/>
        <rFont val="Consolas"/>
        <family val="3"/>
      </rPr>
      <t>Date</t>
    </r>
    <r>
      <rPr>
        <sz val="10.5"/>
        <color rgb="FFCCCCCC"/>
        <rFont val="Consolas"/>
        <family val="3"/>
      </rPr>
      <t>.</t>
    </r>
    <r>
      <rPr>
        <sz val="10.5"/>
        <color rgb="FFDCDCAA"/>
        <rFont val="Consolas"/>
        <family val="3"/>
      </rPr>
      <t>fromYMD</t>
    </r>
    <r>
      <rPr>
        <sz val="10.5"/>
        <color rgb="FFCCCCCC"/>
        <rFont val="Consolas"/>
        <family val="3"/>
      </rPr>
      <t>(</t>
    </r>
    <r>
      <rPr>
        <sz val="10.5"/>
        <color rgb="FF9CDCFE"/>
        <rFont val="Consolas"/>
        <family val="3"/>
      </rPr>
      <t>year_ee</t>
    </r>
    <r>
      <rPr>
        <sz val="10.5"/>
        <color rgb="FFCCCCCC"/>
        <rFont val="Consolas"/>
        <family val="3"/>
      </rPr>
      <t xml:space="preserve">, </t>
    </r>
    <r>
      <rPr>
        <sz val="10.5"/>
        <color rgb="FFB5CEA8"/>
        <rFont val="Consolas"/>
        <family val="3"/>
      </rPr>
      <t>12</t>
    </r>
    <r>
      <rPr>
        <sz val="10.5"/>
        <color rgb="FFCCCCCC"/>
        <rFont val="Consolas"/>
        <family val="3"/>
      </rPr>
      <t xml:space="preserve">, </t>
    </r>
    <r>
      <rPr>
        <sz val="10.5"/>
        <color rgb="FFB5CEA8"/>
        <rFont val="Consolas"/>
        <family val="3"/>
      </rPr>
      <t>31</t>
    </r>
    <r>
      <rPr>
        <sz val="10.5"/>
        <color rgb="FFCCCCCC"/>
        <rFont val="Consolas"/>
        <family val="3"/>
      </rPr>
      <t>)</t>
    </r>
  </si>
  <si>
    <r>
      <t xml:space="preserve">        </t>
    </r>
    <r>
      <rPr>
        <sz val="10.5"/>
        <color rgb="FF9CDCFE"/>
        <rFont val="Consolas"/>
        <family val="3"/>
      </rPr>
      <t>filtros</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ee</t>
    </r>
    <r>
      <rPr>
        <sz val="10.5"/>
        <color rgb="FFCCCCCC"/>
        <rFont val="Consolas"/>
        <family val="3"/>
      </rPr>
      <t>.</t>
    </r>
    <r>
      <rPr>
        <sz val="10.5"/>
        <color rgb="FF4EC9B0"/>
        <rFont val="Consolas"/>
        <family val="3"/>
      </rPr>
      <t>Filter</t>
    </r>
    <r>
      <rPr>
        <sz val="10.5"/>
        <color rgb="FFCCCCCC"/>
        <rFont val="Consolas"/>
        <family val="3"/>
      </rPr>
      <t>.</t>
    </r>
    <r>
      <rPr>
        <sz val="10.5"/>
        <color rgb="FFDCDCAA"/>
        <rFont val="Consolas"/>
        <family val="3"/>
      </rPr>
      <t>date</t>
    </r>
    <r>
      <rPr>
        <sz val="10.5"/>
        <color rgb="FFCCCCCC"/>
        <rFont val="Consolas"/>
        <family val="3"/>
      </rPr>
      <t>(</t>
    </r>
    <r>
      <rPr>
        <sz val="10.5"/>
        <color rgb="FF9CDCFE"/>
        <rFont val="Consolas"/>
        <family val="3"/>
      </rPr>
      <t>start_date</t>
    </r>
    <r>
      <rPr>
        <sz val="10.5"/>
        <color rgb="FFCCCCCC"/>
        <rFont val="Consolas"/>
        <family val="3"/>
      </rPr>
      <t xml:space="preserve">, </t>
    </r>
    <r>
      <rPr>
        <sz val="10.5"/>
        <color rgb="FF9CDCFE"/>
        <rFont val="Consolas"/>
        <family val="3"/>
      </rPr>
      <t>end_date</t>
    </r>
    <r>
      <rPr>
        <sz val="10.5"/>
        <color rgb="FFCCCCCC"/>
        <rFont val="Consolas"/>
        <family val="3"/>
      </rPr>
      <t>)]</t>
    </r>
  </si>
  <si>
    <r>
      <t xml:space="preserve">        </t>
    </r>
    <r>
      <rPr>
        <sz val="10.5"/>
        <color rgb="FFC586C0"/>
        <rFont val="Consolas"/>
        <family val="3"/>
      </rPr>
      <t>if</t>
    </r>
    <r>
      <rPr>
        <sz val="10.5"/>
        <color rgb="FFCCCCCC"/>
        <rFont val="Consolas"/>
        <family val="3"/>
      </rPr>
      <t xml:space="preserve"> </t>
    </r>
    <r>
      <rPr>
        <sz val="10.5"/>
        <color rgb="FF9CDCFE"/>
        <rFont val="Consolas"/>
        <family val="3"/>
      </rPr>
      <t>parametros</t>
    </r>
    <r>
      <rPr>
        <sz val="10.5"/>
        <color rgb="FFCCCCCC"/>
        <rFont val="Consolas"/>
        <family val="3"/>
      </rPr>
      <t>.get(</t>
    </r>
    <r>
      <rPr>
        <sz val="10.5"/>
        <color rgb="FFCE9178"/>
        <rFont val="Consolas"/>
        <family val="3"/>
      </rPr>
      <t>'filtro_escenario'</t>
    </r>
    <r>
      <rPr>
        <sz val="10.5"/>
        <color rgb="FFCCCCCC"/>
        <rFont val="Consolas"/>
        <family val="3"/>
      </rPr>
      <t>):</t>
    </r>
  </si>
  <si>
    <r>
      <t xml:space="preserve">            </t>
    </r>
    <r>
      <rPr>
        <sz val="10.5"/>
        <color rgb="FF9CDCFE"/>
        <rFont val="Consolas"/>
        <family val="3"/>
      </rPr>
      <t>filtros</t>
    </r>
    <r>
      <rPr>
        <sz val="10.5"/>
        <color rgb="FFCCCCCC"/>
        <rFont val="Consolas"/>
        <family val="3"/>
      </rPr>
      <t>.</t>
    </r>
    <r>
      <rPr>
        <sz val="10.5"/>
        <color rgb="FFDCDCAA"/>
        <rFont val="Consolas"/>
        <family val="3"/>
      </rPr>
      <t>append</t>
    </r>
    <r>
      <rPr>
        <sz val="10.5"/>
        <color rgb="FFCCCCCC"/>
        <rFont val="Consolas"/>
        <family val="3"/>
      </rPr>
      <t>(</t>
    </r>
    <r>
      <rPr>
        <sz val="10.5"/>
        <color rgb="FF4EC9B0"/>
        <rFont val="Consolas"/>
        <family val="3"/>
      </rPr>
      <t>ee</t>
    </r>
    <r>
      <rPr>
        <sz val="10.5"/>
        <color rgb="FFCCCCCC"/>
        <rFont val="Consolas"/>
        <family val="3"/>
      </rPr>
      <t>.</t>
    </r>
    <r>
      <rPr>
        <sz val="10.5"/>
        <color rgb="FF4EC9B0"/>
        <rFont val="Consolas"/>
        <family val="3"/>
      </rPr>
      <t>Filter</t>
    </r>
    <r>
      <rPr>
        <sz val="10.5"/>
        <color rgb="FFCCCCCC"/>
        <rFont val="Consolas"/>
        <family val="3"/>
      </rPr>
      <t>.</t>
    </r>
    <r>
      <rPr>
        <sz val="10.5"/>
        <color rgb="FFDCDCAA"/>
        <rFont val="Consolas"/>
        <family val="3"/>
      </rPr>
      <t>eq</t>
    </r>
    <r>
      <rPr>
        <sz val="10.5"/>
        <color rgb="FFCCCCCC"/>
        <rFont val="Consolas"/>
        <family val="3"/>
      </rPr>
      <t>(</t>
    </r>
    <r>
      <rPr>
        <sz val="10.5"/>
        <color rgb="FFCE9178"/>
        <rFont val="Consolas"/>
        <family val="3"/>
      </rPr>
      <t>'scenario'</t>
    </r>
    <r>
      <rPr>
        <sz val="10.5"/>
        <color rgb="FFCCCCCC"/>
        <rFont val="Consolas"/>
        <family val="3"/>
      </rPr>
      <t xml:space="preserve">, </t>
    </r>
    <r>
      <rPr>
        <sz val="10.5"/>
        <color rgb="FF9CDCFE"/>
        <rFont val="Consolas"/>
        <family val="3"/>
      </rPr>
      <t>parametros</t>
    </r>
    <r>
      <rPr>
        <sz val="10.5"/>
        <color rgb="FFCCCCCC"/>
        <rFont val="Consolas"/>
        <family val="3"/>
      </rPr>
      <t>[</t>
    </r>
    <r>
      <rPr>
        <sz val="10.5"/>
        <color rgb="FFCE9178"/>
        <rFont val="Consolas"/>
        <family val="3"/>
      </rPr>
      <t>'filtro_escenario'</t>
    </r>
    <r>
      <rPr>
        <sz val="10.5"/>
        <color rgb="FFCCCCCC"/>
        <rFont val="Consolas"/>
        <family val="3"/>
      </rPr>
      <t>]))</t>
    </r>
  </si>
  <si>
    <r>
      <t xml:space="preserve">        </t>
    </r>
    <r>
      <rPr>
        <sz val="10.5"/>
        <color rgb="FF9CDCFE"/>
        <rFont val="Consolas"/>
        <family val="3"/>
      </rPr>
      <t>yearly_data</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coleccion</t>
    </r>
    <r>
      <rPr>
        <sz val="10.5"/>
        <color rgb="FFCCCCCC"/>
        <rFont val="Consolas"/>
        <family val="3"/>
      </rPr>
      <t>.</t>
    </r>
    <r>
      <rPr>
        <sz val="10.5"/>
        <color rgb="FFDCDCAA"/>
        <rFont val="Consolas"/>
        <family val="3"/>
      </rPr>
      <t>filter</t>
    </r>
    <r>
      <rPr>
        <sz val="10.5"/>
        <color rgb="FFCCCCCC"/>
        <rFont val="Consolas"/>
        <family val="3"/>
      </rPr>
      <t>(</t>
    </r>
    <r>
      <rPr>
        <sz val="10.5"/>
        <color rgb="FF4EC9B0"/>
        <rFont val="Consolas"/>
        <family val="3"/>
      </rPr>
      <t>ee</t>
    </r>
    <r>
      <rPr>
        <sz val="10.5"/>
        <color rgb="FFCCCCCC"/>
        <rFont val="Consolas"/>
        <family val="3"/>
      </rPr>
      <t>.</t>
    </r>
    <r>
      <rPr>
        <sz val="10.5"/>
        <color rgb="FF4EC9B0"/>
        <rFont val="Consolas"/>
        <family val="3"/>
      </rPr>
      <t>Filter</t>
    </r>
    <r>
      <rPr>
        <sz val="10.5"/>
        <color rgb="FFCCCCCC"/>
        <rFont val="Consolas"/>
        <family val="3"/>
      </rPr>
      <t>.</t>
    </r>
    <r>
      <rPr>
        <sz val="10.5"/>
        <color rgb="FFDCDCAA"/>
        <rFont val="Consolas"/>
        <family val="3"/>
      </rPr>
      <t>And</t>
    </r>
    <r>
      <rPr>
        <sz val="10.5"/>
        <color rgb="FFCCCCCC"/>
        <rFont val="Consolas"/>
        <family val="3"/>
      </rPr>
      <t>(</t>
    </r>
    <r>
      <rPr>
        <sz val="10.5"/>
        <color rgb="FF9CDCFE"/>
        <rFont val="Consolas"/>
        <family val="3"/>
      </rPr>
      <t>filtros</t>
    </r>
    <r>
      <rPr>
        <sz val="10.5"/>
        <color rgb="FFCCCCCC"/>
        <rFont val="Consolas"/>
        <family val="3"/>
      </rPr>
      <t>))</t>
    </r>
  </si>
  <si>
    <r>
      <t xml:space="preserve">        </t>
    </r>
    <r>
      <rPr>
        <sz val="10.5"/>
        <color rgb="FF569CD6"/>
        <rFont val="Consolas"/>
        <family val="3"/>
      </rPr>
      <t>def</t>
    </r>
    <r>
      <rPr>
        <sz val="10.5"/>
        <color rgb="FFCCCCCC"/>
        <rFont val="Consolas"/>
        <family val="3"/>
      </rPr>
      <t xml:space="preserve"> </t>
    </r>
    <r>
      <rPr>
        <sz val="10.5"/>
        <color rgb="FFDCDCAA"/>
        <rFont val="Consolas"/>
        <family val="3"/>
      </rPr>
      <t>get_daily_value</t>
    </r>
    <r>
      <rPr>
        <sz val="10.5"/>
        <color rgb="FFCCCCCC"/>
        <rFont val="Consolas"/>
        <family val="3"/>
      </rPr>
      <t>(</t>
    </r>
    <r>
      <rPr>
        <sz val="10.5"/>
        <color rgb="FF9CDCFE"/>
        <rFont val="Consolas"/>
        <family val="3"/>
      </rPr>
      <t>image</t>
    </r>
    <r>
      <rPr>
        <sz val="10.5"/>
        <color rgb="FFCCCCCC"/>
        <rFont val="Consolas"/>
        <family val="3"/>
      </rPr>
      <t>):</t>
    </r>
  </si>
  <si>
    <r>
      <t xml:space="preserve">            </t>
    </r>
    <r>
      <rPr>
        <sz val="10.5"/>
        <color rgb="FF9CDCFE"/>
        <rFont val="Consolas"/>
        <family val="3"/>
      </rPr>
      <t>banda</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image</t>
    </r>
    <r>
      <rPr>
        <sz val="10.5"/>
        <color rgb="FFCCCCCC"/>
        <rFont val="Consolas"/>
        <family val="3"/>
      </rPr>
      <t>.select(</t>
    </r>
    <r>
      <rPr>
        <sz val="10.5"/>
        <color rgb="FF9CDCFE"/>
        <rFont val="Consolas"/>
        <family val="3"/>
      </rPr>
      <t>parametros</t>
    </r>
    <r>
      <rPr>
        <sz val="10.5"/>
        <color rgb="FFCCCCCC"/>
        <rFont val="Consolas"/>
        <family val="3"/>
      </rPr>
      <t>[</t>
    </r>
    <r>
      <rPr>
        <sz val="10.5"/>
        <color rgb="FFCE9178"/>
        <rFont val="Consolas"/>
        <family val="3"/>
      </rPr>
      <t>'banda'</t>
    </r>
    <r>
      <rPr>
        <sz val="10.5"/>
        <color rgb="FFCCCCCC"/>
        <rFont val="Consolas"/>
        <family val="3"/>
      </rPr>
      <t>])</t>
    </r>
  </si>
  <si>
    <r>
      <t xml:space="preserve">            </t>
    </r>
    <r>
      <rPr>
        <sz val="10.5"/>
        <color rgb="FF9CDCFE"/>
        <rFont val="Consolas"/>
        <family val="3"/>
      </rPr>
      <t>valor</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banda</t>
    </r>
    <r>
      <rPr>
        <sz val="10.5"/>
        <color rgb="FFCCCCCC"/>
        <rFont val="Consolas"/>
        <family val="3"/>
      </rPr>
      <t>.reduceRegion(</t>
    </r>
    <r>
      <rPr>
        <sz val="10.5"/>
        <color rgb="FF9CDCFE"/>
        <rFont val="Consolas"/>
        <family val="3"/>
      </rPr>
      <t>reducer</t>
    </r>
    <r>
      <rPr>
        <sz val="10.5"/>
        <color rgb="FFD4D4D4"/>
        <rFont val="Consolas"/>
        <family val="3"/>
      </rPr>
      <t>=</t>
    </r>
    <r>
      <rPr>
        <sz val="10.5"/>
        <color rgb="FF4EC9B0"/>
        <rFont val="Consolas"/>
        <family val="3"/>
      </rPr>
      <t>ee</t>
    </r>
    <r>
      <rPr>
        <sz val="10.5"/>
        <color rgb="FFCCCCCC"/>
        <rFont val="Consolas"/>
        <family val="3"/>
      </rPr>
      <t>.</t>
    </r>
    <r>
      <rPr>
        <sz val="10.5"/>
        <color rgb="FF4EC9B0"/>
        <rFont val="Consolas"/>
        <family val="3"/>
      </rPr>
      <t>Reducer</t>
    </r>
    <r>
      <rPr>
        <sz val="10.5"/>
        <color rgb="FFCCCCCC"/>
        <rFont val="Consolas"/>
        <family val="3"/>
      </rPr>
      <t>.</t>
    </r>
    <r>
      <rPr>
        <sz val="10.5"/>
        <color rgb="FFDCDCAA"/>
        <rFont val="Consolas"/>
        <family val="3"/>
      </rPr>
      <t>max</t>
    </r>
    <r>
      <rPr>
        <sz val="10.5"/>
        <color rgb="FFCCCCCC"/>
        <rFont val="Consolas"/>
        <family val="3"/>
      </rPr>
      <t xml:space="preserve">(), </t>
    </r>
    <r>
      <rPr>
        <sz val="10.5"/>
        <color rgb="FF9CDCFE"/>
        <rFont val="Consolas"/>
        <family val="3"/>
      </rPr>
      <t>geometry</t>
    </r>
    <r>
      <rPr>
        <sz val="10.5"/>
        <color rgb="FFD4D4D4"/>
        <rFont val="Consolas"/>
        <family val="3"/>
      </rPr>
      <t>=</t>
    </r>
    <r>
      <rPr>
        <sz val="10.5"/>
        <color rgb="FF9CDCFE"/>
        <rFont val="Consolas"/>
        <family val="3"/>
      </rPr>
      <t>aoi</t>
    </r>
    <r>
      <rPr>
        <sz val="10.5"/>
        <color rgb="FFCCCCCC"/>
        <rFont val="Consolas"/>
        <family val="3"/>
      </rPr>
      <t xml:space="preserve">, </t>
    </r>
    <r>
      <rPr>
        <sz val="10.5"/>
        <color rgb="FF9CDCFE"/>
        <rFont val="Consolas"/>
        <family val="3"/>
      </rPr>
      <t>scale</t>
    </r>
    <r>
      <rPr>
        <sz val="10.5"/>
        <color rgb="FFD4D4D4"/>
        <rFont val="Consolas"/>
        <family val="3"/>
      </rPr>
      <t>=</t>
    </r>
    <r>
      <rPr>
        <sz val="10.5"/>
        <color rgb="FF9CDCFE"/>
        <rFont val="Consolas"/>
        <family val="3"/>
      </rPr>
      <t>parametros</t>
    </r>
    <r>
      <rPr>
        <sz val="10.5"/>
        <color rgb="FFCCCCCC"/>
        <rFont val="Consolas"/>
        <family val="3"/>
      </rPr>
      <t>[</t>
    </r>
    <r>
      <rPr>
        <sz val="10.5"/>
        <color rgb="FFCE9178"/>
        <rFont val="Consolas"/>
        <family val="3"/>
      </rPr>
      <t>'escala'</t>
    </r>
    <r>
      <rPr>
        <sz val="10.5"/>
        <color rgb="FFCCCCCC"/>
        <rFont val="Consolas"/>
        <family val="3"/>
      </rPr>
      <t xml:space="preserve">], </t>
    </r>
    <r>
      <rPr>
        <sz val="10.5"/>
        <color rgb="FF9CDCFE"/>
        <rFont val="Consolas"/>
        <family val="3"/>
      </rPr>
      <t>maxPixels</t>
    </r>
    <r>
      <rPr>
        <sz val="10.5"/>
        <color rgb="FFD4D4D4"/>
        <rFont val="Consolas"/>
        <family val="3"/>
      </rPr>
      <t>=</t>
    </r>
    <r>
      <rPr>
        <sz val="10.5"/>
        <color rgb="FFB5CEA8"/>
        <rFont val="Consolas"/>
        <family val="3"/>
      </rPr>
      <t>1e9</t>
    </r>
    <r>
      <rPr>
        <sz val="10.5"/>
        <color rgb="FFCCCCCC"/>
        <rFont val="Consolas"/>
        <family val="3"/>
      </rPr>
      <t>).get(</t>
    </r>
    <r>
      <rPr>
        <sz val="10.5"/>
        <color rgb="FF9CDCFE"/>
        <rFont val="Consolas"/>
        <family val="3"/>
      </rPr>
      <t>parametros</t>
    </r>
    <r>
      <rPr>
        <sz val="10.5"/>
        <color rgb="FFCCCCCC"/>
        <rFont val="Consolas"/>
        <family val="3"/>
      </rPr>
      <t>[</t>
    </r>
    <r>
      <rPr>
        <sz val="10.5"/>
        <color rgb="FFCE9178"/>
        <rFont val="Consolas"/>
        <family val="3"/>
      </rPr>
      <t>'banda'</t>
    </r>
    <r>
      <rPr>
        <sz val="10.5"/>
        <color rgb="FFCCCCCC"/>
        <rFont val="Consolas"/>
        <family val="3"/>
      </rPr>
      <t>])</t>
    </r>
  </si>
  <si>
    <r>
      <t xml:space="preserve">            </t>
    </r>
    <r>
      <rPr>
        <sz val="10.5"/>
        <color rgb="FF9CDCFE"/>
        <rFont val="Consolas"/>
        <family val="3"/>
      </rPr>
      <t>valor_numerico</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ee</t>
    </r>
    <r>
      <rPr>
        <sz val="10.5"/>
        <color rgb="FFCCCCCC"/>
        <rFont val="Consolas"/>
        <family val="3"/>
      </rPr>
      <t>.</t>
    </r>
    <r>
      <rPr>
        <sz val="10.5"/>
        <color rgb="FF4EC9B0"/>
        <rFont val="Consolas"/>
        <family val="3"/>
      </rPr>
      <t>Number</t>
    </r>
    <r>
      <rPr>
        <sz val="10.5"/>
        <color rgb="FFCCCCCC"/>
        <rFont val="Consolas"/>
        <family val="3"/>
      </rPr>
      <t>(</t>
    </r>
    <r>
      <rPr>
        <sz val="10.5"/>
        <color rgb="FF4EC9B0"/>
        <rFont val="Consolas"/>
        <family val="3"/>
      </rPr>
      <t>ee</t>
    </r>
    <r>
      <rPr>
        <sz val="10.5"/>
        <color rgb="FFCCCCCC"/>
        <rFont val="Consolas"/>
        <family val="3"/>
      </rPr>
      <t>.</t>
    </r>
    <r>
      <rPr>
        <sz val="10.5"/>
        <color rgb="FF9CDCFE"/>
        <rFont val="Consolas"/>
        <family val="3"/>
      </rPr>
      <t>Algorithms</t>
    </r>
    <r>
      <rPr>
        <sz val="10.5"/>
        <color rgb="FFCCCCCC"/>
        <rFont val="Consolas"/>
        <family val="3"/>
      </rPr>
      <t>.If(</t>
    </r>
    <r>
      <rPr>
        <sz val="10.5"/>
        <color rgb="FF9CDCFE"/>
        <rFont val="Consolas"/>
        <family val="3"/>
      </rPr>
      <t>valor</t>
    </r>
    <r>
      <rPr>
        <sz val="10.5"/>
        <color rgb="FFCCCCCC"/>
        <rFont val="Consolas"/>
        <family val="3"/>
      </rPr>
      <t xml:space="preserve">, </t>
    </r>
    <r>
      <rPr>
        <sz val="10.5"/>
        <color rgb="FF9CDCFE"/>
        <rFont val="Consolas"/>
        <family val="3"/>
      </rPr>
      <t>valor</t>
    </r>
    <r>
      <rPr>
        <sz val="10.5"/>
        <color rgb="FFCCCCCC"/>
        <rFont val="Consolas"/>
        <family val="3"/>
      </rPr>
      <t xml:space="preserve">, </t>
    </r>
    <r>
      <rPr>
        <sz val="10.5"/>
        <color rgb="FFB5CEA8"/>
        <rFont val="Consolas"/>
        <family val="3"/>
      </rPr>
      <t>0</t>
    </r>
    <r>
      <rPr>
        <sz val="10.5"/>
        <color rgb="FFCCCCCC"/>
        <rFont val="Consolas"/>
        <family val="3"/>
      </rPr>
      <t>))</t>
    </r>
  </si>
  <si>
    <r>
      <t xml:space="preserve">            </t>
    </r>
    <r>
      <rPr>
        <sz val="10.5"/>
        <color rgb="FF9CDCFE"/>
        <rFont val="Consolas"/>
        <family val="3"/>
      </rPr>
      <t>valor_final</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valor_numerico</t>
    </r>
    <r>
      <rPr>
        <sz val="10.5"/>
        <color rgb="FFCCCCCC"/>
        <rFont val="Consolas"/>
        <family val="3"/>
      </rPr>
      <t>.</t>
    </r>
    <r>
      <rPr>
        <sz val="10.5"/>
        <color rgb="FFDCDCAA"/>
        <rFont val="Consolas"/>
        <family val="3"/>
      </rPr>
      <t>multiply</t>
    </r>
    <r>
      <rPr>
        <sz val="10.5"/>
        <color rgb="FFCCCCCC"/>
        <rFont val="Consolas"/>
        <family val="3"/>
      </rPr>
      <t>(</t>
    </r>
    <r>
      <rPr>
        <sz val="10.5"/>
        <color rgb="FF9CDCFE"/>
        <rFont val="Consolas"/>
        <family val="3"/>
      </rPr>
      <t>parametros</t>
    </r>
    <r>
      <rPr>
        <sz val="10.5"/>
        <color rgb="FFCCCCCC"/>
        <rFont val="Consolas"/>
        <family val="3"/>
      </rPr>
      <t>.get(</t>
    </r>
    <r>
      <rPr>
        <sz val="10.5"/>
        <color rgb="FFCE9178"/>
        <rFont val="Consolas"/>
        <family val="3"/>
      </rPr>
      <t>'factor_conversion'</t>
    </r>
    <r>
      <rPr>
        <sz val="10.5"/>
        <color rgb="FFCCCCCC"/>
        <rFont val="Consolas"/>
        <family val="3"/>
      </rPr>
      <t xml:space="preserve">, </t>
    </r>
    <r>
      <rPr>
        <sz val="10.5"/>
        <color rgb="FFB5CEA8"/>
        <rFont val="Consolas"/>
        <family val="3"/>
      </rPr>
      <t>1</t>
    </r>
    <r>
      <rPr>
        <sz val="10.5"/>
        <color rgb="FFCCCCCC"/>
        <rFont val="Consolas"/>
        <family val="3"/>
      </rPr>
      <t>))</t>
    </r>
  </si>
  <si>
    <r>
      <t xml:space="preserve">            </t>
    </r>
    <r>
      <rPr>
        <sz val="10.5"/>
        <color rgb="FFC586C0"/>
        <rFont val="Consolas"/>
        <family val="3"/>
      </rPr>
      <t>return</t>
    </r>
    <r>
      <rPr>
        <sz val="10.5"/>
        <color rgb="FFCCCCCC"/>
        <rFont val="Consolas"/>
        <family val="3"/>
      </rPr>
      <t xml:space="preserve"> </t>
    </r>
    <r>
      <rPr>
        <sz val="10.5"/>
        <color rgb="FF4EC9B0"/>
        <rFont val="Consolas"/>
        <family val="3"/>
      </rPr>
      <t>ee</t>
    </r>
    <r>
      <rPr>
        <sz val="10.5"/>
        <color rgb="FFCCCCCC"/>
        <rFont val="Consolas"/>
        <family val="3"/>
      </rPr>
      <t>.</t>
    </r>
    <r>
      <rPr>
        <sz val="10.5"/>
        <color rgb="FF4EC9B0"/>
        <rFont val="Consolas"/>
        <family val="3"/>
      </rPr>
      <t>Feature</t>
    </r>
    <r>
      <rPr>
        <sz val="10.5"/>
        <color rgb="FFCCCCCC"/>
        <rFont val="Consolas"/>
        <family val="3"/>
      </rPr>
      <t>(</t>
    </r>
    <r>
      <rPr>
        <sz val="10.5"/>
        <color rgb="FF569CD6"/>
        <rFont val="Consolas"/>
        <family val="3"/>
      </rPr>
      <t>None</t>
    </r>
    <r>
      <rPr>
        <sz val="10.5"/>
        <color rgb="FFCCCCCC"/>
        <rFont val="Consolas"/>
        <family val="3"/>
      </rPr>
      <t>, {</t>
    </r>
    <r>
      <rPr>
        <sz val="10.5"/>
        <color rgb="FFCE9178"/>
        <rFont val="Consolas"/>
        <family val="3"/>
      </rPr>
      <t>'valor_diario'</t>
    </r>
    <r>
      <rPr>
        <sz val="10.5"/>
        <color rgb="FFCCCCCC"/>
        <rFont val="Consolas"/>
        <family val="3"/>
      </rPr>
      <t xml:space="preserve">: </t>
    </r>
    <r>
      <rPr>
        <sz val="10.5"/>
        <color rgb="FF9CDCFE"/>
        <rFont val="Consolas"/>
        <family val="3"/>
      </rPr>
      <t>valor_final</t>
    </r>
    <r>
      <rPr>
        <sz val="10.5"/>
        <color rgb="FFCCCCCC"/>
        <rFont val="Consolas"/>
        <family val="3"/>
      </rPr>
      <t>})</t>
    </r>
  </si>
  <si>
    <r>
      <t xml:space="preserve">        </t>
    </r>
    <r>
      <rPr>
        <sz val="10.5"/>
        <color rgb="FF9CDCFE"/>
        <rFont val="Consolas"/>
        <family val="3"/>
      </rPr>
      <t>daily_values</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yearly_data</t>
    </r>
    <r>
      <rPr>
        <sz val="10.5"/>
        <color rgb="FFCCCCCC"/>
        <rFont val="Consolas"/>
        <family val="3"/>
      </rPr>
      <t>.map(</t>
    </r>
    <r>
      <rPr>
        <sz val="10.5"/>
        <color rgb="FFDCDCAA"/>
        <rFont val="Consolas"/>
        <family val="3"/>
      </rPr>
      <t>get_daily_value</t>
    </r>
    <r>
      <rPr>
        <sz val="10.5"/>
        <color rgb="FFCCCCCC"/>
        <rFont val="Consolas"/>
        <family val="3"/>
      </rPr>
      <t>)</t>
    </r>
  </si>
  <si>
    <r>
      <t xml:space="preserve">        </t>
    </r>
    <r>
      <rPr>
        <sz val="10.5"/>
        <color rgb="FF9CDCFE"/>
        <rFont val="Consolas"/>
        <family val="3"/>
      </rPr>
      <t>annual_max</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daily_values</t>
    </r>
    <r>
      <rPr>
        <sz val="10.5"/>
        <color rgb="FFCCCCCC"/>
        <rFont val="Consolas"/>
        <family val="3"/>
      </rPr>
      <t>.aggregate_max(</t>
    </r>
    <r>
      <rPr>
        <sz val="10.5"/>
        <color rgb="FFCE9178"/>
        <rFont val="Consolas"/>
        <family val="3"/>
      </rPr>
      <t>'valor_diario'</t>
    </r>
    <r>
      <rPr>
        <sz val="10.5"/>
        <color rgb="FFCCCCCC"/>
        <rFont val="Consolas"/>
        <family val="3"/>
      </rPr>
      <t>)</t>
    </r>
  </si>
  <si>
    <r>
      <t xml:space="preserve">        </t>
    </r>
    <r>
      <rPr>
        <sz val="10.5"/>
        <color rgb="FFC586C0"/>
        <rFont val="Consolas"/>
        <family val="3"/>
      </rPr>
      <t>return</t>
    </r>
    <r>
      <rPr>
        <sz val="10.5"/>
        <color rgb="FFCCCCCC"/>
        <rFont val="Consolas"/>
        <family val="3"/>
      </rPr>
      <t xml:space="preserve"> </t>
    </r>
    <r>
      <rPr>
        <sz val="10.5"/>
        <color rgb="FF4EC9B0"/>
        <rFont val="Consolas"/>
        <family val="3"/>
      </rPr>
      <t>ee</t>
    </r>
    <r>
      <rPr>
        <sz val="10.5"/>
        <color rgb="FFCCCCCC"/>
        <rFont val="Consolas"/>
        <family val="3"/>
      </rPr>
      <t>.</t>
    </r>
    <r>
      <rPr>
        <sz val="10.5"/>
        <color rgb="FF4EC9B0"/>
        <rFont val="Consolas"/>
        <family val="3"/>
      </rPr>
      <t>Feature</t>
    </r>
    <r>
      <rPr>
        <sz val="10.5"/>
        <color rgb="FFCCCCCC"/>
        <rFont val="Consolas"/>
        <family val="3"/>
      </rPr>
      <t>(</t>
    </r>
    <r>
      <rPr>
        <sz val="10.5"/>
        <color rgb="FF569CD6"/>
        <rFont val="Consolas"/>
        <family val="3"/>
      </rPr>
      <t>None</t>
    </r>
    <r>
      <rPr>
        <sz val="10.5"/>
        <color rgb="FFCCCCCC"/>
        <rFont val="Consolas"/>
        <family val="3"/>
      </rPr>
      <t>, {</t>
    </r>
    <r>
      <rPr>
        <sz val="10.5"/>
        <color rgb="FFCE9178"/>
        <rFont val="Consolas"/>
        <family val="3"/>
      </rPr>
      <t>'year'</t>
    </r>
    <r>
      <rPr>
        <sz val="10.5"/>
        <color rgb="FFCCCCCC"/>
        <rFont val="Consolas"/>
        <family val="3"/>
      </rPr>
      <t xml:space="preserve">: </t>
    </r>
    <r>
      <rPr>
        <sz val="10.5"/>
        <color rgb="FF9CDCFE"/>
        <rFont val="Consolas"/>
        <family val="3"/>
      </rPr>
      <t>year_ee</t>
    </r>
    <r>
      <rPr>
        <sz val="10.5"/>
        <color rgb="FFCCCCCC"/>
        <rFont val="Consolas"/>
        <family val="3"/>
      </rPr>
      <t>.</t>
    </r>
    <r>
      <rPr>
        <sz val="10.5"/>
        <color rgb="FFDCDCAA"/>
        <rFont val="Consolas"/>
        <family val="3"/>
      </rPr>
      <t>toInt</t>
    </r>
    <r>
      <rPr>
        <sz val="10.5"/>
        <color rgb="FFCCCCCC"/>
        <rFont val="Consolas"/>
        <family val="3"/>
      </rPr>
      <t xml:space="preserve">(), </t>
    </r>
    <r>
      <rPr>
        <sz val="10.5"/>
        <color rgb="FFCE9178"/>
        <rFont val="Consolas"/>
        <family val="3"/>
      </rPr>
      <t>'precip_max_mm'</t>
    </r>
    <r>
      <rPr>
        <sz val="10.5"/>
        <color rgb="FFCCCCCC"/>
        <rFont val="Consolas"/>
        <family val="3"/>
      </rPr>
      <t xml:space="preserve">: </t>
    </r>
    <r>
      <rPr>
        <sz val="10.5"/>
        <color rgb="FF4EC9B0"/>
        <rFont val="Consolas"/>
        <family val="3"/>
      </rPr>
      <t>ee</t>
    </r>
    <r>
      <rPr>
        <sz val="10.5"/>
        <color rgb="FFCCCCCC"/>
        <rFont val="Consolas"/>
        <family val="3"/>
      </rPr>
      <t>.</t>
    </r>
    <r>
      <rPr>
        <sz val="10.5"/>
        <color rgb="FF4EC9B0"/>
        <rFont val="Consolas"/>
        <family val="3"/>
      </rPr>
      <t>Number</t>
    </r>
    <r>
      <rPr>
        <sz val="10.5"/>
        <color rgb="FFCCCCCC"/>
        <rFont val="Consolas"/>
        <family val="3"/>
      </rPr>
      <t>(</t>
    </r>
    <r>
      <rPr>
        <sz val="10.5"/>
        <color rgb="FF9CDCFE"/>
        <rFont val="Consolas"/>
        <family val="3"/>
      </rPr>
      <t>annual_max</t>
    </r>
    <r>
      <rPr>
        <sz val="10.5"/>
        <color rgb="FFCCCCCC"/>
        <rFont val="Consolas"/>
        <family val="3"/>
      </rPr>
      <t>).</t>
    </r>
    <r>
      <rPr>
        <sz val="10.5"/>
        <color rgb="FFDCDCAA"/>
        <rFont val="Consolas"/>
        <family val="3"/>
      </rPr>
      <t>float</t>
    </r>
    <r>
      <rPr>
        <sz val="10.5"/>
        <color rgb="FFCCCCCC"/>
        <rFont val="Consolas"/>
        <family val="3"/>
      </rPr>
      <t>()})</t>
    </r>
  </si>
  <si>
    <r>
      <t xml:space="preserve">    </t>
    </r>
    <r>
      <rPr>
        <sz val="10.5"/>
        <color rgb="FF9CDCFE"/>
        <rFont val="Consolas"/>
        <family val="3"/>
      </rPr>
      <t>lista_resultados</t>
    </r>
    <r>
      <rPr>
        <sz val="10.5"/>
        <color rgb="FFCCCCCC"/>
        <rFont val="Consolas"/>
        <family val="3"/>
      </rPr>
      <t xml:space="preserve"> </t>
    </r>
    <r>
      <rPr>
        <sz val="10.5"/>
        <color rgb="FFD4D4D4"/>
        <rFont val="Consolas"/>
        <family val="3"/>
      </rPr>
      <t>=</t>
    </r>
    <r>
      <rPr>
        <sz val="10.5"/>
        <color rgb="FFCCCCCC"/>
        <rFont val="Consolas"/>
        <family val="3"/>
      </rPr>
      <t xml:space="preserve"> []</t>
    </r>
  </si>
  <si>
    <r>
      <t xml:space="preserve">    </t>
    </r>
    <r>
      <rPr>
        <sz val="10.5"/>
        <color rgb="FFC586C0"/>
        <rFont val="Consolas"/>
        <family val="3"/>
      </rPr>
      <t>for</t>
    </r>
    <r>
      <rPr>
        <sz val="10.5"/>
        <color rgb="FFCCCCCC"/>
        <rFont val="Consolas"/>
        <family val="3"/>
      </rPr>
      <t xml:space="preserve"> </t>
    </r>
    <r>
      <rPr>
        <sz val="10.5"/>
        <color rgb="FF9CDCFE"/>
        <rFont val="Consolas"/>
        <family val="3"/>
      </rPr>
      <t>anio</t>
    </r>
    <r>
      <rPr>
        <sz val="10.5"/>
        <color rgb="FFCCCCCC"/>
        <rFont val="Consolas"/>
        <family val="3"/>
      </rPr>
      <t xml:space="preserve"> </t>
    </r>
    <r>
      <rPr>
        <sz val="10.5"/>
        <color rgb="FFC586C0"/>
        <rFont val="Consolas"/>
        <family val="3"/>
      </rPr>
      <t>in</t>
    </r>
    <r>
      <rPr>
        <sz val="10.5"/>
        <color rgb="FFCCCCCC"/>
        <rFont val="Consolas"/>
        <family val="3"/>
      </rPr>
      <t xml:space="preserve"> </t>
    </r>
    <r>
      <rPr>
        <sz val="10.5"/>
        <color rgb="FF4EC9B0"/>
        <rFont val="Consolas"/>
        <family val="3"/>
      </rPr>
      <t>range</t>
    </r>
    <r>
      <rPr>
        <sz val="10.5"/>
        <color rgb="FFCCCCCC"/>
        <rFont val="Consolas"/>
        <family val="3"/>
      </rPr>
      <t>(</t>
    </r>
    <r>
      <rPr>
        <sz val="10.5"/>
        <color rgb="FF9CDCFE"/>
        <rFont val="Consolas"/>
        <family val="3"/>
      </rPr>
      <t>parametros</t>
    </r>
    <r>
      <rPr>
        <sz val="10.5"/>
        <color rgb="FFCCCCCC"/>
        <rFont val="Consolas"/>
        <family val="3"/>
      </rPr>
      <t>[</t>
    </r>
    <r>
      <rPr>
        <sz val="10.5"/>
        <color rgb="FFCE9178"/>
        <rFont val="Consolas"/>
        <family val="3"/>
      </rPr>
      <t>'periodo'</t>
    </r>
    <r>
      <rPr>
        <sz val="10.5"/>
        <color rgb="FFCCCCCC"/>
        <rFont val="Consolas"/>
        <family val="3"/>
      </rPr>
      <t>][</t>
    </r>
    <r>
      <rPr>
        <sz val="10.5"/>
        <color rgb="FFCE9178"/>
        <rFont val="Consolas"/>
        <family val="3"/>
      </rPr>
      <t>'inicio'</t>
    </r>
    <r>
      <rPr>
        <sz val="10.5"/>
        <color rgb="FFCCCCCC"/>
        <rFont val="Consolas"/>
        <family val="3"/>
      </rPr>
      <t xml:space="preserve">], </t>
    </r>
    <r>
      <rPr>
        <sz val="10.5"/>
        <color rgb="FF9CDCFE"/>
        <rFont val="Consolas"/>
        <family val="3"/>
      </rPr>
      <t>parametros</t>
    </r>
    <r>
      <rPr>
        <sz val="10.5"/>
        <color rgb="FFCCCCCC"/>
        <rFont val="Consolas"/>
        <family val="3"/>
      </rPr>
      <t>[</t>
    </r>
    <r>
      <rPr>
        <sz val="10.5"/>
        <color rgb="FFCE9178"/>
        <rFont val="Consolas"/>
        <family val="3"/>
      </rPr>
      <t>'periodo'</t>
    </r>
    <r>
      <rPr>
        <sz val="10.5"/>
        <color rgb="FFCCCCCC"/>
        <rFont val="Consolas"/>
        <family val="3"/>
      </rPr>
      <t>][</t>
    </r>
    <r>
      <rPr>
        <sz val="10.5"/>
        <color rgb="FFCE9178"/>
        <rFont val="Consolas"/>
        <family val="3"/>
      </rPr>
      <t>'fin'</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B5CEA8"/>
        <rFont val="Consolas"/>
        <family val="3"/>
      </rPr>
      <t>1</t>
    </r>
    <r>
      <rPr>
        <sz val="10.5"/>
        <color rgb="FFCCCCCC"/>
        <rFont val="Consolas"/>
        <family val="3"/>
      </rPr>
      <t>):</t>
    </r>
  </si>
  <si>
    <r>
      <t xml:space="preserve">        </t>
    </r>
    <r>
      <rPr>
        <sz val="10.5"/>
        <color rgb="FFC586C0"/>
        <rFont val="Consolas"/>
        <family val="3"/>
      </rPr>
      <t>try</t>
    </r>
    <r>
      <rPr>
        <sz val="10.5"/>
        <color rgb="FFCCCCCC"/>
        <rFont val="Consolas"/>
        <family val="3"/>
      </rPr>
      <t>:</t>
    </r>
  </si>
  <si>
    <r>
      <t xml:space="preserve">            </t>
    </r>
    <r>
      <rPr>
        <sz val="10.5"/>
        <color rgb="FF9CDCFE"/>
        <rFont val="Consolas"/>
        <family val="3"/>
      </rPr>
      <t>resultado_anual</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DCDCAA"/>
        <rFont val="Consolas"/>
        <family val="3"/>
      </rPr>
      <t>get_annual_max_precip</t>
    </r>
    <r>
      <rPr>
        <sz val="10.5"/>
        <color rgb="FFCCCCCC"/>
        <rFont val="Consolas"/>
        <family val="3"/>
      </rPr>
      <t>(</t>
    </r>
    <r>
      <rPr>
        <sz val="10.5"/>
        <color rgb="FF9CDCFE"/>
        <rFont val="Consolas"/>
        <family val="3"/>
      </rPr>
      <t>anio</t>
    </r>
    <r>
      <rPr>
        <sz val="10.5"/>
        <color rgb="FFCCCCCC"/>
        <rFont val="Consolas"/>
        <family val="3"/>
      </rPr>
      <t>).</t>
    </r>
    <r>
      <rPr>
        <sz val="10.5"/>
        <color rgb="FFDCDCAA"/>
        <rFont val="Consolas"/>
        <family val="3"/>
      </rPr>
      <t>getInfo</t>
    </r>
    <r>
      <rPr>
        <sz val="10.5"/>
        <color rgb="FFCCCCCC"/>
        <rFont val="Consolas"/>
        <family val="3"/>
      </rPr>
      <t>()</t>
    </r>
  </si>
  <si>
    <r>
      <t xml:space="preserve">            </t>
    </r>
    <r>
      <rPr>
        <sz val="10.5"/>
        <color rgb="FF9CDCFE"/>
        <rFont val="Consolas"/>
        <family val="3"/>
      </rPr>
      <t>lista_resultados</t>
    </r>
    <r>
      <rPr>
        <sz val="10.5"/>
        <color rgb="FFCCCCCC"/>
        <rFont val="Consolas"/>
        <family val="3"/>
      </rPr>
      <t>.</t>
    </r>
    <r>
      <rPr>
        <sz val="10.5"/>
        <color rgb="FFDCDCAA"/>
        <rFont val="Consolas"/>
        <family val="3"/>
      </rPr>
      <t>append</t>
    </r>
    <r>
      <rPr>
        <sz val="10.5"/>
        <color rgb="FFCCCCCC"/>
        <rFont val="Consolas"/>
        <family val="3"/>
      </rPr>
      <t>(</t>
    </r>
    <r>
      <rPr>
        <sz val="10.5"/>
        <color rgb="FF9CDCFE"/>
        <rFont val="Consolas"/>
        <family val="3"/>
      </rPr>
      <t>resultado_anual</t>
    </r>
    <r>
      <rPr>
        <sz val="10.5"/>
        <color rgb="FFCCCCCC"/>
        <rFont val="Consolas"/>
        <family val="3"/>
      </rPr>
      <t>[</t>
    </r>
    <r>
      <rPr>
        <sz val="10.5"/>
        <color rgb="FFCE9178"/>
        <rFont val="Consolas"/>
        <family val="3"/>
      </rPr>
      <t>'properties'</t>
    </r>
    <r>
      <rPr>
        <sz val="10.5"/>
        <color rgb="FFCCCCCC"/>
        <rFont val="Consolas"/>
        <family val="3"/>
      </rPr>
      <t>])</t>
    </r>
  </si>
  <si>
    <r>
      <t xml:space="preserve">        </t>
    </r>
    <r>
      <rPr>
        <sz val="10.5"/>
        <color rgb="FFC586C0"/>
        <rFont val="Consolas"/>
        <family val="3"/>
      </rPr>
      <t>except</t>
    </r>
    <r>
      <rPr>
        <sz val="10.5"/>
        <color rgb="FFCCCCCC"/>
        <rFont val="Consolas"/>
        <family val="3"/>
      </rPr>
      <t xml:space="preserve"> </t>
    </r>
    <r>
      <rPr>
        <sz val="10.5"/>
        <color rgb="FF4EC9B0"/>
        <rFont val="Consolas"/>
        <family val="3"/>
      </rPr>
      <t>Exception</t>
    </r>
    <r>
      <rPr>
        <sz val="10.5"/>
        <color rgb="FFCCCCCC"/>
        <rFont val="Consolas"/>
        <family val="3"/>
      </rPr>
      <t xml:space="preserve"> </t>
    </r>
    <r>
      <rPr>
        <sz val="10.5"/>
        <color rgb="FFC586C0"/>
        <rFont val="Consolas"/>
        <family val="3"/>
      </rPr>
      <t>as</t>
    </r>
    <r>
      <rPr>
        <sz val="10.5"/>
        <color rgb="FFCCCCCC"/>
        <rFont val="Consolas"/>
        <family val="3"/>
      </rPr>
      <t xml:space="preserve"> </t>
    </r>
    <r>
      <rPr>
        <sz val="10.5"/>
        <color rgb="FF9CDCFE"/>
        <rFont val="Consolas"/>
        <family val="3"/>
      </rPr>
      <t>e</t>
    </r>
    <r>
      <rPr>
        <sz val="10.5"/>
        <color rgb="FFCCCCCC"/>
        <rFont val="Consolas"/>
        <family val="3"/>
      </rPr>
      <t>:</t>
    </r>
  </si>
  <si>
    <r>
      <t xml:space="preserve">            </t>
    </r>
    <r>
      <rPr>
        <sz val="10.5"/>
        <color rgb="FF9CDCFE"/>
        <rFont val="Consolas"/>
        <family val="3"/>
      </rPr>
      <t>lista_resultados</t>
    </r>
    <r>
      <rPr>
        <sz val="10.5"/>
        <color rgb="FFCCCCCC"/>
        <rFont val="Consolas"/>
        <family val="3"/>
      </rPr>
      <t>.</t>
    </r>
    <r>
      <rPr>
        <sz val="10.5"/>
        <color rgb="FFDCDCAA"/>
        <rFont val="Consolas"/>
        <family val="3"/>
      </rPr>
      <t>append</t>
    </r>
    <r>
      <rPr>
        <sz val="10.5"/>
        <color rgb="FFCCCCCC"/>
        <rFont val="Consolas"/>
        <family val="3"/>
      </rPr>
      <t>({</t>
    </r>
    <r>
      <rPr>
        <sz val="10.5"/>
        <color rgb="FFCE9178"/>
        <rFont val="Consolas"/>
        <family val="3"/>
      </rPr>
      <t>'year'</t>
    </r>
    <r>
      <rPr>
        <sz val="10.5"/>
        <color rgb="FFCCCCCC"/>
        <rFont val="Consolas"/>
        <family val="3"/>
      </rPr>
      <t xml:space="preserve">: </t>
    </r>
    <r>
      <rPr>
        <sz val="10.5"/>
        <color rgb="FF9CDCFE"/>
        <rFont val="Consolas"/>
        <family val="3"/>
      </rPr>
      <t>anio</t>
    </r>
    <r>
      <rPr>
        <sz val="10.5"/>
        <color rgb="FFCCCCCC"/>
        <rFont val="Consolas"/>
        <family val="3"/>
      </rPr>
      <t xml:space="preserve">, </t>
    </r>
    <r>
      <rPr>
        <sz val="10.5"/>
        <color rgb="FFCE9178"/>
        <rFont val="Consolas"/>
        <family val="3"/>
      </rPr>
      <t>'precip_max_mm'</t>
    </r>
    <r>
      <rPr>
        <sz val="10.5"/>
        <color rgb="FFCCCCCC"/>
        <rFont val="Consolas"/>
        <family val="3"/>
      </rPr>
      <t xml:space="preserve">: </t>
    </r>
    <r>
      <rPr>
        <sz val="10.5"/>
        <color rgb="FF4EC9B0"/>
        <rFont val="Consolas"/>
        <family val="3"/>
      </rPr>
      <t>np</t>
    </r>
    <r>
      <rPr>
        <sz val="10.5"/>
        <color rgb="FFCCCCCC"/>
        <rFont val="Consolas"/>
        <family val="3"/>
      </rPr>
      <t>.</t>
    </r>
    <r>
      <rPr>
        <sz val="10.5"/>
        <color rgb="FF9CDCFE"/>
        <rFont val="Consolas"/>
        <family val="3"/>
      </rPr>
      <t>nan</t>
    </r>
    <r>
      <rPr>
        <sz val="10.5"/>
        <color rgb="FFCCCCCC"/>
        <rFont val="Consolas"/>
        <family val="3"/>
      </rPr>
      <t>})</t>
    </r>
  </si>
  <si>
    <r>
      <t xml:space="preserve">        </t>
    </r>
    <r>
      <rPr>
        <sz val="10.5"/>
        <color rgb="FF4EC9B0"/>
        <rFont val="Consolas"/>
        <family val="3"/>
      </rPr>
      <t>time</t>
    </r>
    <r>
      <rPr>
        <sz val="10.5"/>
        <color rgb="FFCCCCCC"/>
        <rFont val="Consolas"/>
        <family val="3"/>
      </rPr>
      <t>.</t>
    </r>
    <r>
      <rPr>
        <sz val="10.5"/>
        <color rgb="FFDCDCAA"/>
        <rFont val="Consolas"/>
        <family val="3"/>
      </rPr>
      <t>sleep</t>
    </r>
    <r>
      <rPr>
        <sz val="10.5"/>
        <color rgb="FFCCCCCC"/>
        <rFont val="Consolas"/>
        <family val="3"/>
      </rPr>
      <t>(</t>
    </r>
    <r>
      <rPr>
        <sz val="10.5"/>
        <color rgb="FFB5CEA8"/>
        <rFont val="Consolas"/>
        <family val="3"/>
      </rPr>
      <t>0.5</t>
    </r>
    <r>
      <rPr>
        <sz val="10.5"/>
        <color rgb="FFCCCCCC"/>
        <rFont val="Consolas"/>
        <family val="3"/>
      </rPr>
      <t>)</t>
    </r>
  </si>
  <si>
    <r>
      <t xml:space="preserve">    </t>
    </r>
    <r>
      <rPr>
        <sz val="10.5"/>
        <color rgb="FF9CDCFE"/>
        <rFont val="Consolas"/>
        <family val="3"/>
      </rPr>
      <t>df</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pd</t>
    </r>
    <r>
      <rPr>
        <sz val="10.5"/>
        <color rgb="FFCCCCCC"/>
        <rFont val="Consolas"/>
        <family val="3"/>
      </rPr>
      <t>.</t>
    </r>
    <r>
      <rPr>
        <sz val="10.5"/>
        <color rgb="FF4EC9B0"/>
        <rFont val="Consolas"/>
        <family val="3"/>
      </rPr>
      <t>DataFrame</t>
    </r>
    <r>
      <rPr>
        <sz val="10.5"/>
        <color rgb="FFCCCCCC"/>
        <rFont val="Consolas"/>
        <family val="3"/>
      </rPr>
      <t>(</t>
    </r>
    <r>
      <rPr>
        <sz val="10.5"/>
        <color rgb="FF9CDCFE"/>
        <rFont val="Consolas"/>
        <family val="3"/>
      </rPr>
      <t>lista_resultados</t>
    </r>
    <r>
      <rPr>
        <sz val="10.5"/>
        <color rgb="FFCCCCCC"/>
        <rFont val="Consolas"/>
        <family val="3"/>
      </rPr>
      <t>)</t>
    </r>
  </si>
  <si>
    <r>
      <t xml:space="preserve">    </t>
    </r>
    <r>
      <rPr>
        <sz val="10.5"/>
        <color rgb="FF9CDCFE"/>
        <rFont val="Consolas"/>
        <family val="3"/>
      </rPr>
      <t>df</t>
    </r>
    <r>
      <rPr>
        <sz val="10.5"/>
        <color rgb="FFCCCCCC"/>
        <rFont val="Consolas"/>
        <family val="3"/>
      </rPr>
      <t>.</t>
    </r>
    <r>
      <rPr>
        <sz val="10.5"/>
        <color rgb="FFDCDCAA"/>
        <rFont val="Consolas"/>
        <family val="3"/>
      </rPr>
      <t>to_csv</t>
    </r>
    <r>
      <rPr>
        <sz val="10.5"/>
        <color rgb="FFCCCCCC"/>
        <rFont val="Consolas"/>
        <family val="3"/>
      </rPr>
      <t>(</t>
    </r>
    <r>
      <rPr>
        <sz val="10.5"/>
        <color rgb="FF9CDCFE"/>
        <rFont val="Consolas"/>
        <family val="3"/>
      </rPr>
      <t>archivo_salida</t>
    </r>
    <r>
      <rPr>
        <sz val="10.5"/>
        <color rgb="FFCCCCCC"/>
        <rFont val="Consolas"/>
        <family val="3"/>
      </rPr>
      <t xml:space="preserve">, </t>
    </r>
    <r>
      <rPr>
        <sz val="10.5"/>
        <color rgb="FF9CDCFE"/>
        <rFont val="Consolas"/>
        <family val="3"/>
      </rPr>
      <t>index</t>
    </r>
    <r>
      <rPr>
        <sz val="10.5"/>
        <color rgb="FFD4D4D4"/>
        <rFont val="Consolas"/>
        <family val="3"/>
      </rPr>
      <t>=</t>
    </r>
    <r>
      <rPr>
        <sz val="10.5"/>
        <color rgb="FF569CD6"/>
        <rFont val="Consolas"/>
        <family val="3"/>
      </rPr>
      <t>False</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</si>
  <si>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 xml:space="preserve">" -&gt; </t>
    </r>
    <r>
      <rPr>
        <sz val="10.5"/>
        <color rgb="FFCE9178"/>
        <rFont val="Segoe UI Symbol"/>
        <family val="2"/>
      </rPr>
      <t>☑</t>
    </r>
    <r>
      <rPr>
        <sz val="10.5"/>
        <color rgb="FFCE9178"/>
        <rFont val="Consolas"/>
        <family val="3"/>
      </rPr>
      <t xml:space="preserve"> Guardado."</t>
    </r>
    <r>
      <rPr>
        <sz val="10.5"/>
        <color rgb="FFCCCCCC"/>
        <rFont val="Consolas"/>
        <family val="3"/>
      </rPr>
      <t>)</t>
    </r>
  </si>
  <si>
    <r>
      <t>def</t>
    </r>
    <r>
      <rPr>
        <sz val="10.5"/>
        <color rgb="FFCCCCCC"/>
        <rFont val="Consolas"/>
        <family val="3"/>
      </rPr>
      <t xml:space="preserve"> </t>
    </r>
    <r>
      <rPr>
        <sz val="10.5"/>
        <color rgb="FFDCDCAA"/>
        <rFont val="Consolas"/>
        <family val="3"/>
      </rPr>
      <t>main</t>
    </r>
    <r>
      <rPr>
        <sz val="10.5"/>
        <color rgb="FFCCCCCC"/>
        <rFont val="Consolas"/>
        <family val="3"/>
      </rPr>
      <t>():</t>
    </r>
  </si>
  <si>
    <r>
      <t xml:space="preserve">    </t>
    </r>
    <r>
      <rPr>
        <sz val="10.5"/>
        <color rgb="FF6A9955"/>
        <rFont val="Consolas"/>
        <family val="3"/>
      </rPr>
      <t># Cambio clave: Nuevo nombre de carpeta</t>
    </r>
  </si>
  <si>
    <r>
      <t xml:space="preserve">    </t>
    </r>
    <r>
      <rPr>
        <sz val="10.5"/>
        <color rgb="FF9CDCFE"/>
        <rFont val="Consolas"/>
        <family val="3"/>
      </rPr>
      <t>nombre_carpeta</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CE9178"/>
        <rFont val="Consolas"/>
        <family val="3"/>
      </rPr>
      <t>"datos_descargados_LogroñoPlus0709"</t>
    </r>
  </si>
  <si>
    <r>
      <t xml:space="preserve">    </t>
    </r>
    <r>
      <rPr>
        <sz val="10.5"/>
        <color rgb="FFC586C0"/>
        <rFont val="Consolas"/>
        <family val="3"/>
      </rPr>
      <t>if</t>
    </r>
    <r>
      <rPr>
        <sz val="10.5"/>
        <color rgb="FFCCCCCC"/>
        <rFont val="Consolas"/>
        <family val="3"/>
      </rPr>
      <t xml:space="preserve"> </t>
    </r>
    <r>
      <rPr>
        <sz val="10.5"/>
        <color rgb="FF569CD6"/>
        <rFont val="Consolas"/>
        <family val="3"/>
      </rPr>
      <t>not</t>
    </r>
    <r>
      <rPr>
        <sz val="10.5"/>
        <color rgb="FFCCCCCC"/>
        <rFont val="Consolas"/>
        <family val="3"/>
      </rPr>
      <t xml:space="preserve"> </t>
    </r>
    <r>
      <rPr>
        <sz val="10.5"/>
        <color rgb="FF4EC9B0"/>
        <rFont val="Consolas"/>
        <family val="3"/>
      </rPr>
      <t>os</t>
    </r>
    <r>
      <rPr>
        <sz val="10.5"/>
        <color rgb="FFCCCCCC"/>
        <rFont val="Consolas"/>
        <family val="3"/>
      </rPr>
      <t>.</t>
    </r>
    <r>
      <rPr>
        <sz val="10.5"/>
        <color rgb="FF9CDCFE"/>
        <rFont val="Consolas"/>
        <family val="3"/>
      </rPr>
      <t>path</t>
    </r>
    <r>
      <rPr>
        <sz val="10.5"/>
        <color rgb="FFCCCCCC"/>
        <rFont val="Consolas"/>
        <family val="3"/>
      </rPr>
      <t>.</t>
    </r>
    <r>
      <rPr>
        <sz val="10.5"/>
        <color rgb="FFDCDCAA"/>
        <rFont val="Consolas"/>
        <family val="3"/>
      </rPr>
      <t>exists</t>
    </r>
    <r>
      <rPr>
        <sz val="10.5"/>
        <color rgb="FFCCCCCC"/>
        <rFont val="Consolas"/>
        <family val="3"/>
      </rPr>
      <t>(</t>
    </r>
    <r>
      <rPr>
        <sz val="10.5"/>
        <color rgb="FF9CDCFE"/>
        <rFont val="Consolas"/>
        <family val="3"/>
      </rPr>
      <t>nombre_carpeta</t>
    </r>
    <r>
      <rPr>
        <sz val="10.5"/>
        <color rgb="FFCCCCCC"/>
        <rFont val="Consolas"/>
        <family val="3"/>
      </rPr>
      <t>):</t>
    </r>
  </si>
  <si>
    <r>
      <t xml:space="preserve">        </t>
    </r>
    <r>
      <rPr>
        <sz val="10.5"/>
        <color rgb="FF4EC9B0"/>
        <rFont val="Consolas"/>
        <family val="3"/>
      </rPr>
      <t>os</t>
    </r>
    <r>
      <rPr>
        <sz val="10.5"/>
        <color rgb="FFCCCCCC"/>
        <rFont val="Consolas"/>
        <family val="3"/>
      </rPr>
      <t>.</t>
    </r>
    <r>
      <rPr>
        <sz val="10.5"/>
        <color rgb="FFDCDCAA"/>
        <rFont val="Consolas"/>
        <family val="3"/>
      </rPr>
      <t>makedirs</t>
    </r>
    <r>
      <rPr>
        <sz val="10.5"/>
        <color rgb="FFCCCCCC"/>
        <rFont val="Consolas"/>
        <family val="3"/>
      </rPr>
      <t>(</t>
    </r>
    <r>
      <rPr>
        <sz val="10.5"/>
        <color rgb="FF9CDCFE"/>
        <rFont val="Consolas"/>
        <family val="3"/>
      </rPr>
      <t>nombre_carpeta</t>
    </r>
    <r>
      <rPr>
        <sz val="10.5"/>
        <color rgb="FFCCCCCC"/>
        <rFont val="Consolas"/>
        <family val="3"/>
      </rPr>
      <t>)</t>
    </r>
  </si>
  <si>
    <r>
      <t xml:space="preserve">    </t>
    </r>
    <r>
      <rPr>
        <sz val="10.5"/>
        <color rgb="FF4EC9B0"/>
        <rFont val="Consolas"/>
        <family val="3"/>
      </rPr>
      <t>os</t>
    </r>
    <r>
      <rPr>
        <sz val="10.5"/>
        <color rgb="FFCCCCCC"/>
        <rFont val="Consolas"/>
        <family val="3"/>
      </rPr>
      <t>.</t>
    </r>
    <r>
      <rPr>
        <sz val="10.5"/>
        <color rgb="FFDCDCAA"/>
        <rFont val="Consolas"/>
        <family val="3"/>
      </rPr>
      <t>chdir</t>
    </r>
    <r>
      <rPr>
        <sz val="10.5"/>
        <color rgb="FFCCCCCC"/>
        <rFont val="Consolas"/>
        <family val="3"/>
      </rPr>
      <t>(</t>
    </r>
    <r>
      <rPr>
        <sz val="10.5"/>
        <color rgb="FF9CDCFE"/>
        <rFont val="Consolas"/>
        <family val="3"/>
      </rPr>
      <t>nombre_carpeta</t>
    </r>
    <r>
      <rPr>
        <sz val="10.5"/>
        <color rgb="FFCCCCCC"/>
        <rFont val="Consolas"/>
        <family val="3"/>
      </rPr>
      <t>)</t>
    </r>
  </si>
  <si>
    <r>
      <t xml:space="preserve">    </t>
    </r>
    <r>
      <rPr>
        <sz val="10.5"/>
        <color rgb="FFDCDCAA"/>
        <rFont val="Consolas"/>
        <family val="3"/>
      </rPr>
      <t>inicializar_gee</t>
    </r>
    <r>
      <rPr>
        <sz val="10.5"/>
        <color rgb="FFCCCCCC"/>
        <rFont val="Consolas"/>
        <family val="3"/>
      </rPr>
      <t>(CONFIG[</t>
    </r>
    <r>
      <rPr>
        <sz val="10.5"/>
        <color rgb="FFCE9178"/>
        <rFont val="Consolas"/>
        <family val="3"/>
      </rPr>
      <t>'proyecto_gee'</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</si>
  <si>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CE9178"/>
        <rFont val="Consolas"/>
        <family val="3"/>
      </rPr>
      <t>"</t>
    </r>
    <r>
      <rPr>
        <sz val="10.5"/>
        <color rgb="FFD7BA7D"/>
        <rFont val="Consolas"/>
        <family val="3"/>
      </rPr>
      <t>\n</t>
    </r>
    <r>
      <rPr>
        <sz val="10.5"/>
        <color rgb="FFCE9178"/>
        <rFont val="Consolas"/>
        <family val="3"/>
      </rPr>
      <t>--- PASO B.1: Descargando Datos de Referencia (CHIRPS) ---"</t>
    </r>
    <r>
      <rPr>
        <sz val="10.5"/>
        <color rgb="FFCCCCCC"/>
        <rFont val="Consolas"/>
        <family val="3"/>
      </rPr>
      <t>)</t>
    </r>
  </si>
  <si>
    <r>
      <t xml:space="preserve">    </t>
    </r>
    <r>
      <rPr>
        <sz val="10.5"/>
        <color rgb="FF9CDCFE"/>
        <rFont val="Consolas"/>
        <family val="3"/>
      </rPr>
      <t>params_chirps</t>
    </r>
    <r>
      <rPr>
        <sz val="10.5"/>
        <color rgb="FFCCCCCC"/>
        <rFont val="Consolas"/>
        <family val="3"/>
      </rPr>
      <t xml:space="preserve"> </t>
    </r>
    <r>
      <rPr>
        <sz val="10.5"/>
        <color rgb="FFD4D4D4"/>
        <rFont val="Consolas"/>
        <family val="3"/>
      </rPr>
      <t>=</t>
    </r>
    <r>
      <rPr>
        <sz val="10.5"/>
        <color rgb="FFCCCCCC"/>
        <rFont val="Consolas"/>
        <family val="3"/>
      </rPr>
      <t xml:space="preserve"> {</t>
    </r>
  </si>
  <si>
    <r>
      <t xml:space="preserve">        </t>
    </r>
    <r>
      <rPr>
        <sz val="10.5"/>
        <color rgb="FFCE9178"/>
        <rFont val="Consolas"/>
        <family val="3"/>
      </rPr>
      <t>'coleccion_gee'</t>
    </r>
    <r>
      <rPr>
        <sz val="10.5"/>
        <color rgb="FFCCCCCC"/>
        <rFont val="Consolas"/>
        <family val="3"/>
      </rPr>
      <t xml:space="preserve">: </t>
    </r>
    <r>
      <rPr>
        <sz val="10.5"/>
        <color rgb="FFCE9178"/>
        <rFont val="Consolas"/>
        <family val="3"/>
      </rPr>
      <t>'UCSB-CHG/CHIRPS/DAILY'</t>
    </r>
    <r>
      <rPr>
        <sz val="10.5"/>
        <color rgb="FFCCCCCC"/>
        <rFont val="Consolas"/>
        <family val="3"/>
      </rPr>
      <t>,</t>
    </r>
  </si>
  <si>
    <r>
      <t xml:space="preserve">        </t>
    </r>
    <r>
      <rPr>
        <sz val="10.5"/>
        <color rgb="FFCE9178"/>
        <rFont val="Consolas"/>
        <family val="3"/>
      </rPr>
      <t>'banda'</t>
    </r>
    <r>
      <rPr>
        <sz val="10.5"/>
        <color rgb="FFCCCCCC"/>
        <rFont val="Consolas"/>
        <family val="3"/>
      </rPr>
      <t xml:space="preserve">: </t>
    </r>
    <r>
      <rPr>
        <sz val="10.5"/>
        <color rgb="FFCE9178"/>
        <rFont val="Consolas"/>
        <family val="3"/>
      </rPr>
      <t>'precipitation'</t>
    </r>
    <r>
      <rPr>
        <sz val="10.5"/>
        <color rgb="FFCCCCCC"/>
        <rFont val="Consolas"/>
        <family val="3"/>
      </rPr>
      <t>,</t>
    </r>
  </si>
  <si>
    <r>
      <t xml:space="preserve">        </t>
    </r>
    <r>
      <rPr>
        <sz val="10.5"/>
        <color rgb="FFCE9178"/>
        <rFont val="Consolas"/>
        <family val="3"/>
      </rPr>
      <t>'escala'</t>
    </r>
    <r>
      <rPr>
        <sz val="10.5"/>
        <color rgb="FFCCCCCC"/>
        <rFont val="Consolas"/>
        <family val="3"/>
      </rPr>
      <t xml:space="preserve">: </t>
    </r>
    <r>
      <rPr>
        <sz val="10.5"/>
        <color rgb="FFB5CEA8"/>
        <rFont val="Consolas"/>
        <family val="3"/>
      </rPr>
      <t>5000</t>
    </r>
    <r>
      <rPr>
        <sz val="10.5"/>
        <color rgb="FFCCCCCC"/>
        <rFont val="Consolas"/>
        <family val="3"/>
      </rPr>
      <t>,</t>
    </r>
  </si>
  <si>
    <r>
      <t xml:space="preserve">        </t>
    </r>
    <r>
      <rPr>
        <sz val="10.5"/>
        <color rgb="FFCE9178"/>
        <rFont val="Consolas"/>
        <family val="3"/>
      </rPr>
      <t>'periodo'</t>
    </r>
    <r>
      <rPr>
        <sz val="10.5"/>
        <color rgb="FFCCCCCC"/>
        <rFont val="Consolas"/>
        <family val="3"/>
      </rPr>
      <t>: CONFIG[</t>
    </r>
    <r>
      <rPr>
        <sz val="10.5"/>
        <color rgb="FFCE9178"/>
        <rFont val="Consolas"/>
        <family val="3"/>
      </rPr>
      <t>'periodo_referencia'</t>
    </r>
    <r>
      <rPr>
        <sz val="10.5"/>
        <color rgb="FFCCCCCC"/>
        <rFont val="Consolas"/>
        <family val="3"/>
      </rPr>
      <t>],</t>
    </r>
  </si>
  <si>
    <r>
      <t xml:space="preserve">        </t>
    </r>
    <r>
      <rPr>
        <sz val="10.5"/>
        <color rgb="FFCE9178"/>
        <rFont val="Consolas"/>
        <family val="3"/>
      </rPr>
      <t>'archivo_salida'</t>
    </r>
    <r>
      <rPr>
        <sz val="10.5"/>
        <color rgb="FFCCCCCC"/>
        <rFont val="Consolas"/>
        <family val="3"/>
      </rPr>
      <t xml:space="preserve">: </t>
    </r>
    <r>
      <rPr>
        <sz val="10.5"/>
        <color rgb="FF569CD6"/>
        <rFont val="Consolas"/>
        <family val="3"/>
      </rPr>
      <t>f</t>
    </r>
    <r>
      <rPr>
        <sz val="10.5"/>
        <color rgb="FFCE9178"/>
        <rFont val="Consolas"/>
        <family val="3"/>
      </rPr>
      <t>"referencia_CHIRPS_</t>
    </r>
    <r>
      <rPr>
        <sz val="10.5"/>
        <color rgb="FF569CD6"/>
        <rFont val="Consolas"/>
        <family val="3"/>
      </rPr>
      <t>{</t>
    </r>
    <r>
      <rPr>
        <sz val="10.5"/>
        <color rgb="FFCCCCCC"/>
        <rFont val="Consolas"/>
        <family val="3"/>
      </rPr>
      <t>CONFIG[</t>
    </r>
    <r>
      <rPr>
        <sz val="10.5"/>
        <color rgb="FFCE9178"/>
        <rFont val="Consolas"/>
        <family val="3"/>
      </rPr>
      <t>'nombre_lugar'</t>
    </r>
    <r>
      <rPr>
        <sz val="10.5"/>
        <color rgb="FFCCCCCC"/>
        <rFont val="Consolas"/>
        <family val="3"/>
      </rPr>
      <t>]</t>
    </r>
    <r>
      <rPr>
        <sz val="10.5"/>
        <color rgb="FF569CD6"/>
        <rFont val="Consolas"/>
        <family val="3"/>
      </rPr>
      <t>}</t>
    </r>
    <r>
      <rPr>
        <sz val="10.5"/>
        <color rgb="FFCE9178"/>
        <rFont val="Consolas"/>
        <family val="3"/>
      </rPr>
      <t>.csv"</t>
    </r>
  </si>
  <si>
    <t>    }</t>
  </si>
  <si>
    <r>
      <t xml:space="preserve">    </t>
    </r>
    <r>
      <rPr>
        <sz val="10.5"/>
        <color rgb="FFDCDCAA"/>
        <rFont val="Consolas"/>
        <family val="3"/>
      </rPr>
      <t>descargar_datos_gee</t>
    </r>
    <r>
      <rPr>
        <sz val="10.5"/>
        <color rgb="FFCCCCCC"/>
        <rFont val="Consolas"/>
        <family val="3"/>
      </rPr>
      <t>(</t>
    </r>
    <r>
      <rPr>
        <sz val="10.5"/>
        <color rgb="FF9CDCFE"/>
        <rFont val="Consolas"/>
        <family val="3"/>
      </rPr>
      <t>params_chirps</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</si>
  <si>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CE9178"/>
        <rFont val="Consolas"/>
        <family val="3"/>
      </rPr>
      <t>"</t>
    </r>
    <r>
      <rPr>
        <sz val="10.5"/>
        <color rgb="FFD7BA7D"/>
        <rFont val="Consolas"/>
        <family val="3"/>
      </rPr>
      <t>\n</t>
    </r>
    <r>
      <rPr>
        <sz val="10.5"/>
        <color rgb="FFCE9178"/>
        <rFont val="Consolas"/>
        <family val="3"/>
      </rPr>
      <t>--- PASO B.2: Descargando Datos de Modelos Climáticos (CMIP6) ---"</t>
    </r>
    <r>
      <rPr>
        <sz val="10.5"/>
        <color rgb="FFCCCCCC"/>
        <rFont val="Consolas"/>
        <family val="3"/>
      </rPr>
      <t>)</t>
    </r>
  </si>
  <si>
    <r>
      <t xml:space="preserve">    </t>
    </r>
    <r>
      <rPr>
        <sz val="10.5"/>
        <color rgb="FFC586C0"/>
        <rFont val="Consolas"/>
        <family val="3"/>
      </rPr>
      <t>for</t>
    </r>
    <r>
      <rPr>
        <sz val="10.5"/>
        <color rgb="FFCCCCCC"/>
        <rFont val="Consolas"/>
        <family val="3"/>
      </rPr>
      <t xml:space="preserve"> </t>
    </r>
    <r>
      <rPr>
        <sz val="10.5"/>
        <color rgb="FF9CDCFE"/>
        <rFont val="Consolas"/>
        <family val="3"/>
      </rPr>
      <t>modelo</t>
    </r>
    <r>
      <rPr>
        <sz val="10.5"/>
        <color rgb="FFCCCCCC"/>
        <rFont val="Consolas"/>
        <family val="3"/>
      </rPr>
      <t xml:space="preserve"> </t>
    </r>
    <r>
      <rPr>
        <sz val="10.5"/>
        <color rgb="FFC586C0"/>
        <rFont val="Consolas"/>
        <family val="3"/>
      </rPr>
      <t>in</t>
    </r>
    <r>
      <rPr>
        <sz val="10.5"/>
        <color rgb="FFCCCCCC"/>
        <rFont val="Consolas"/>
        <family val="3"/>
      </rPr>
      <t xml:space="preserve"> CONFIG[</t>
    </r>
    <r>
      <rPr>
        <sz val="10.5"/>
        <color rgb="FFCE9178"/>
        <rFont val="Consolas"/>
        <family val="3"/>
      </rPr>
      <t>'modelos_cmip6'</t>
    </r>
    <r>
      <rPr>
        <sz val="10.5"/>
        <color rgb="FFCCCCCC"/>
        <rFont val="Consolas"/>
        <family val="3"/>
      </rPr>
      <t>]:</t>
    </r>
  </si>
  <si>
    <r>
      <t xml:space="preserve">        </t>
    </r>
    <r>
      <rPr>
        <sz val="10.5"/>
        <color rgb="FF9CDCFE"/>
        <rFont val="Consolas"/>
        <family val="3"/>
      </rPr>
      <t>params_hist</t>
    </r>
    <r>
      <rPr>
        <sz val="10.5"/>
        <color rgb="FFCCCCCC"/>
        <rFont val="Consolas"/>
        <family val="3"/>
      </rPr>
      <t xml:space="preserve"> </t>
    </r>
    <r>
      <rPr>
        <sz val="10.5"/>
        <color rgb="FFD4D4D4"/>
        <rFont val="Consolas"/>
        <family val="3"/>
      </rPr>
      <t>=</t>
    </r>
    <r>
      <rPr>
        <sz val="10.5"/>
        <color rgb="FFCCCCCC"/>
        <rFont val="Consolas"/>
        <family val="3"/>
      </rPr>
      <t xml:space="preserve"> {</t>
    </r>
  </si>
  <si>
    <r>
      <t xml:space="preserve">            </t>
    </r>
    <r>
      <rPr>
        <sz val="10.5"/>
        <color rgb="FFCE9178"/>
        <rFont val="Consolas"/>
        <family val="3"/>
      </rPr>
      <t>'coleccion_gee'</t>
    </r>
    <r>
      <rPr>
        <sz val="10.5"/>
        <color rgb="FFCCCCCC"/>
        <rFont val="Consolas"/>
        <family val="3"/>
      </rPr>
      <t xml:space="preserve">: </t>
    </r>
    <r>
      <rPr>
        <sz val="10.5"/>
        <color rgb="FFCE9178"/>
        <rFont val="Consolas"/>
        <family val="3"/>
      </rPr>
      <t>'NASA/GDDP-CMIP6'</t>
    </r>
    <r>
      <rPr>
        <sz val="10.5"/>
        <color rgb="FFCCCCCC"/>
        <rFont val="Consolas"/>
        <family val="3"/>
      </rPr>
      <t>,</t>
    </r>
  </si>
  <si>
    <r>
      <t xml:space="preserve">            </t>
    </r>
    <r>
      <rPr>
        <sz val="10.5"/>
        <color rgb="FFCE9178"/>
        <rFont val="Consolas"/>
        <family val="3"/>
      </rPr>
      <t>'banda'</t>
    </r>
    <r>
      <rPr>
        <sz val="10.5"/>
        <color rgb="FFCCCCCC"/>
        <rFont val="Consolas"/>
        <family val="3"/>
      </rPr>
      <t xml:space="preserve">: </t>
    </r>
    <r>
      <rPr>
        <sz val="10.5"/>
        <color rgb="FFCE9178"/>
        <rFont val="Consolas"/>
        <family val="3"/>
      </rPr>
      <t>'pr'</t>
    </r>
    <r>
      <rPr>
        <sz val="10.5"/>
        <color rgb="FFCCCCCC"/>
        <rFont val="Consolas"/>
        <family val="3"/>
      </rPr>
      <t xml:space="preserve">, </t>
    </r>
    <r>
      <rPr>
        <sz val="10.5"/>
        <color rgb="FFCE9178"/>
        <rFont val="Consolas"/>
        <family val="3"/>
      </rPr>
      <t>'escala'</t>
    </r>
    <r>
      <rPr>
        <sz val="10.5"/>
        <color rgb="FFCCCCCC"/>
        <rFont val="Consolas"/>
        <family val="3"/>
      </rPr>
      <t xml:space="preserve">: </t>
    </r>
    <r>
      <rPr>
        <sz val="10.5"/>
        <color rgb="FFB5CEA8"/>
        <rFont val="Consolas"/>
        <family val="3"/>
      </rPr>
      <t>27830</t>
    </r>
    <r>
      <rPr>
        <sz val="10.5"/>
        <color rgb="FFCCCCCC"/>
        <rFont val="Consolas"/>
        <family val="3"/>
      </rPr>
      <t>,</t>
    </r>
  </si>
  <si>
    <r>
      <t xml:space="preserve">            </t>
    </r>
    <r>
      <rPr>
        <sz val="10.5"/>
        <color rgb="FFCE9178"/>
        <rFont val="Consolas"/>
        <family val="3"/>
      </rPr>
      <t>'factor_conversion'</t>
    </r>
    <r>
      <rPr>
        <sz val="10.5"/>
        <color rgb="FFCCCCCC"/>
        <rFont val="Consolas"/>
        <family val="3"/>
      </rPr>
      <t xml:space="preserve">: </t>
    </r>
    <r>
      <rPr>
        <sz val="10.5"/>
        <color rgb="FFB5CEA8"/>
        <rFont val="Consolas"/>
        <family val="3"/>
      </rPr>
      <t>86400</t>
    </r>
    <r>
      <rPr>
        <sz val="10.5"/>
        <color rgb="FFCCCCCC"/>
        <rFont val="Consolas"/>
        <family val="3"/>
      </rPr>
      <t>,</t>
    </r>
  </si>
  <si>
    <r>
      <t xml:space="preserve">            </t>
    </r>
    <r>
      <rPr>
        <sz val="10.5"/>
        <color rgb="FFCE9178"/>
        <rFont val="Consolas"/>
        <family val="3"/>
      </rPr>
      <t>'periodo'</t>
    </r>
    <r>
      <rPr>
        <sz val="10.5"/>
        <color rgb="FFCCCCCC"/>
        <rFont val="Consolas"/>
        <family val="3"/>
      </rPr>
      <t>: CONFIG[</t>
    </r>
    <r>
      <rPr>
        <sz val="10.5"/>
        <color rgb="FFCE9178"/>
        <rFont val="Consolas"/>
        <family val="3"/>
      </rPr>
      <t>'periodo_historico_modelo'</t>
    </r>
    <r>
      <rPr>
        <sz val="10.5"/>
        <color rgb="FFCCCCCC"/>
        <rFont val="Consolas"/>
        <family val="3"/>
      </rPr>
      <t>],</t>
    </r>
  </si>
  <si>
    <r>
      <t xml:space="preserve">            </t>
    </r>
    <r>
      <rPr>
        <sz val="10.5"/>
        <color rgb="FFCE9178"/>
        <rFont val="Consolas"/>
        <family val="3"/>
      </rPr>
      <t>'filtro_modelo'</t>
    </r>
    <r>
      <rPr>
        <sz val="10.5"/>
        <color rgb="FFCCCCCC"/>
        <rFont val="Consolas"/>
        <family val="3"/>
      </rPr>
      <t xml:space="preserve">: </t>
    </r>
    <r>
      <rPr>
        <sz val="10.5"/>
        <color rgb="FF9CDCFE"/>
        <rFont val="Consolas"/>
        <family val="3"/>
      </rPr>
      <t>modelo</t>
    </r>
    <r>
      <rPr>
        <sz val="10.5"/>
        <color rgb="FFCCCCCC"/>
        <rFont val="Consolas"/>
        <family val="3"/>
      </rPr>
      <t>,</t>
    </r>
  </si>
  <si>
    <r>
      <t xml:space="preserve">            </t>
    </r>
    <r>
      <rPr>
        <sz val="10.5"/>
        <color rgb="FFCE9178"/>
        <rFont val="Consolas"/>
        <family val="3"/>
      </rPr>
      <t>'filtro_escenario'</t>
    </r>
    <r>
      <rPr>
        <sz val="10.5"/>
        <color rgb="FFCCCCCC"/>
        <rFont val="Consolas"/>
        <family val="3"/>
      </rPr>
      <t xml:space="preserve">: </t>
    </r>
    <r>
      <rPr>
        <sz val="10.5"/>
        <color rgb="FFCE9178"/>
        <rFont val="Consolas"/>
        <family val="3"/>
      </rPr>
      <t>'historical'</t>
    </r>
    <r>
      <rPr>
        <sz val="10.5"/>
        <color rgb="FFCCCCCC"/>
        <rFont val="Consolas"/>
        <family val="3"/>
      </rPr>
      <t>,</t>
    </r>
  </si>
  <si>
    <r>
      <t xml:space="preserve">            </t>
    </r>
    <r>
      <rPr>
        <sz val="10.5"/>
        <color rgb="FFCE9178"/>
        <rFont val="Consolas"/>
        <family val="3"/>
      </rPr>
      <t>'archivo_salida'</t>
    </r>
    <r>
      <rPr>
        <sz val="10.5"/>
        <color rgb="FFCCCCCC"/>
        <rFont val="Consolas"/>
        <family val="3"/>
      </rPr>
      <t xml:space="preserve">: </t>
    </r>
    <r>
      <rPr>
        <sz val="10.5"/>
        <color rgb="FF569CD6"/>
        <rFont val="Consolas"/>
        <family val="3"/>
      </rPr>
      <t>f</t>
    </r>
    <r>
      <rPr>
        <sz val="10.5"/>
        <color rgb="FFCE9178"/>
        <rFont val="Consolas"/>
        <family val="3"/>
      </rPr>
      <t>"historico_</t>
    </r>
    <r>
      <rPr>
        <sz val="10.5"/>
        <color rgb="FF569CD6"/>
        <rFont val="Consolas"/>
        <family val="3"/>
      </rPr>
      <t>{</t>
    </r>
    <r>
      <rPr>
        <sz val="10.5"/>
        <color rgb="FF9CDCFE"/>
        <rFont val="Consolas"/>
        <family val="3"/>
      </rPr>
      <t>modelo</t>
    </r>
    <r>
      <rPr>
        <sz val="10.5"/>
        <color rgb="FF569CD6"/>
        <rFont val="Consolas"/>
        <family val="3"/>
      </rPr>
      <t>}</t>
    </r>
    <r>
      <rPr>
        <sz val="10.5"/>
        <color rgb="FFCE9178"/>
        <rFont val="Consolas"/>
        <family val="3"/>
      </rPr>
      <t>_</t>
    </r>
    <r>
      <rPr>
        <sz val="10.5"/>
        <color rgb="FF569CD6"/>
        <rFont val="Consolas"/>
        <family val="3"/>
      </rPr>
      <t>{</t>
    </r>
    <r>
      <rPr>
        <sz val="10.5"/>
        <color rgb="FFCCCCCC"/>
        <rFont val="Consolas"/>
        <family val="3"/>
      </rPr>
      <t>CONFIG[</t>
    </r>
    <r>
      <rPr>
        <sz val="10.5"/>
        <color rgb="FFCE9178"/>
        <rFont val="Consolas"/>
        <family val="3"/>
      </rPr>
      <t>'nombre_lugar'</t>
    </r>
    <r>
      <rPr>
        <sz val="10.5"/>
        <color rgb="FFCCCCCC"/>
        <rFont val="Consolas"/>
        <family val="3"/>
      </rPr>
      <t>]</t>
    </r>
    <r>
      <rPr>
        <sz val="10.5"/>
        <color rgb="FF569CD6"/>
        <rFont val="Consolas"/>
        <family val="3"/>
      </rPr>
      <t>}</t>
    </r>
    <r>
      <rPr>
        <sz val="10.5"/>
        <color rgb="FFCE9178"/>
        <rFont val="Consolas"/>
        <family val="3"/>
      </rPr>
      <t>.csv"</t>
    </r>
  </si>
  <si>
    <t>        }</t>
  </si>
  <si>
    <r>
      <t xml:space="preserve">        </t>
    </r>
    <r>
      <rPr>
        <sz val="10.5"/>
        <color rgb="FFDCDCAA"/>
        <rFont val="Consolas"/>
        <family val="3"/>
      </rPr>
      <t>descargar_datos_gee</t>
    </r>
    <r>
      <rPr>
        <sz val="10.5"/>
        <color rgb="FFCCCCCC"/>
        <rFont val="Consolas"/>
        <family val="3"/>
      </rPr>
      <t>(</t>
    </r>
    <r>
      <rPr>
        <sz val="10.5"/>
        <color rgb="FF9CDCFE"/>
        <rFont val="Consolas"/>
        <family val="3"/>
      </rPr>
      <t>params_hist</t>
    </r>
    <r>
      <rPr>
        <sz val="10.5"/>
        <color rgb="FFCCCCCC"/>
        <rFont val="Consolas"/>
        <family val="3"/>
      </rPr>
      <t>)</t>
    </r>
  </si>
  <si>
    <r>
      <t xml:space="preserve">        </t>
    </r>
    <r>
      <rPr>
        <sz val="10.5"/>
        <color rgb="FFC586C0"/>
        <rFont val="Consolas"/>
        <family val="3"/>
      </rPr>
      <t>for</t>
    </r>
    <r>
      <rPr>
        <sz val="10.5"/>
        <color rgb="FFCCCCCC"/>
        <rFont val="Consolas"/>
        <family val="3"/>
      </rPr>
      <t xml:space="preserve"> </t>
    </r>
    <r>
      <rPr>
        <sz val="10.5"/>
        <color rgb="FF9CDCFE"/>
        <rFont val="Consolas"/>
        <family val="3"/>
      </rPr>
      <t>escenario</t>
    </r>
    <r>
      <rPr>
        <sz val="10.5"/>
        <color rgb="FFCCCCCC"/>
        <rFont val="Consolas"/>
        <family val="3"/>
      </rPr>
      <t xml:space="preserve"> </t>
    </r>
    <r>
      <rPr>
        <sz val="10.5"/>
        <color rgb="FFC586C0"/>
        <rFont val="Consolas"/>
        <family val="3"/>
      </rPr>
      <t>in</t>
    </r>
    <r>
      <rPr>
        <sz val="10.5"/>
        <color rgb="FFCCCCCC"/>
        <rFont val="Consolas"/>
        <family val="3"/>
      </rPr>
      <t xml:space="preserve"> CONFIG[</t>
    </r>
    <r>
      <rPr>
        <sz val="10.5"/>
        <color rgb="FFCE9178"/>
        <rFont val="Consolas"/>
        <family val="3"/>
      </rPr>
      <t>'escenarios_ssp'</t>
    </r>
    <r>
      <rPr>
        <sz val="10.5"/>
        <color rgb="FFCCCCCC"/>
        <rFont val="Consolas"/>
        <family val="3"/>
      </rPr>
      <t>]:</t>
    </r>
  </si>
  <si>
    <r>
      <t xml:space="preserve">            </t>
    </r>
    <r>
      <rPr>
        <sz val="10.5"/>
        <color rgb="FF9CDCFE"/>
        <rFont val="Consolas"/>
        <family val="3"/>
      </rPr>
      <t>params_fut</t>
    </r>
    <r>
      <rPr>
        <sz val="10.5"/>
        <color rgb="FFCCCCCC"/>
        <rFont val="Consolas"/>
        <family val="3"/>
      </rPr>
      <t xml:space="preserve"> </t>
    </r>
    <r>
      <rPr>
        <sz val="10.5"/>
        <color rgb="FFD4D4D4"/>
        <rFont val="Consolas"/>
        <family val="3"/>
      </rPr>
      <t>=</t>
    </r>
    <r>
      <rPr>
        <sz val="10.5"/>
        <color rgb="FFCCCCCC"/>
        <rFont val="Consolas"/>
        <family val="3"/>
      </rPr>
      <t xml:space="preserve"> {</t>
    </r>
  </si>
  <si>
    <r>
      <t xml:space="preserve">                </t>
    </r>
    <r>
      <rPr>
        <sz val="10.5"/>
        <color rgb="FFCE9178"/>
        <rFont val="Consolas"/>
        <family val="3"/>
      </rPr>
      <t>'coleccion_gee'</t>
    </r>
    <r>
      <rPr>
        <sz val="10.5"/>
        <color rgb="FFCCCCCC"/>
        <rFont val="Consolas"/>
        <family val="3"/>
      </rPr>
      <t xml:space="preserve">: </t>
    </r>
    <r>
      <rPr>
        <sz val="10.5"/>
        <color rgb="FFCE9178"/>
        <rFont val="Consolas"/>
        <family val="3"/>
      </rPr>
      <t>'NASA/GDDP-CMIP6'</t>
    </r>
    <r>
      <rPr>
        <sz val="10.5"/>
        <color rgb="FFCCCCCC"/>
        <rFont val="Consolas"/>
        <family val="3"/>
      </rPr>
      <t>,</t>
    </r>
  </si>
  <si>
    <r>
      <t xml:space="preserve">                </t>
    </r>
    <r>
      <rPr>
        <sz val="10.5"/>
        <color rgb="FFCE9178"/>
        <rFont val="Consolas"/>
        <family val="3"/>
      </rPr>
      <t>'banda'</t>
    </r>
    <r>
      <rPr>
        <sz val="10.5"/>
        <color rgb="FFCCCCCC"/>
        <rFont val="Consolas"/>
        <family val="3"/>
      </rPr>
      <t xml:space="preserve">: </t>
    </r>
    <r>
      <rPr>
        <sz val="10.5"/>
        <color rgb="FFCE9178"/>
        <rFont val="Consolas"/>
        <family val="3"/>
      </rPr>
      <t>'pr'</t>
    </r>
    <r>
      <rPr>
        <sz val="10.5"/>
        <color rgb="FFCCCCCC"/>
        <rFont val="Consolas"/>
        <family val="3"/>
      </rPr>
      <t>,</t>
    </r>
  </si>
  <si>
    <r>
      <t xml:space="preserve">                </t>
    </r>
    <r>
      <rPr>
        <sz val="10.5"/>
        <color rgb="FFCE9178"/>
        <rFont val="Consolas"/>
        <family val="3"/>
      </rPr>
      <t>'escala'</t>
    </r>
    <r>
      <rPr>
        <sz val="10.5"/>
        <color rgb="FFCCCCCC"/>
        <rFont val="Consolas"/>
        <family val="3"/>
      </rPr>
      <t xml:space="preserve">: </t>
    </r>
    <r>
      <rPr>
        <sz val="10.5"/>
        <color rgb="FFB5CEA8"/>
        <rFont val="Consolas"/>
        <family val="3"/>
      </rPr>
      <t>27830</t>
    </r>
    <r>
      <rPr>
        <sz val="10.5"/>
        <color rgb="FFCCCCCC"/>
        <rFont val="Consolas"/>
        <family val="3"/>
      </rPr>
      <t>,</t>
    </r>
  </si>
  <si>
    <r>
      <t xml:space="preserve">                </t>
    </r>
    <r>
      <rPr>
        <sz val="10.5"/>
        <color rgb="FFCE9178"/>
        <rFont val="Consolas"/>
        <family val="3"/>
      </rPr>
      <t>'factor_conversion'</t>
    </r>
    <r>
      <rPr>
        <sz val="10.5"/>
        <color rgb="FFCCCCCC"/>
        <rFont val="Consolas"/>
        <family val="3"/>
      </rPr>
      <t xml:space="preserve">: </t>
    </r>
    <r>
      <rPr>
        <sz val="10.5"/>
        <color rgb="FFB5CEA8"/>
        <rFont val="Consolas"/>
        <family val="3"/>
      </rPr>
      <t>86400</t>
    </r>
    <r>
      <rPr>
        <sz val="10.5"/>
        <color rgb="FFCCCCCC"/>
        <rFont val="Consolas"/>
        <family val="3"/>
      </rPr>
      <t>,</t>
    </r>
  </si>
  <si>
    <r>
      <t xml:space="preserve">                </t>
    </r>
    <r>
      <rPr>
        <sz val="10.5"/>
        <color rgb="FFCE9178"/>
        <rFont val="Consolas"/>
        <family val="3"/>
      </rPr>
      <t>'periodo'</t>
    </r>
    <r>
      <rPr>
        <sz val="10.5"/>
        <color rgb="FFCCCCCC"/>
        <rFont val="Consolas"/>
        <family val="3"/>
      </rPr>
      <t>: CONFIG[</t>
    </r>
    <r>
      <rPr>
        <sz val="10.5"/>
        <color rgb="FFCE9178"/>
        <rFont val="Consolas"/>
        <family val="3"/>
      </rPr>
      <t>'periodo_futuro_modelo'</t>
    </r>
    <r>
      <rPr>
        <sz val="10.5"/>
        <color rgb="FFCCCCCC"/>
        <rFont val="Consolas"/>
        <family val="3"/>
      </rPr>
      <t>],</t>
    </r>
  </si>
  <si>
    <r>
      <t xml:space="preserve">                </t>
    </r>
    <r>
      <rPr>
        <sz val="10.5"/>
        <color rgb="FFCE9178"/>
        <rFont val="Consolas"/>
        <family val="3"/>
      </rPr>
      <t>'filtro_modelo'</t>
    </r>
    <r>
      <rPr>
        <sz val="10.5"/>
        <color rgb="FFCCCCCC"/>
        <rFont val="Consolas"/>
        <family val="3"/>
      </rPr>
      <t xml:space="preserve">: </t>
    </r>
    <r>
      <rPr>
        <sz val="10.5"/>
        <color rgb="FF9CDCFE"/>
        <rFont val="Consolas"/>
        <family val="3"/>
      </rPr>
      <t>modelo</t>
    </r>
    <r>
      <rPr>
        <sz val="10.5"/>
        <color rgb="FFCCCCCC"/>
        <rFont val="Consolas"/>
        <family val="3"/>
      </rPr>
      <t>,</t>
    </r>
  </si>
  <si>
    <r>
      <t xml:space="preserve">                </t>
    </r>
    <r>
      <rPr>
        <sz val="10.5"/>
        <color rgb="FFCE9178"/>
        <rFont val="Consolas"/>
        <family val="3"/>
      </rPr>
      <t>'filtro_escenario'</t>
    </r>
    <r>
      <rPr>
        <sz val="10.5"/>
        <color rgb="FFCCCCCC"/>
        <rFont val="Consolas"/>
        <family val="3"/>
      </rPr>
      <t xml:space="preserve">: </t>
    </r>
    <r>
      <rPr>
        <sz val="10.5"/>
        <color rgb="FF9CDCFE"/>
        <rFont val="Consolas"/>
        <family val="3"/>
      </rPr>
      <t>escenario</t>
    </r>
    <r>
      <rPr>
        <sz val="10.5"/>
        <color rgb="FFCCCCCC"/>
        <rFont val="Consolas"/>
        <family val="3"/>
      </rPr>
      <t>,</t>
    </r>
  </si>
  <si>
    <r>
      <t xml:space="preserve">                </t>
    </r>
    <r>
      <rPr>
        <sz val="10.5"/>
        <color rgb="FFCE9178"/>
        <rFont val="Consolas"/>
        <family val="3"/>
      </rPr>
      <t>'archivo_salida'</t>
    </r>
    <r>
      <rPr>
        <sz val="10.5"/>
        <color rgb="FFCCCCCC"/>
        <rFont val="Consolas"/>
        <family val="3"/>
      </rPr>
      <t xml:space="preserve">: </t>
    </r>
    <r>
      <rPr>
        <sz val="10.5"/>
        <color rgb="FF569CD6"/>
        <rFont val="Consolas"/>
        <family val="3"/>
      </rPr>
      <t>f</t>
    </r>
    <r>
      <rPr>
        <sz val="10.5"/>
        <color rgb="FFCE9178"/>
        <rFont val="Consolas"/>
        <family val="3"/>
      </rPr>
      <t>"futuro_</t>
    </r>
    <r>
      <rPr>
        <sz val="10.5"/>
        <color rgb="FF569CD6"/>
        <rFont val="Consolas"/>
        <family val="3"/>
      </rPr>
      <t>{</t>
    </r>
    <r>
      <rPr>
        <sz val="10.5"/>
        <color rgb="FF9CDCFE"/>
        <rFont val="Consolas"/>
        <family val="3"/>
      </rPr>
      <t>modelo</t>
    </r>
    <r>
      <rPr>
        <sz val="10.5"/>
        <color rgb="FF569CD6"/>
        <rFont val="Consolas"/>
        <family val="3"/>
      </rPr>
      <t>}</t>
    </r>
    <r>
      <rPr>
        <sz val="10.5"/>
        <color rgb="FFCE9178"/>
        <rFont val="Consolas"/>
        <family val="3"/>
      </rPr>
      <t>_</t>
    </r>
    <r>
      <rPr>
        <sz val="10.5"/>
        <color rgb="FF569CD6"/>
        <rFont val="Consolas"/>
        <family val="3"/>
      </rPr>
      <t>{</t>
    </r>
    <r>
      <rPr>
        <sz val="10.5"/>
        <color rgb="FFCCCCCC"/>
        <rFont val="Consolas"/>
        <family val="3"/>
      </rPr>
      <t>CONFIG[</t>
    </r>
    <r>
      <rPr>
        <sz val="10.5"/>
        <color rgb="FFCE9178"/>
        <rFont val="Consolas"/>
        <family val="3"/>
      </rPr>
      <t>'nombre_lugar'</t>
    </r>
    <r>
      <rPr>
        <sz val="10.5"/>
        <color rgb="FFCCCCCC"/>
        <rFont val="Consolas"/>
        <family val="3"/>
      </rPr>
      <t>]</t>
    </r>
    <r>
      <rPr>
        <sz val="10.5"/>
        <color rgb="FF569CD6"/>
        <rFont val="Consolas"/>
        <family val="3"/>
      </rPr>
      <t>}</t>
    </r>
    <r>
      <rPr>
        <sz val="10.5"/>
        <color rgb="FFCE9178"/>
        <rFont val="Consolas"/>
        <family val="3"/>
      </rPr>
      <t>_</t>
    </r>
    <r>
      <rPr>
        <sz val="10.5"/>
        <color rgb="FF569CD6"/>
        <rFont val="Consolas"/>
        <family val="3"/>
      </rPr>
      <t>{</t>
    </r>
    <r>
      <rPr>
        <sz val="10.5"/>
        <color rgb="FF9CDCFE"/>
        <rFont val="Consolas"/>
        <family val="3"/>
      </rPr>
      <t>escenario</t>
    </r>
    <r>
      <rPr>
        <sz val="10.5"/>
        <color rgb="FF569CD6"/>
        <rFont val="Consolas"/>
        <family val="3"/>
      </rPr>
      <t>}</t>
    </r>
    <r>
      <rPr>
        <sz val="10.5"/>
        <color rgb="FFCE9178"/>
        <rFont val="Consolas"/>
        <family val="3"/>
      </rPr>
      <t>.csv"</t>
    </r>
  </si>
  <si>
    <t>            }</t>
  </si>
  <si>
    <r>
      <t xml:space="preserve">            </t>
    </r>
    <r>
      <rPr>
        <sz val="10.5"/>
        <color rgb="FFDCDCAA"/>
        <rFont val="Consolas"/>
        <family val="3"/>
      </rPr>
      <t>descargar_datos_gee</t>
    </r>
    <r>
      <rPr>
        <sz val="10.5"/>
        <color rgb="FFCCCCCC"/>
        <rFont val="Consolas"/>
        <family val="3"/>
      </rPr>
      <t>(</t>
    </r>
    <r>
      <rPr>
        <sz val="10.5"/>
        <color rgb="FF9CDCFE"/>
        <rFont val="Consolas"/>
        <family val="3"/>
      </rPr>
      <t>params_fut</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</si>
  <si>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t>
    </r>
    <r>
      <rPr>
        <sz val="10.5"/>
        <color rgb="FFD7BA7D"/>
        <rFont val="Consolas"/>
        <family val="3"/>
      </rPr>
      <t>\n</t>
    </r>
    <r>
      <rPr>
        <sz val="10.5"/>
        <color rgb="FFCE9178"/>
        <rFont val="Segoe UI Symbol"/>
        <family val="2"/>
      </rPr>
      <t>☑</t>
    </r>
    <r>
      <rPr>
        <sz val="10.5"/>
        <color rgb="FFCE9178"/>
        <rFont val="Consolas"/>
        <family val="3"/>
      </rPr>
      <t xml:space="preserve"> ¡Script B (Descarga de Datos) para LogroñoPlus0709 completado! "</t>
    </r>
    <r>
      <rPr>
        <sz val="10.5"/>
        <color rgb="FFCCCCCC"/>
        <rFont val="Consolas"/>
        <family val="3"/>
      </rPr>
      <t>)</t>
    </r>
  </si>
  <si>
    <r>
      <t xml:space="preserve">    </t>
    </r>
    <r>
      <rPr>
        <sz val="10.5"/>
        <color rgb="FF4EC9B0"/>
        <rFont val="Consolas"/>
        <family val="3"/>
      </rPr>
      <t>os</t>
    </r>
    <r>
      <rPr>
        <sz val="10.5"/>
        <color rgb="FFCCCCCC"/>
        <rFont val="Consolas"/>
        <family val="3"/>
      </rPr>
      <t>.</t>
    </r>
    <r>
      <rPr>
        <sz val="10.5"/>
        <color rgb="FFDCDCAA"/>
        <rFont val="Consolas"/>
        <family val="3"/>
      </rPr>
      <t>chdir</t>
    </r>
    <r>
      <rPr>
        <sz val="10.5"/>
        <color rgb="FFCCCCCC"/>
        <rFont val="Consolas"/>
        <family val="3"/>
      </rPr>
      <t>(</t>
    </r>
    <r>
      <rPr>
        <sz val="10.5"/>
        <color rgb="FFCE9178"/>
        <rFont val="Consolas"/>
        <family val="3"/>
      </rPr>
      <t>".."</t>
    </r>
    <r>
      <rPr>
        <sz val="10.5"/>
        <color rgb="FFCCCCCC"/>
        <rFont val="Consolas"/>
        <family val="3"/>
      </rPr>
      <t>)</t>
    </r>
  </si>
  <si>
    <r>
      <t>if</t>
    </r>
    <r>
      <rPr>
        <sz val="10.5"/>
        <color rgb="FFCCCCCC"/>
        <rFont val="Consolas"/>
        <family val="3"/>
      </rPr>
      <t xml:space="preserve"> </t>
    </r>
    <r>
      <rPr>
        <sz val="10.5"/>
        <color rgb="FF9CDCFE"/>
        <rFont val="Consolas"/>
        <family val="3"/>
      </rPr>
      <t>__name__</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CE9178"/>
        <rFont val="Consolas"/>
        <family val="3"/>
      </rPr>
      <t>'__main__'</t>
    </r>
    <r>
      <rPr>
        <sz val="10.5"/>
        <color rgb="FFCCCCCC"/>
        <rFont val="Consolas"/>
        <family val="3"/>
      </rPr>
      <t>:</t>
    </r>
  </si>
  <si>
    <r>
      <t xml:space="preserve">    </t>
    </r>
    <r>
      <rPr>
        <sz val="10.5"/>
        <color rgb="FFDCDCAA"/>
        <rFont val="Consolas"/>
        <family val="3"/>
      </rPr>
      <t>main</t>
    </r>
    <r>
      <rPr>
        <sz val="10.5"/>
        <color rgb="FFCCCCCC"/>
        <rFont val="Consolas"/>
        <family val="3"/>
      </rPr>
      <t>()</t>
    </r>
  </si>
  <si>
    <t>PASO B.1.1</t>
  </si>
  <si>
    <t>#B_1_1_Tendencia_Historica_LogroñoPlus0709.py</t>
  </si>
  <si>
    <t>#CORREGIDO: Descarga en 4 bloques para evitar el limite de 5000 elementos de GEE.</t>
  </si>
  <si>
    <t>#Luego une los datos y analiza la tendencia histórica completa.</t>
  </si>
  <si>
    <r>
      <t>import</t>
    </r>
    <r>
      <rPr>
        <sz val="10.5"/>
        <color rgb="FFCCCCCC"/>
        <rFont val="Consolas"/>
        <family val="3"/>
      </rPr>
      <t xml:space="preserve"> </t>
    </r>
    <r>
      <rPr>
        <sz val="10.5"/>
        <color rgb="FF4EC9B0"/>
        <rFont val="Consolas"/>
        <family val="3"/>
      </rPr>
      <t>matplotlib</t>
    </r>
    <r>
      <rPr>
        <sz val="10.5"/>
        <color rgb="FFCCCCCC"/>
        <rFont val="Consolas"/>
        <family val="3"/>
      </rPr>
      <t>.</t>
    </r>
    <r>
      <rPr>
        <sz val="10.5"/>
        <color rgb="FF4EC9B0"/>
        <rFont val="Consolas"/>
        <family val="3"/>
      </rPr>
      <t>pyplot</t>
    </r>
    <r>
      <rPr>
        <sz val="10.5"/>
        <color rgb="FFCCCCCC"/>
        <rFont val="Consolas"/>
        <family val="3"/>
      </rPr>
      <t xml:space="preserve"> </t>
    </r>
    <r>
      <rPr>
        <sz val="10.5"/>
        <color rgb="FFC586C0"/>
        <rFont val="Consolas"/>
        <family val="3"/>
      </rPr>
      <t>as</t>
    </r>
    <r>
      <rPr>
        <sz val="10.5"/>
        <color rgb="FFCCCCCC"/>
        <rFont val="Consolas"/>
        <family val="3"/>
      </rPr>
      <t xml:space="preserve"> </t>
    </r>
    <r>
      <rPr>
        <sz val="10.5"/>
        <color rgb="FF4EC9B0"/>
        <rFont val="Consolas"/>
        <family val="3"/>
      </rPr>
      <t>plt</t>
    </r>
  </si>
  <si>
    <r>
      <t>import</t>
    </r>
    <r>
      <rPr>
        <sz val="10.5"/>
        <color rgb="FFCCCCCC"/>
        <rFont val="Consolas"/>
        <family val="3"/>
      </rPr>
      <t xml:space="preserve"> </t>
    </r>
    <r>
      <rPr>
        <sz val="10.5"/>
        <color rgb="FF4EC9B0"/>
        <rFont val="Consolas"/>
        <family val="3"/>
      </rPr>
      <t>pymannkendall</t>
    </r>
    <r>
      <rPr>
        <sz val="10.5"/>
        <color rgb="FFCCCCCC"/>
        <rFont val="Consolas"/>
        <family val="3"/>
      </rPr>
      <t xml:space="preserve"> </t>
    </r>
    <r>
      <rPr>
        <sz val="10.5"/>
        <color rgb="FFC586C0"/>
        <rFont val="Consolas"/>
        <family val="3"/>
      </rPr>
      <t>as</t>
    </r>
    <r>
      <rPr>
        <sz val="10.5"/>
        <color rgb="FFCCCCCC"/>
        <rFont val="Consolas"/>
        <family val="3"/>
      </rPr>
      <t xml:space="preserve"> </t>
    </r>
    <r>
      <rPr>
        <sz val="10.5"/>
        <color rgb="FF4EC9B0"/>
        <rFont val="Consolas"/>
        <family val="3"/>
      </rPr>
      <t>mk</t>
    </r>
  </si>
  <si>
    <r>
      <t>from</t>
    </r>
    <r>
      <rPr>
        <sz val="10.5"/>
        <color rgb="FFCCCCCC"/>
        <rFont val="Consolas"/>
        <family val="3"/>
      </rPr>
      <t xml:space="preserve"> </t>
    </r>
    <r>
      <rPr>
        <sz val="10.5"/>
        <color rgb="FF4EC9B0"/>
        <rFont val="Consolas"/>
        <family val="3"/>
      </rPr>
      <t>sklearn</t>
    </r>
    <r>
      <rPr>
        <sz val="10.5"/>
        <color rgb="FFCCCCCC"/>
        <rFont val="Consolas"/>
        <family val="3"/>
      </rPr>
      <t>.</t>
    </r>
    <r>
      <rPr>
        <sz val="10.5"/>
        <color rgb="FF4EC9B0"/>
        <rFont val="Consolas"/>
        <family val="3"/>
      </rPr>
      <t>linear_model</t>
    </r>
    <r>
      <rPr>
        <sz val="10.5"/>
        <color rgb="FFCCCCCC"/>
        <rFont val="Consolas"/>
        <family val="3"/>
      </rPr>
      <t xml:space="preserve"> </t>
    </r>
    <r>
      <rPr>
        <sz val="10.5"/>
        <color rgb="FFC586C0"/>
        <rFont val="Consolas"/>
        <family val="3"/>
      </rPr>
      <t>import</t>
    </r>
    <r>
      <rPr>
        <sz val="10.5"/>
        <color rgb="FFCCCCCC"/>
        <rFont val="Consolas"/>
        <family val="3"/>
      </rPr>
      <t xml:space="preserve"> </t>
    </r>
    <r>
      <rPr>
        <sz val="10.5"/>
        <color rgb="FF4EC9B0"/>
        <rFont val="Consolas"/>
        <family val="3"/>
      </rPr>
      <t>TheilSenRegressor</t>
    </r>
  </si>
  <si>
    <t>#Se importa la configuración del nuevo proyecto</t>
  </si>
  <si>
    <r>
      <t xml:space="preserve">    </t>
    </r>
    <r>
      <rPr>
        <sz val="10.5"/>
        <color rgb="FFCE9178"/>
        <rFont val="Consolas"/>
        <family val="3"/>
      </rPr>
      <t>"""Inicializa la conexión con Google Earth Engine."""</t>
    </r>
  </si>
  <si>
    <r>
      <t xml:space="preserve">        </t>
    </r>
    <r>
      <rPr>
        <sz val="10.5"/>
        <color rgb="FFC586C0"/>
        <rFont val="Consolas"/>
        <family val="3"/>
      </rPr>
      <t>return</t>
    </r>
    <r>
      <rPr>
        <sz val="10.5"/>
        <color rgb="FFCCCCCC"/>
        <rFont val="Consolas"/>
        <family val="3"/>
      </rPr>
      <t xml:space="preserve"> </t>
    </r>
    <r>
      <rPr>
        <sz val="10.5"/>
        <color rgb="FF569CD6"/>
        <rFont val="Consolas"/>
        <family val="3"/>
      </rPr>
      <t>True</t>
    </r>
  </si>
  <si>
    <r>
      <t xml:space="preserve">        </t>
    </r>
    <r>
      <rPr>
        <sz val="10.5"/>
        <color rgb="FFC586C0"/>
        <rFont val="Consolas"/>
        <family val="3"/>
      </rPr>
      <t>return</t>
    </r>
    <r>
      <rPr>
        <sz val="10.5"/>
        <color rgb="FFCCCCCC"/>
        <rFont val="Consolas"/>
        <family val="3"/>
      </rPr>
      <t xml:space="preserve"> </t>
    </r>
    <r>
      <rPr>
        <sz val="10.5"/>
        <color rgb="FF569CD6"/>
        <rFont val="Consolas"/>
        <family val="3"/>
      </rPr>
      <t>False</t>
    </r>
  </si>
  <si>
    <r>
      <t>def</t>
    </r>
    <r>
      <rPr>
        <sz val="10.5"/>
        <color rgb="FFCCCCCC"/>
        <rFont val="Consolas"/>
        <family val="3"/>
      </rPr>
      <t xml:space="preserve"> </t>
    </r>
    <r>
      <rPr>
        <sz val="10.5"/>
        <color rgb="FFDCDCAA"/>
        <rFont val="Consolas"/>
        <family val="3"/>
      </rPr>
      <t>descargar_datos_diarios_chirps</t>
    </r>
    <r>
      <rPr>
        <sz val="10.5"/>
        <color rgb="FFCCCCCC"/>
        <rFont val="Consolas"/>
        <family val="3"/>
      </rPr>
      <t>(</t>
    </r>
    <r>
      <rPr>
        <sz val="10.5"/>
        <color rgb="FF9CDCFE"/>
        <rFont val="Consolas"/>
        <family val="3"/>
      </rPr>
      <t>config</t>
    </r>
    <r>
      <rPr>
        <sz val="10.5"/>
        <color rgb="FFCCCCCC"/>
        <rFont val="Consolas"/>
        <family val="3"/>
      </rPr>
      <t xml:space="preserve">, </t>
    </r>
    <r>
      <rPr>
        <sz val="10.5"/>
        <color rgb="FF9CDCFE"/>
        <rFont val="Consolas"/>
        <family val="3"/>
      </rPr>
      <t>periodo</t>
    </r>
    <r>
      <rPr>
        <sz val="10.5"/>
        <color rgb="FFCCCCCC"/>
        <rFont val="Consolas"/>
        <family val="3"/>
      </rPr>
      <t>):</t>
    </r>
  </si>
  <si>
    <r>
      <t xml:space="preserve">    </t>
    </r>
    <r>
      <rPr>
        <sz val="10.5"/>
        <color rgb="FFCE9178"/>
        <rFont val="Consolas"/>
        <family val="3"/>
      </rPr>
      <t>"""Descarga la serie de datos de precipitación diaria de CHIRPS para un periodo acotado."""</t>
    </r>
  </si>
  <si>
    <r>
      <t xml:space="preserve">    </t>
    </r>
    <r>
      <rPr>
        <sz val="10.5"/>
        <color rgb="FF9CDCFE"/>
        <rFont val="Consolas"/>
        <family val="3"/>
      </rPr>
      <t>nombre_lugar</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config</t>
    </r>
    <r>
      <rPr>
        <sz val="10.5"/>
        <color rgb="FFCCCCCC"/>
        <rFont val="Consolas"/>
        <family val="3"/>
      </rPr>
      <t>[</t>
    </r>
    <r>
      <rPr>
        <sz val="10.5"/>
        <color rgb="FFCE9178"/>
        <rFont val="Consolas"/>
        <family val="3"/>
      </rPr>
      <t>'nombre_lugar'</t>
    </r>
    <r>
      <rPr>
        <sz val="10.5"/>
        <color rgb="FFCCCCCC"/>
        <rFont val="Consolas"/>
        <family val="3"/>
      </rPr>
      <t>]</t>
    </r>
  </si>
  <si>
    <r>
      <t xml:space="preserve">    </t>
    </r>
    <r>
      <rPr>
        <sz val="10.5"/>
        <color rgb="FF9CDCFE"/>
        <rFont val="Consolas"/>
        <family val="3"/>
      </rPr>
      <t>archivo_salida</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569CD6"/>
        <rFont val="Consolas"/>
        <family val="3"/>
      </rPr>
      <t>f</t>
    </r>
    <r>
      <rPr>
        <sz val="10.5"/>
        <color rgb="FFCE9178"/>
        <rFont val="Consolas"/>
        <family val="3"/>
      </rPr>
      <t>"datos_diarios_</t>
    </r>
    <r>
      <rPr>
        <sz val="10.5"/>
        <color rgb="FF569CD6"/>
        <rFont val="Consolas"/>
        <family val="3"/>
      </rPr>
      <t>{</t>
    </r>
    <r>
      <rPr>
        <sz val="10.5"/>
        <color rgb="FF9CDCFE"/>
        <rFont val="Consolas"/>
        <family val="3"/>
      </rPr>
      <t>nombre_lugar</t>
    </r>
    <r>
      <rPr>
        <sz val="10.5"/>
        <color rgb="FF569CD6"/>
        <rFont val="Consolas"/>
        <family val="3"/>
      </rPr>
      <t>}</t>
    </r>
    <r>
      <rPr>
        <sz val="10.5"/>
        <color rgb="FFCE9178"/>
        <rFont val="Consolas"/>
        <family val="3"/>
      </rPr>
      <t>_</t>
    </r>
    <r>
      <rPr>
        <sz val="10.5"/>
        <color rgb="FF569CD6"/>
        <rFont val="Consolas"/>
        <family val="3"/>
      </rPr>
      <t>{</t>
    </r>
    <r>
      <rPr>
        <sz val="10.5"/>
        <color rgb="FF9CDCFE"/>
        <rFont val="Consolas"/>
        <family val="3"/>
      </rPr>
      <t>periodo</t>
    </r>
    <r>
      <rPr>
        <sz val="10.5"/>
        <color rgb="FFCCCCCC"/>
        <rFont val="Consolas"/>
        <family val="3"/>
      </rPr>
      <t>[</t>
    </r>
    <r>
      <rPr>
        <sz val="10.5"/>
        <color rgb="FFCE9178"/>
        <rFont val="Consolas"/>
        <family val="3"/>
      </rPr>
      <t>'inicio'</t>
    </r>
    <r>
      <rPr>
        <sz val="10.5"/>
        <color rgb="FFCCCCCC"/>
        <rFont val="Consolas"/>
        <family val="3"/>
      </rPr>
      <t>]</t>
    </r>
    <r>
      <rPr>
        <sz val="10.5"/>
        <color rgb="FF569CD6"/>
        <rFont val="Consolas"/>
        <family val="3"/>
      </rPr>
      <t>}</t>
    </r>
    <r>
      <rPr>
        <sz val="10.5"/>
        <color rgb="FFCE9178"/>
        <rFont val="Consolas"/>
        <family val="3"/>
      </rPr>
      <t>-</t>
    </r>
    <r>
      <rPr>
        <sz val="10.5"/>
        <color rgb="FF569CD6"/>
        <rFont val="Consolas"/>
        <family val="3"/>
      </rPr>
      <t>{</t>
    </r>
    <r>
      <rPr>
        <sz val="10.5"/>
        <color rgb="FF9CDCFE"/>
        <rFont val="Consolas"/>
        <family val="3"/>
      </rPr>
      <t>periodo</t>
    </r>
    <r>
      <rPr>
        <sz val="10.5"/>
        <color rgb="FFCCCCCC"/>
        <rFont val="Consolas"/>
        <family val="3"/>
      </rPr>
      <t>[</t>
    </r>
    <r>
      <rPr>
        <sz val="10.5"/>
        <color rgb="FFCE9178"/>
        <rFont val="Consolas"/>
        <family val="3"/>
      </rPr>
      <t>'fin'</t>
    </r>
    <r>
      <rPr>
        <sz val="10.5"/>
        <color rgb="FFCCCCCC"/>
        <rFont val="Consolas"/>
        <family val="3"/>
      </rPr>
      <t>]</t>
    </r>
    <r>
      <rPr>
        <sz val="10.5"/>
        <color rgb="FF569CD6"/>
        <rFont val="Consolas"/>
        <family val="3"/>
      </rPr>
      <t>}</t>
    </r>
    <r>
      <rPr>
        <sz val="10.5"/>
        <color rgb="FFCE9178"/>
        <rFont val="Consolas"/>
        <family val="3"/>
      </rPr>
      <t>.csv"</t>
    </r>
  </si>
  <si>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 xml:space="preserve">" -&gt; Archivo de datos para </t>
    </r>
    <r>
      <rPr>
        <sz val="10.5"/>
        <color rgb="FF569CD6"/>
        <rFont val="Consolas"/>
        <family val="3"/>
      </rPr>
      <t>{</t>
    </r>
    <r>
      <rPr>
        <sz val="10.5"/>
        <color rgb="FF9CDCFE"/>
        <rFont val="Consolas"/>
        <family val="3"/>
      </rPr>
      <t>periodo</t>
    </r>
    <r>
      <rPr>
        <sz val="10.5"/>
        <color rgb="FFCCCCCC"/>
        <rFont val="Consolas"/>
        <family val="3"/>
      </rPr>
      <t>[</t>
    </r>
    <r>
      <rPr>
        <sz val="10.5"/>
        <color rgb="FFCE9178"/>
        <rFont val="Consolas"/>
        <family val="3"/>
      </rPr>
      <t>'inicio'</t>
    </r>
    <r>
      <rPr>
        <sz val="10.5"/>
        <color rgb="FFCCCCCC"/>
        <rFont val="Consolas"/>
        <family val="3"/>
      </rPr>
      <t>]</t>
    </r>
    <r>
      <rPr>
        <sz val="10.5"/>
        <color rgb="FF569CD6"/>
        <rFont val="Consolas"/>
        <family val="3"/>
      </rPr>
      <t>}</t>
    </r>
    <r>
      <rPr>
        <sz val="10.5"/>
        <color rgb="FFCE9178"/>
        <rFont val="Consolas"/>
        <family val="3"/>
      </rPr>
      <t>-</t>
    </r>
    <r>
      <rPr>
        <sz val="10.5"/>
        <color rgb="FF569CD6"/>
        <rFont val="Consolas"/>
        <family val="3"/>
      </rPr>
      <t>{</t>
    </r>
    <r>
      <rPr>
        <sz val="10.5"/>
        <color rgb="FF9CDCFE"/>
        <rFont val="Consolas"/>
        <family val="3"/>
      </rPr>
      <t>periodo</t>
    </r>
    <r>
      <rPr>
        <sz val="10.5"/>
        <color rgb="FFCCCCCC"/>
        <rFont val="Consolas"/>
        <family val="3"/>
      </rPr>
      <t>[</t>
    </r>
    <r>
      <rPr>
        <sz val="10.5"/>
        <color rgb="FFCE9178"/>
        <rFont val="Consolas"/>
        <family val="3"/>
      </rPr>
      <t>'fin'</t>
    </r>
    <r>
      <rPr>
        <sz val="10.5"/>
        <color rgb="FFCCCCCC"/>
        <rFont val="Consolas"/>
        <family val="3"/>
      </rPr>
      <t>]</t>
    </r>
    <r>
      <rPr>
        <sz val="10.5"/>
        <color rgb="FF569CD6"/>
        <rFont val="Consolas"/>
        <family val="3"/>
      </rPr>
      <t>}</t>
    </r>
    <r>
      <rPr>
        <sz val="10.5"/>
        <color rgb="FFCE9178"/>
        <rFont val="Consolas"/>
        <family val="3"/>
      </rPr>
      <t xml:space="preserve"> ya existe. Omitiendo descarga."</t>
    </r>
    <r>
      <rPr>
        <sz val="10.5"/>
        <color rgb="FFCCCCCC"/>
        <rFont val="Consolas"/>
        <family val="3"/>
      </rPr>
      <t>)</t>
    </r>
  </si>
  <si>
    <r>
      <t xml:space="preserve">        </t>
    </r>
    <r>
      <rPr>
        <sz val="10.5"/>
        <color rgb="FFC586C0"/>
        <rFont val="Consolas"/>
        <family val="3"/>
      </rPr>
      <t>return</t>
    </r>
    <r>
      <rPr>
        <sz val="10.5"/>
        <color rgb="FFCCCCCC"/>
        <rFont val="Consolas"/>
        <family val="3"/>
      </rPr>
      <t xml:space="preserve"> </t>
    </r>
    <r>
      <rPr>
        <sz val="10.5"/>
        <color rgb="FF9CDCFE"/>
        <rFont val="Consolas"/>
        <family val="3"/>
      </rPr>
      <t>archivo_salida</t>
    </r>
  </si>
  <si>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t>
    </r>
    <r>
      <rPr>
        <sz val="10.5"/>
        <color rgb="FFD7BA7D"/>
        <rFont val="Consolas"/>
        <family val="3"/>
      </rPr>
      <t>\n</t>
    </r>
    <r>
      <rPr>
        <sz val="10.5"/>
        <color rgb="FFCE9178"/>
        <rFont val="Consolas"/>
        <family val="3"/>
      </rPr>
      <t xml:space="preserve">Descargando datos diarios para </t>
    </r>
    <r>
      <rPr>
        <sz val="10.5"/>
        <color rgb="FF569CD6"/>
        <rFont val="Consolas"/>
        <family val="3"/>
      </rPr>
      <t>{</t>
    </r>
    <r>
      <rPr>
        <sz val="10.5"/>
        <color rgb="FF9CDCFE"/>
        <rFont val="Consolas"/>
        <family val="3"/>
      </rPr>
      <t>nombre_lugar</t>
    </r>
    <r>
      <rPr>
        <sz val="10.5"/>
        <color rgb="FF569CD6"/>
        <rFont val="Consolas"/>
        <family val="3"/>
      </rPr>
      <t>}</t>
    </r>
    <r>
      <rPr>
        <sz val="10.5"/>
        <color rgb="FFCE9178"/>
        <rFont val="Consolas"/>
        <family val="3"/>
      </rPr>
      <t xml:space="preserve"> (</t>
    </r>
    <r>
      <rPr>
        <sz val="10.5"/>
        <color rgb="FF569CD6"/>
        <rFont val="Consolas"/>
        <family val="3"/>
      </rPr>
      <t>{</t>
    </r>
    <r>
      <rPr>
        <sz val="10.5"/>
        <color rgb="FF9CDCFE"/>
        <rFont val="Consolas"/>
        <family val="3"/>
      </rPr>
      <t>periodo</t>
    </r>
    <r>
      <rPr>
        <sz val="10.5"/>
        <color rgb="FFCCCCCC"/>
        <rFont val="Consolas"/>
        <family val="3"/>
      </rPr>
      <t>[</t>
    </r>
    <r>
      <rPr>
        <sz val="10.5"/>
        <color rgb="FFCE9178"/>
        <rFont val="Consolas"/>
        <family val="3"/>
      </rPr>
      <t>'inicio'</t>
    </r>
    <r>
      <rPr>
        <sz val="10.5"/>
        <color rgb="FFCCCCCC"/>
        <rFont val="Consolas"/>
        <family val="3"/>
      </rPr>
      <t>]</t>
    </r>
    <r>
      <rPr>
        <sz val="10.5"/>
        <color rgb="FF569CD6"/>
        <rFont val="Consolas"/>
        <family val="3"/>
      </rPr>
      <t>}</t>
    </r>
    <r>
      <rPr>
        <sz val="10.5"/>
        <color rgb="FFCE9178"/>
        <rFont val="Consolas"/>
        <family val="3"/>
      </rPr>
      <t>-</t>
    </r>
    <r>
      <rPr>
        <sz val="10.5"/>
        <color rgb="FF569CD6"/>
        <rFont val="Consolas"/>
        <family val="3"/>
      </rPr>
      <t>{</t>
    </r>
    <r>
      <rPr>
        <sz val="10.5"/>
        <color rgb="FF9CDCFE"/>
        <rFont val="Consolas"/>
        <family val="3"/>
      </rPr>
      <t>periodo</t>
    </r>
    <r>
      <rPr>
        <sz val="10.5"/>
        <color rgb="FFCCCCCC"/>
        <rFont val="Consolas"/>
        <family val="3"/>
      </rPr>
      <t>[</t>
    </r>
    <r>
      <rPr>
        <sz val="10.5"/>
        <color rgb="FFCE9178"/>
        <rFont val="Consolas"/>
        <family val="3"/>
      </rPr>
      <t>'fin'</t>
    </r>
    <r>
      <rPr>
        <sz val="10.5"/>
        <color rgb="FFCCCCCC"/>
        <rFont val="Consolas"/>
        <family val="3"/>
      </rPr>
      <t>]</t>
    </r>
    <r>
      <rPr>
        <sz val="10.5"/>
        <color rgb="FF569CD6"/>
        <rFont val="Consolas"/>
        <family val="3"/>
      </rPr>
      <t>}</t>
    </r>
    <r>
      <rPr>
        <sz val="10.5"/>
        <color rgb="FFCE9178"/>
        <rFont val="Consolas"/>
        <family val="3"/>
      </rPr>
      <t>)..."</t>
    </r>
    <r>
      <rPr>
        <sz val="10.5"/>
        <color rgb="FFCCCCCC"/>
        <rFont val="Consolas"/>
        <family val="3"/>
      </rPr>
      <t>)</t>
    </r>
  </si>
  <si>
    <r>
      <t xml:space="preserve">        </t>
    </r>
    <r>
      <rPr>
        <sz val="10.5"/>
        <color rgb="FF9CDCFE"/>
        <rFont val="Consolas"/>
        <family val="3"/>
      </rPr>
      <t>aoi</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ee</t>
    </r>
    <r>
      <rPr>
        <sz val="10.5"/>
        <color rgb="FFCCCCCC"/>
        <rFont val="Consolas"/>
        <family val="3"/>
      </rPr>
      <t>.</t>
    </r>
    <r>
      <rPr>
        <sz val="10.5"/>
        <color rgb="FF4EC9B0"/>
        <rFont val="Consolas"/>
        <family val="3"/>
      </rPr>
      <t>Geometry</t>
    </r>
    <r>
      <rPr>
        <sz val="10.5"/>
        <color rgb="FFCCCCCC"/>
        <rFont val="Consolas"/>
        <family val="3"/>
      </rPr>
      <t>.</t>
    </r>
    <r>
      <rPr>
        <sz val="10.5"/>
        <color rgb="FFDCDCAA"/>
        <rFont val="Consolas"/>
        <family val="3"/>
      </rPr>
      <t>Point</t>
    </r>
    <r>
      <rPr>
        <sz val="10.5"/>
        <color rgb="FFCCCCCC"/>
        <rFont val="Consolas"/>
        <family val="3"/>
      </rPr>
      <t>(</t>
    </r>
    <r>
      <rPr>
        <sz val="10.5"/>
        <color rgb="FF9CDCFE"/>
        <rFont val="Consolas"/>
        <family val="3"/>
      </rPr>
      <t>config</t>
    </r>
    <r>
      <rPr>
        <sz val="10.5"/>
        <color rgb="FFCCCCCC"/>
        <rFont val="Consolas"/>
        <family val="3"/>
      </rPr>
      <t>[</t>
    </r>
    <r>
      <rPr>
        <sz val="10.5"/>
        <color rgb="FFCE9178"/>
        <rFont val="Consolas"/>
        <family val="3"/>
      </rPr>
      <t>"coordenadas"</t>
    </r>
    <r>
      <rPr>
        <sz val="10.5"/>
        <color rgb="FFCCCCCC"/>
        <rFont val="Consolas"/>
        <family val="3"/>
      </rPr>
      <t>])</t>
    </r>
  </si>
  <si>
    <r>
      <t xml:space="preserve">        </t>
    </r>
    <r>
      <rPr>
        <sz val="10.5"/>
        <color rgb="FF9CDCFE"/>
        <rFont val="Consolas"/>
        <family val="3"/>
      </rPr>
      <t>coleccion</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ee</t>
    </r>
    <r>
      <rPr>
        <sz val="10.5"/>
        <color rgb="FFCCCCCC"/>
        <rFont val="Consolas"/>
        <family val="3"/>
      </rPr>
      <t>.</t>
    </r>
    <r>
      <rPr>
        <sz val="10.5"/>
        <color rgb="FF4EC9B0"/>
        <rFont val="Consolas"/>
        <family val="3"/>
      </rPr>
      <t>ImageCollection</t>
    </r>
    <r>
      <rPr>
        <sz val="10.5"/>
        <color rgb="FFCCCCCC"/>
        <rFont val="Consolas"/>
        <family val="3"/>
      </rPr>
      <t>(</t>
    </r>
    <r>
      <rPr>
        <sz val="10.5"/>
        <color rgb="FFCE9178"/>
        <rFont val="Consolas"/>
        <family val="3"/>
      </rPr>
      <t>'UCSB-CHG/CHIRPS/DAILY'</t>
    </r>
    <r>
      <rPr>
        <sz val="10.5"/>
        <color rgb="FFCCCCCC"/>
        <rFont val="Consolas"/>
        <family val="3"/>
      </rPr>
      <t>)</t>
    </r>
  </si>
  <si>
    <r>
      <t xml:space="preserve">        </t>
    </r>
    <r>
      <rPr>
        <sz val="10.5"/>
        <color rgb="FF9CDCFE"/>
        <rFont val="Consolas"/>
        <family val="3"/>
      </rPr>
      <t>start_date</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ee</t>
    </r>
    <r>
      <rPr>
        <sz val="10.5"/>
        <color rgb="FFCCCCCC"/>
        <rFont val="Consolas"/>
        <family val="3"/>
      </rPr>
      <t>.</t>
    </r>
    <r>
      <rPr>
        <sz val="10.5"/>
        <color rgb="FF4EC9B0"/>
        <rFont val="Consolas"/>
        <family val="3"/>
      </rPr>
      <t>Date</t>
    </r>
    <r>
      <rPr>
        <sz val="10.5"/>
        <color rgb="FFCCCCCC"/>
        <rFont val="Consolas"/>
        <family val="3"/>
      </rPr>
      <t>.</t>
    </r>
    <r>
      <rPr>
        <sz val="10.5"/>
        <color rgb="FFDCDCAA"/>
        <rFont val="Consolas"/>
        <family val="3"/>
      </rPr>
      <t>fromYMD</t>
    </r>
    <r>
      <rPr>
        <sz val="10.5"/>
        <color rgb="FFCCCCCC"/>
        <rFont val="Consolas"/>
        <family val="3"/>
      </rPr>
      <t>(</t>
    </r>
    <r>
      <rPr>
        <sz val="10.5"/>
        <color rgb="FF9CDCFE"/>
        <rFont val="Consolas"/>
        <family val="3"/>
      </rPr>
      <t>periodo</t>
    </r>
    <r>
      <rPr>
        <sz val="10.5"/>
        <color rgb="FFCCCCCC"/>
        <rFont val="Consolas"/>
        <family val="3"/>
      </rPr>
      <t>[</t>
    </r>
    <r>
      <rPr>
        <sz val="10.5"/>
        <color rgb="FFCE9178"/>
        <rFont val="Consolas"/>
        <family val="3"/>
      </rPr>
      <t>'inicio'</t>
    </r>
    <r>
      <rPr>
        <sz val="10.5"/>
        <color rgb="FFCCCCCC"/>
        <rFont val="Consolas"/>
        <family val="3"/>
      </rPr>
      <t xml:space="preserve">], </t>
    </r>
    <r>
      <rPr>
        <sz val="10.5"/>
        <color rgb="FFB5CEA8"/>
        <rFont val="Consolas"/>
        <family val="3"/>
      </rPr>
      <t>1</t>
    </r>
    <r>
      <rPr>
        <sz val="10.5"/>
        <color rgb="FFCCCCCC"/>
        <rFont val="Consolas"/>
        <family val="3"/>
      </rPr>
      <t xml:space="preserve">, </t>
    </r>
    <r>
      <rPr>
        <sz val="10.5"/>
        <color rgb="FFB5CEA8"/>
        <rFont val="Consolas"/>
        <family val="3"/>
      </rPr>
      <t>1</t>
    </r>
    <r>
      <rPr>
        <sz val="10.5"/>
        <color rgb="FFCCCCCC"/>
        <rFont val="Consolas"/>
        <family val="3"/>
      </rPr>
      <t>)</t>
    </r>
  </si>
  <si>
    <r>
      <t xml:space="preserve">        </t>
    </r>
    <r>
      <rPr>
        <sz val="10.5"/>
        <color rgb="FF9CDCFE"/>
        <rFont val="Consolas"/>
        <family val="3"/>
      </rPr>
      <t>end_date</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ee</t>
    </r>
    <r>
      <rPr>
        <sz val="10.5"/>
        <color rgb="FFCCCCCC"/>
        <rFont val="Consolas"/>
        <family val="3"/>
      </rPr>
      <t>.</t>
    </r>
    <r>
      <rPr>
        <sz val="10.5"/>
        <color rgb="FF4EC9B0"/>
        <rFont val="Consolas"/>
        <family val="3"/>
      </rPr>
      <t>Date</t>
    </r>
    <r>
      <rPr>
        <sz val="10.5"/>
        <color rgb="FFCCCCCC"/>
        <rFont val="Consolas"/>
        <family val="3"/>
      </rPr>
      <t>.</t>
    </r>
    <r>
      <rPr>
        <sz val="10.5"/>
        <color rgb="FFDCDCAA"/>
        <rFont val="Consolas"/>
        <family val="3"/>
      </rPr>
      <t>fromYMD</t>
    </r>
    <r>
      <rPr>
        <sz val="10.5"/>
        <color rgb="FFCCCCCC"/>
        <rFont val="Consolas"/>
        <family val="3"/>
      </rPr>
      <t>(</t>
    </r>
    <r>
      <rPr>
        <sz val="10.5"/>
        <color rgb="FF9CDCFE"/>
        <rFont val="Consolas"/>
        <family val="3"/>
      </rPr>
      <t>periodo</t>
    </r>
    <r>
      <rPr>
        <sz val="10.5"/>
        <color rgb="FFCCCCCC"/>
        <rFont val="Consolas"/>
        <family val="3"/>
      </rPr>
      <t>[</t>
    </r>
    <r>
      <rPr>
        <sz val="10.5"/>
        <color rgb="FFCE9178"/>
        <rFont val="Consolas"/>
        <family val="3"/>
      </rPr>
      <t>'fin'</t>
    </r>
    <r>
      <rPr>
        <sz val="10.5"/>
        <color rgb="FFCCCCCC"/>
        <rFont val="Consolas"/>
        <family val="3"/>
      </rPr>
      <t xml:space="preserve">], </t>
    </r>
    <r>
      <rPr>
        <sz val="10.5"/>
        <color rgb="FFB5CEA8"/>
        <rFont val="Consolas"/>
        <family val="3"/>
      </rPr>
      <t>12</t>
    </r>
    <r>
      <rPr>
        <sz val="10.5"/>
        <color rgb="FFCCCCCC"/>
        <rFont val="Consolas"/>
        <family val="3"/>
      </rPr>
      <t xml:space="preserve">, </t>
    </r>
    <r>
      <rPr>
        <sz val="10.5"/>
        <color rgb="FFB5CEA8"/>
        <rFont val="Consolas"/>
        <family val="3"/>
      </rPr>
      <t>31</t>
    </r>
    <r>
      <rPr>
        <sz val="10.5"/>
        <color rgb="FFCCCCCC"/>
        <rFont val="Consolas"/>
        <family val="3"/>
      </rPr>
      <t>)</t>
    </r>
  </si>
  <si>
    <r>
      <t xml:space="preserve">        </t>
    </r>
    <r>
      <rPr>
        <sz val="10.5"/>
        <color rgb="FF9CDCFE"/>
        <rFont val="Consolas"/>
        <family val="3"/>
      </rPr>
      <t>coleccion_filtrada</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coleccion</t>
    </r>
    <r>
      <rPr>
        <sz val="10.5"/>
        <color rgb="FFCCCCCC"/>
        <rFont val="Consolas"/>
        <family val="3"/>
      </rPr>
      <t>.</t>
    </r>
    <r>
      <rPr>
        <sz val="10.5"/>
        <color rgb="FFDCDCAA"/>
        <rFont val="Consolas"/>
        <family val="3"/>
      </rPr>
      <t>filterDate</t>
    </r>
    <r>
      <rPr>
        <sz val="10.5"/>
        <color rgb="FFCCCCCC"/>
        <rFont val="Consolas"/>
        <family val="3"/>
      </rPr>
      <t>(</t>
    </r>
    <r>
      <rPr>
        <sz val="10.5"/>
        <color rgb="FF9CDCFE"/>
        <rFont val="Consolas"/>
        <family val="3"/>
      </rPr>
      <t>start_date</t>
    </r>
    <r>
      <rPr>
        <sz val="10.5"/>
        <color rgb="FFCCCCCC"/>
        <rFont val="Consolas"/>
        <family val="3"/>
      </rPr>
      <t xml:space="preserve">, </t>
    </r>
    <r>
      <rPr>
        <sz val="10.5"/>
        <color rgb="FF9CDCFE"/>
        <rFont val="Consolas"/>
        <family val="3"/>
      </rPr>
      <t>end_date</t>
    </r>
    <r>
      <rPr>
        <sz val="10.5"/>
        <color rgb="FFCCCCCC"/>
        <rFont val="Consolas"/>
        <family val="3"/>
      </rPr>
      <t>)</t>
    </r>
  </si>
  <si>
    <r>
      <t xml:space="preserve">        </t>
    </r>
    <r>
      <rPr>
        <sz val="10.5"/>
        <color rgb="FF569CD6"/>
        <rFont val="Consolas"/>
        <family val="3"/>
      </rPr>
      <t>def</t>
    </r>
    <r>
      <rPr>
        <sz val="10.5"/>
        <color rgb="FFCCCCCC"/>
        <rFont val="Consolas"/>
        <family val="3"/>
      </rPr>
      <t xml:space="preserve"> </t>
    </r>
    <r>
      <rPr>
        <sz val="10.5"/>
        <color rgb="FFDCDCAA"/>
        <rFont val="Consolas"/>
        <family val="3"/>
      </rPr>
      <t>get_daily_precip</t>
    </r>
    <r>
      <rPr>
        <sz val="10.5"/>
        <color rgb="FFCCCCCC"/>
        <rFont val="Consolas"/>
        <family val="3"/>
      </rPr>
      <t>(</t>
    </r>
    <r>
      <rPr>
        <sz val="10.5"/>
        <color rgb="FF9CDCFE"/>
        <rFont val="Consolas"/>
        <family val="3"/>
      </rPr>
      <t>image</t>
    </r>
    <r>
      <rPr>
        <sz val="10.5"/>
        <color rgb="FFCCCCCC"/>
        <rFont val="Consolas"/>
        <family val="3"/>
      </rPr>
      <t>):</t>
    </r>
  </si>
  <si>
    <r>
      <t xml:space="preserve">            </t>
    </r>
    <r>
      <rPr>
        <sz val="10.5"/>
        <color rgb="FF9CDCFE"/>
        <rFont val="Consolas"/>
        <family val="3"/>
      </rPr>
      <t>valor</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image</t>
    </r>
    <r>
      <rPr>
        <sz val="10.5"/>
        <color rgb="FFCCCCCC"/>
        <rFont val="Consolas"/>
        <family val="3"/>
      </rPr>
      <t>.reduceRegion(</t>
    </r>
    <r>
      <rPr>
        <sz val="10.5"/>
        <color rgb="FF9CDCFE"/>
        <rFont val="Consolas"/>
        <family val="3"/>
      </rPr>
      <t>reducer</t>
    </r>
    <r>
      <rPr>
        <sz val="10.5"/>
        <color rgb="FFD4D4D4"/>
        <rFont val="Consolas"/>
        <family val="3"/>
      </rPr>
      <t>=</t>
    </r>
    <r>
      <rPr>
        <sz val="10.5"/>
        <color rgb="FF4EC9B0"/>
        <rFont val="Consolas"/>
        <family val="3"/>
      </rPr>
      <t>ee</t>
    </r>
    <r>
      <rPr>
        <sz val="10.5"/>
        <color rgb="FFCCCCCC"/>
        <rFont val="Consolas"/>
        <family val="3"/>
      </rPr>
      <t>.</t>
    </r>
    <r>
      <rPr>
        <sz val="10.5"/>
        <color rgb="FF4EC9B0"/>
        <rFont val="Consolas"/>
        <family val="3"/>
      </rPr>
      <t>Reducer</t>
    </r>
    <r>
      <rPr>
        <sz val="10.5"/>
        <color rgb="FFCCCCCC"/>
        <rFont val="Consolas"/>
        <family val="3"/>
      </rPr>
      <t>.</t>
    </r>
    <r>
      <rPr>
        <sz val="10.5"/>
        <color rgb="FFDCDCAA"/>
        <rFont val="Consolas"/>
        <family val="3"/>
      </rPr>
      <t>first</t>
    </r>
    <r>
      <rPr>
        <sz val="10.5"/>
        <color rgb="FFCCCCCC"/>
        <rFont val="Consolas"/>
        <family val="3"/>
      </rPr>
      <t xml:space="preserve">(), </t>
    </r>
    <r>
      <rPr>
        <sz val="10.5"/>
        <color rgb="FF9CDCFE"/>
        <rFont val="Consolas"/>
        <family val="3"/>
      </rPr>
      <t>geometry</t>
    </r>
    <r>
      <rPr>
        <sz val="10.5"/>
        <color rgb="FFD4D4D4"/>
        <rFont val="Consolas"/>
        <family val="3"/>
      </rPr>
      <t>=</t>
    </r>
    <r>
      <rPr>
        <sz val="10.5"/>
        <color rgb="FF9CDCFE"/>
        <rFont val="Consolas"/>
        <family val="3"/>
      </rPr>
      <t>aoi</t>
    </r>
    <r>
      <rPr>
        <sz val="10.5"/>
        <color rgb="FFCCCCCC"/>
        <rFont val="Consolas"/>
        <family val="3"/>
      </rPr>
      <t xml:space="preserve">, </t>
    </r>
    <r>
      <rPr>
        <sz val="10.5"/>
        <color rgb="FF9CDCFE"/>
        <rFont val="Consolas"/>
        <family val="3"/>
      </rPr>
      <t>scale</t>
    </r>
    <r>
      <rPr>
        <sz val="10.5"/>
        <color rgb="FFD4D4D4"/>
        <rFont val="Consolas"/>
        <family val="3"/>
      </rPr>
      <t>=</t>
    </r>
    <r>
      <rPr>
        <sz val="10.5"/>
        <color rgb="FFB5CEA8"/>
        <rFont val="Consolas"/>
        <family val="3"/>
      </rPr>
      <t>5000</t>
    </r>
    <r>
      <rPr>
        <sz val="10.5"/>
        <color rgb="FFCCCCCC"/>
        <rFont val="Consolas"/>
        <family val="3"/>
      </rPr>
      <t>).get(</t>
    </r>
    <r>
      <rPr>
        <sz val="10.5"/>
        <color rgb="FFCE9178"/>
        <rFont val="Consolas"/>
        <family val="3"/>
      </rPr>
      <t>'precipitation'</t>
    </r>
    <r>
      <rPr>
        <sz val="10.5"/>
        <color rgb="FFCCCCCC"/>
        <rFont val="Consolas"/>
        <family val="3"/>
      </rPr>
      <t>)</t>
    </r>
  </si>
  <si>
    <r>
      <t xml:space="preserve">            </t>
    </r>
    <r>
      <rPr>
        <sz val="10.5"/>
        <color rgb="FFC586C0"/>
        <rFont val="Consolas"/>
        <family val="3"/>
      </rPr>
      <t>return</t>
    </r>
    <r>
      <rPr>
        <sz val="10.5"/>
        <color rgb="FFCCCCCC"/>
        <rFont val="Consolas"/>
        <family val="3"/>
      </rPr>
      <t xml:space="preserve"> </t>
    </r>
    <r>
      <rPr>
        <sz val="10.5"/>
        <color rgb="FF4EC9B0"/>
        <rFont val="Consolas"/>
        <family val="3"/>
      </rPr>
      <t>ee</t>
    </r>
    <r>
      <rPr>
        <sz val="10.5"/>
        <color rgb="FFCCCCCC"/>
        <rFont val="Consolas"/>
        <family val="3"/>
      </rPr>
      <t>.</t>
    </r>
    <r>
      <rPr>
        <sz val="10.5"/>
        <color rgb="FF4EC9B0"/>
        <rFont val="Consolas"/>
        <family val="3"/>
      </rPr>
      <t>Feature</t>
    </r>
    <r>
      <rPr>
        <sz val="10.5"/>
        <color rgb="FFCCCCCC"/>
        <rFont val="Consolas"/>
        <family val="3"/>
      </rPr>
      <t>(</t>
    </r>
    <r>
      <rPr>
        <sz val="10.5"/>
        <color rgb="FF569CD6"/>
        <rFont val="Consolas"/>
        <family val="3"/>
      </rPr>
      <t>None</t>
    </r>
    <r>
      <rPr>
        <sz val="10.5"/>
        <color rgb="FFCCCCCC"/>
        <rFont val="Consolas"/>
        <family val="3"/>
      </rPr>
      <t>, {</t>
    </r>
    <r>
      <rPr>
        <sz val="10.5"/>
        <color rgb="FFCE9178"/>
        <rFont val="Consolas"/>
        <family val="3"/>
      </rPr>
      <t>'date'</t>
    </r>
    <r>
      <rPr>
        <sz val="10.5"/>
        <color rgb="FFCCCCCC"/>
        <rFont val="Consolas"/>
        <family val="3"/>
      </rPr>
      <t xml:space="preserve">: </t>
    </r>
    <r>
      <rPr>
        <sz val="10.5"/>
        <color rgb="FF9CDCFE"/>
        <rFont val="Consolas"/>
        <family val="3"/>
      </rPr>
      <t>image</t>
    </r>
    <r>
      <rPr>
        <sz val="10.5"/>
        <color rgb="FFCCCCCC"/>
        <rFont val="Consolas"/>
        <family val="3"/>
      </rPr>
      <t>.date().format(</t>
    </r>
    <r>
      <rPr>
        <sz val="10.5"/>
        <color rgb="FFCE9178"/>
        <rFont val="Consolas"/>
        <family val="3"/>
      </rPr>
      <t>'YYYY-MM-dd'</t>
    </r>
    <r>
      <rPr>
        <sz val="10.5"/>
        <color rgb="FFCCCCCC"/>
        <rFont val="Consolas"/>
        <family val="3"/>
      </rPr>
      <t xml:space="preserve">), </t>
    </r>
    <r>
      <rPr>
        <sz val="10.5"/>
        <color rgb="FFCE9178"/>
        <rFont val="Consolas"/>
        <family val="3"/>
      </rPr>
      <t>'precip_diaria_mm'</t>
    </r>
    <r>
      <rPr>
        <sz val="10.5"/>
        <color rgb="FFCCCCCC"/>
        <rFont val="Consolas"/>
        <family val="3"/>
      </rPr>
      <t xml:space="preserve">: </t>
    </r>
    <r>
      <rPr>
        <sz val="10.5"/>
        <color rgb="FF9CDCFE"/>
        <rFont val="Consolas"/>
        <family val="3"/>
      </rPr>
      <t>valor_numerico</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</si>
  <si>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 xml:space="preserve">" -&gt; Solicitando </t>
    </r>
    <r>
      <rPr>
        <sz val="10.5"/>
        <color rgb="FF569CD6"/>
        <rFont val="Consolas"/>
        <family val="3"/>
      </rPr>
      <t>{</t>
    </r>
    <r>
      <rPr>
        <sz val="10.5"/>
        <color rgb="FF9CDCFE"/>
        <rFont val="Consolas"/>
        <family val="3"/>
      </rPr>
      <t>periodo</t>
    </r>
    <r>
      <rPr>
        <sz val="10.5"/>
        <color rgb="FFCCCCCC"/>
        <rFont val="Consolas"/>
        <family val="3"/>
      </rPr>
      <t>[</t>
    </r>
    <r>
      <rPr>
        <sz val="10.5"/>
        <color rgb="FFCE9178"/>
        <rFont val="Consolas"/>
        <family val="3"/>
      </rPr>
      <t>'fin'</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periodo</t>
    </r>
    <r>
      <rPr>
        <sz val="10.5"/>
        <color rgb="FFCCCCCC"/>
        <rFont val="Consolas"/>
        <family val="3"/>
      </rPr>
      <t>[</t>
    </r>
    <r>
      <rPr>
        <sz val="10.5"/>
        <color rgb="FFCE9178"/>
        <rFont val="Consolas"/>
        <family val="3"/>
      </rPr>
      <t>'inicio'</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B5CEA8"/>
        <rFont val="Consolas"/>
        <family val="3"/>
      </rPr>
      <t>1</t>
    </r>
    <r>
      <rPr>
        <sz val="10.5"/>
        <color rgb="FF569CD6"/>
        <rFont val="Consolas"/>
        <family val="3"/>
      </rPr>
      <t>}</t>
    </r>
    <r>
      <rPr>
        <sz val="10.5"/>
        <color rgb="FFCE9178"/>
        <rFont val="Consolas"/>
        <family val="3"/>
      </rPr>
      <t xml:space="preserve"> años a GEE..."</t>
    </r>
    <r>
      <rPr>
        <sz val="10.5"/>
        <color rgb="FFCCCCCC"/>
        <rFont val="Consolas"/>
        <family val="3"/>
      </rPr>
      <t>)</t>
    </r>
  </si>
  <si>
    <r>
      <t xml:space="preserve">        </t>
    </r>
    <r>
      <rPr>
        <sz val="10.5"/>
        <color rgb="FF9CDCFE"/>
        <rFont val="Consolas"/>
        <family val="3"/>
      </rPr>
      <t>resultados_gee</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coleccion_filtrada</t>
    </r>
    <r>
      <rPr>
        <sz val="10.5"/>
        <color rgb="FFCCCCCC"/>
        <rFont val="Consolas"/>
        <family val="3"/>
      </rPr>
      <t>.map(</t>
    </r>
    <r>
      <rPr>
        <sz val="10.5"/>
        <color rgb="FFDCDCAA"/>
        <rFont val="Consolas"/>
        <family val="3"/>
      </rPr>
      <t>get_daily_precip</t>
    </r>
    <r>
      <rPr>
        <sz val="10.5"/>
        <color rgb="FFCCCCCC"/>
        <rFont val="Consolas"/>
        <family val="3"/>
      </rPr>
      <t>).getInfo()</t>
    </r>
  </si>
  <si>
    <r>
      <t xml:space="preserve">        </t>
    </r>
    <r>
      <rPr>
        <sz val="10.5"/>
        <color rgb="FF9CDCFE"/>
        <rFont val="Consolas"/>
        <family val="3"/>
      </rPr>
      <t>lista_resultados</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r</t>
    </r>
    <r>
      <rPr>
        <sz val="10.5"/>
        <color rgb="FFCCCCCC"/>
        <rFont val="Consolas"/>
        <family val="3"/>
      </rPr>
      <t>[</t>
    </r>
    <r>
      <rPr>
        <sz val="10.5"/>
        <color rgb="FFCE9178"/>
        <rFont val="Consolas"/>
        <family val="3"/>
      </rPr>
      <t>'properties'</t>
    </r>
    <r>
      <rPr>
        <sz val="10.5"/>
        <color rgb="FFCCCCCC"/>
        <rFont val="Consolas"/>
        <family val="3"/>
      </rPr>
      <t xml:space="preserve">] </t>
    </r>
    <r>
      <rPr>
        <sz val="10.5"/>
        <color rgb="FFC586C0"/>
        <rFont val="Consolas"/>
        <family val="3"/>
      </rPr>
      <t>for</t>
    </r>
    <r>
      <rPr>
        <sz val="10.5"/>
        <color rgb="FFCCCCCC"/>
        <rFont val="Consolas"/>
        <family val="3"/>
      </rPr>
      <t xml:space="preserve"> </t>
    </r>
    <r>
      <rPr>
        <sz val="10.5"/>
        <color rgb="FF9CDCFE"/>
        <rFont val="Consolas"/>
        <family val="3"/>
      </rPr>
      <t>r</t>
    </r>
    <r>
      <rPr>
        <sz val="10.5"/>
        <color rgb="FFCCCCCC"/>
        <rFont val="Consolas"/>
        <family val="3"/>
      </rPr>
      <t xml:space="preserve"> </t>
    </r>
    <r>
      <rPr>
        <sz val="10.5"/>
        <color rgb="FFC586C0"/>
        <rFont val="Consolas"/>
        <family val="3"/>
      </rPr>
      <t>in</t>
    </r>
    <r>
      <rPr>
        <sz val="10.5"/>
        <color rgb="FFCCCCCC"/>
        <rFont val="Consolas"/>
        <family val="3"/>
      </rPr>
      <t xml:space="preserve"> </t>
    </r>
    <r>
      <rPr>
        <sz val="10.5"/>
        <color rgb="FF9CDCFE"/>
        <rFont val="Consolas"/>
        <family val="3"/>
      </rPr>
      <t>resultados_gee</t>
    </r>
    <r>
      <rPr>
        <sz val="10.5"/>
        <color rgb="FFCCCCCC"/>
        <rFont val="Consolas"/>
        <family val="3"/>
      </rPr>
      <t>[</t>
    </r>
    <r>
      <rPr>
        <sz val="10.5"/>
        <color rgb="FFCE9178"/>
        <rFont val="Consolas"/>
        <family val="3"/>
      </rPr>
      <t>'features'</t>
    </r>
    <r>
      <rPr>
        <sz val="10.5"/>
        <color rgb="FFCCCCCC"/>
        <rFont val="Consolas"/>
        <family val="3"/>
      </rPr>
      <t>]]</t>
    </r>
  </si>
  <si>
    <r>
      <t xml:space="preserve">        </t>
    </r>
    <r>
      <rPr>
        <sz val="10.5"/>
        <color rgb="FF9CDCFE"/>
        <rFont val="Consolas"/>
        <family val="3"/>
      </rPr>
      <t>df</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pd</t>
    </r>
    <r>
      <rPr>
        <sz val="10.5"/>
        <color rgb="FFCCCCCC"/>
        <rFont val="Consolas"/>
        <family val="3"/>
      </rPr>
      <t>.</t>
    </r>
    <r>
      <rPr>
        <sz val="10.5"/>
        <color rgb="FF4EC9B0"/>
        <rFont val="Consolas"/>
        <family val="3"/>
      </rPr>
      <t>DataFrame</t>
    </r>
    <r>
      <rPr>
        <sz val="10.5"/>
        <color rgb="FFCCCCCC"/>
        <rFont val="Consolas"/>
        <family val="3"/>
      </rPr>
      <t>(</t>
    </r>
    <r>
      <rPr>
        <sz val="10.5"/>
        <color rgb="FF9CDCFE"/>
        <rFont val="Consolas"/>
        <family val="3"/>
      </rPr>
      <t>lista_resultados</t>
    </r>
    <r>
      <rPr>
        <sz val="10.5"/>
        <color rgb="FFCCCCCC"/>
        <rFont val="Consolas"/>
        <family val="3"/>
      </rPr>
      <t>)</t>
    </r>
  </si>
  <si>
    <r>
      <t xml:space="preserve">        </t>
    </r>
    <r>
      <rPr>
        <sz val="10.5"/>
        <color rgb="FF9CDCFE"/>
        <rFont val="Consolas"/>
        <family val="3"/>
      </rPr>
      <t>df</t>
    </r>
    <r>
      <rPr>
        <sz val="10.5"/>
        <color rgb="FFCCCCCC"/>
        <rFont val="Consolas"/>
        <family val="3"/>
      </rPr>
      <t>.</t>
    </r>
    <r>
      <rPr>
        <sz val="10.5"/>
        <color rgb="FFDCDCAA"/>
        <rFont val="Consolas"/>
        <family val="3"/>
      </rPr>
      <t>to_csv</t>
    </r>
    <r>
      <rPr>
        <sz val="10.5"/>
        <color rgb="FFCCCCCC"/>
        <rFont val="Consolas"/>
        <family val="3"/>
      </rPr>
      <t>(</t>
    </r>
    <r>
      <rPr>
        <sz val="10.5"/>
        <color rgb="FF9CDCFE"/>
        <rFont val="Consolas"/>
        <family val="3"/>
      </rPr>
      <t>archivo_salida</t>
    </r>
    <r>
      <rPr>
        <sz val="10.5"/>
        <color rgb="FFCCCCCC"/>
        <rFont val="Consolas"/>
        <family val="3"/>
      </rPr>
      <t xml:space="preserve">, </t>
    </r>
    <r>
      <rPr>
        <sz val="10.5"/>
        <color rgb="FF9CDCFE"/>
        <rFont val="Consolas"/>
        <family val="3"/>
      </rPr>
      <t>index</t>
    </r>
    <r>
      <rPr>
        <sz val="10.5"/>
        <color rgb="FFD4D4D4"/>
        <rFont val="Consolas"/>
        <family val="3"/>
      </rPr>
      <t>=</t>
    </r>
    <r>
      <rPr>
        <sz val="10.5"/>
        <color rgb="FF569CD6"/>
        <rFont val="Consolas"/>
        <family val="3"/>
      </rPr>
      <t>False</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</si>
  <si>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 xml:space="preserve">" -&gt; </t>
    </r>
    <r>
      <rPr>
        <sz val="10.5"/>
        <color rgb="FFCE9178"/>
        <rFont val="Segoe UI Symbol"/>
        <family val="2"/>
      </rPr>
      <t>☑</t>
    </r>
    <r>
      <rPr>
        <sz val="10.5"/>
        <color rgb="FFCE9178"/>
        <rFont val="Consolas"/>
        <family val="3"/>
      </rPr>
      <t xml:space="preserve"> Datos para </t>
    </r>
    <r>
      <rPr>
        <sz val="10.5"/>
        <color rgb="FF569CD6"/>
        <rFont val="Consolas"/>
        <family val="3"/>
      </rPr>
      <t>{</t>
    </r>
    <r>
      <rPr>
        <sz val="10.5"/>
        <color rgb="FF9CDCFE"/>
        <rFont val="Consolas"/>
        <family val="3"/>
      </rPr>
      <t>periodo</t>
    </r>
    <r>
      <rPr>
        <sz val="10.5"/>
        <color rgb="FFCCCCCC"/>
        <rFont val="Consolas"/>
        <family val="3"/>
      </rPr>
      <t>[</t>
    </r>
    <r>
      <rPr>
        <sz val="10.5"/>
        <color rgb="FFCE9178"/>
        <rFont val="Consolas"/>
        <family val="3"/>
      </rPr>
      <t>'inicio'</t>
    </r>
    <r>
      <rPr>
        <sz val="10.5"/>
        <color rgb="FFCCCCCC"/>
        <rFont val="Consolas"/>
        <family val="3"/>
      </rPr>
      <t>]</t>
    </r>
    <r>
      <rPr>
        <sz val="10.5"/>
        <color rgb="FF569CD6"/>
        <rFont val="Consolas"/>
        <family val="3"/>
      </rPr>
      <t>}</t>
    </r>
    <r>
      <rPr>
        <sz val="10.5"/>
        <color rgb="FFCE9178"/>
        <rFont val="Consolas"/>
        <family val="3"/>
      </rPr>
      <t>-</t>
    </r>
    <r>
      <rPr>
        <sz val="10.5"/>
        <color rgb="FF569CD6"/>
        <rFont val="Consolas"/>
        <family val="3"/>
      </rPr>
      <t>{</t>
    </r>
    <r>
      <rPr>
        <sz val="10.5"/>
        <color rgb="FF9CDCFE"/>
        <rFont val="Consolas"/>
        <family val="3"/>
      </rPr>
      <t>periodo</t>
    </r>
    <r>
      <rPr>
        <sz val="10.5"/>
        <color rgb="FFCCCCCC"/>
        <rFont val="Consolas"/>
        <family val="3"/>
      </rPr>
      <t>[</t>
    </r>
    <r>
      <rPr>
        <sz val="10.5"/>
        <color rgb="FFCE9178"/>
        <rFont val="Consolas"/>
        <family val="3"/>
      </rPr>
      <t>'fin'</t>
    </r>
    <r>
      <rPr>
        <sz val="10.5"/>
        <color rgb="FFCCCCCC"/>
        <rFont val="Consolas"/>
        <family val="3"/>
      </rPr>
      <t>]</t>
    </r>
    <r>
      <rPr>
        <sz val="10.5"/>
        <color rgb="FF569CD6"/>
        <rFont val="Consolas"/>
        <family val="3"/>
      </rPr>
      <t>}</t>
    </r>
    <r>
      <rPr>
        <sz val="10.5"/>
        <color rgb="FFCE9178"/>
        <rFont val="Consolas"/>
        <family val="3"/>
      </rPr>
      <t xml:space="preserve"> guardados en '</t>
    </r>
    <r>
      <rPr>
        <sz val="10.5"/>
        <color rgb="FF569CD6"/>
        <rFont val="Consolas"/>
        <family val="3"/>
      </rPr>
      <t>{</t>
    </r>
    <r>
      <rPr>
        <sz val="10.5"/>
        <color rgb="FF9CDCFE"/>
        <rFont val="Consolas"/>
        <family val="3"/>
      </rPr>
      <t>archivo_salida</t>
    </r>
    <r>
      <rPr>
        <sz val="10.5"/>
        <color rgb="FF569CD6"/>
        <rFont val="Consolas"/>
        <family val="3"/>
      </rPr>
      <t>}</t>
    </r>
    <r>
      <rPr>
        <sz val="10.5"/>
        <color rgb="FFCE9178"/>
        <rFont val="Consolas"/>
        <family val="3"/>
      </rPr>
      <t>'."</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</si>
  <si>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 xml:space="preserve">"X Ocurrió un error durante la descarga desde GEE para el periodo </t>
    </r>
    <r>
      <rPr>
        <sz val="10.5"/>
        <color rgb="FF569CD6"/>
        <rFont val="Consolas"/>
        <family val="3"/>
      </rPr>
      <t>{</t>
    </r>
    <r>
      <rPr>
        <sz val="10.5"/>
        <color rgb="FF9CDCFE"/>
        <rFont val="Consolas"/>
        <family val="3"/>
      </rPr>
      <t>periodo</t>
    </r>
    <r>
      <rPr>
        <sz val="10.5"/>
        <color rgb="FFCCCCCC"/>
        <rFont val="Consolas"/>
        <family val="3"/>
      </rPr>
      <t>[</t>
    </r>
    <r>
      <rPr>
        <sz val="10.5"/>
        <color rgb="FFCE9178"/>
        <rFont val="Consolas"/>
        <family val="3"/>
      </rPr>
      <t>'inicio'</t>
    </r>
    <r>
      <rPr>
        <sz val="10.5"/>
        <color rgb="FFCCCCCC"/>
        <rFont val="Consolas"/>
        <family val="3"/>
      </rPr>
      <t>]</t>
    </r>
    <r>
      <rPr>
        <sz val="10.5"/>
        <color rgb="FF569CD6"/>
        <rFont val="Consolas"/>
        <family val="3"/>
      </rPr>
      <t>}</t>
    </r>
    <r>
      <rPr>
        <sz val="10.5"/>
        <color rgb="FFCE9178"/>
        <rFont val="Consolas"/>
        <family val="3"/>
      </rPr>
      <t>-</t>
    </r>
    <r>
      <rPr>
        <sz val="10.5"/>
        <color rgb="FF569CD6"/>
        <rFont val="Consolas"/>
        <family val="3"/>
      </rPr>
      <t>{</t>
    </r>
    <r>
      <rPr>
        <sz val="10.5"/>
        <color rgb="FF9CDCFE"/>
        <rFont val="Consolas"/>
        <family val="3"/>
      </rPr>
      <t>periodo</t>
    </r>
    <r>
      <rPr>
        <sz val="10.5"/>
        <color rgb="FFCCCCCC"/>
        <rFont val="Consolas"/>
        <family val="3"/>
      </rPr>
      <t>[</t>
    </r>
    <r>
      <rPr>
        <sz val="10.5"/>
        <color rgb="FFCE9178"/>
        <rFont val="Consolas"/>
        <family val="3"/>
      </rPr>
      <t>'fin'</t>
    </r>
    <r>
      <rPr>
        <sz val="10.5"/>
        <color rgb="FFCCCCCC"/>
        <rFont val="Consolas"/>
        <family val="3"/>
      </rPr>
      <t>]</t>
    </r>
    <r>
      <rPr>
        <sz val="10.5"/>
        <color rgb="FF569CD6"/>
        <rFont val="Consolas"/>
        <family val="3"/>
      </rPr>
      <t>}</t>
    </r>
    <r>
      <rPr>
        <sz val="10.5"/>
        <color rgb="FFCE9178"/>
        <rFont val="Consolas"/>
        <family val="3"/>
      </rPr>
      <t xml:space="preserve">: </t>
    </r>
    <r>
      <rPr>
        <sz val="10.5"/>
        <color rgb="FF569CD6"/>
        <rFont val="Consolas"/>
        <family val="3"/>
      </rPr>
      <t>{</t>
    </r>
    <r>
      <rPr>
        <sz val="10.5"/>
        <color rgb="FF9CDCFE"/>
        <rFont val="Consolas"/>
        <family val="3"/>
      </rPr>
      <t>e</t>
    </r>
    <r>
      <rPr>
        <sz val="10.5"/>
        <color rgb="FF569CD6"/>
        <rFont val="Consolas"/>
        <family val="3"/>
      </rPr>
      <t>}</t>
    </r>
    <r>
      <rPr>
        <sz val="10.5"/>
        <color rgb="FFCE9178"/>
        <rFont val="Consolas"/>
        <family val="3"/>
      </rPr>
      <t>"</t>
    </r>
    <r>
      <rPr>
        <sz val="10.5"/>
        <color rgb="FFCCCCCC"/>
        <rFont val="Consolas"/>
        <family val="3"/>
      </rPr>
      <t>)</t>
    </r>
  </si>
  <si>
    <r>
      <t xml:space="preserve">        </t>
    </r>
    <r>
      <rPr>
        <sz val="10.5"/>
        <color rgb="FFC586C0"/>
        <rFont val="Consolas"/>
        <family val="3"/>
      </rPr>
      <t>return</t>
    </r>
    <r>
      <rPr>
        <sz val="10.5"/>
        <color rgb="FFCCCCCC"/>
        <rFont val="Consolas"/>
        <family val="3"/>
      </rPr>
      <t xml:space="preserve"> </t>
    </r>
    <r>
      <rPr>
        <sz val="10.5"/>
        <color rgb="FF569CD6"/>
        <rFont val="Consolas"/>
        <family val="3"/>
      </rPr>
      <t>None</t>
    </r>
  </si>
  <si>
    <r>
      <t>def</t>
    </r>
    <r>
      <rPr>
        <sz val="10.5"/>
        <color rgb="FFCCCCCC"/>
        <rFont val="Consolas"/>
        <family val="3"/>
      </rPr>
      <t xml:space="preserve"> </t>
    </r>
    <r>
      <rPr>
        <sz val="10.5"/>
        <color rgb="FFDCDCAA"/>
        <rFont val="Consolas"/>
        <family val="3"/>
      </rPr>
      <t>combinar_archivos_csv</t>
    </r>
    <r>
      <rPr>
        <sz val="10.5"/>
        <color rgb="FFCCCCCC"/>
        <rFont val="Consolas"/>
        <family val="3"/>
      </rPr>
      <t>(</t>
    </r>
    <r>
      <rPr>
        <sz val="10.5"/>
        <color rgb="FF9CDCFE"/>
        <rFont val="Consolas"/>
        <family val="3"/>
      </rPr>
      <t>lista_archivos</t>
    </r>
    <r>
      <rPr>
        <sz val="10.5"/>
        <color rgb="FFCCCCCC"/>
        <rFont val="Consolas"/>
        <family val="3"/>
      </rPr>
      <t xml:space="preserve">, </t>
    </r>
    <r>
      <rPr>
        <sz val="10.5"/>
        <color rgb="FF9CDCFE"/>
        <rFont val="Consolas"/>
        <family val="3"/>
      </rPr>
      <t>archivo_final</t>
    </r>
    <r>
      <rPr>
        <sz val="10.5"/>
        <color rgb="FFCCCCCC"/>
        <rFont val="Consolas"/>
        <family val="3"/>
      </rPr>
      <t>):</t>
    </r>
  </si>
  <si>
    <r>
      <t xml:space="preserve">    </t>
    </r>
    <r>
      <rPr>
        <sz val="10.5"/>
        <color rgb="FFCE9178"/>
        <rFont val="Consolas"/>
        <family val="3"/>
      </rPr>
      <t>"""Combina multiples archivos CSV en uno solo, ordenado y sin duplicados."""</t>
    </r>
  </si>
  <si>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t>
    </r>
    <r>
      <rPr>
        <sz val="10.5"/>
        <color rgb="FFD7BA7D"/>
        <rFont val="Consolas"/>
        <family val="3"/>
      </rPr>
      <t>\n</t>
    </r>
    <r>
      <rPr>
        <sz val="10.5"/>
        <color rgb="FFCE9178"/>
        <rFont val="Consolas"/>
        <family val="3"/>
      </rPr>
      <t xml:space="preserve">Combinando </t>
    </r>
    <r>
      <rPr>
        <sz val="10.5"/>
        <color rgb="FF569CD6"/>
        <rFont val="Consolas"/>
        <family val="3"/>
      </rPr>
      <t>{</t>
    </r>
    <r>
      <rPr>
        <sz val="10.5"/>
        <color rgb="FFDCDCAA"/>
        <rFont val="Consolas"/>
        <family val="3"/>
      </rPr>
      <t>len</t>
    </r>
    <r>
      <rPr>
        <sz val="10.5"/>
        <color rgb="FFCCCCCC"/>
        <rFont val="Consolas"/>
        <family val="3"/>
      </rPr>
      <t>(</t>
    </r>
    <r>
      <rPr>
        <sz val="10.5"/>
        <color rgb="FF9CDCFE"/>
        <rFont val="Consolas"/>
        <family val="3"/>
      </rPr>
      <t>lista_archivos</t>
    </r>
    <r>
      <rPr>
        <sz val="10.5"/>
        <color rgb="FFCCCCCC"/>
        <rFont val="Consolas"/>
        <family val="3"/>
      </rPr>
      <t>)</t>
    </r>
    <r>
      <rPr>
        <sz val="10.5"/>
        <color rgb="FF569CD6"/>
        <rFont val="Consolas"/>
        <family val="3"/>
      </rPr>
      <t>}</t>
    </r>
    <r>
      <rPr>
        <sz val="10.5"/>
        <color rgb="FFCE9178"/>
        <rFont val="Consolas"/>
        <family val="3"/>
      </rPr>
      <t xml:space="preserve"> archivos de datos en uno solo..."</t>
    </r>
    <r>
      <rPr>
        <sz val="10.5"/>
        <color rgb="FFCCCCCC"/>
        <rFont val="Consolas"/>
        <family val="3"/>
      </rPr>
      <t>)</t>
    </r>
  </si>
  <si>
    <r>
      <t xml:space="preserve">    </t>
    </r>
    <r>
      <rPr>
        <sz val="10.5"/>
        <color rgb="FFC586C0"/>
        <rFont val="Consolas"/>
        <family val="3"/>
      </rPr>
      <t>if</t>
    </r>
    <r>
      <rPr>
        <sz val="10.5"/>
        <color rgb="FFCCCCCC"/>
        <rFont val="Consolas"/>
        <family val="3"/>
      </rPr>
      <t xml:space="preserve"> </t>
    </r>
    <r>
      <rPr>
        <sz val="10.5"/>
        <color rgb="FF4EC9B0"/>
        <rFont val="Consolas"/>
        <family val="3"/>
      </rPr>
      <t>os</t>
    </r>
    <r>
      <rPr>
        <sz val="10.5"/>
        <color rgb="FFCCCCCC"/>
        <rFont val="Consolas"/>
        <family val="3"/>
      </rPr>
      <t>.</t>
    </r>
    <r>
      <rPr>
        <sz val="10.5"/>
        <color rgb="FF9CDCFE"/>
        <rFont val="Consolas"/>
        <family val="3"/>
      </rPr>
      <t>path</t>
    </r>
    <r>
      <rPr>
        <sz val="10.5"/>
        <color rgb="FFCCCCCC"/>
        <rFont val="Consolas"/>
        <family val="3"/>
      </rPr>
      <t>.</t>
    </r>
    <r>
      <rPr>
        <sz val="10.5"/>
        <color rgb="FFDCDCAA"/>
        <rFont val="Consolas"/>
        <family val="3"/>
      </rPr>
      <t>exists</t>
    </r>
    <r>
      <rPr>
        <sz val="10.5"/>
        <color rgb="FFCCCCCC"/>
        <rFont val="Consolas"/>
        <family val="3"/>
      </rPr>
      <t>(</t>
    </r>
    <r>
      <rPr>
        <sz val="10.5"/>
        <color rgb="FF9CDCFE"/>
        <rFont val="Consolas"/>
        <family val="3"/>
      </rPr>
      <t>archivo_final</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</si>
  <si>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 -&gt; Archivo combinado '</t>
    </r>
    <r>
      <rPr>
        <sz val="10.5"/>
        <color rgb="FF569CD6"/>
        <rFont val="Consolas"/>
        <family val="3"/>
      </rPr>
      <t>{</t>
    </r>
    <r>
      <rPr>
        <sz val="10.5"/>
        <color rgb="FF9CDCFE"/>
        <rFont val="Consolas"/>
        <family val="3"/>
      </rPr>
      <t>archivo_final</t>
    </r>
    <r>
      <rPr>
        <sz val="10.5"/>
        <color rgb="FF569CD6"/>
        <rFont val="Consolas"/>
        <family val="3"/>
      </rPr>
      <t>}</t>
    </r>
    <r>
      <rPr>
        <sz val="10.5"/>
        <color rgb="FFCE9178"/>
        <rFont val="Consolas"/>
        <family val="3"/>
      </rPr>
      <t>' ya existe. Omitiendo combinación."</t>
    </r>
    <r>
      <rPr>
        <sz val="10.5"/>
        <color rgb="FFCCCCCC"/>
        <rFont val="Consolas"/>
        <family val="3"/>
      </rPr>
      <t>)</t>
    </r>
  </si>
  <si>
    <r>
      <t xml:space="preserve">        </t>
    </r>
    <r>
      <rPr>
        <sz val="10.5"/>
        <color rgb="FFC586C0"/>
        <rFont val="Consolas"/>
        <family val="3"/>
      </rPr>
      <t>return</t>
    </r>
    <r>
      <rPr>
        <sz val="10.5"/>
        <color rgb="FFCCCCCC"/>
        <rFont val="Consolas"/>
        <family val="3"/>
      </rPr>
      <t xml:space="preserve"> </t>
    </r>
    <r>
      <rPr>
        <sz val="10.5"/>
        <color rgb="FF9CDCFE"/>
        <rFont val="Consolas"/>
        <family val="3"/>
      </rPr>
      <t>archivo_final</t>
    </r>
  </si>
  <si>
    <r>
      <t xml:space="preserve">    </t>
    </r>
    <r>
      <rPr>
        <sz val="10.5"/>
        <color rgb="FF9CDCFE"/>
        <rFont val="Consolas"/>
        <family val="3"/>
      </rPr>
      <t>lista_dfs</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pd</t>
    </r>
    <r>
      <rPr>
        <sz val="10.5"/>
        <color rgb="FFCCCCCC"/>
        <rFont val="Consolas"/>
        <family val="3"/>
      </rPr>
      <t>.</t>
    </r>
    <r>
      <rPr>
        <sz val="10.5"/>
        <color rgb="FFDCDCAA"/>
        <rFont val="Consolas"/>
        <family val="3"/>
      </rPr>
      <t>read_csv</t>
    </r>
    <r>
      <rPr>
        <sz val="10.5"/>
        <color rgb="FFCCCCCC"/>
        <rFont val="Consolas"/>
        <family val="3"/>
      </rPr>
      <t>(</t>
    </r>
    <r>
      <rPr>
        <sz val="10.5"/>
        <color rgb="FF9CDCFE"/>
        <rFont val="Consolas"/>
        <family val="3"/>
      </rPr>
      <t>f</t>
    </r>
    <r>
      <rPr>
        <sz val="10.5"/>
        <color rgb="FFCCCCCC"/>
        <rFont val="Consolas"/>
        <family val="3"/>
      </rPr>
      <t xml:space="preserve">, </t>
    </r>
    <r>
      <rPr>
        <sz val="10.5"/>
        <color rgb="FF9CDCFE"/>
        <rFont val="Consolas"/>
        <family val="3"/>
      </rPr>
      <t>parse_dates</t>
    </r>
    <r>
      <rPr>
        <sz val="10.5"/>
        <color rgb="FFD4D4D4"/>
        <rFont val="Consolas"/>
        <family val="3"/>
      </rPr>
      <t>=</t>
    </r>
    <r>
      <rPr>
        <sz val="10.5"/>
        <color rgb="FFCCCCCC"/>
        <rFont val="Consolas"/>
        <family val="3"/>
      </rPr>
      <t>[</t>
    </r>
    <r>
      <rPr>
        <sz val="10.5"/>
        <color rgb="FFCE9178"/>
        <rFont val="Consolas"/>
        <family val="3"/>
      </rPr>
      <t>'date'</t>
    </r>
    <r>
      <rPr>
        <sz val="10.5"/>
        <color rgb="FFCCCCCC"/>
        <rFont val="Consolas"/>
        <family val="3"/>
      </rPr>
      <t xml:space="preserve">]) </t>
    </r>
    <r>
      <rPr>
        <sz val="10.5"/>
        <color rgb="FFC586C0"/>
        <rFont val="Consolas"/>
        <family val="3"/>
      </rPr>
      <t>for</t>
    </r>
    <r>
      <rPr>
        <sz val="10.5"/>
        <color rgb="FFCCCCCC"/>
        <rFont val="Consolas"/>
        <family val="3"/>
      </rPr>
      <t xml:space="preserve"> </t>
    </r>
    <r>
      <rPr>
        <sz val="10.5"/>
        <color rgb="FF9CDCFE"/>
        <rFont val="Consolas"/>
        <family val="3"/>
      </rPr>
      <t>f</t>
    </r>
    <r>
      <rPr>
        <sz val="10.5"/>
        <color rgb="FFCCCCCC"/>
        <rFont val="Consolas"/>
        <family val="3"/>
      </rPr>
      <t xml:space="preserve"> </t>
    </r>
    <r>
      <rPr>
        <sz val="10.5"/>
        <color rgb="FFC586C0"/>
        <rFont val="Consolas"/>
        <family val="3"/>
      </rPr>
      <t>in</t>
    </r>
    <r>
      <rPr>
        <sz val="10.5"/>
        <color rgb="FFCCCCCC"/>
        <rFont val="Consolas"/>
        <family val="3"/>
      </rPr>
      <t xml:space="preserve"> </t>
    </r>
    <r>
      <rPr>
        <sz val="10.5"/>
        <color rgb="FF9CDCFE"/>
        <rFont val="Consolas"/>
        <family val="3"/>
      </rPr>
      <t>lista_archivos</t>
    </r>
    <r>
      <rPr>
        <sz val="10.5"/>
        <color rgb="FFCCCCCC"/>
        <rFont val="Consolas"/>
        <family val="3"/>
      </rPr>
      <t>]</t>
    </r>
  </si>
  <si>
    <r>
      <t xml:space="preserve">    </t>
    </r>
    <r>
      <rPr>
        <sz val="10.5"/>
        <color rgb="FF9CDCFE"/>
        <rFont val="Consolas"/>
        <family val="3"/>
      </rPr>
      <t>df_completo</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pd</t>
    </r>
    <r>
      <rPr>
        <sz val="10.5"/>
        <color rgb="FFCCCCCC"/>
        <rFont val="Consolas"/>
        <family val="3"/>
      </rPr>
      <t>.</t>
    </r>
    <r>
      <rPr>
        <sz val="10.5"/>
        <color rgb="FFDCDCAA"/>
        <rFont val="Consolas"/>
        <family val="3"/>
      </rPr>
      <t>concat</t>
    </r>
    <r>
      <rPr>
        <sz val="10.5"/>
        <color rgb="FFCCCCCC"/>
        <rFont val="Consolas"/>
        <family val="3"/>
      </rPr>
      <t>(</t>
    </r>
    <r>
      <rPr>
        <sz val="10.5"/>
        <color rgb="FF9CDCFE"/>
        <rFont val="Consolas"/>
        <family val="3"/>
      </rPr>
      <t>lista_dfs</t>
    </r>
    <r>
      <rPr>
        <sz val="10.5"/>
        <color rgb="FFCCCCCC"/>
        <rFont val="Consolas"/>
        <family val="3"/>
      </rPr>
      <t xml:space="preserve">, </t>
    </r>
    <r>
      <rPr>
        <sz val="10.5"/>
        <color rgb="FF9CDCFE"/>
        <rFont val="Consolas"/>
        <family val="3"/>
      </rPr>
      <t>ignore_index</t>
    </r>
    <r>
      <rPr>
        <sz val="10.5"/>
        <color rgb="FFD4D4D4"/>
        <rFont val="Consolas"/>
        <family val="3"/>
      </rPr>
      <t>=</t>
    </r>
    <r>
      <rPr>
        <sz val="10.5"/>
        <color rgb="FF569CD6"/>
        <rFont val="Consolas"/>
        <family val="3"/>
      </rPr>
      <t>True</t>
    </r>
    <r>
      <rPr>
        <sz val="10.5"/>
        <color rgb="FFCCCCCC"/>
        <rFont val="Consolas"/>
        <family val="3"/>
      </rPr>
      <t>)</t>
    </r>
  </si>
  <si>
    <r>
      <t xml:space="preserve">    </t>
    </r>
    <r>
      <rPr>
        <sz val="10.5"/>
        <color rgb="FF9CDCFE"/>
        <rFont val="Consolas"/>
        <family val="3"/>
      </rPr>
      <t>df_completo</t>
    </r>
    <r>
      <rPr>
        <sz val="10.5"/>
        <color rgb="FFCCCCCC"/>
        <rFont val="Consolas"/>
        <family val="3"/>
      </rPr>
      <t>.</t>
    </r>
    <r>
      <rPr>
        <sz val="10.5"/>
        <color rgb="FFDCDCAA"/>
        <rFont val="Consolas"/>
        <family val="3"/>
      </rPr>
      <t>sort_values</t>
    </r>
    <r>
      <rPr>
        <sz val="10.5"/>
        <color rgb="FFCCCCCC"/>
        <rFont val="Consolas"/>
        <family val="3"/>
      </rPr>
      <t>(</t>
    </r>
    <r>
      <rPr>
        <sz val="10.5"/>
        <color rgb="FF9CDCFE"/>
        <rFont val="Consolas"/>
        <family val="3"/>
      </rPr>
      <t>by</t>
    </r>
    <r>
      <rPr>
        <sz val="10.5"/>
        <color rgb="FFD4D4D4"/>
        <rFont val="Consolas"/>
        <family val="3"/>
      </rPr>
      <t>=</t>
    </r>
    <r>
      <rPr>
        <sz val="10.5"/>
        <color rgb="FFCE9178"/>
        <rFont val="Consolas"/>
        <family val="3"/>
      </rPr>
      <t>'date'</t>
    </r>
    <r>
      <rPr>
        <sz val="10.5"/>
        <color rgb="FFCCCCCC"/>
        <rFont val="Consolas"/>
        <family val="3"/>
      </rPr>
      <t xml:space="preserve">, </t>
    </r>
    <r>
      <rPr>
        <sz val="10.5"/>
        <color rgb="FF9CDCFE"/>
        <rFont val="Consolas"/>
        <family val="3"/>
      </rPr>
      <t>inplace</t>
    </r>
    <r>
      <rPr>
        <sz val="10.5"/>
        <color rgb="FFD4D4D4"/>
        <rFont val="Consolas"/>
        <family val="3"/>
      </rPr>
      <t>=</t>
    </r>
    <r>
      <rPr>
        <sz val="10.5"/>
        <color rgb="FF569CD6"/>
        <rFont val="Consolas"/>
        <family val="3"/>
      </rPr>
      <t>True</t>
    </r>
    <r>
      <rPr>
        <sz val="10.5"/>
        <color rgb="FFCCCCCC"/>
        <rFont val="Consolas"/>
        <family val="3"/>
      </rPr>
      <t>)</t>
    </r>
  </si>
  <si>
    <r>
      <t xml:space="preserve">    </t>
    </r>
    <r>
      <rPr>
        <sz val="10.5"/>
        <color rgb="FF9CDCFE"/>
        <rFont val="Consolas"/>
        <family val="3"/>
      </rPr>
      <t>df_completo</t>
    </r>
    <r>
      <rPr>
        <sz val="10.5"/>
        <color rgb="FFCCCCCC"/>
        <rFont val="Consolas"/>
        <family val="3"/>
      </rPr>
      <t>.</t>
    </r>
    <r>
      <rPr>
        <sz val="10.5"/>
        <color rgb="FFDCDCAA"/>
        <rFont val="Consolas"/>
        <family val="3"/>
      </rPr>
      <t>drop_duplicates</t>
    </r>
    <r>
      <rPr>
        <sz val="10.5"/>
        <color rgb="FFCCCCCC"/>
        <rFont val="Consolas"/>
        <family val="3"/>
      </rPr>
      <t>(</t>
    </r>
    <r>
      <rPr>
        <sz val="10.5"/>
        <color rgb="FF9CDCFE"/>
        <rFont val="Consolas"/>
        <family val="3"/>
      </rPr>
      <t>subset</t>
    </r>
    <r>
      <rPr>
        <sz val="10.5"/>
        <color rgb="FFD4D4D4"/>
        <rFont val="Consolas"/>
        <family val="3"/>
      </rPr>
      <t>=</t>
    </r>
    <r>
      <rPr>
        <sz val="10.5"/>
        <color rgb="FFCCCCCC"/>
        <rFont val="Consolas"/>
        <family val="3"/>
      </rPr>
      <t>[</t>
    </r>
    <r>
      <rPr>
        <sz val="10.5"/>
        <color rgb="FFCE9178"/>
        <rFont val="Consolas"/>
        <family val="3"/>
      </rPr>
      <t>'date'</t>
    </r>
    <r>
      <rPr>
        <sz val="10.5"/>
        <color rgb="FFCCCCCC"/>
        <rFont val="Consolas"/>
        <family val="3"/>
      </rPr>
      <t xml:space="preserve">], </t>
    </r>
    <r>
      <rPr>
        <sz val="10.5"/>
        <color rgb="FF9CDCFE"/>
        <rFont val="Consolas"/>
        <family val="3"/>
      </rPr>
      <t>keep</t>
    </r>
    <r>
      <rPr>
        <sz val="10.5"/>
        <color rgb="FFD4D4D4"/>
        <rFont val="Consolas"/>
        <family val="3"/>
      </rPr>
      <t>=</t>
    </r>
    <r>
      <rPr>
        <sz val="10.5"/>
        <color rgb="FFCE9178"/>
        <rFont val="Consolas"/>
        <family val="3"/>
      </rPr>
      <t>'first'</t>
    </r>
    <r>
      <rPr>
        <sz val="10.5"/>
        <color rgb="FFCCCCCC"/>
        <rFont val="Consolas"/>
        <family val="3"/>
      </rPr>
      <t xml:space="preserve">, </t>
    </r>
    <r>
      <rPr>
        <sz val="10.5"/>
        <color rgb="FF9CDCFE"/>
        <rFont val="Consolas"/>
        <family val="3"/>
      </rPr>
      <t>inplace</t>
    </r>
    <r>
      <rPr>
        <sz val="10.5"/>
        <color rgb="FFD4D4D4"/>
        <rFont val="Consolas"/>
        <family val="3"/>
      </rPr>
      <t>=</t>
    </r>
    <r>
      <rPr>
        <sz val="10.5"/>
        <color rgb="FF569CD6"/>
        <rFont val="Consolas"/>
        <family val="3"/>
      </rPr>
      <t>True</t>
    </r>
    <r>
      <rPr>
        <sz val="10.5"/>
        <color rgb="FFCCCCCC"/>
        <rFont val="Consolas"/>
        <family val="3"/>
      </rPr>
      <t>)</t>
    </r>
  </si>
  <si>
    <r>
      <t xml:space="preserve">    </t>
    </r>
    <r>
      <rPr>
        <sz val="10.5"/>
        <color rgb="FF9CDCFE"/>
        <rFont val="Consolas"/>
        <family val="3"/>
      </rPr>
      <t>df_completo</t>
    </r>
    <r>
      <rPr>
        <sz val="10.5"/>
        <color rgb="FFCCCCCC"/>
        <rFont val="Consolas"/>
        <family val="3"/>
      </rPr>
      <t>.</t>
    </r>
    <r>
      <rPr>
        <sz val="10.5"/>
        <color rgb="FFDCDCAA"/>
        <rFont val="Consolas"/>
        <family val="3"/>
      </rPr>
      <t>to_csv</t>
    </r>
    <r>
      <rPr>
        <sz val="10.5"/>
        <color rgb="FFCCCCCC"/>
        <rFont val="Consolas"/>
        <family val="3"/>
      </rPr>
      <t>(</t>
    </r>
    <r>
      <rPr>
        <sz val="10.5"/>
        <color rgb="FF9CDCFE"/>
        <rFont val="Consolas"/>
        <family val="3"/>
      </rPr>
      <t>archivo_final</t>
    </r>
    <r>
      <rPr>
        <sz val="10.5"/>
        <color rgb="FFCCCCCC"/>
        <rFont val="Consolas"/>
        <family val="3"/>
      </rPr>
      <t xml:space="preserve">, </t>
    </r>
    <r>
      <rPr>
        <sz val="10.5"/>
        <color rgb="FF9CDCFE"/>
        <rFont val="Consolas"/>
        <family val="3"/>
      </rPr>
      <t>index</t>
    </r>
    <r>
      <rPr>
        <sz val="10.5"/>
        <color rgb="FFD4D4D4"/>
        <rFont val="Consolas"/>
        <family val="3"/>
      </rPr>
      <t>=</t>
    </r>
    <r>
      <rPr>
        <sz val="10.5"/>
        <color rgb="FF569CD6"/>
        <rFont val="Consolas"/>
        <family val="3"/>
      </rPr>
      <t>False</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</si>
  <si>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 xml:space="preserve">" -&gt; </t>
    </r>
    <r>
      <rPr>
        <sz val="10.5"/>
        <color rgb="FFCE9178"/>
        <rFont val="Segoe UI Symbol"/>
        <family val="2"/>
      </rPr>
      <t>☑</t>
    </r>
    <r>
      <rPr>
        <sz val="10.5"/>
        <color rgb="FFCE9178"/>
        <rFont val="Consolas"/>
        <family val="3"/>
      </rPr>
      <t xml:space="preserve"> Datos combinados guardados en '</t>
    </r>
    <r>
      <rPr>
        <sz val="10.5"/>
        <color rgb="FF569CD6"/>
        <rFont val="Consolas"/>
        <family val="3"/>
      </rPr>
      <t>{</t>
    </r>
    <r>
      <rPr>
        <sz val="10.5"/>
        <color rgb="FF9CDCFE"/>
        <rFont val="Consolas"/>
        <family val="3"/>
      </rPr>
      <t>archivo_final</t>
    </r>
    <r>
      <rPr>
        <sz val="10.5"/>
        <color rgb="FF569CD6"/>
        <rFont val="Consolas"/>
        <family val="3"/>
      </rPr>
      <t>}</t>
    </r>
    <r>
      <rPr>
        <sz val="10.5"/>
        <color rgb="FFCE9178"/>
        <rFont val="Consolas"/>
        <family val="3"/>
      </rPr>
      <t>'."</t>
    </r>
    <r>
      <rPr>
        <sz val="10.5"/>
        <color rgb="FFCCCCCC"/>
        <rFont val="Consolas"/>
        <family val="3"/>
      </rPr>
      <t>)</t>
    </r>
  </si>
  <si>
    <r>
      <t xml:space="preserve">    </t>
    </r>
    <r>
      <rPr>
        <sz val="10.5"/>
        <color rgb="FFC586C0"/>
        <rFont val="Consolas"/>
        <family val="3"/>
      </rPr>
      <t>return</t>
    </r>
    <r>
      <rPr>
        <sz val="10.5"/>
        <color rgb="FFCCCCCC"/>
        <rFont val="Consolas"/>
        <family val="3"/>
      </rPr>
      <t xml:space="preserve"> </t>
    </r>
    <r>
      <rPr>
        <sz val="10.5"/>
        <color rgb="FF9CDCFE"/>
        <rFont val="Consolas"/>
        <family val="3"/>
      </rPr>
      <t>archivo_final</t>
    </r>
  </si>
  <si>
    <r>
      <t>def</t>
    </r>
    <r>
      <rPr>
        <sz val="10.5"/>
        <color rgb="FFCCCCCC"/>
        <rFont val="Consolas"/>
        <family val="3"/>
      </rPr>
      <t xml:space="preserve"> </t>
    </r>
    <r>
      <rPr>
        <sz val="10.5"/>
        <color rgb="FFDCDCAA"/>
        <rFont val="Consolas"/>
        <family val="3"/>
      </rPr>
      <t>analizar_y_guardar_tendencia</t>
    </r>
    <r>
      <rPr>
        <sz val="10.5"/>
        <color rgb="FFCCCCCC"/>
        <rFont val="Consolas"/>
        <family val="3"/>
      </rPr>
      <t>(</t>
    </r>
    <r>
      <rPr>
        <sz val="10.5"/>
        <color rgb="FF9CDCFE"/>
        <rFont val="Consolas"/>
        <family val="3"/>
      </rPr>
      <t>config</t>
    </r>
    <r>
      <rPr>
        <sz val="10.5"/>
        <color rgb="FFCCCCCC"/>
        <rFont val="Consolas"/>
        <family val="3"/>
      </rPr>
      <t xml:space="preserve">, </t>
    </r>
    <r>
      <rPr>
        <sz val="10.5"/>
        <color rgb="FF9CDCFE"/>
        <rFont val="Consolas"/>
        <family val="3"/>
      </rPr>
      <t>periodo</t>
    </r>
    <r>
      <rPr>
        <sz val="10.5"/>
        <color rgb="FFCCCCCC"/>
        <rFont val="Consolas"/>
        <family val="3"/>
      </rPr>
      <t xml:space="preserve">, </t>
    </r>
    <r>
      <rPr>
        <sz val="10.5"/>
        <color rgb="FF9CDCFE"/>
        <rFont val="Consolas"/>
        <family val="3"/>
      </rPr>
      <t>archivo_datos</t>
    </r>
    <r>
      <rPr>
        <sz val="10.5"/>
        <color rgb="FFCCCCCC"/>
        <rFont val="Consolas"/>
        <family val="3"/>
      </rPr>
      <t>):</t>
    </r>
  </si>
  <si>
    <r>
      <t xml:space="preserve">    </t>
    </r>
    <r>
      <rPr>
        <sz val="10.5"/>
        <color rgb="FFCE9178"/>
        <rFont val="Consolas"/>
        <family val="3"/>
      </rPr>
      <t>"""Analiza la tendencia de precipitación (Mann-Kendall y Theil-Sen) y genera resultados."""</t>
    </r>
  </si>
  <si>
    <r>
      <t xml:space="preserve">    </t>
    </r>
    <r>
      <rPr>
        <sz val="10.5"/>
        <color rgb="FF9CDCFE"/>
        <rFont val="Consolas"/>
        <family val="3"/>
      </rPr>
      <t>archivo_resultados</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569CD6"/>
        <rFont val="Consolas"/>
        <family val="3"/>
      </rPr>
      <t>f</t>
    </r>
    <r>
      <rPr>
        <sz val="10.5"/>
        <color rgb="FFCE9178"/>
        <rFont val="Consolas"/>
        <family val="3"/>
      </rPr>
      <t>"tendencia_historica_resultados_</t>
    </r>
    <r>
      <rPr>
        <sz val="10.5"/>
        <color rgb="FF569CD6"/>
        <rFont val="Consolas"/>
        <family val="3"/>
      </rPr>
      <t>{</t>
    </r>
    <r>
      <rPr>
        <sz val="10.5"/>
        <color rgb="FF9CDCFE"/>
        <rFont val="Consolas"/>
        <family val="3"/>
      </rPr>
      <t>nombre_lugar</t>
    </r>
    <r>
      <rPr>
        <sz val="10.5"/>
        <color rgb="FF569CD6"/>
        <rFont val="Consolas"/>
        <family val="3"/>
      </rPr>
      <t>}</t>
    </r>
    <r>
      <rPr>
        <sz val="10.5"/>
        <color rgb="FFCE9178"/>
        <rFont val="Consolas"/>
        <family val="3"/>
      </rPr>
      <t>_</t>
    </r>
    <r>
      <rPr>
        <sz val="10.5"/>
        <color rgb="FF569CD6"/>
        <rFont val="Consolas"/>
        <family val="3"/>
      </rPr>
      <t>{</t>
    </r>
    <r>
      <rPr>
        <sz val="10.5"/>
        <color rgb="FF9CDCFE"/>
        <rFont val="Consolas"/>
        <family val="3"/>
      </rPr>
      <t>periodo</t>
    </r>
    <r>
      <rPr>
        <sz val="10.5"/>
        <color rgb="FFCCCCCC"/>
        <rFont val="Consolas"/>
        <family val="3"/>
      </rPr>
      <t>[</t>
    </r>
    <r>
      <rPr>
        <sz val="10.5"/>
        <color rgb="FFCE9178"/>
        <rFont val="Consolas"/>
        <family val="3"/>
      </rPr>
      <t>'inicio'</t>
    </r>
    <r>
      <rPr>
        <sz val="10.5"/>
        <color rgb="FFCCCCCC"/>
        <rFont val="Consolas"/>
        <family val="3"/>
      </rPr>
      <t>]</t>
    </r>
    <r>
      <rPr>
        <sz val="10.5"/>
        <color rgb="FF569CD6"/>
        <rFont val="Consolas"/>
        <family val="3"/>
      </rPr>
      <t>}</t>
    </r>
    <r>
      <rPr>
        <sz val="10.5"/>
        <color rgb="FFCE9178"/>
        <rFont val="Consolas"/>
        <family val="3"/>
      </rPr>
      <t>-</t>
    </r>
    <r>
      <rPr>
        <sz val="10.5"/>
        <color rgb="FF569CD6"/>
        <rFont val="Consolas"/>
        <family val="3"/>
      </rPr>
      <t>{</t>
    </r>
    <r>
      <rPr>
        <sz val="10.5"/>
        <color rgb="FF9CDCFE"/>
        <rFont val="Consolas"/>
        <family val="3"/>
      </rPr>
      <t>periodo</t>
    </r>
    <r>
      <rPr>
        <sz val="10.5"/>
        <color rgb="FFCCCCCC"/>
        <rFont val="Consolas"/>
        <family val="3"/>
      </rPr>
      <t>[</t>
    </r>
    <r>
      <rPr>
        <sz val="10.5"/>
        <color rgb="FFCE9178"/>
        <rFont val="Consolas"/>
        <family val="3"/>
      </rPr>
      <t>'fin'</t>
    </r>
    <r>
      <rPr>
        <sz val="10.5"/>
        <color rgb="FFCCCCCC"/>
        <rFont val="Consolas"/>
        <family val="3"/>
      </rPr>
      <t>]</t>
    </r>
    <r>
      <rPr>
        <sz val="10.5"/>
        <color rgb="FF569CD6"/>
        <rFont val="Consolas"/>
        <family val="3"/>
      </rPr>
      <t>}</t>
    </r>
    <r>
      <rPr>
        <sz val="10.5"/>
        <color rgb="FFCE9178"/>
        <rFont val="Consolas"/>
        <family val="3"/>
      </rPr>
      <t>.txt"</t>
    </r>
  </si>
  <si>
    <r>
      <t xml:space="preserve">    </t>
    </r>
    <r>
      <rPr>
        <sz val="10.5"/>
        <color rgb="FF9CDCFE"/>
        <rFont val="Consolas"/>
        <family val="3"/>
      </rPr>
      <t>nombre_grafico</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569CD6"/>
        <rFont val="Consolas"/>
        <family val="3"/>
      </rPr>
      <t>f</t>
    </r>
    <r>
      <rPr>
        <sz val="10.5"/>
        <color rgb="FFCE9178"/>
        <rFont val="Consolas"/>
        <family val="3"/>
      </rPr>
      <t>"grafico_01_tendencia_historica_completa_</t>
    </r>
    <r>
      <rPr>
        <sz val="10.5"/>
        <color rgb="FF569CD6"/>
        <rFont val="Consolas"/>
        <family val="3"/>
      </rPr>
      <t>{</t>
    </r>
    <r>
      <rPr>
        <sz val="10.5"/>
        <color rgb="FF9CDCFE"/>
        <rFont val="Consolas"/>
        <family val="3"/>
      </rPr>
      <t>nombre_lugar</t>
    </r>
    <r>
      <rPr>
        <sz val="10.5"/>
        <color rgb="FF569CD6"/>
        <rFont val="Consolas"/>
        <family val="3"/>
      </rPr>
      <t>}</t>
    </r>
    <r>
      <rPr>
        <sz val="10.5"/>
        <color rgb="FFCE9178"/>
        <rFont val="Consolas"/>
        <family val="3"/>
      </rPr>
      <t>_</t>
    </r>
    <r>
      <rPr>
        <sz val="10.5"/>
        <color rgb="FF569CD6"/>
        <rFont val="Consolas"/>
        <family val="3"/>
      </rPr>
      <t>{</t>
    </r>
    <r>
      <rPr>
        <sz val="10.5"/>
        <color rgb="FF9CDCFE"/>
        <rFont val="Consolas"/>
        <family val="3"/>
      </rPr>
      <t>periodo</t>
    </r>
    <r>
      <rPr>
        <sz val="10.5"/>
        <color rgb="FFCCCCCC"/>
        <rFont val="Consolas"/>
        <family val="3"/>
      </rPr>
      <t>[</t>
    </r>
    <r>
      <rPr>
        <sz val="10.5"/>
        <color rgb="FFCE9178"/>
        <rFont val="Consolas"/>
        <family val="3"/>
      </rPr>
      <t>'inicio'</t>
    </r>
    <r>
      <rPr>
        <sz val="10.5"/>
        <color rgb="FFCCCCCC"/>
        <rFont val="Consolas"/>
        <family val="3"/>
      </rPr>
      <t>]</t>
    </r>
    <r>
      <rPr>
        <sz val="10.5"/>
        <color rgb="FF569CD6"/>
        <rFont val="Consolas"/>
        <family val="3"/>
      </rPr>
      <t>}</t>
    </r>
    <r>
      <rPr>
        <sz val="10.5"/>
        <color rgb="FFCE9178"/>
        <rFont val="Consolas"/>
        <family val="3"/>
      </rPr>
      <t>-</t>
    </r>
    <r>
      <rPr>
        <sz val="10.5"/>
        <color rgb="FF569CD6"/>
        <rFont val="Consolas"/>
        <family val="3"/>
      </rPr>
      <t>{</t>
    </r>
    <r>
      <rPr>
        <sz val="10.5"/>
        <color rgb="FF9CDCFE"/>
        <rFont val="Consolas"/>
        <family val="3"/>
      </rPr>
      <t>periodo</t>
    </r>
    <r>
      <rPr>
        <sz val="10.5"/>
        <color rgb="FFCCCCCC"/>
        <rFont val="Consolas"/>
        <family val="3"/>
      </rPr>
      <t>[</t>
    </r>
    <r>
      <rPr>
        <sz val="10.5"/>
        <color rgb="FFCE9178"/>
        <rFont val="Consolas"/>
        <family val="3"/>
      </rPr>
      <t>'fin'</t>
    </r>
    <r>
      <rPr>
        <sz val="10.5"/>
        <color rgb="FFCCCCCC"/>
        <rFont val="Consolas"/>
        <family val="3"/>
      </rPr>
      <t>]</t>
    </r>
    <r>
      <rPr>
        <sz val="10.5"/>
        <color rgb="FF569CD6"/>
        <rFont val="Consolas"/>
        <family val="3"/>
      </rPr>
      <t>}</t>
    </r>
    <r>
      <rPr>
        <sz val="10.5"/>
        <color rgb="FFCE9178"/>
        <rFont val="Consolas"/>
        <family val="3"/>
      </rPr>
      <t>.png"</t>
    </r>
  </si>
  <si>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t>
    </r>
    <r>
      <rPr>
        <sz val="10.5"/>
        <color rgb="FFD7BA7D"/>
        <rFont val="Consolas"/>
        <family val="3"/>
      </rPr>
      <t>\n</t>
    </r>
    <r>
      <rPr>
        <sz val="10.5"/>
        <color rgb="FFCE9178"/>
        <rFont val="Consolas"/>
        <family val="3"/>
      </rPr>
      <t>Analizando tendencia de precipitación para el periodo completo..."</t>
    </r>
    <r>
      <rPr>
        <sz val="10.5"/>
        <color rgb="FFCCCCCC"/>
        <rFont val="Consolas"/>
        <family val="3"/>
      </rPr>
      <t>)</t>
    </r>
  </si>
  <si>
    <r>
      <t xml:space="preserve">    </t>
    </r>
    <r>
      <rPr>
        <sz val="10.5"/>
        <color rgb="FF9CDCFE"/>
        <rFont val="Consolas"/>
        <family val="3"/>
      </rPr>
      <t>df</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pd</t>
    </r>
    <r>
      <rPr>
        <sz val="10.5"/>
        <color rgb="FFCCCCCC"/>
        <rFont val="Consolas"/>
        <family val="3"/>
      </rPr>
      <t>.</t>
    </r>
    <r>
      <rPr>
        <sz val="10.5"/>
        <color rgb="FFDCDCAA"/>
        <rFont val="Consolas"/>
        <family val="3"/>
      </rPr>
      <t>read_csv</t>
    </r>
    <r>
      <rPr>
        <sz val="10.5"/>
        <color rgb="FFCCCCCC"/>
        <rFont val="Consolas"/>
        <family val="3"/>
      </rPr>
      <t>(</t>
    </r>
    <r>
      <rPr>
        <sz val="10.5"/>
        <color rgb="FF9CDCFE"/>
        <rFont val="Consolas"/>
        <family val="3"/>
      </rPr>
      <t>archivo_datos</t>
    </r>
    <r>
      <rPr>
        <sz val="10.5"/>
        <color rgb="FFCCCCCC"/>
        <rFont val="Consolas"/>
        <family val="3"/>
      </rPr>
      <t xml:space="preserve">, </t>
    </r>
    <r>
      <rPr>
        <sz val="10.5"/>
        <color rgb="FF9CDCFE"/>
        <rFont val="Consolas"/>
        <family val="3"/>
      </rPr>
      <t>parse_dates</t>
    </r>
    <r>
      <rPr>
        <sz val="10.5"/>
        <color rgb="FFD4D4D4"/>
        <rFont val="Consolas"/>
        <family val="3"/>
      </rPr>
      <t>=</t>
    </r>
    <r>
      <rPr>
        <sz val="10.5"/>
        <color rgb="FFCCCCCC"/>
        <rFont val="Consolas"/>
        <family val="3"/>
      </rPr>
      <t>[</t>
    </r>
    <r>
      <rPr>
        <sz val="10.5"/>
        <color rgb="FFCE9178"/>
        <rFont val="Consolas"/>
        <family val="3"/>
      </rPr>
      <t>'date'</t>
    </r>
    <r>
      <rPr>
        <sz val="10.5"/>
        <color rgb="FFCCCCCC"/>
        <rFont val="Consolas"/>
        <family val="3"/>
      </rPr>
      <t>])</t>
    </r>
  </si>
  <si>
    <r>
      <t xml:space="preserve">    </t>
    </r>
    <r>
      <rPr>
        <sz val="10.5"/>
        <color rgb="FF9CDCFE"/>
        <rFont val="Consolas"/>
        <family val="3"/>
      </rPr>
      <t>df_anual</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df</t>
    </r>
    <r>
      <rPr>
        <sz val="10.5"/>
        <color rgb="FFCCCCCC"/>
        <rFont val="Consolas"/>
        <family val="3"/>
      </rPr>
      <t>.</t>
    </r>
    <r>
      <rPr>
        <sz val="10.5"/>
        <color rgb="FFDCDCAA"/>
        <rFont val="Consolas"/>
        <family val="3"/>
      </rPr>
      <t>set_index</t>
    </r>
    <r>
      <rPr>
        <sz val="10.5"/>
        <color rgb="FFCCCCCC"/>
        <rFont val="Consolas"/>
        <family val="3"/>
      </rPr>
      <t>(</t>
    </r>
    <r>
      <rPr>
        <sz val="10.5"/>
        <color rgb="FFCE9178"/>
        <rFont val="Consolas"/>
        <family val="3"/>
      </rPr>
      <t>'date'</t>
    </r>
    <r>
      <rPr>
        <sz val="10.5"/>
        <color rgb="FFCCCCCC"/>
        <rFont val="Consolas"/>
        <family val="3"/>
      </rPr>
      <t>).</t>
    </r>
    <r>
      <rPr>
        <sz val="10.5"/>
        <color rgb="FFDCDCAA"/>
        <rFont val="Consolas"/>
        <family val="3"/>
      </rPr>
      <t>resample</t>
    </r>
    <r>
      <rPr>
        <sz val="10.5"/>
        <color rgb="FFCCCCCC"/>
        <rFont val="Consolas"/>
        <family val="3"/>
      </rPr>
      <t>(</t>
    </r>
    <r>
      <rPr>
        <sz val="10.5"/>
        <color rgb="FFCE9178"/>
        <rFont val="Consolas"/>
        <family val="3"/>
      </rPr>
      <t>'A'</t>
    </r>
    <r>
      <rPr>
        <sz val="10.5"/>
        <color rgb="FFCCCCCC"/>
        <rFont val="Consolas"/>
        <family val="3"/>
      </rPr>
      <t>).</t>
    </r>
    <r>
      <rPr>
        <sz val="10.5"/>
        <color rgb="FFDCDCAA"/>
        <rFont val="Consolas"/>
        <family val="3"/>
      </rPr>
      <t>sum</t>
    </r>
    <r>
      <rPr>
        <sz val="10.5"/>
        <color rgb="FFCCCCCC"/>
        <rFont val="Consolas"/>
        <family val="3"/>
      </rPr>
      <t>().</t>
    </r>
    <r>
      <rPr>
        <sz val="10.5"/>
        <color rgb="FFDCDCAA"/>
        <rFont val="Consolas"/>
        <family val="3"/>
      </rPr>
      <t>reset_index</t>
    </r>
    <r>
      <rPr>
        <sz val="10.5"/>
        <color rgb="FFCCCCCC"/>
        <rFont val="Consolas"/>
        <family val="3"/>
      </rPr>
      <t>()</t>
    </r>
  </si>
  <si>
    <r>
      <t xml:space="preserve">    </t>
    </r>
    <r>
      <rPr>
        <sz val="10.5"/>
        <color rgb="FF9CDCFE"/>
        <rFont val="Consolas"/>
        <family val="3"/>
      </rPr>
      <t>df_anual</t>
    </r>
    <r>
      <rPr>
        <sz val="10.5"/>
        <color rgb="FFCCCCCC"/>
        <rFont val="Consolas"/>
        <family val="3"/>
      </rPr>
      <t>[</t>
    </r>
    <r>
      <rPr>
        <sz val="10.5"/>
        <color rgb="FFCE9178"/>
        <rFont val="Consolas"/>
        <family val="3"/>
      </rPr>
      <t>'year'</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df_anual</t>
    </r>
    <r>
      <rPr>
        <sz val="10.5"/>
        <color rgb="FFCCCCCC"/>
        <rFont val="Consolas"/>
        <family val="3"/>
      </rPr>
      <t>[</t>
    </r>
    <r>
      <rPr>
        <sz val="10.5"/>
        <color rgb="FFCE9178"/>
        <rFont val="Consolas"/>
        <family val="3"/>
      </rPr>
      <t>'date'</t>
    </r>
    <r>
      <rPr>
        <sz val="10.5"/>
        <color rgb="FFCCCCCC"/>
        <rFont val="Consolas"/>
        <family val="3"/>
      </rPr>
      <t>].</t>
    </r>
    <r>
      <rPr>
        <sz val="10.5"/>
        <color rgb="FF9CDCFE"/>
        <rFont val="Consolas"/>
        <family val="3"/>
      </rPr>
      <t>dt</t>
    </r>
    <r>
      <rPr>
        <sz val="10.5"/>
        <color rgb="FFCCCCCC"/>
        <rFont val="Consolas"/>
        <family val="3"/>
      </rPr>
      <t>.</t>
    </r>
    <r>
      <rPr>
        <sz val="10.5"/>
        <color rgb="FF9CDCFE"/>
        <rFont val="Consolas"/>
        <family val="3"/>
      </rPr>
      <t>year</t>
    </r>
  </si>
  <si>
    <r>
      <t xml:space="preserve">    </t>
    </r>
    <r>
      <rPr>
        <sz val="10.5"/>
        <color rgb="FF9CDCFE"/>
        <rFont val="Consolas"/>
        <family val="3"/>
      </rPr>
      <t>datos_anuales</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df_anual</t>
    </r>
    <r>
      <rPr>
        <sz val="10.5"/>
        <color rgb="FFCCCCCC"/>
        <rFont val="Consolas"/>
        <family val="3"/>
      </rPr>
      <t>[</t>
    </r>
    <r>
      <rPr>
        <sz val="10.5"/>
        <color rgb="FFCE9178"/>
        <rFont val="Consolas"/>
        <family val="3"/>
      </rPr>
      <t>'precip_diaria_mm'</t>
    </r>
    <r>
      <rPr>
        <sz val="10.5"/>
        <color rgb="FFCCCCCC"/>
        <rFont val="Consolas"/>
        <family val="3"/>
      </rPr>
      <t>].</t>
    </r>
    <r>
      <rPr>
        <sz val="10.5"/>
        <color rgb="FFDCDCAA"/>
        <rFont val="Consolas"/>
        <family val="3"/>
      </rPr>
      <t>dropna</t>
    </r>
    <r>
      <rPr>
        <sz val="10.5"/>
        <color rgb="FFCCCCCC"/>
        <rFont val="Consolas"/>
        <family val="3"/>
      </rPr>
      <t>()</t>
    </r>
  </si>
  <si>
    <r>
      <t xml:space="preserve">    </t>
    </r>
    <r>
      <rPr>
        <sz val="10.5"/>
        <color rgb="FF9CDCFE"/>
        <rFont val="Consolas"/>
        <family val="3"/>
      </rPr>
      <t>mk_test</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mk</t>
    </r>
    <r>
      <rPr>
        <sz val="10.5"/>
        <color rgb="FFCCCCCC"/>
        <rFont val="Consolas"/>
        <family val="3"/>
      </rPr>
      <t>.</t>
    </r>
    <r>
      <rPr>
        <sz val="10.5"/>
        <color rgb="FFDCDCAA"/>
        <rFont val="Consolas"/>
        <family val="3"/>
      </rPr>
      <t>original_test</t>
    </r>
    <r>
      <rPr>
        <sz val="10.5"/>
        <color rgb="FFCCCCCC"/>
        <rFont val="Consolas"/>
        <family val="3"/>
      </rPr>
      <t>(</t>
    </r>
    <r>
      <rPr>
        <sz val="10.5"/>
        <color rgb="FF9CDCFE"/>
        <rFont val="Consolas"/>
        <family val="3"/>
      </rPr>
      <t>datos_anuales</t>
    </r>
    <r>
      <rPr>
        <sz val="10.5"/>
        <color rgb="FFCCCCCC"/>
        <rFont val="Consolas"/>
        <family val="3"/>
      </rPr>
      <t>)</t>
    </r>
  </si>
  <si>
    <r>
      <t xml:space="preserve">    </t>
    </r>
    <r>
      <rPr>
        <sz val="10.5"/>
        <color rgb="FF4FC1FF"/>
        <rFont val="Consolas"/>
        <family val="3"/>
      </rPr>
      <t>X</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np</t>
    </r>
    <r>
      <rPr>
        <sz val="10.5"/>
        <color rgb="FFCCCCCC"/>
        <rFont val="Consolas"/>
        <family val="3"/>
      </rPr>
      <t>.</t>
    </r>
    <r>
      <rPr>
        <sz val="10.5"/>
        <color rgb="FFDCDCAA"/>
        <rFont val="Consolas"/>
        <family val="3"/>
      </rPr>
      <t>arange</t>
    </r>
    <r>
      <rPr>
        <sz val="10.5"/>
        <color rgb="FFCCCCCC"/>
        <rFont val="Consolas"/>
        <family val="3"/>
      </rPr>
      <t>(</t>
    </r>
    <r>
      <rPr>
        <sz val="10.5"/>
        <color rgb="FFDCDCAA"/>
        <rFont val="Consolas"/>
        <family val="3"/>
      </rPr>
      <t>len</t>
    </r>
    <r>
      <rPr>
        <sz val="10.5"/>
        <color rgb="FFCCCCCC"/>
        <rFont val="Consolas"/>
        <family val="3"/>
      </rPr>
      <t>(</t>
    </r>
    <r>
      <rPr>
        <sz val="10.5"/>
        <color rgb="FF9CDCFE"/>
        <rFont val="Consolas"/>
        <family val="3"/>
      </rPr>
      <t>datos_anuales</t>
    </r>
    <r>
      <rPr>
        <sz val="10.5"/>
        <color rgb="FFCCCCCC"/>
        <rFont val="Consolas"/>
        <family val="3"/>
      </rPr>
      <t>)).</t>
    </r>
    <r>
      <rPr>
        <sz val="10.5"/>
        <color rgb="FFDCDCAA"/>
        <rFont val="Consolas"/>
        <family val="3"/>
      </rPr>
      <t>reshape</t>
    </r>
    <r>
      <rPr>
        <sz val="10.5"/>
        <color rgb="FFCCCCCC"/>
        <rFont val="Consolas"/>
        <family val="3"/>
      </rPr>
      <t>(</t>
    </r>
    <r>
      <rPr>
        <sz val="10.5"/>
        <color rgb="FFD4D4D4"/>
        <rFont val="Consolas"/>
        <family val="3"/>
      </rPr>
      <t>-</t>
    </r>
    <r>
      <rPr>
        <sz val="10.5"/>
        <color rgb="FFB5CEA8"/>
        <rFont val="Consolas"/>
        <family val="3"/>
      </rPr>
      <t>1</t>
    </r>
    <r>
      <rPr>
        <sz val="10.5"/>
        <color rgb="FFCCCCCC"/>
        <rFont val="Consolas"/>
        <family val="3"/>
      </rPr>
      <t xml:space="preserve">, </t>
    </r>
    <r>
      <rPr>
        <sz val="10.5"/>
        <color rgb="FFB5CEA8"/>
        <rFont val="Consolas"/>
        <family val="3"/>
      </rPr>
      <t>1</t>
    </r>
    <r>
      <rPr>
        <sz val="10.5"/>
        <color rgb="FFCCCCCC"/>
        <rFont val="Consolas"/>
        <family val="3"/>
      </rPr>
      <t>)</t>
    </r>
  </si>
  <si>
    <r>
      <t xml:space="preserve">    </t>
    </r>
    <r>
      <rPr>
        <sz val="10.5"/>
        <color rgb="FF9CDCFE"/>
        <rFont val="Consolas"/>
        <family val="3"/>
      </rPr>
      <t>theil_sen</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TheilSenRegressor</t>
    </r>
    <r>
      <rPr>
        <sz val="10.5"/>
        <color rgb="FFCCCCCC"/>
        <rFont val="Consolas"/>
        <family val="3"/>
      </rPr>
      <t>(</t>
    </r>
    <r>
      <rPr>
        <sz val="10.5"/>
        <color rgb="FF9CDCFE"/>
        <rFont val="Consolas"/>
        <family val="3"/>
      </rPr>
      <t>random_state</t>
    </r>
    <r>
      <rPr>
        <sz val="10.5"/>
        <color rgb="FFD4D4D4"/>
        <rFont val="Consolas"/>
        <family val="3"/>
      </rPr>
      <t>=</t>
    </r>
    <r>
      <rPr>
        <sz val="10.5"/>
        <color rgb="FFB5CEA8"/>
        <rFont val="Consolas"/>
        <family val="3"/>
      </rPr>
      <t>42</t>
    </r>
    <r>
      <rPr>
        <sz val="10.5"/>
        <color rgb="FFCCCCCC"/>
        <rFont val="Consolas"/>
        <family val="3"/>
      </rPr>
      <t>).</t>
    </r>
    <r>
      <rPr>
        <sz val="10.5"/>
        <color rgb="FFDCDCAA"/>
        <rFont val="Consolas"/>
        <family val="3"/>
      </rPr>
      <t>fit</t>
    </r>
    <r>
      <rPr>
        <sz val="10.5"/>
        <color rgb="FFCCCCCC"/>
        <rFont val="Consolas"/>
        <family val="3"/>
      </rPr>
      <t>(</t>
    </r>
    <r>
      <rPr>
        <sz val="10.5"/>
        <color rgb="FF4FC1FF"/>
        <rFont val="Consolas"/>
        <family val="3"/>
      </rPr>
      <t>X</t>
    </r>
    <r>
      <rPr>
        <sz val="10.5"/>
        <color rgb="FFCCCCCC"/>
        <rFont val="Consolas"/>
        <family val="3"/>
      </rPr>
      <t xml:space="preserve">, </t>
    </r>
    <r>
      <rPr>
        <sz val="10.5"/>
        <color rgb="FF9CDCFE"/>
        <rFont val="Consolas"/>
        <family val="3"/>
      </rPr>
      <t>datos_anuales</t>
    </r>
    <r>
      <rPr>
        <sz val="10.5"/>
        <color rgb="FFCCCCCC"/>
        <rFont val="Consolas"/>
        <family val="3"/>
      </rPr>
      <t>)</t>
    </r>
  </si>
  <si>
    <r>
      <t xml:space="preserve">    </t>
    </r>
    <r>
      <rPr>
        <sz val="10.5"/>
        <color rgb="FF9CDCFE"/>
        <rFont val="Consolas"/>
        <family val="3"/>
      </rPr>
      <t>pendiente_anual</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theil_sen</t>
    </r>
    <r>
      <rPr>
        <sz val="10.5"/>
        <color rgb="FFCCCCCC"/>
        <rFont val="Consolas"/>
        <family val="3"/>
      </rPr>
      <t>.</t>
    </r>
    <r>
      <rPr>
        <sz val="10.5"/>
        <color rgb="FF9CDCFE"/>
        <rFont val="Consolas"/>
        <family val="3"/>
      </rPr>
      <t>coef_</t>
    </r>
    <r>
      <rPr>
        <sz val="10.5"/>
        <color rgb="FFCCCCCC"/>
        <rFont val="Consolas"/>
        <family val="3"/>
      </rPr>
      <t>[</t>
    </r>
    <r>
      <rPr>
        <sz val="10.5"/>
        <color rgb="FFB5CEA8"/>
        <rFont val="Consolas"/>
        <family val="3"/>
      </rPr>
      <t>0</t>
    </r>
    <r>
      <rPr>
        <sz val="10.5"/>
        <color rgb="FFCCCCCC"/>
        <rFont val="Consolas"/>
        <family val="3"/>
      </rPr>
      <t>]</t>
    </r>
  </si>
  <si>
    <r>
      <t xml:space="preserve">    </t>
    </r>
    <r>
      <rPr>
        <sz val="10.5"/>
        <color rgb="FF9CDCFE"/>
        <rFont val="Consolas"/>
        <family val="3"/>
      </rPr>
      <t>pendiente_decadal</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pendiente_anual</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B5CEA8"/>
        <rFont val="Consolas"/>
        <family val="3"/>
      </rPr>
      <t>10</t>
    </r>
  </si>
  <si>
    <r>
      <t xml:space="preserve">    </t>
    </r>
    <r>
      <rPr>
        <sz val="10.5"/>
        <color rgb="FF9CDCFE"/>
        <rFont val="Consolas"/>
        <family val="3"/>
      </rPr>
      <t>resumen</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569CD6"/>
        <rFont val="Consolas"/>
        <family val="3"/>
      </rPr>
      <t>f</t>
    </r>
    <r>
      <rPr>
        <sz val="10.5"/>
        <color rgb="FFCE9178"/>
        <rFont val="Consolas"/>
        <family val="3"/>
      </rPr>
      <t>"""</t>
    </r>
  </si>
  <si>
    <t>    ======================================</t>
  </si>
  <si>
    <t>    ANÁLISIS DE TENDENCIA HISTÓRICA (CHIRPS DIARIO)</t>
  </si>
  <si>
    <r>
      <t xml:space="preserve">    Lugar: </t>
    </r>
    <r>
      <rPr>
        <sz val="10.5"/>
        <color rgb="FF569CD6"/>
        <rFont val="Consolas"/>
        <family val="3"/>
      </rPr>
      <t>{</t>
    </r>
    <r>
      <rPr>
        <sz val="10.5"/>
        <color rgb="FF9CDCFE"/>
        <rFont val="Consolas"/>
        <family val="3"/>
      </rPr>
      <t>nombre_lugar</t>
    </r>
    <r>
      <rPr>
        <sz val="10.5"/>
        <color rgb="FF569CD6"/>
        <rFont val="Consolas"/>
        <family val="3"/>
      </rPr>
      <t>}</t>
    </r>
  </si>
  <si>
    <r>
      <t xml:space="preserve">    Periodo Analizado: </t>
    </r>
    <r>
      <rPr>
        <sz val="10.5"/>
        <color rgb="FF569CD6"/>
        <rFont val="Consolas"/>
        <family val="3"/>
      </rPr>
      <t>{</t>
    </r>
    <r>
      <rPr>
        <sz val="10.5"/>
        <color rgb="FF9CDCFE"/>
        <rFont val="Consolas"/>
        <family val="3"/>
      </rPr>
      <t>periodo</t>
    </r>
    <r>
      <rPr>
        <sz val="10.5"/>
        <color rgb="FFCCCCCC"/>
        <rFont val="Consolas"/>
        <family val="3"/>
      </rPr>
      <t>[</t>
    </r>
    <r>
      <rPr>
        <sz val="10.5"/>
        <color rgb="FFCE9178"/>
        <rFont val="Consolas"/>
        <family val="3"/>
      </rPr>
      <t>'inicio'</t>
    </r>
    <r>
      <rPr>
        <sz val="10.5"/>
        <color rgb="FFCCCCCC"/>
        <rFont val="Consolas"/>
        <family val="3"/>
      </rPr>
      <t>]</t>
    </r>
    <r>
      <rPr>
        <sz val="10.5"/>
        <color rgb="FF569CD6"/>
        <rFont val="Consolas"/>
        <family val="3"/>
      </rPr>
      <t>}</t>
    </r>
    <r>
      <rPr>
        <sz val="10.5"/>
        <color rgb="FFCE9178"/>
        <rFont val="Consolas"/>
        <family val="3"/>
      </rPr>
      <t xml:space="preserve"> - </t>
    </r>
    <r>
      <rPr>
        <sz val="10.5"/>
        <color rgb="FF569CD6"/>
        <rFont val="Consolas"/>
        <family val="3"/>
      </rPr>
      <t>{</t>
    </r>
    <r>
      <rPr>
        <sz val="10.5"/>
        <color rgb="FF9CDCFE"/>
        <rFont val="Consolas"/>
        <family val="3"/>
      </rPr>
      <t>periodo</t>
    </r>
    <r>
      <rPr>
        <sz val="10.5"/>
        <color rgb="FFCCCCCC"/>
        <rFont val="Consolas"/>
        <family val="3"/>
      </rPr>
      <t>[</t>
    </r>
    <r>
      <rPr>
        <sz val="10.5"/>
        <color rgb="FFCE9178"/>
        <rFont val="Consolas"/>
        <family val="3"/>
      </rPr>
      <t>'fin'</t>
    </r>
    <r>
      <rPr>
        <sz val="10.5"/>
        <color rgb="FFCCCCCC"/>
        <rFont val="Consolas"/>
        <family val="3"/>
      </rPr>
      <t>]</t>
    </r>
    <r>
      <rPr>
        <sz val="10.5"/>
        <color rgb="FF569CD6"/>
        <rFont val="Consolas"/>
        <family val="3"/>
      </rPr>
      <t>}</t>
    </r>
  </si>
  <si>
    <t>    RESULTADOS DEL TEST DE MANN-KENDALL:</t>
  </si>
  <si>
    <r>
      <t xml:space="preserve">    Tendencia: </t>
    </r>
    <r>
      <rPr>
        <sz val="10.5"/>
        <color rgb="FF569CD6"/>
        <rFont val="Consolas"/>
        <family val="3"/>
      </rPr>
      <t>{</t>
    </r>
    <r>
      <rPr>
        <sz val="10.5"/>
        <color rgb="FF9CDCFE"/>
        <rFont val="Consolas"/>
        <family val="3"/>
      </rPr>
      <t>mk_test</t>
    </r>
    <r>
      <rPr>
        <sz val="10.5"/>
        <color rgb="FFCCCCCC"/>
        <rFont val="Consolas"/>
        <family val="3"/>
      </rPr>
      <t>.</t>
    </r>
    <r>
      <rPr>
        <sz val="10.5"/>
        <color rgb="FF9CDCFE"/>
        <rFont val="Consolas"/>
        <family val="3"/>
      </rPr>
      <t>trend</t>
    </r>
    <r>
      <rPr>
        <sz val="10.5"/>
        <color rgb="FF569CD6"/>
        <rFont val="Consolas"/>
        <family val="3"/>
      </rPr>
      <t>}</t>
    </r>
  </si>
  <si>
    <r>
      <t xml:space="preserve">    Es Significativa (p&lt;0.05): </t>
    </r>
    <r>
      <rPr>
        <sz val="10.5"/>
        <color rgb="FF569CD6"/>
        <rFont val="Consolas"/>
        <family val="3"/>
      </rPr>
      <t>{</t>
    </r>
    <r>
      <rPr>
        <sz val="10.5"/>
        <color rgb="FFCE9178"/>
        <rFont val="Consolas"/>
        <family val="3"/>
      </rPr>
      <t>'Sí'</t>
    </r>
    <r>
      <rPr>
        <sz val="10.5"/>
        <color rgb="FFCCCCCC"/>
        <rFont val="Consolas"/>
        <family val="3"/>
      </rPr>
      <t xml:space="preserve"> </t>
    </r>
    <r>
      <rPr>
        <sz val="10.5"/>
        <color rgb="FFC586C0"/>
        <rFont val="Consolas"/>
        <family val="3"/>
      </rPr>
      <t>if</t>
    </r>
    <r>
      <rPr>
        <sz val="10.5"/>
        <color rgb="FFCCCCCC"/>
        <rFont val="Consolas"/>
        <family val="3"/>
      </rPr>
      <t xml:space="preserve"> </t>
    </r>
    <r>
      <rPr>
        <sz val="10.5"/>
        <color rgb="FF9CDCFE"/>
        <rFont val="Consolas"/>
        <family val="3"/>
      </rPr>
      <t>mk_test</t>
    </r>
    <r>
      <rPr>
        <sz val="10.5"/>
        <color rgb="FFCCCCCC"/>
        <rFont val="Consolas"/>
        <family val="3"/>
      </rPr>
      <t>.</t>
    </r>
    <r>
      <rPr>
        <sz val="10.5"/>
        <color rgb="FF9CDCFE"/>
        <rFont val="Consolas"/>
        <family val="3"/>
      </rPr>
      <t>h</t>
    </r>
    <r>
      <rPr>
        <sz val="10.5"/>
        <color rgb="FFCCCCCC"/>
        <rFont val="Consolas"/>
        <family val="3"/>
      </rPr>
      <t xml:space="preserve"> </t>
    </r>
    <r>
      <rPr>
        <sz val="10.5"/>
        <color rgb="FFC586C0"/>
        <rFont val="Consolas"/>
        <family val="3"/>
      </rPr>
      <t>else</t>
    </r>
    <r>
      <rPr>
        <sz val="10.5"/>
        <color rgb="FFCCCCCC"/>
        <rFont val="Consolas"/>
        <family val="3"/>
      </rPr>
      <t xml:space="preserve"> </t>
    </r>
    <r>
      <rPr>
        <sz val="10.5"/>
        <color rgb="FFCE9178"/>
        <rFont val="Consolas"/>
        <family val="3"/>
      </rPr>
      <t>'No'</t>
    </r>
    <r>
      <rPr>
        <sz val="10.5"/>
        <color rgb="FF569CD6"/>
        <rFont val="Consolas"/>
        <family val="3"/>
      </rPr>
      <t>}</t>
    </r>
  </si>
  <si>
    <r>
      <t xml:space="preserve">    P-value: </t>
    </r>
    <r>
      <rPr>
        <sz val="10.5"/>
        <color rgb="FF569CD6"/>
        <rFont val="Consolas"/>
        <family val="3"/>
      </rPr>
      <t>{</t>
    </r>
    <r>
      <rPr>
        <sz val="10.5"/>
        <color rgb="FF9CDCFE"/>
        <rFont val="Consolas"/>
        <family val="3"/>
      </rPr>
      <t>mk_test</t>
    </r>
    <r>
      <rPr>
        <sz val="10.5"/>
        <color rgb="FFCCCCCC"/>
        <rFont val="Consolas"/>
        <family val="3"/>
      </rPr>
      <t>.</t>
    </r>
    <r>
      <rPr>
        <sz val="10.5"/>
        <color rgb="FF9CDCFE"/>
        <rFont val="Consolas"/>
        <family val="3"/>
      </rPr>
      <t>p</t>
    </r>
    <r>
      <rPr>
        <sz val="10.5"/>
        <color rgb="FF569CD6"/>
        <rFont val="Consolas"/>
        <family val="3"/>
      </rPr>
      <t>:.5f}</t>
    </r>
  </si>
  <si>
    <r>
      <t xml:space="preserve">    Estadística Z: </t>
    </r>
    <r>
      <rPr>
        <sz val="10.5"/>
        <color rgb="FF569CD6"/>
        <rFont val="Consolas"/>
        <family val="3"/>
      </rPr>
      <t>{</t>
    </r>
    <r>
      <rPr>
        <sz val="10.5"/>
        <color rgb="FF9CDCFE"/>
        <rFont val="Consolas"/>
        <family val="3"/>
      </rPr>
      <t>mk_test</t>
    </r>
    <r>
      <rPr>
        <sz val="10.5"/>
        <color rgb="FFCCCCCC"/>
        <rFont val="Consolas"/>
        <family val="3"/>
      </rPr>
      <t>.</t>
    </r>
    <r>
      <rPr>
        <sz val="10.5"/>
        <color rgb="FF9CDCFE"/>
        <rFont val="Consolas"/>
        <family val="3"/>
      </rPr>
      <t>z</t>
    </r>
    <r>
      <rPr>
        <sz val="10.5"/>
        <color rgb="FF569CD6"/>
        <rFont val="Consolas"/>
        <family val="3"/>
      </rPr>
      <t>:.2f}</t>
    </r>
  </si>
  <si>
    <t>    RESULTADOS DEL ESTIMADOR DE THEIL-SEN:</t>
  </si>
  <si>
    <r>
      <t xml:space="preserve">    Pendiente (Cambio por año): </t>
    </r>
    <r>
      <rPr>
        <sz val="10.5"/>
        <color rgb="FF569CD6"/>
        <rFont val="Consolas"/>
        <family val="3"/>
      </rPr>
      <t>{</t>
    </r>
    <r>
      <rPr>
        <sz val="10.5"/>
        <color rgb="FF9CDCFE"/>
        <rFont val="Consolas"/>
        <family val="3"/>
      </rPr>
      <t>pendiente_anual</t>
    </r>
    <r>
      <rPr>
        <sz val="10.5"/>
        <color rgb="FF569CD6"/>
        <rFont val="Consolas"/>
        <family val="3"/>
      </rPr>
      <t>:+.2f}</t>
    </r>
    <r>
      <rPr>
        <sz val="10.5"/>
        <color rgb="FFCE9178"/>
        <rFont val="Consolas"/>
        <family val="3"/>
      </rPr>
      <t xml:space="preserve"> mm/año</t>
    </r>
  </si>
  <si>
    <r>
      <t xml:space="preserve">    Pendiente (Cambio por década): </t>
    </r>
    <r>
      <rPr>
        <sz val="10.5"/>
        <color rgb="FF569CD6"/>
        <rFont val="Consolas"/>
        <family val="3"/>
      </rPr>
      <t>{</t>
    </r>
    <r>
      <rPr>
        <sz val="10.5"/>
        <color rgb="FF9CDCFE"/>
        <rFont val="Consolas"/>
        <family val="3"/>
      </rPr>
      <t>pendiente_decadal</t>
    </r>
    <r>
      <rPr>
        <sz val="10.5"/>
        <color rgb="FF569CD6"/>
        <rFont val="Consolas"/>
        <family val="3"/>
      </rPr>
      <t>:+.2f}</t>
    </r>
    <r>
      <rPr>
        <sz val="10.5"/>
        <color rgb="FFCE9178"/>
        <rFont val="Consolas"/>
        <family val="3"/>
      </rPr>
      <t xml:space="preserve"> mm/década</t>
    </r>
  </si>
  <si>
    <t>    """</t>
  </si>
  <si>
    <r>
      <t xml:space="preserve">    </t>
    </r>
    <r>
      <rPr>
        <sz val="10.5"/>
        <color rgb="FFDCDCAA"/>
        <rFont val="Consolas"/>
        <family val="3"/>
      </rPr>
      <t>print</t>
    </r>
    <r>
      <rPr>
        <sz val="10.5"/>
        <color rgb="FFCCCCCC"/>
        <rFont val="Consolas"/>
        <family val="3"/>
      </rPr>
      <t>(</t>
    </r>
    <r>
      <rPr>
        <sz val="10.5"/>
        <color rgb="FF9CDCFE"/>
        <rFont val="Consolas"/>
        <family val="3"/>
      </rPr>
      <t>resumen</t>
    </r>
    <r>
      <rPr>
        <sz val="10.5"/>
        <color rgb="FFCCCCCC"/>
        <rFont val="Consolas"/>
        <family val="3"/>
      </rPr>
      <t>)</t>
    </r>
  </si>
  <si>
    <r>
      <t xml:space="preserve">    </t>
    </r>
    <r>
      <rPr>
        <sz val="10.5"/>
        <color rgb="FFC586C0"/>
        <rFont val="Consolas"/>
        <family val="3"/>
      </rPr>
      <t>with</t>
    </r>
    <r>
      <rPr>
        <sz val="10.5"/>
        <color rgb="FFCCCCCC"/>
        <rFont val="Consolas"/>
        <family val="3"/>
      </rPr>
      <t xml:space="preserve"> </t>
    </r>
    <r>
      <rPr>
        <sz val="10.5"/>
        <color rgb="FFDCDCAA"/>
        <rFont val="Consolas"/>
        <family val="3"/>
      </rPr>
      <t>open</t>
    </r>
    <r>
      <rPr>
        <sz val="10.5"/>
        <color rgb="FFCCCCCC"/>
        <rFont val="Consolas"/>
        <family val="3"/>
      </rPr>
      <t>(</t>
    </r>
    <r>
      <rPr>
        <sz val="10.5"/>
        <color rgb="FF9CDCFE"/>
        <rFont val="Consolas"/>
        <family val="3"/>
      </rPr>
      <t>archivo_resultados</t>
    </r>
    <r>
      <rPr>
        <sz val="10.5"/>
        <color rgb="FFCCCCCC"/>
        <rFont val="Consolas"/>
        <family val="3"/>
      </rPr>
      <t xml:space="preserve">, </t>
    </r>
    <r>
      <rPr>
        <sz val="10.5"/>
        <color rgb="FFCE9178"/>
        <rFont val="Consolas"/>
        <family val="3"/>
      </rPr>
      <t>'w'</t>
    </r>
    <r>
      <rPr>
        <sz val="10.5"/>
        <color rgb="FFCCCCCC"/>
        <rFont val="Consolas"/>
        <family val="3"/>
      </rPr>
      <t xml:space="preserve">, </t>
    </r>
    <r>
      <rPr>
        <sz val="10.5"/>
        <color rgb="FF9CDCFE"/>
        <rFont val="Consolas"/>
        <family val="3"/>
      </rPr>
      <t>encoding</t>
    </r>
    <r>
      <rPr>
        <sz val="10.5"/>
        <color rgb="FFD4D4D4"/>
        <rFont val="Consolas"/>
        <family val="3"/>
      </rPr>
      <t>=</t>
    </r>
    <r>
      <rPr>
        <sz val="10.5"/>
        <color rgb="FFCE9178"/>
        <rFont val="Consolas"/>
        <family val="3"/>
      </rPr>
      <t>'utf-8'</t>
    </r>
    <r>
      <rPr>
        <sz val="10.5"/>
        <color rgb="FFCCCCCC"/>
        <rFont val="Consolas"/>
        <family val="3"/>
      </rPr>
      <t xml:space="preserve">) </t>
    </r>
    <r>
      <rPr>
        <sz val="10.5"/>
        <color rgb="FFC586C0"/>
        <rFont val="Consolas"/>
        <family val="3"/>
      </rPr>
      <t>as</t>
    </r>
    <r>
      <rPr>
        <sz val="10.5"/>
        <color rgb="FFCCCCCC"/>
        <rFont val="Consolas"/>
        <family val="3"/>
      </rPr>
      <t xml:space="preserve"> </t>
    </r>
    <r>
      <rPr>
        <sz val="10.5"/>
        <color rgb="FF9CDCFE"/>
        <rFont val="Consolas"/>
        <family val="3"/>
      </rPr>
      <t>f</t>
    </r>
    <r>
      <rPr>
        <sz val="10.5"/>
        <color rgb="FFCCCCCC"/>
        <rFont val="Consolas"/>
        <family val="3"/>
      </rPr>
      <t>:</t>
    </r>
  </si>
  <si>
    <r>
      <t xml:space="preserve">        </t>
    </r>
    <r>
      <rPr>
        <sz val="10.5"/>
        <color rgb="FF9CDCFE"/>
        <rFont val="Consolas"/>
        <family val="3"/>
      </rPr>
      <t>f</t>
    </r>
    <r>
      <rPr>
        <sz val="10.5"/>
        <color rgb="FFCCCCCC"/>
        <rFont val="Consolas"/>
        <family val="3"/>
      </rPr>
      <t>.</t>
    </r>
    <r>
      <rPr>
        <sz val="10.5"/>
        <color rgb="FFDCDCAA"/>
        <rFont val="Consolas"/>
        <family val="3"/>
      </rPr>
      <t>write</t>
    </r>
    <r>
      <rPr>
        <sz val="10.5"/>
        <color rgb="FFCCCCCC"/>
        <rFont val="Consolas"/>
        <family val="3"/>
      </rPr>
      <t>(</t>
    </r>
    <r>
      <rPr>
        <sz val="10.5"/>
        <color rgb="FF9CDCFE"/>
        <rFont val="Consolas"/>
        <family val="3"/>
      </rPr>
      <t>resumen</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</si>
  <si>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 xml:space="preserve">" -&gt; </t>
    </r>
    <r>
      <rPr>
        <sz val="10.5"/>
        <color rgb="FFCE9178"/>
        <rFont val="Segoe UI Symbol"/>
        <family val="2"/>
      </rPr>
      <t>☑</t>
    </r>
    <r>
      <rPr>
        <sz val="10.5"/>
        <color rgb="FFCE9178"/>
        <rFont val="Consolas"/>
        <family val="3"/>
      </rPr>
      <t xml:space="preserve"> Cuadro de resumen guardado en '</t>
    </r>
    <r>
      <rPr>
        <sz val="10.5"/>
        <color rgb="FF569CD6"/>
        <rFont val="Consolas"/>
        <family val="3"/>
      </rPr>
      <t>{</t>
    </r>
    <r>
      <rPr>
        <sz val="10.5"/>
        <color rgb="FF9CDCFE"/>
        <rFont val="Consolas"/>
        <family val="3"/>
      </rPr>
      <t>archivo_resultados</t>
    </r>
    <r>
      <rPr>
        <sz val="10.5"/>
        <color rgb="FF569CD6"/>
        <rFont val="Consolas"/>
        <family val="3"/>
      </rPr>
      <t>}</t>
    </r>
    <r>
      <rPr>
        <sz val="10.5"/>
        <color rgb="FFCE9178"/>
        <rFont val="Consolas"/>
        <family val="3"/>
      </rPr>
      <t>'."</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</si>
  <si>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"Generando gráfico de tendencia..."</t>
    </r>
    <r>
      <rPr>
        <sz val="10.5"/>
        <color rgb="FFCCCCCC"/>
        <rFont val="Consolas"/>
        <family val="3"/>
      </rPr>
      <t>)</t>
    </r>
  </si>
  <si>
    <r>
      <t xml:space="preserve">    </t>
    </r>
    <r>
      <rPr>
        <sz val="10.5"/>
        <color rgb="FF4EC9B0"/>
        <rFont val="Consolas"/>
        <family val="3"/>
      </rPr>
      <t>plt</t>
    </r>
    <r>
      <rPr>
        <sz val="10.5"/>
        <color rgb="FFCCCCCC"/>
        <rFont val="Consolas"/>
        <family val="3"/>
      </rPr>
      <t>.</t>
    </r>
    <r>
      <rPr>
        <sz val="10.5"/>
        <color rgb="FF4EC9B0"/>
        <rFont val="Consolas"/>
        <family val="3"/>
      </rPr>
      <t>style</t>
    </r>
    <r>
      <rPr>
        <sz val="10.5"/>
        <color rgb="FFCCCCCC"/>
        <rFont val="Consolas"/>
        <family val="3"/>
      </rPr>
      <t>.</t>
    </r>
    <r>
      <rPr>
        <sz val="10.5"/>
        <color rgb="FFDCDCAA"/>
        <rFont val="Consolas"/>
        <family val="3"/>
      </rPr>
      <t>use</t>
    </r>
    <r>
      <rPr>
        <sz val="10.5"/>
        <color rgb="FFCCCCCC"/>
        <rFont val="Consolas"/>
        <family val="3"/>
      </rPr>
      <t>(</t>
    </r>
    <r>
      <rPr>
        <sz val="10.5"/>
        <color rgb="FFCE9178"/>
        <rFont val="Consolas"/>
        <family val="3"/>
      </rPr>
      <t>'seaborn-v0_8-whitegrid'</t>
    </r>
    <r>
      <rPr>
        <sz val="10.5"/>
        <color rgb="FFCCCCCC"/>
        <rFont val="Consolas"/>
        <family val="3"/>
      </rPr>
      <t>)</t>
    </r>
  </si>
  <si>
    <r>
      <t xml:space="preserve">    </t>
    </r>
    <r>
      <rPr>
        <sz val="10.5"/>
        <color rgb="FF9CDCFE"/>
        <rFont val="Consolas"/>
        <family val="3"/>
      </rPr>
      <t>fig</t>
    </r>
    <r>
      <rPr>
        <sz val="10.5"/>
        <color rgb="FFCCCCCC"/>
        <rFont val="Consolas"/>
        <family val="3"/>
      </rPr>
      <t xml:space="preserve">, </t>
    </r>
    <r>
      <rPr>
        <sz val="10.5"/>
        <color rgb="FF9CDCFE"/>
        <rFont val="Consolas"/>
        <family val="3"/>
      </rPr>
      <t>ax</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plt</t>
    </r>
    <r>
      <rPr>
        <sz val="10.5"/>
        <color rgb="FFCCCCCC"/>
        <rFont val="Consolas"/>
        <family val="3"/>
      </rPr>
      <t>.</t>
    </r>
    <r>
      <rPr>
        <sz val="10.5"/>
        <color rgb="FFDCDCAA"/>
        <rFont val="Consolas"/>
        <family val="3"/>
      </rPr>
      <t>subplots</t>
    </r>
    <r>
      <rPr>
        <sz val="10.5"/>
        <color rgb="FFCCCCCC"/>
        <rFont val="Consolas"/>
        <family val="3"/>
      </rPr>
      <t>(</t>
    </r>
    <r>
      <rPr>
        <sz val="10.5"/>
        <color rgb="FF9CDCFE"/>
        <rFont val="Consolas"/>
        <family val="3"/>
      </rPr>
      <t>figsize</t>
    </r>
    <r>
      <rPr>
        <sz val="10.5"/>
        <color rgb="FFD4D4D4"/>
        <rFont val="Consolas"/>
        <family val="3"/>
      </rPr>
      <t>=</t>
    </r>
    <r>
      <rPr>
        <sz val="10.5"/>
        <color rgb="FFCCCCCC"/>
        <rFont val="Consolas"/>
        <family val="3"/>
      </rPr>
      <t>(</t>
    </r>
    <r>
      <rPr>
        <sz val="10.5"/>
        <color rgb="FFB5CEA8"/>
        <rFont val="Consolas"/>
        <family val="3"/>
      </rPr>
      <t>16</t>
    </r>
    <r>
      <rPr>
        <sz val="10.5"/>
        <color rgb="FFCCCCCC"/>
        <rFont val="Consolas"/>
        <family val="3"/>
      </rPr>
      <t xml:space="preserve">, </t>
    </r>
    <r>
      <rPr>
        <sz val="10.5"/>
        <color rgb="FFB5CEA8"/>
        <rFont val="Consolas"/>
        <family val="3"/>
      </rPr>
      <t>9</t>
    </r>
    <r>
      <rPr>
        <sz val="10.5"/>
        <color rgb="FFCCCCCC"/>
        <rFont val="Consolas"/>
        <family val="3"/>
      </rPr>
      <t>))</t>
    </r>
  </si>
  <si>
    <r>
      <t xml:space="preserve">    </t>
    </r>
    <r>
      <rPr>
        <sz val="10.5"/>
        <color rgb="FF9CDCFE"/>
        <rFont val="Consolas"/>
        <family val="3"/>
      </rPr>
      <t>ax</t>
    </r>
    <r>
      <rPr>
        <sz val="10.5"/>
        <color rgb="FFCCCCCC"/>
        <rFont val="Consolas"/>
        <family val="3"/>
      </rPr>
      <t>.</t>
    </r>
    <r>
      <rPr>
        <sz val="10.5"/>
        <color rgb="FFDCDCAA"/>
        <rFont val="Consolas"/>
        <family val="3"/>
      </rPr>
      <t>bar</t>
    </r>
    <r>
      <rPr>
        <sz val="10.5"/>
        <color rgb="FFCCCCCC"/>
        <rFont val="Consolas"/>
        <family val="3"/>
      </rPr>
      <t>(</t>
    </r>
    <r>
      <rPr>
        <sz val="10.5"/>
        <color rgb="FF9CDCFE"/>
        <rFont val="Consolas"/>
        <family val="3"/>
      </rPr>
      <t>df_anual</t>
    </r>
    <r>
      <rPr>
        <sz val="10.5"/>
        <color rgb="FFCCCCCC"/>
        <rFont val="Consolas"/>
        <family val="3"/>
      </rPr>
      <t>[</t>
    </r>
    <r>
      <rPr>
        <sz val="10.5"/>
        <color rgb="FFCE9178"/>
        <rFont val="Consolas"/>
        <family val="3"/>
      </rPr>
      <t>'year'</t>
    </r>
    <r>
      <rPr>
        <sz val="10.5"/>
        <color rgb="FFCCCCCC"/>
        <rFont val="Consolas"/>
        <family val="3"/>
      </rPr>
      <t xml:space="preserve">], </t>
    </r>
    <r>
      <rPr>
        <sz val="10.5"/>
        <color rgb="FF9CDCFE"/>
        <rFont val="Consolas"/>
        <family val="3"/>
      </rPr>
      <t>df_anual</t>
    </r>
    <r>
      <rPr>
        <sz val="10.5"/>
        <color rgb="FFCCCCCC"/>
        <rFont val="Consolas"/>
        <family val="3"/>
      </rPr>
      <t>[</t>
    </r>
    <r>
      <rPr>
        <sz val="10.5"/>
        <color rgb="FFCE9178"/>
        <rFont val="Consolas"/>
        <family val="3"/>
      </rPr>
      <t>'precip_diaria_mm'</t>
    </r>
    <r>
      <rPr>
        <sz val="10.5"/>
        <color rgb="FFCCCCCC"/>
        <rFont val="Consolas"/>
        <family val="3"/>
      </rPr>
      <t xml:space="preserve">], </t>
    </r>
    <r>
      <rPr>
        <sz val="10.5"/>
        <color rgb="FF9CDCFE"/>
        <rFont val="Consolas"/>
        <family val="3"/>
      </rPr>
      <t>color</t>
    </r>
    <r>
      <rPr>
        <sz val="10.5"/>
        <color rgb="FFD4D4D4"/>
        <rFont val="Consolas"/>
        <family val="3"/>
      </rPr>
      <t>=</t>
    </r>
    <r>
      <rPr>
        <sz val="10.5"/>
        <color rgb="FFCE9178"/>
        <rFont val="Consolas"/>
        <family val="3"/>
      </rPr>
      <t>'deepskyblue'</t>
    </r>
    <r>
      <rPr>
        <sz val="10.5"/>
        <color rgb="FFCCCCCC"/>
        <rFont val="Consolas"/>
        <family val="3"/>
      </rPr>
      <t xml:space="preserve">, </t>
    </r>
    <r>
      <rPr>
        <sz val="10.5"/>
        <color rgb="FF9CDCFE"/>
        <rFont val="Consolas"/>
        <family val="3"/>
      </rPr>
      <t>alpha</t>
    </r>
    <r>
      <rPr>
        <sz val="10.5"/>
        <color rgb="FFD4D4D4"/>
        <rFont val="Consolas"/>
        <family val="3"/>
      </rPr>
      <t>=</t>
    </r>
    <r>
      <rPr>
        <sz val="10.5"/>
        <color rgb="FFB5CEA8"/>
        <rFont val="Consolas"/>
        <family val="3"/>
      </rPr>
      <t>0.7</t>
    </r>
    <r>
      <rPr>
        <sz val="10.5"/>
        <color rgb="FFCCCCCC"/>
        <rFont val="Consolas"/>
        <family val="3"/>
      </rPr>
      <t xml:space="preserve">, </t>
    </r>
    <r>
      <rPr>
        <sz val="10.5"/>
        <color rgb="FF9CDCFE"/>
        <rFont val="Consolas"/>
        <family val="3"/>
      </rPr>
      <t>label</t>
    </r>
    <r>
      <rPr>
        <sz val="10.5"/>
        <color rgb="FFD4D4D4"/>
        <rFont val="Consolas"/>
        <family val="3"/>
      </rPr>
      <t>=</t>
    </r>
    <r>
      <rPr>
        <sz val="10.5"/>
        <color rgb="FFCE9178"/>
        <rFont val="Consolas"/>
        <family val="3"/>
      </rPr>
      <t>'Precipitación Anual Total'</t>
    </r>
    <r>
      <rPr>
        <sz val="10.5"/>
        <color rgb="FFCCCCCC"/>
        <rFont val="Consolas"/>
        <family val="3"/>
      </rPr>
      <t>)</t>
    </r>
  </si>
  <si>
    <r>
      <t xml:space="preserve">    </t>
    </r>
    <r>
      <rPr>
        <sz val="10.5"/>
        <color rgb="FF9CDCFE"/>
        <rFont val="Consolas"/>
        <family val="3"/>
      </rPr>
      <t>linea_tendencia</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theil_sen</t>
    </r>
    <r>
      <rPr>
        <sz val="10.5"/>
        <color rgb="FFCCCCCC"/>
        <rFont val="Consolas"/>
        <family val="3"/>
      </rPr>
      <t>.</t>
    </r>
    <r>
      <rPr>
        <sz val="10.5"/>
        <color rgb="FFDCDCAA"/>
        <rFont val="Consolas"/>
        <family val="3"/>
      </rPr>
      <t>predict</t>
    </r>
    <r>
      <rPr>
        <sz val="10.5"/>
        <color rgb="FFCCCCCC"/>
        <rFont val="Consolas"/>
        <family val="3"/>
      </rPr>
      <t>(</t>
    </r>
    <r>
      <rPr>
        <sz val="10.5"/>
        <color rgb="FF4FC1FF"/>
        <rFont val="Consolas"/>
        <family val="3"/>
      </rPr>
      <t>X</t>
    </r>
    <r>
      <rPr>
        <sz val="10.5"/>
        <color rgb="FFCCCCCC"/>
        <rFont val="Consolas"/>
        <family val="3"/>
      </rPr>
      <t>)</t>
    </r>
  </si>
  <si>
    <r>
      <t xml:space="preserve">    </t>
    </r>
    <r>
      <rPr>
        <sz val="10.5"/>
        <color rgb="FF9CDCFE"/>
        <rFont val="Consolas"/>
        <family val="3"/>
      </rPr>
      <t>ax</t>
    </r>
    <r>
      <rPr>
        <sz val="10.5"/>
        <color rgb="FFCCCCCC"/>
        <rFont val="Consolas"/>
        <family val="3"/>
      </rPr>
      <t>.</t>
    </r>
    <r>
      <rPr>
        <sz val="10.5"/>
        <color rgb="FFDCDCAA"/>
        <rFont val="Consolas"/>
        <family val="3"/>
      </rPr>
      <t>plot</t>
    </r>
    <r>
      <rPr>
        <sz val="10.5"/>
        <color rgb="FFCCCCCC"/>
        <rFont val="Consolas"/>
        <family val="3"/>
      </rPr>
      <t>(</t>
    </r>
    <r>
      <rPr>
        <sz val="10.5"/>
        <color rgb="FF9CDCFE"/>
        <rFont val="Consolas"/>
        <family val="3"/>
      </rPr>
      <t>df_anual</t>
    </r>
    <r>
      <rPr>
        <sz val="10.5"/>
        <color rgb="FFCCCCCC"/>
        <rFont val="Consolas"/>
        <family val="3"/>
      </rPr>
      <t>[</t>
    </r>
    <r>
      <rPr>
        <sz val="10.5"/>
        <color rgb="FFCE9178"/>
        <rFont val="Consolas"/>
        <family val="3"/>
      </rPr>
      <t>'year'</t>
    </r>
    <r>
      <rPr>
        <sz val="10.5"/>
        <color rgb="FFCCCCCC"/>
        <rFont val="Consolas"/>
        <family val="3"/>
      </rPr>
      <t xml:space="preserve">], </t>
    </r>
    <r>
      <rPr>
        <sz val="10.5"/>
        <color rgb="FF9CDCFE"/>
        <rFont val="Consolas"/>
        <family val="3"/>
      </rPr>
      <t>linea_tendencia</t>
    </r>
    <r>
      <rPr>
        <sz val="10.5"/>
        <color rgb="FFCCCCCC"/>
        <rFont val="Consolas"/>
        <family val="3"/>
      </rPr>
      <t xml:space="preserve">, </t>
    </r>
    <r>
      <rPr>
        <sz val="10.5"/>
        <color rgb="FF9CDCFE"/>
        <rFont val="Consolas"/>
        <family val="3"/>
      </rPr>
      <t>color</t>
    </r>
    <r>
      <rPr>
        <sz val="10.5"/>
        <color rgb="FFD4D4D4"/>
        <rFont val="Consolas"/>
        <family val="3"/>
      </rPr>
      <t>=</t>
    </r>
    <r>
      <rPr>
        <sz val="10.5"/>
        <color rgb="FFCE9178"/>
        <rFont val="Consolas"/>
        <family val="3"/>
      </rPr>
      <t>'firebrick'</t>
    </r>
    <r>
      <rPr>
        <sz val="10.5"/>
        <color rgb="FFCCCCCC"/>
        <rFont val="Consolas"/>
        <family val="3"/>
      </rPr>
      <t xml:space="preserve">, </t>
    </r>
    <r>
      <rPr>
        <sz val="10.5"/>
        <color rgb="FF9CDCFE"/>
        <rFont val="Consolas"/>
        <family val="3"/>
      </rPr>
      <t>linestyle</t>
    </r>
    <r>
      <rPr>
        <sz val="10.5"/>
        <color rgb="FFD4D4D4"/>
        <rFont val="Consolas"/>
        <family val="3"/>
      </rPr>
      <t>=</t>
    </r>
    <r>
      <rPr>
        <sz val="10.5"/>
        <color rgb="FFCE9178"/>
        <rFont val="Consolas"/>
        <family val="3"/>
      </rPr>
      <t>'--'</t>
    </r>
    <r>
      <rPr>
        <sz val="10.5"/>
        <color rgb="FFCCCCCC"/>
        <rFont val="Consolas"/>
        <family val="3"/>
      </rPr>
      <t xml:space="preserve">, </t>
    </r>
    <r>
      <rPr>
        <sz val="10.5"/>
        <color rgb="FF9CDCFE"/>
        <rFont val="Consolas"/>
        <family val="3"/>
      </rPr>
      <t>linewidth</t>
    </r>
    <r>
      <rPr>
        <sz val="10.5"/>
        <color rgb="FFD4D4D4"/>
        <rFont val="Consolas"/>
        <family val="3"/>
      </rPr>
      <t>=</t>
    </r>
    <r>
      <rPr>
        <sz val="10.5"/>
        <color rgb="FFB5CEA8"/>
        <rFont val="Consolas"/>
        <family val="3"/>
      </rPr>
      <t>2.5</t>
    </r>
    <r>
      <rPr>
        <sz val="10.5"/>
        <color rgb="FFCCCCCC"/>
        <rFont val="Consolas"/>
        <family val="3"/>
      </rPr>
      <t xml:space="preserve">, </t>
    </r>
    <r>
      <rPr>
        <sz val="10.5"/>
        <color rgb="FF9CDCFE"/>
        <rFont val="Consolas"/>
        <family val="3"/>
      </rPr>
      <t>label</t>
    </r>
    <r>
      <rPr>
        <sz val="10.5"/>
        <color rgb="FFD4D4D4"/>
        <rFont val="Consolas"/>
        <family val="3"/>
      </rPr>
      <t>=</t>
    </r>
    <r>
      <rPr>
        <sz val="10.5"/>
        <color rgb="FF569CD6"/>
        <rFont val="Consolas"/>
        <family val="3"/>
      </rPr>
      <t>f</t>
    </r>
    <r>
      <rPr>
        <sz val="10.5"/>
        <color rgb="FFCE9178"/>
        <rFont val="Consolas"/>
        <family val="3"/>
      </rPr>
      <t>'Tendencia Suavizada (</t>
    </r>
    <r>
      <rPr>
        <sz val="10.5"/>
        <color rgb="FF569CD6"/>
        <rFont val="Consolas"/>
        <family val="3"/>
      </rPr>
      <t>{</t>
    </r>
    <r>
      <rPr>
        <sz val="10.5"/>
        <color rgb="FF9CDCFE"/>
        <rFont val="Consolas"/>
        <family val="3"/>
      </rPr>
      <t>pendiente_decadal</t>
    </r>
    <r>
      <rPr>
        <sz val="10.5"/>
        <color rgb="FF569CD6"/>
        <rFont val="Consolas"/>
        <family val="3"/>
      </rPr>
      <t>:+.2f}</t>
    </r>
    <r>
      <rPr>
        <sz val="10.5"/>
        <color rgb="FFCE9178"/>
        <rFont val="Consolas"/>
        <family val="3"/>
      </rPr>
      <t xml:space="preserve"> mm/década)'</t>
    </r>
    <r>
      <rPr>
        <sz val="10.5"/>
        <color rgb="FFCCCCCC"/>
        <rFont val="Consolas"/>
        <family val="3"/>
      </rPr>
      <t>)</t>
    </r>
  </si>
  <si>
    <r>
      <t xml:space="preserve">    </t>
    </r>
    <r>
      <rPr>
        <sz val="10.5"/>
        <color rgb="FF9CDCFE"/>
        <rFont val="Consolas"/>
        <family val="3"/>
      </rPr>
      <t>ax</t>
    </r>
    <r>
      <rPr>
        <sz val="10.5"/>
        <color rgb="FFCCCCCC"/>
        <rFont val="Consolas"/>
        <family val="3"/>
      </rPr>
      <t>.</t>
    </r>
    <r>
      <rPr>
        <sz val="10.5"/>
        <color rgb="FFDCDCAA"/>
        <rFont val="Consolas"/>
        <family val="3"/>
      </rPr>
      <t>set_title</t>
    </r>
    <r>
      <rPr>
        <sz val="10.5"/>
        <color rgb="FFCCCCCC"/>
        <rFont val="Consolas"/>
        <family val="3"/>
      </rPr>
      <t>(</t>
    </r>
    <r>
      <rPr>
        <sz val="10.5"/>
        <color rgb="FF569CD6"/>
        <rFont val="Consolas"/>
        <family val="3"/>
      </rPr>
      <t>f</t>
    </r>
    <r>
      <rPr>
        <sz val="10.5"/>
        <color rgb="FFCE9178"/>
        <rFont val="Consolas"/>
        <family val="3"/>
      </rPr>
      <t xml:space="preserve">"Tendencia de Precipitación Anual en </t>
    </r>
    <r>
      <rPr>
        <sz val="10.5"/>
        <color rgb="FF569CD6"/>
        <rFont val="Consolas"/>
        <family val="3"/>
      </rPr>
      <t>{</t>
    </r>
    <r>
      <rPr>
        <sz val="10.5"/>
        <color rgb="FF9CDCFE"/>
        <rFont val="Consolas"/>
        <family val="3"/>
      </rPr>
      <t>nombre_lugar</t>
    </r>
    <r>
      <rPr>
        <sz val="10.5"/>
        <color rgb="FF569CD6"/>
        <rFont val="Consolas"/>
        <family val="3"/>
      </rPr>
      <t>}</t>
    </r>
    <r>
      <rPr>
        <sz val="10.5"/>
        <color rgb="FFCE9178"/>
        <rFont val="Consolas"/>
        <family val="3"/>
      </rPr>
      <t xml:space="preserve"> (</t>
    </r>
    <r>
      <rPr>
        <sz val="10.5"/>
        <color rgb="FF569CD6"/>
        <rFont val="Consolas"/>
        <family val="3"/>
      </rPr>
      <t>{</t>
    </r>
    <r>
      <rPr>
        <sz val="10.5"/>
        <color rgb="FF9CDCFE"/>
        <rFont val="Consolas"/>
        <family val="3"/>
      </rPr>
      <t>periodo</t>
    </r>
    <r>
      <rPr>
        <sz val="10.5"/>
        <color rgb="FFCCCCCC"/>
        <rFont val="Consolas"/>
        <family val="3"/>
      </rPr>
      <t>[</t>
    </r>
    <r>
      <rPr>
        <sz val="10.5"/>
        <color rgb="FFCE9178"/>
        <rFont val="Consolas"/>
        <family val="3"/>
      </rPr>
      <t>'inicio'</t>
    </r>
    <r>
      <rPr>
        <sz val="10.5"/>
        <color rgb="FFCCCCCC"/>
        <rFont val="Consolas"/>
        <family val="3"/>
      </rPr>
      <t>]</t>
    </r>
    <r>
      <rPr>
        <sz val="10.5"/>
        <color rgb="FF569CD6"/>
        <rFont val="Consolas"/>
        <family val="3"/>
      </rPr>
      <t>}</t>
    </r>
    <r>
      <rPr>
        <sz val="10.5"/>
        <color rgb="FFCE9178"/>
        <rFont val="Consolas"/>
        <family val="3"/>
      </rPr>
      <t>-</t>
    </r>
    <r>
      <rPr>
        <sz val="10.5"/>
        <color rgb="FF569CD6"/>
        <rFont val="Consolas"/>
        <family val="3"/>
      </rPr>
      <t>{</t>
    </r>
    <r>
      <rPr>
        <sz val="10.5"/>
        <color rgb="FF9CDCFE"/>
        <rFont val="Consolas"/>
        <family val="3"/>
      </rPr>
      <t>periodo</t>
    </r>
    <r>
      <rPr>
        <sz val="10.5"/>
        <color rgb="FFCCCCCC"/>
        <rFont val="Consolas"/>
        <family val="3"/>
      </rPr>
      <t>[</t>
    </r>
    <r>
      <rPr>
        <sz val="10.5"/>
        <color rgb="FFCE9178"/>
        <rFont val="Consolas"/>
        <family val="3"/>
      </rPr>
      <t>'fin'</t>
    </r>
    <r>
      <rPr>
        <sz val="10.5"/>
        <color rgb="FFCCCCCC"/>
        <rFont val="Consolas"/>
        <family val="3"/>
      </rPr>
      <t>]</t>
    </r>
    <r>
      <rPr>
        <sz val="10.5"/>
        <color rgb="FF569CD6"/>
        <rFont val="Consolas"/>
        <family val="3"/>
      </rPr>
      <t>}</t>
    </r>
    <r>
      <rPr>
        <sz val="10.5"/>
        <color rgb="FFCE9178"/>
        <rFont val="Consolas"/>
        <family val="3"/>
      </rPr>
      <t>)"</t>
    </r>
    <r>
      <rPr>
        <sz val="10.5"/>
        <color rgb="FFCCCCCC"/>
        <rFont val="Consolas"/>
        <family val="3"/>
      </rPr>
      <t xml:space="preserve">, </t>
    </r>
    <r>
      <rPr>
        <sz val="10.5"/>
        <color rgb="FF9CDCFE"/>
        <rFont val="Consolas"/>
        <family val="3"/>
      </rPr>
      <t>fontsize</t>
    </r>
    <r>
      <rPr>
        <sz val="10.5"/>
        <color rgb="FFD4D4D4"/>
        <rFont val="Consolas"/>
        <family val="3"/>
      </rPr>
      <t>=</t>
    </r>
    <r>
      <rPr>
        <sz val="10.5"/>
        <color rgb="FFB5CEA8"/>
        <rFont val="Consolas"/>
        <family val="3"/>
      </rPr>
      <t>18</t>
    </r>
    <r>
      <rPr>
        <sz val="10.5"/>
        <color rgb="FFCCCCCC"/>
        <rFont val="Consolas"/>
        <family val="3"/>
      </rPr>
      <t>)</t>
    </r>
  </si>
  <si>
    <r>
      <t xml:space="preserve">    </t>
    </r>
    <r>
      <rPr>
        <sz val="10.5"/>
        <color rgb="FF9CDCFE"/>
        <rFont val="Consolas"/>
        <family val="3"/>
      </rPr>
      <t>ax</t>
    </r>
    <r>
      <rPr>
        <sz val="10.5"/>
        <color rgb="FFCCCCCC"/>
        <rFont val="Consolas"/>
        <family val="3"/>
      </rPr>
      <t>.</t>
    </r>
    <r>
      <rPr>
        <sz val="10.5"/>
        <color rgb="FFDCDCAA"/>
        <rFont val="Consolas"/>
        <family val="3"/>
      </rPr>
      <t>set_xlabel</t>
    </r>
    <r>
      <rPr>
        <sz val="10.5"/>
        <color rgb="FFCCCCCC"/>
        <rFont val="Consolas"/>
        <family val="3"/>
      </rPr>
      <t>(</t>
    </r>
    <r>
      <rPr>
        <sz val="10.5"/>
        <color rgb="FFCE9178"/>
        <rFont val="Consolas"/>
        <family val="3"/>
      </rPr>
      <t>'Año'</t>
    </r>
    <r>
      <rPr>
        <sz val="10.5"/>
        <color rgb="FFCCCCCC"/>
        <rFont val="Consolas"/>
        <family val="3"/>
      </rPr>
      <t xml:space="preserve">, </t>
    </r>
    <r>
      <rPr>
        <sz val="10.5"/>
        <color rgb="FF9CDCFE"/>
        <rFont val="Consolas"/>
        <family val="3"/>
      </rPr>
      <t>fontsize</t>
    </r>
    <r>
      <rPr>
        <sz val="10.5"/>
        <color rgb="FFD4D4D4"/>
        <rFont val="Consolas"/>
        <family val="3"/>
      </rPr>
      <t>=</t>
    </r>
    <r>
      <rPr>
        <sz val="10.5"/>
        <color rgb="FFB5CEA8"/>
        <rFont val="Consolas"/>
        <family val="3"/>
      </rPr>
      <t>14</t>
    </r>
    <r>
      <rPr>
        <sz val="10.5"/>
        <color rgb="FFCCCCCC"/>
        <rFont val="Consolas"/>
        <family val="3"/>
      </rPr>
      <t>)</t>
    </r>
  </si>
  <si>
    <r>
      <t xml:space="preserve">    </t>
    </r>
    <r>
      <rPr>
        <sz val="10.5"/>
        <color rgb="FF9CDCFE"/>
        <rFont val="Consolas"/>
        <family val="3"/>
      </rPr>
      <t>ax</t>
    </r>
    <r>
      <rPr>
        <sz val="10.5"/>
        <color rgb="FFCCCCCC"/>
        <rFont val="Consolas"/>
        <family val="3"/>
      </rPr>
      <t>.</t>
    </r>
    <r>
      <rPr>
        <sz val="10.5"/>
        <color rgb="FFDCDCAA"/>
        <rFont val="Consolas"/>
        <family val="3"/>
      </rPr>
      <t>set_ylabel</t>
    </r>
    <r>
      <rPr>
        <sz val="10.5"/>
        <color rgb="FFCCCCCC"/>
        <rFont val="Consolas"/>
        <family val="3"/>
      </rPr>
      <t>(</t>
    </r>
    <r>
      <rPr>
        <sz val="10.5"/>
        <color rgb="FFCE9178"/>
        <rFont val="Consolas"/>
        <family val="3"/>
      </rPr>
      <t>'Precipitación Anual Total (mm)'</t>
    </r>
    <r>
      <rPr>
        <sz val="10.5"/>
        <color rgb="FFCCCCCC"/>
        <rFont val="Consolas"/>
        <family val="3"/>
      </rPr>
      <t xml:space="preserve">, </t>
    </r>
    <r>
      <rPr>
        <sz val="10.5"/>
        <color rgb="FF9CDCFE"/>
        <rFont val="Consolas"/>
        <family val="3"/>
      </rPr>
      <t>fontsize</t>
    </r>
    <r>
      <rPr>
        <sz val="10.5"/>
        <color rgb="FFD4D4D4"/>
        <rFont val="Consolas"/>
        <family val="3"/>
      </rPr>
      <t>=</t>
    </r>
    <r>
      <rPr>
        <sz val="10.5"/>
        <color rgb="FFB5CEA8"/>
        <rFont val="Consolas"/>
        <family val="3"/>
      </rPr>
      <t>14</t>
    </r>
    <r>
      <rPr>
        <sz val="10.5"/>
        <color rgb="FFCCCCCC"/>
        <rFont val="Consolas"/>
        <family val="3"/>
      </rPr>
      <t>)</t>
    </r>
  </si>
  <si>
    <r>
      <t xml:space="preserve">    </t>
    </r>
    <r>
      <rPr>
        <sz val="10.5"/>
        <color rgb="FF9CDCFE"/>
        <rFont val="Consolas"/>
        <family val="3"/>
      </rPr>
      <t>ax</t>
    </r>
    <r>
      <rPr>
        <sz val="10.5"/>
        <color rgb="FFCCCCCC"/>
        <rFont val="Consolas"/>
        <family val="3"/>
      </rPr>
      <t>.</t>
    </r>
    <r>
      <rPr>
        <sz val="10.5"/>
        <color rgb="FFDCDCAA"/>
        <rFont val="Consolas"/>
        <family val="3"/>
      </rPr>
      <t>legend</t>
    </r>
    <r>
      <rPr>
        <sz val="10.5"/>
        <color rgb="FFCCCCCC"/>
        <rFont val="Consolas"/>
        <family val="3"/>
      </rPr>
      <t>(</t>
    </r>
    <r>
      <rPr>
        <sz val="10.5"/>
        <color rgb="FF9CDCFE"/>
        <rFont val="Consolas"/>
        <family val="3"/>
      </rPr>
      <t>fontsize</t>
    </r>
    <r>
      <rPr>
        <sz val="10.5"/>
        <color rgb="FFD4D4D4"/>
        <rFont val="Consolas"/>
        <family val="3"/>
      </rPr>
      <t>=</t>
    </r>
    <r>
      <rPr>
        <sz val="10.5"/>
        <color rgb="FFB5CEA8"/>
        <rFont val="Consolas"/>
        <family val="3"/>
      </rPr>
      <t>12</t>
    </r>
    <r>
      <rPr>
        <sz val="10.5"/>
        <color rgb="FFCCCCCC"/>
        <rFont val="Consolas"/>
        <family val="3"/>
      </rPr>
      <t>)</t>
    </r>
  </si>
  <si>
    <r>
      <t xml:space="preserve">    </t>
    </r>
    <r>
      <rPr>
        <sz val="10.5"/>
        <color rgb="FF4EC9B0"/>
        <rFont val="Consolas"/>
        <family val="3"/>
      </rPr>
      <t>plt</t>
    </r>
    <r>
      <rPr>
        <sz val="10.5"/>
        <color rgb="FFCCCCCC"/>
        <rFont val="Consolas"/>
        <family val="3"/>
      </rPr>
      <t>.</t>
    </r>
    <r>
      <rPr>
        <sz val="10.5"/>
        <color rgb="FFDCDCAA"/>
        <rFont val="Consolas"/>
        <family val="3"/>
      </rPr>
      <t>tight_layout</t>
    </r>
    <r>
      <rPr>
        <sz val="10.5"/>
        <color rgb="FFCCCCCC"/>
        <rFont val="Consolas"/>
        <family val="3"/>
      </rPr>
      <t>()</t>
    </r>
  </si>
  <si>
    <r>
      <t xml:space="preserve">    </t>
    </r>
    <r>
      <rPr>
        <sz val="10.5"/>
        <color rgb="FF4EC9B0"/>
        <rFont val="Consolas"/>
        <family val="3"/>
      </rPr>
      <t>plt</t>
    </r>
    <r>
      <rPr>
        <sz val="10.5"/>
        <color rgb="FFCCCCCC"/>
        <rFont val="Consolas"/>
        <family val="3"/>
      </rPr>
      <t>.</t>
    </r>
    <r>
      <rPr>
        <sz val="10.5"/>
        <color rgb="FFDCDCAA"/>
        <rFont val="Consolas"/>
        <family val="3"/>
      </rPr>
      <t>savefig</t>
    </r>
    <r>
      <rPr>
        <sz val="10.5"/>
        <color rgb="FFCCCCCC"/>
        <rFont val="Consolas"/>
        <family val="3"/>
      </rPr>
      <t>(</t>
    </r>
    <r>
      <rPr>
        <sz val="10.5"/>
        <color rgb="FF9CDCFE"/>
        <rFont val="Consolas"/>
        <family val="3"/>
      </rPr>
      <t>nombre_grafico</t>
    </r>
    <r>
      <rPr>
        <sz val="10.5"/>
        <color rgb="FFCCCCCC"/>
        <rFont val="Consolas"/>
        <family val="3"/>
      </rPr>
      <t xml:space="preserve">, </t>
    </r>
    <r>
      <rPr>
        <sz val="10.5"/>
        <color rgb="FF9CDCFE"/>
        <rFont val="Consolas"/>
        <family val="3"/>
      </rPr>
      <t>dpi</t>
    </r>
    <r>
      <rPr>
        <sz val="10.5"/>
        <color rgb="FFD4D4D4"/>
        <rFont val="Consolas"/>
        <family val="3"/>
      </rPr>
      <t>=</t>
    </r>
    <r>
      <rPr>
        <sz val="10.5"/>
        <color rgb="FFB5CEA8"/>
        <rFont val="Consolas"/>
        <family val="3"/>
      </rPr>
      <t>300</t>
    </r>
    <r>
      <rPr>
        <sz val="10.5"/>
        <color rgb="FFCCCCCC"/>
        <rFont val="Consolas"/>
        <family val="3"/>
      </rPr>
      <t>)</t>
    </r>
  </si>
  <si>
    <r>
      <t xml:space="preserve">    </t>
    </r>
    <r>
      <rPr>
        <sz val="10.5"/>
        <color rgb="FF4EC9B0"/>
        <rFont val="Consolas"/>
        <family val="3"/>
      </rPr>
      <t>plt</t>
    </r>
    <r>
      <rPr>
        <sz val="10.5"/>
        <color rgb="FFCCCCCC"/>
        <rFont val="Consolas"/>
        <family val="3"/>
      </rPr>
      <t>.</t>
    </r>
    <r>
      <rPr>
        <sz val="10.5"/>
        <color rgb="FFDCDCAA"/>
        <rFont val="Consolas"/>
        <family val="3"/>
      </rPr>
      <t>close</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</si>
  <si>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 xml:space="preserve">" -&gt; </t>
    </r>
    <r>
      <rPr>
        <sz val="10.5"/>
        <color rgb="FFCE9178"/>
        <rFont val="Segoe UI Symbol"/>
        <family val="2"/>
      </rPr>
      <t>☑</t>
    </r>
    <r>
      <rPr>
        <sz val="10.5"/>
        <color rgb="FFCE9178"/>
        <rFont val="Consolas"/>
        <family val="3"/>
      </rPr>
      <t xml:space="preserve"> Gráfico de tendencia guardado como '</t>
    </r>
    <r>
      <rPr>
        <sz val="10.5"/>
        <color rgb="FF569CD6"/>
        <rFont val="Consolas"/>
        <family val="3"/>
      </rPr>
      <t>{</t>
    </r>
    <r>
      <rPr>
        <sz val="10.5"/>
        <color rgb="FF9CDCFE"/>
        <rFont val="Consolas"/>
        <family val="3"/>
      </rPr>
      <t>nombre_grafico</t>
    </r>
    <r>
      <rPr>
        <sz val="10.5"/>
        <color rgb="FF569CD6"/>
        <rFont val="Consolas"/>
        <family val="3"/>
      </rPr>
      <t>}</t>
    </r>
    <r>
      <rPr>
        <sz val="10.5"/>
        <color rgb="FFCE9178"/>
        <rFont val="Consolas"/>
        <family val="3"/>
      </rPr>
      <t>'."</t>
    </r>
    <r>
      <rPr>
        <sz val="10.5"/>
        <color rgb="FFCCCCCC"/>
        <rFont val="Consolas"/>
        <family val="3"/>
      </rPr>
      <t>)</t>
    </r>
  </si>
  <si>
    <r>
      <t xml:space="preserve">    </t>
    </r>
    <r>
      <rPr>
        <sz val="10.5"/>
        <color rgb="FFCE9178"/>
        <rFont val="Consolas"/>
        <family val="3"/>
      </rPr>
      <t>"""Función principal para ejecutar el Paso B.1.1."""</t>
    </r>
  </si>
  <si>
    <r>
      <t xml:space="preserve">    </t>
    </r>
    <r>
      <rPr>
        <sz val="10.5"/>
        <color rgb="FF6A9955"/>
        <rFont val="Consolas"/>
        <family val="3"/>
      </rPr>
      <t># Se define la carpeta del nuevo proyecto</t>
    </r>
  </si>
  <si>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t>
    </r>
    <r>
      <rPr>
        <sz val="10.5"/>
        <color rgb="FFD7BA7D"/>
        <rFont val="Consolas"/>
        <family val="3"/>
      </rPr>
      <t>\n</t>
    </r>
    <r>
      <rPr>
        <sz val="10.5"/>
        <color rgb="FFCE9178"/>
        <rFont val="Consolas"/>
        <family val="3"/>
      </rPr>
      <t xml:space="preserve">--- PASO B.1.1: Analizando Tendencia Histórica Completa para </t>
    </r>
    <r>
      <rPr>
        <sz val="10.5"/>
        <color rgb="FF569CD6"/>
        <rFont val="Consolas"/>
        <family val="3"/>
      </rPr>
      <t>{</t>
    </r>
    <r>
      <rPr>
        <sz val="10.5"/>
        <color rgb="FFCCCCCC"/>
        <rFont val="Consolas"/>
        <family val="3"/>
      </rPr>
      <t>CONFIG[</t>
    </r>
    <r>
      <rPr>
        <sz val="10.5"/>
        <color rgb="FFCE9178"/>
        <rFont val="Consolas"/>
        <family val="3"/>
      </rPr>
      <t>'nombre_lugar'</t>
    </r>
    <r>
      <rPr>
        <sz val="10.5"/>
        <color rgb="FFCCCCCC"/>
        <rFont val="Consolas"/>
        <family val="3"/>
      </rPr>
      <t>]</t>
    </r>
    <r>
      <rPr>
        <sz val="10.5"/>
        <color rgb="FF569CD6"/>
        <rFont val="Consolas"/>
        <family val="3"/>
      </rPr>
      <t>}</t>
    </r>
    <r>
      <rPr>
        <sz val="10.5"/>
        <color rgb="FFCE9178"/>
        <rFont val="Consolas"/>
        <family val="3"/>
      </rPr>
      <t xml:space="preserve"> ---"</t>
    </r>
    <r>
      <rPr>
        <sz val="10.5"/>
        <color rgb="FFCCCCCC"/>
        <rFont val="Consolas"/>
        <family val="3"/>
      </rPr>
      <t>)</t>
    </r>
  </si>
  <si>
    <r>
      <t xml:space="preserve">    </t>
    </r>
    <r>
      <rPr>
        <sz val="10.5"/>
        <color rgb="FF6A9955"/>
        <rFont val="Consolas"/>
        <family val="3"/>
      </rPr>
      <t># 1. DEFINIMOS LOS 4 BLOQUES PARA LA DESCARGA</t>
    </r>
  </si>
  <si>
    <r>
      <t xml:space="preserve">    </t>
    </r>
    <r>
      <rPr>
        <sz val="10.5"/>
        <color rgb="FF9CDCFE"/>
        <rFont val="Consolas"/>
        <family val="3"/>
      </rPr>
      <t>periodos_descarga</t>
    </r>
    <r>
      <rPr>
        <sz val="10.5"/>
        <color rgb="FFCCCCCC"/>
        <rFont val="Consolas"/>
        <family val="3"/>
      </rPr>
      <t xml:space="preserve"> </t>
    </r>
    <r>
      <rPr>
        <sz val="10.5"/>
        <color rgb="FFD4D4D4"/>
        <rFont val="Consolas"/>
        <family val="3"/>
      </rPr>
      <t>=</t>
    </r>
    <r>
      <rPr>
        <sz val="10.5"/>
        <color rgb="FFCCCCCC"/>
        <rFont val="Consolas"/>
        <family val="3"/>
      </rPr>
      <t xml:space="preserve"> [</t>
    </r>
  </si>
  <si>
    <r>
      <t>        {</t>
    </r>
    <r>
      <rPr>
        <sz val="10.5"/>
        <color rgb="FFCE9178"/>
        <rFont val="Consolas"/>
        <family val="3"/>
      </rPr>
      <t>'inicio'</t>
    </r>
    <r>
      <rPr>
        <sz val="10.5"/>
        <color rgb="FFCCCCCC"/>
        <rFont val="Consolas"/>
        <family val="3"/>
      </rPr>
      <t xml:space="preserve">: </t>
    </r>
    <r>
      <rPr>
        <sz val="10.5"/>
        <color rgb="FFB5CEA8"/>
        <rFont val="Consolas"/>
        <family val="3"/>
      </rPr>
      <t>2013</t>
    </r>
    <r>
      <rPr>
        <sz val="10.5"/>
        <color rgb="FFCCCCCC"/>
        <rFont val="Consolas"/>
        <family val="3"/>
      </rPr>
      <t xml:space="preserve">, </t>
    </r>
    <r>
      <rPr>
        <sz val="10.5"/>
        <color rgb="FFCE9178"/>
        <rFont val="Consolas"/>
        <family val="3"/>
      </rPr>
      <t>'fin'</t>
    </r>
    <r>
      <rPr>
        <sz val="10.5"/>
        <color rgb="FFCCCCCC"/>
        <rFont val="Consolas"/>
        <family val="3"/>
      </rPr>
      <t xml:space="preserve">: </t>
    </r>
    <r>
      <rPr>
        <sz val="10.5"/>
        <color rgb="FFB5CEA8"/>
        <rFont val="Consolas"/>
        <family val="3"/>
      </rPr>
      <t>2024</t>
    </r>
    <r>
      <rPr>
        <sz val="10.5"/>
        <color rgb="FFCCCCCC"/>
        <rFont val="Consolas"/>
        <family val="3"/>
      </rPr>
      <t>},</t>
    </r>
  </si>
  <si>
    <r>
      <t>        {</t>
    </r>
    <r>
      <rPr>
        <sz val="10.5"/>
        <color rgb="FFCE9178"/>
        <rFont val="Consolas"/>
        <family val="3"/>
      </rPr>
      <t>'inicio'</t>
    </r>
    <r>
      <rPr>
        <sz val="10.5"/>
        <color rgb="FFCCCCCC"/>
        <rFont val="Consolas"/>
        <family val="3"/>
      </rPr>
      <t xml:space="preserve">: </t>
    </r>
    <r>
      <rPr>
        <sz val="10.5"/>
        <color rgb="FFB5CEA8"/>
        <rFont val="Consolas"/>
        <family val="3"/>
      </rPr>
      <t>2001</t>
    </r>
    <r>
      <rPr>
        <sz val="10.5"/>
        <color rgb="FFCCCCCC"/>
        <rFont val="Consolas"/>
        <family val="3"/>
      </rPr>
      <t xml:space="preserve">, </t>
    </r>
    <r>
      <rPr>
        <sz val="10.5"/>
        <color rgb="FFCE9178"/>
        <rFont val="Consolas"/>
        <family val="3"/>
      </rPr>
      <t>'fin'</t>
    </r>
    <r>
      <rPr>
        <sz val="10.5"/>
        <color rgb="FFCCCCCC"/>
        <rFont val="Consolas"/>
        <family val="3"/>
      </rPr>
      <t xml:space="preserve">: </t>
    </r>
    <r>
      <rPr>
        <sz val="10.5"/>
        <color rgb="FFB5CEA8"/>
        <rFont val="Consolas"/>
        <family val="3"/>
      </rPr>
      <t>2012</t>
    </r>
    <r>
      <rPr>
        <sz val="10.5"/>
        <color rgb="FFCCCCCC"/>
        <rFont val="Consolas"/>
        <family val="3"/>
      </rPr>
      <t>},</t>
    </r>
  </si>
  <si>
    <r>
      <t>        {</t>
    </r>
    <r>
      <rPr>
        <sz val="10.5"/>
        <color rgb="FFCE9178"/>
        <rFont val="Consolas"/>
        <family val="3"/>
      </rPr>
      <t>'inicio'</t>
    </r>
    <r>
      <rPr>
        <sz val="10.5"/>
        <color rgb="FFCCCCCC"/>
        <rFont val="Consolas"/>
        <family val="3"/>
      </rPr>
      <t xml:space="preserve">: </t>
    </r>
    <r>
      <rPr>
        <sz val="10.5"/>
        <color rgb="FFB5CEA8"/>
        <rFont val="Consolas"/>
        <family val="3"/>
      </rPr>
      <t>1991</t>
    </r>
    <r>
      <rPr>
        <sz val="10.5"/>
        <color rgb="FFCCCCCC"/>
        <rFont val="Consolas"/>
        <family val="3"/>
      </rPr>
      <t xml:space="preserve">, </t>
    </r>
    <r>
      <rPr>
        <sz val="10.5"/>
        <color rgb="FFCE9178"/>
        <rFont val="Consolas"/>
        <family val="3"/>
      </rPr>
      <t>'fin'</t>
    </r>
    <r>
      <rPr>
        <sz val="10.5"/>
        <color rgb="FFCCCCCC"/>
        <rFont val="Consolas"/>
        <family val="3"/>
      </rPr>
      <t xml:space="preserve">: </t>
    </r>
    <r>
      <rPr>
        <sz val="10.5"/>
        <color rgb="FFB5CEA8"/>
        <rFont val="Consolas"/>
        <family val="3"/>
      </rPr>
      <t>2000</t>
    </r>
    <r>
      <rPr>
        <sz val="10.5"/>
        <color rgb="FFCCCCCC"/>
        <rFont val="Consolas"/>
        <family val="3"/>
      </rPr>
      <t>},</t>
    </r>
  </si>
  <si>
    <r>
      <t>        {</t>
    </r>
    <r>
      <rPr>
        <sz val="10.5"/>
        <color rgb="FFCE9178"/>
        <rFont val="Consolas"/>
        <family val="3"/>
      </rPr>
      <t>'inicio'</t>
    </r>
    <r>
      <rPr>
        <sz val="10.5"/>
        <color rgb="FFCCCCCC"/>
        <rFont val="Consolas"/>
        <family val="3"/>
      </rPr>
      <t xml:space="preserve">: </t>
    </r>
    <r>
      <rPr>
        <sz val="10.5"/>
        <color rgb="FFB5CEA8"/>
        <rFont val="Consolas"/>
        <family val="3"/>
      </rPr>
      <t>1981</t>
    </r>
    <r>
      <rPr>
        <sz val="10.5"/>
        <color rgb="FFCCCCCC"/>
        <rFont val="Consolas"/>
        <family val="3"/>
      </rPr>
      <t xml:space="preserve">, </t>
    </r>
    <r>
      <rPr>
        <sz val="10.5"/>
        <color rgb="FFCE9178"/>
        <rFont val="Consolas"/>
        <family val="3"/>
      </rPr>
      <t>'fin'</t>
    </r>
    <r>
      <rPr>
        <sz val="10.5"/>
        <color rgb="FFCCCCCC"/>
        <rFont val="Consolas"/>
        <family val="3"/>
      </rPr>
      <t xml:space="preserve">: </t>
    </r>
    <r>
      <rPr>
        <sz val="10.5"/>
        <color rgb="FFB5CEA8"/>
        <rFont val="Consolas"/>
        <family val="3"/>
      </rPr>
      <t>1990</t>
    </r>
    <r>
      <rPr>
        <sz val="10.5"/>
        <color rgb="FFCCCCCC"/>
        <rFont val="Consolas"/>
        <family val="3"/>
      </rPr>
      <t>}</t>
    </r>
  </si>
  <si>
    <t>    ]</t>
  </si>
  <si>
    <r>
      <t xml:space="preserve">    </t>
    </r>
    <r>
      <rPr>
        <sz val="10.5"/>
        <color rgb="FFC586C0"/>
        <rFont val="Consolas"/>
        <family val="3"/>
      </rPr>
      <t>if</t>
    </r>
    <r>
      <rPr>
        <sz val="10.5"/>
        <color rgb="FFCCCCCC"/>
        <rFont val="Consolas"/>
        <family val="3"/>
      </rPr>
      <t xml:space="preserve"> </t>
    </r>
    <r>
      <rPr>
        <sz val="10.5"/>
        <color rgb="FF569CD6"/>
        <rFont val="Consolas"/>
        <family val="3"/>
      </rPr>
      <t>not</t>
    </r>
    <r>
      <rPr>
        <sz val="10.5"/>
        <color rgb="FFCCCCCC"/>
        <rFont val="Consolas"/>
        <family val="3"/>
      </rPr>
      <t xml:space="preserve"> </t>
    </r>
    <r>
      <rPr>
        <sz val="10.5"/>
        <color rgb="FFDCDCAA"/>
        <rFont val="Consolas"/>
        <family val="3"/>
      </rPr>
      <t>inicializar_gee</t>
    </r>
    <r>
      <rPr>
        <sz val="10.5"/>
        <color rgb="FFCCCCCC"/>
        <rFont val="Consolas"/>
        <family val="3"/>
      </rPr>
      <t>(CONFIG[</t>
    </r>
    <r>
      <rPr>
        <sz val="10.5"/>
        <color rgb="FFCE9178"/>
        <rFont val="Consolas"/>
        <family val="3"/>
      </rPr>
      <t>'proyecto_gee'</t>
    </r>
    <r>
      <rPr>
        <sz val="10.5"/>
        <color rgb="FFCCCCCC"/>
        <rFont val="Consolas"/>
        <family val="3"/>
      </rPr>
      <t>]):</t>
    </r>
  </si>
  <si>
    <r>
      <t xml:space="preserve">        </t>
    </r>
    <r>
      <rPr>
        <sz val="10.5"/>
        <color rgb="FF4EC9B0"/>
        <rFont val="Consolas"/>
        <family val="3"/>
      </rPr>
      <t>os</t>
    </r>
    <r>
      <rPr>
        <sz val="10.5"/>
        <color rgb="FFCCCCCC"/>
        <rFont val="Consolas"/>
        <family val="3"/>
      </rPr>
      <t>.</t>
    </r>
    <r>
      <rPr>
        <sz val="10.5"/>
        <color rgb="FFDCDCAA"/>
        <rFont val="Consolas"/>
        <family val="3"/>
      </rPr>
      <t>chdir</t>
    </r>
    <r>
      <rPr>
        <sz val="10.5"/>
        <color rgb="FFCCCCCC"/>
        <rFont val="Consolas"/>
        <family val="3"/>
      </rPr>
      <t>(</t>
    </r>
    <r>
      <rPr>
        <sz val="10.5"/>
        <color rgb="FFCE9178"/>
        <rFont val="Consolas"/>
        <family val="3"/>
      </rPr>
      <t>".."</t>
    </r>
    <r>
      <rPr>
        <sz val="10.5"/>
        <color rgb="FFCCCCCC"/>
        <rFont val="Consolas"/>
        <family val="3"/>
      </rPr>
      <t>)</t>
    </r>
  </si>
  <si>
    <r>
      <t xml:space="preserve">        </t>
    </r>
    <r>
      <rPr>
        <sz val="10.5"/>
        <color rgb="FFC586C0"/>
        <rFont val="Consolas"/>
        <family val="3"/>
      </rPr>
      <t>return</t>
    </r>
    <r>
      <rPr>
        <sz val="10.5"/>
        <color rgb="FFCCCCCC"/>
        <rFont val="Consolas"/>
        <family val="3"/>
      </rPr>
      <t xml:space="preserve"> </t>
    </r>
    <r>
      <rPr>
        <sz val="10.5"/>
        <color rgb="FF6A9955"/>
        <rFont val="Consolas"/>
        <family val="3"/>
      </rPr>
      <t># Salir si GEE no se puede inicializar</t>
    </r>
  </si>
  <si>
    <r>
      <t xml:space="preserve">    </t>
    </r>
    <r>
      <rPr>
        <sz val="10.5"/>
        <color rgb="FF6A9955"/>
        <rFont val="Consolas"/>
        <family val="3"/>
      </rPr>
      <t># 2. DESCARGAMOS LOS DATOS EN BLOQUES</t>
    </r>
  </si>
  <si>
    <r>
      <t xml:space="preserve">    </t>
    </r>
    <r>
      <rPr>
        <sz val="10.5"/>
        <color rgb="FF9CDCFE"/>
        <rFont val="Consolas"/>
        <family val="3"/>
      </rPr>
      <t>archivos_descargados</t>
    </r>
    <r>
      <rPr>
        <sz val="10.5"/>
        <color rgb="FFCCCCCC"/>
        <rFont val="Consolas"/>
        <family val="3"/>
      </rPr>
      <t xml:space="preserve"> </t>
    </r>
    <r>
      <rPr>
        <sz val="10.5"/>
        <color rgb="FFD4D4D4"/>
        <rFont val="Consolas"/>
        <family val="3"/>
      </rPr>
      <t>=</t>
    </r>
    <r>
      <rPr>
        <sz val="10.5"/>
        <color rgb="FFCCCCCC"/>
        <rFont val="Consolas"/>
        <family val="3"/>
      </rPr>
      <t xml:space="preserve"> []</t>
    </r>
  </si>
  <si>
    <r>
      <t xml:space="preserve">    </t>
    </r>
    <r>
      <rPr>
        <sz val="10.5"/>
        <color rgb="FFC586C0"/>
        <rFont val="Consolas"/>
        <family val="3"/>
      </rPr>
      <t>for</t>
    </r>
    <r>
      <rPr>
        <sz val="10.5"/>
        <color rgb="FFCCCCCC"/>
        <rFont val="Consolas"/>
        <family val="3"/>
      </rPr>
      <t xml:space="preserve"> </t>
    </r>
    <r>
      <rPr>
        <sz val="10.5"/>
        <color rgb="FF9CDCFE"/>
        <rFont val="Consolas"/>
        <family val="3"/>
      </rPr>
      <t>periodo</t>
    </r>
    <r>
      <rPr>
        <sz val="10.5"/>
        <color rgb="FFCCCCCC"/>
        <rFont val="Consolas"/>
        <family val="3"/>
      </rPr>
      <t xml:space="preserve"> </t>
    </r>
    <r>
      <rPr>
        <sz val="10.5"/>
        <color rgb="FFC586C0"/>
        <rFont val="Consolas"/>
        <family val="3"/>
      </rPr>
      <t>in</t>
    </r>
    <r>
      <rPr>
        <sz val="10.5"/>
        <color rgb="FFCCCCCC"/>
        <rFont val="Consolas"/>
        <family val="3"/>
      </rPr>
      <t xml:space="preserve"> </t>
    </r>
    <r>
      <rPr>
        <sz val="10.5"/>
        <color rgb="FF9CDCFE"/>
        <rFont val="Consolas"/>
        <family val="3"/>
      </rPr>
      <t>periodos_descarga</t>
    </r>
    <r>
      <rPr>
        <sz val="10.5"/>
        <color rgb="FFCCCCCC"/>
        <rFont val="Consolas"/>
        <family val="3"/>
      </rPr>
      <t>:</t>
    </r>
  </si>
  <si>
    <r>
      <t xml:space="preserve">        </t>
    </r>
    <r>
      <rPr>
        <sz val="10.5"/>
        <color rgb="FF9CDCFE"/>
        <rFont val="Consolas"/>
        <family val="3"/>
      </rPr>
      <t>archivo</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DCDCAA"/>
        <rFont val="Consolas"/>
        <family val="3"/>
      </rPr>
      <t>descargar_datos_diarios_chirps</t>
    </r>
    <r>
      <rPr>
        <sz val="10.5"/>
        <color rgb="FFCCCCCC"/>
        <rFont val="Consolas"/>
        <family val="3"/>
      </rPr>
      <t xml:space="preserve">(CONFIG, </t>
    </r>
    <r>
      <rPr>
        <sz val="10.5"/>
        <color rgb="FF9CDCFE"/>
        <rFont val="Consolas"/>
        <family val="3"/>
      </rPr>
      <t>periodo</t>
    </r>
    <r>
      <rPr>
        <sz val="10.5"/>
        <color rgb="FFCCCCCC"/>
        <rFont val="Consolas"/>
        <family val="3"/>
      </rPr>
      <t>)</t>
    </r>
  </si>
  <si>
    <r>
      <t xml:space="preserve">        </t>
    </r>
    <r>
      <rPr>
        <sz val="10.5"/>
        <color rgb="FFC586C0"/>
        <rFont val="Consolas"/>
        <family val="3"/>
      </rPr>
      <t>if</t>
    </r>
    <r>
      <rPr>
        <sz val="10.5"/>
        <color rgb="FFCCCCCC"/>
        <rFont val="Consolas"/>
        <family val="3"/>
      </rPr>
      <t xml:space="preserve"> </t>
    </r>
    <r>
      <rPr>
        <sz val="10.5"/>
        <color rgb="FF9CDCFE"/>
        <rFont val="Consolas"/>
        <family val="3"/>
      </rPr>
      <t>archivo</t>
    </r>
    <r>
      <rPr>
        <sz val="10.5"/>
        <color rgb="FFCCCCCC"/>
        <rFont val="Consolas"/>
        <family val="3"/>
      </rPr>
      <t>:</t>
    </r>
  </si>
  <si>
    <r>
      <t xml:space="preserve">            </t>
    </r>
    <r>
      <rPr>
        <sz val="10.5"/>
        <color rgb="FF9CDCFE"/>
        <rFont val="Consolas"/>
        <family val="3"/>
      </rPr>
      <t>archivos_descargados</t>
    </r>
    <r>
      <rPr>
        <sz val="10.5"/>
        <color rgb="FFCCCCCC"/>
        <rFont val="Consolas"/>
        <family val="3"/>
      </rPr>
      <t>.</t>
    </r>
    <r>
      <rPr>
        <sz val="10.5"/>
        <color rgb="FFDCDCAA"/>
        <rFont val="Consolas"/>
        <family val="3"/>
      </rPr>
      <t>append</t>
    </r>
    <r>
      <rPr>
        <sz val="10.5"/>
        <color rgb="FFCCCCCC"/>
        <rFont val="Consolas"/>
        <family val="3"/>
      </rPr>
      <t>(</t>
    </r>
    <r>
      <rPr>
        <sz val="10.5"/>
        <color rgb="FF9CDCFE"/>
        <rFont val="Consolas"/>
        <family val="3"/>
      </rPr>
      <t>archivo</t>
    </r>
    <r>
      <rPr>
        <sz val="10.5"/>
        <color rgb="FFCCCCCC"/>
        <rFont val="Consolas"/>
        <family val="3"/>
      </rPr>
      <t>)</t>
    </r>
  </si>
  <si>
    <r>
      <t xml:space="preserve">    </t>
    </r>
    <r>
      <rPr>
        <sz val="10.5"/>
        <color rgb="FF6A9955"/>
        <rFont val="Consolas"/>
        <family val="3"/>
      </rPr>
      <t># 3. VERIFICAMOS Y COMBINAMOS LOS ARCHIVOS</t>
    </r>
  </si>
  <si>
    <r>
      <t xml:space="preserve">    </t>
    </r>
    <r>
      <rPr>
        <sz val="10.5"/>
        <color rgb="FFC586C0"/>
        <rFont val="Consolas"/>
        <family val="3"/>
      </rPr>
      <t>if</t>
    </r>
    <r>
      <rPr>
        <sz val="10.5"/>
        <color rgb="FFCCCCCC"/>
        <rFont val="Consolas"/>
        <family val="3"/>
      </rPr>
      <t xml:space="preserve"> </t>
    </r>
    <r>
      <rPr>
        <sz val="10.5"/>
        <color rgb="FFDCDCAA"/>
        <rFont val="Consolas"/>
        <family val="3"/>
      </rPr>
      <t>len</t>
    </r>
    <r>
      <rPr>
        <sz val="10.5"/>
        <color rgb="FFCCCCCC"/>
        <rFont val="Consolas"/>
        <family val="3"/>
      </rPr>
      <t>(</t>
    </r>
    <r>
      <rPr>
        <sz val="10.5"/>
        <color rgb="FF9CDCFE"/>
        <rFont val="Consolas"/>
        <family val="3"/>
      </rPr>
      <t>archivos_descargados</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DCDCAA"/>
        <rFont val="Consolas"/>
        <family val="3"/>
      </rPr>
      <t>len</t>
    </r>
    <r>
      <rPr>
        <sz val="10.5"/>
        <color rgb="FFCCCCCC"/>
        <rFont val="Consolas"/>
        <family val="3"/>
      </rPr>
      <t>(</t>
    </r>
    <r>
      <rPr>
        <sz val="10.5"/>
        <color rgb="FF9CDCFE"/>
        <rFont val="Consolas"/>
        <family val="3"/>
      </rPr>
      <t>periodos_descarga</t>
    </r>
    <r>
      <rPr>
        <sz val="10.5"/>
        <color rgb="FFCCCCCC"/>
        <rFont val="Consolas"/>
        <family val="3"/>
      </rPr>
      <t>):</t>
    </r>
  </si>
  <si>
    <r>
      <t xml:space="preserve">        </t>
    </r>
    <r>
      <rPr>
        <sz val="10.5"/>
        <color rgb="FF9CDCFE"/>
        <rFont val="Consolas"/>
        <family val="3"/>
      </rPr>
      <t>periodo_completo</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CE9178"/>
        <rFont val="Consolas"/>
        <family val="3"/>
      </rPr>
      <t>'inicio'</t>
    </r>
    <r>
      <rPr>
        <sz val="10.5"/>
        <color rgb="FFCCCCCC"/>
        <rFont val="Consolas"/>
        <family val="3"/>
      </rPr>
      <t xml:space="preserve">: </t>
    </r>
    <r>
      <rPr>
        <sz val="10.5"/>
        <color rgb="FFB5CEA8"/>
        <rFont val="Consolas"/>
        <family val="3"/>
      </rPr>
      <t>1981</t>
    </r>
    <r>
      <rPr>
        <sz val="10.5"/>
        <color rgb="FFCCCCCC"/>
        <rFont val="Consolas"/>
        <family val="3"/>
      </rPr>
      <t xml:space="preserve">, </t>
    </r>
    <r>
      <rPr>
        <sz val="10.5"/>
        <color rgb="FFCE9178"/>
        <rFont val="Consolas"/>
        <family val="3"/>
      </rPr>
      <t>'fin'</t>
    </r>
    <r>
      <rPr>
        <sz val="10.5"/>
        <color rgb="FFCCCCCC"/>
        <rFont val="Consolas"/>
        <family val="3"/>
      </rPr>
      <t xml:space="preserve">: </t>
    </r>
    <r>
      <rPr>
        <sz val="10.5"/>
        <color rgb="FFB5CEA8"/>
        <rFont val="Consolas"/>
        <family val="3"/>
      </rPr>
      <t>2024</t>
    </r>
    <r>
      <rPr>
        <sz val="10.5"/>
        <color rgb="FFCCCCCC"/>
        <rFont val="Consolas"/>
        <family val="3"/>
      </rPr>
      <t>}</t>
    </r>
  </si>
  <si>
    <r>
      <t xml:space="preserve">        </t>
    </r>
    <r>
      <rPr>
        <sz val="10.5"/>
        <color rgb="FF9CDCFE"/>
        <rFont val="Consolas"/>
        <family val="3"/>
      </rPr>
      <t>archivo_final_combinado</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569CD6"/>
        <rFont val="Consolas"/>
        <family val="3"/>
      </rPr>
      <t>f</t>
    </r>
    <r>
      <rPr>
        <sz val="10.5"/>
        <color rgb="FFCE9178"/>
        <rFont val="Consolas"/>
        <family val="3"/>
      </rPr>
      <t>"referencia_diaria_CHIRPS_</t>
    </r>
    <r>
      <rPr>
        <sz val="10.5"/>
        <color rgb="FF569CD6"/>
        <rFont val="Consolas"/>
        <family val="3"/>
      </rPr>
      <t>{</t>
    </r>
    <r>
      <rPr>
        <sz val="10.5"/>
        <color rgb="FFCCCCCC"/>
        <rFont val="Consolas"/>
        <family val="3"/>
      </rPr>
      <t>CONFIG[</t>
    </r>
    <r>
      <rPr>
        <sz val="10.5"/>
        <color rgb="FFCE9178"/>
        <rFont val="Consolas"/>
        <family val="3"/>
      </rPr>
      <t>'nombre_lugar'</t>
    </r>
    <r>
      <rPr>
        <sz val="10.5"/>
        <color rgb="FFCCCCCC"/>
        <rFont val="Consolas"/>
        <family val="3"/>
      </rPr>
      <t>]</t>
    </r>
    <r>
      <rPr>
        <sz val="10.5"/>
        <color rgb="FF569CD6"/>
        <rFont val="Consolas"/>
        <family val="3"/>
      </rPr>
      <t>}</t>
    </r>
    <r>
      <rPr>
        <sz val="10.5"/>
        <color rgb="FFCE9178"/>
        <rFont val="Consolas"/>
        <family val="3"/>
      </rPr>
      <t>_</t>
    </r>
    <r>
      <rPr>
        <sz val="10.5"/>
        <color rgb="FF569CD6"/>
        <rFont val="Consolas"/>
        <family val="3"/>
      </rPr>
      <t>{</t>
    </r>
    <r>
      <rPr>
        <sz val="10.5"/>
        <color rgb="FF9CDCFE"/>
        <rFont val="Consolas"/>
        <family val="3"/>
      </rPr>
      <t>periodo_completo</t>
    </r>
    <r>
      <rPr>
        <sz val="10.5"/>
        <color rgb="FFCCCCCC"/>
        <rFont val="Consolas"/>
        <family val="3"/>
      </rPr>
      <t>[</t>
    </r>
    <r>
      <rPr>
        <sz val="10.5"/>
        <color rgb="FFCE9178"/>
        <rFont val="Consolas"/>
        <family val="3"/>
      </rPr>
      <t>'inicio'</t>
    </r>
    <r>
      <rPr>
        <sz val="10.5"/>
        <color rgb="FFCCCCCC"/>
        <rFont val="Consolas"/>
        <family val="3"/>
      </rPr>
      <t>]</t>
    </r>
    <r>
      <rPr>
        <sz val="10.5"/>
        <color rgb="FF569CD6"/>
        <rFont val="Consolas"/>
        <family val="3"/>
      </rPr>
      <t>}</t>
    </r>
    <r>
      <rPr>
        <sz val="10.5"/>
        <color rgb="FFCE9178"/>
        <rFont val="Consolas"/>
        <family val="3"/>
      </rPr>
      <t>-</t>
    </r>
    <r>
      <rPr>
        <sz val="10.5"/>
        <color rgb="FF569CD6"/>
        <rFont val="Consolas"/>
        <family val="3"/>
      </rPr>
      <t>{</t>
    </r>
    <r>
      <rPr>
        <sz val="10.5"/>
        <color rgb="FF9CDCFE"/>
        <rFont val="Consolas"/>
        <family val="3"/>
      </rPr>
      <t>periodo_completo</t>
    </r>
    <r>
      <rPr>
        <sz val="10.5"/>
        <color rgb="FFCCCCCC"/>
        <rFont val="Consolas"/>
        <family val="3"/>
      </rPr>
      <t>[</t>
    </r>
    <r>
      <rPr>
        <sz val="10.5"/>
        <color rgb="FFCE9178"/>
        <rFont val="Consolas"/>
        <family val="3"/>
      </rPr>
      <t>'fin'</t>
    </r>
    <r>
      <rPr>
        <sz val="10.5"/>
        <color rgb="FFCCCCCC"/>
        <rFont val="Consolas"/>
        <family val="3"/>
      </rPr>
      <t>]</t>
    </r>
    <r>
      <rPr>
        <sz val="10.5"/>
        <color rgb="FF569CD6"/>
        <rFont val="Consolas"/>
        <family val="3"/>
      </rPr>
      <t>}</t>
    </r>
    <r>
      <rPr>
        <sz val="10.5"/>
        <color rgb="FFCE9178"/>
        <rFont val="Consolas"/>
        <family val="3"/>
      </rPr>
      <t>.csv"</t>
    </r>
  </si>
  <si>
    <r>
      <t xml:space="preserve">        </t>
    </r>
    <r>
      <rPr>
        <sz val="10.5"/>
        <color rgb="FF9CDCFE"/>
        <rFont val="Consolas"/>
        <family val="3"/>
      </rPr>
      <t>archivo_analisis</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DCDCAA"/>
        <rFont val="Consolas"/>
        <family val="3"/>
      </rPr>
      <t>combinar_archivos_csv</t>
    </r>
    <r>
      <rPr>
        <sz val="10.5"/>
        <color rgb="FFCCCCCC"/>
        <rFont val="Consolas"/>
        <family val="3"/>
      </rPr>
      <t>(</t>
    </r>
    <r>
      <rPr>
        <sz val="10.5"/>
        <color rgb="FF9CDCFE"/>
        <rFont val="Consolas"/>
        <family val="3"/>
      </rPr>
      <t>archivos_descargados</t>
    </r>
    <r>
      <rPr>
        <sz val="10.5"/>
        <color rgb="FFCCCCCC"/>
        <rFont val="Consolas"/>
        <family val="3"/>
      </rPr>
      <t xml:space="preserve">, </t>
    </r>
    <r>
      <rPr>
        <sz val="10.5"/>
        <color rgb="FF9CDCFE"/>
        <rFont val="Consolas"/>
        <family val="3"/>
      </rPr>
      <t>archivo_final_combinado</t>
    </r>
    <r>
      <rPr>
        <sz val="10.5"/>
        <color rgb="FFCCCCCC"/>
        <rFont val="Consolas"/>
        <family val="3"/>
      </rPr>
      <t>)</t>
    </r>
  </si>
  <si>
    <r>
      <t xml:space="preserve">        </t>
    </r>
    <r>
      <rPr>
        <sz val="10.5"/>
        <color rgb="FF6A9955"/>
        <rFont val="Consolas"/>
        <family val="3"/>
      </rPr>
      <t># 4. REALIZAMOS EL ANÁLISIS SOBRE EL ARCHIVO COMBINADO</t>
    </r>
  </si>
  <si>
    <r>
      <t xml:space="preserve">        </t>
    </r>
    <r>
      <rPr>
        <sz val="10.5"/>
        <color rgb="FFC586C0"/>
        <rFont val="Consolas"/>
        <family val="3"/>
      </rPr>
      <t>if</t>
    </r>
    <r>
      <rPr>
        <sz val="10.5"/>
        <color rgb="FFCCCCCC"/>
        <rFont val="Consolas"/>
        <family val="3"/>
      </rPr>
      <t xml:space="preserve"> </t>
    </r>
    <r>
      <rPr>
        <sz val="10.5"/>
        <color rgb="FF9CDCFE"/>
        <rFont val="Consolas"/>
        <family val="3"/>
      </rPr>
      <t>archivo_analisis</t>
    </r>
    <r>
      <rPr>
        <sz val="10.5"/>
        <color rgb="FFCCCCCC"/>
        <rFont val="Consolas"/>
        <family val="3"/>
      </rPr>
      <t>:</t>
    </r>
  </si>
  <si>
    <r>
      <t xml:space="preserve">            </t>
    </r>
    <r>
      <rPr>
        <sz val="10.5"/>
        <color rgb="FFDCDCAA"/>
        <rFont val="Consolas"/>
        <family val="3"/>
      </rPr>
      <t>analizar_y_guardar_tendencia</t>
    </r>
    <r>
      <rPr>
        <sz val="10.5"/>
        <color rgb="FFCCCCCC"/>
        <rFont val="Consolas"/>
        <family val="3"/>
      </rPr>
      <t xml:space="preserve">(CONFIG, </t>
    </r>
    <r>
      <rPr>
        <sz val="10.5"/>
        <color rgb="FF9CDCFE"/>
        <rFont val="Consolas"/>
        <family val="3"/>
      </rPr>
      <t>periodo_completo</t>
    </r>
    <r>
      <rPr>
        <sz val="10.5"/>
        <color rgb="FFCCCCCC"/>
        <rFont val="Consolas"/>
        <family val="3"/>
      </rPr>
      <t xml:space="preserve">, </t>
    </r>
    <r>
      <rPr>
        <sz val="10.5"/>
        <color rgb="FF9CDCFE"/>
        <rFont val="Consolas"/>
        <family val="3"/>
      </rPr>
      <t>archivo_analisis</t>
    </r>
    <r>
      <rPr>
        <sz val="10.5"/>
        <color rgb="FFCCCCCC"/>
        <rFont val="Consolas"/>
        <family val="3"/>
      </rPr>
      <t>)</t>
    </r>
  </si>
  <si>
    <r>
      <t xml:space="preserve">    </t>
    </r>
    <r>
      <rPr>
        <sz val="10.5"/>
        <color rgb="FFC586C0"/>
        <rFont val="Consolas"/>
        <family val="3"/>
      </rPr>
      <t>else</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</si>
  <si>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CE9178"/>
        <rFont val="Consolas"/>
        <family val="3"/>
      </rPr>
      <t>"</t>
    </r>
    <r>
      <rPr>
        <sz val="10.5"/>
        <color rgb="FFD7BA7D"/>
        <rFont val="Consolas"/>
        <family val="3"/>
      </rPr>
      <t>\n</t>
    </r>
    <r>
      <rPr>
        <sz val="10.5"/>
        <color rgb="FFCE9178"/>
        <rFont val="Consolas"/>
        <family val="3"/>
      </rPr>
      <t xml:space="preserve"> X No se pudieron descargar todos los bloques de datos. El análisis final no se puede ejecutar."</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</si>
  <si>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t>
    </r>
    <r>
      <rPr>
        <sz val="10.5"/>
        <color rgb="FFD7BA7D"/>
        <rFont val="Consolas"/>
        <family val="3"/>
      </rPr>
      <t>\n</t>
    </r>
    <r>
      <rPr>
        <sz val="10.5"/>
        <color rgb="FFCE9178"/>
        <rFont val="Segoe UI Symbol"/>
        <family val="2"/>
      </rPr>
      <t>☑</t>
    </r>
    <r>
      <rPr>
        <sz val="10.5"/>
        <color rgb="FFCE9178"/>
        <rFont val="Consolas"/>
        <family val="3"/>
      </rPr>
      <t xml:space="preserve"> ¡Script B.1.1 (Análisis de Tendencia Histórica) para </t>
    </r>
    <r>
      <rPr>
        <sz val="10.5"/>
        <color rgb="FF569CD6"/>
        <rFont val="Consolas"/>
        <family val="3"/>
      </rPr>
      <t>{</t>
    </r>
    <r>
      <rPr>
        <sz val="10.5"/>
        <color rgb="FFCCCCCC"/>
        <rFont val="Consolas"/>
        <family val="3"/>
      </rPr>
      <t>CONFIG[</t>
    </r>
    <r>
      <rPr>
        <sz val="10.5"/>
        <color rgb="FFCE9178"/>
        <rFont val="Consolas"/>
        <family val="3"/>
      </rPr>
      <t>'nombre_lugar'</t>
    </r>
    <r>
      <rPr>
        <sz val="10.5"/>
        <color rgb="FFCCCCCC"/>
        <rFont val="Consolas"/>
        <family val="3"/>
      </rPr>
      <t>]</t>
    </r>
    <r>
      <rPr>
        <sz val="10.5"/>
        <color rgb="FF569CD6"/>
        <rFont val="Consolas"/>
        <family val="3"/>
      </rPr>
      <t>}</t>
    </r>
    <r>
      <rPr>
        <sz val="10.5"/>
        <color rgb="FFCE9178"/>
        <rFont val="Consolas"/>
        <family val="3"/>
      </rPr>
      <t xml:space="preserve"> completado!"</t>
    </r>
    <r>
      <rPr>
        <sz val="10.5"/>
        <color rgb="FFCCCCCC"/>
        <rFont val="Consolas"/>
        <family val="3"/>
      </rPr>
      <t>)</t>
    </r>
  </si>
  <si>
    <t>PASO B.1.2</t>
  </si>
  <si>
    <t>#B_1_2_Analisis_Tendencia_Avanzado_LogroñoPlus0709.py</t>
  </si>
  <si>
    <t>#Este script lee los datos ya descargados y unificados del paso B.1.1</t>
  </si>
  <si>
    <t>#y aplica métodos de tendencia no lineales (LOESS y Media Móvil) para un</t>
  </si>
  <si>
    <t>#análisis más detallado.</t>
  </si>
  <si>
    <r>
      <t>import</t>
    </r>
    <r>
      <rPr>
        <sz val="10.5"/>
        <color rgb="FFCCCCCC"/>
        <rFont val="Consolas"/>
        <family val="3"/>
      </rPr>
      <t xml:space="preserve"> </t>
    </r>
    <r>
      <rPr>
        <sz val="10.5"/>
        <color rgb="FF4EC9B0"/>
        <rFont val="Consolas"/>
        <family val="3"/>
      </rPr>
      <t>statsmodels</t>
    </r>
    <r>
      <rPr>
        <sz val="10.5"/>
        <color rgb="FFCCCCCC"/>
        <rFont val="Consolas"/>
        <family val="3"/>
      </rPr>
      <t>.</t>
    </r>
    <r>
      <rPr>
        <sz val="10.5"/>
        <color rgb="FF4EC9B0"/>
        <rFont val="Consolas"/>
        <family val="3"/>
      </rPr>
      <t>api</t>
    </r>
    <r>
      <rPr>
        <sz val="10.5"/>
        <color rgb="FFCCCCCC"/>
        <rFont val="Consolas"/>
        <family val="3"/>
      </rPr>
      <t xml:space="preserve"> </t>
    </r>
    <r>
      <rPr>
        <sz val="10.5"/>
        <color rgb="FFC586C0"/>
        <rFont val="Consolas"/>
        <family val="3"/>
      </rPr>
      <t>as</t>
    </r>
    <r>
      <rPr>
        <sz val="10.5"/>
        <color rgb="FFCCCCCC"/>
        <rFont val="Consolas"/>
        <family val="3"/>
      </rPr>
      <t xml:space="preserve"> </t>
    </r>
    <r>
      <rPr>
        <sz val="10.5"/>
        <color rgb="FF4EC9B0"/>
        <rFont val="Consolas"/>
        <family val="3"/>
      </rPr>
      <t>sm</t>
    </r>
    <r>
      <rPr>
        <sz val="10.5"/>
        <color rgb="FFCCCCCC"/>
        <rFont val="Consolas"/>
        <family val="3"/>
      </rPr>
      <t xml:space="preserve"> </t>
    </r>
    <r>
      <rPr>
        <sz val="10.5"/>
        <color rgb="FF6A9955"/>
        <rFont val="Consolas"/>
        <family val="3"/>
      </rPr>
      <t># Librería para el análisis LOESS</t>
    </r>
  </si>
  <si>
    <r>
      <t>def</t>
    </r>
    <r>
      <rPr>
        <sz val="10.5"/>
        <color rgb="FFCCCCCC"/>
        <rFont val="Consolas"/>
        <family val="3"/>
      </rPr>
      <t xml:space="preserve"> </t>
    </r>
    <r>
      <rPr>
        <sz val="10.5"/>
        <color rgb="FFDCDCAA"/>
        <rFont val="Consolas"/>
        <family val="3"/>
      </rPr>
      <t>analizar_y_graficar_tendencia_avanzada</t>
    </r>
    <r>
      <rPr>
        <sz val="10.5"/>
        <color rgb="FFCCCCCC"/>
        <rFont val="Consolas"/>
        <family val="3"/>
      </rPr>
      <t>(</t>
    </r>
    <r>
      <rPr>
        <sz val="10.5"/>
        <color rgb="FF9CDCFE"/>
        <rFont val="Consolas"/>
        <family val="3"/>
      </rPr>
      <t>config</t>
    </r>
    <r>
      <rPr>
        <sz val="10.5"/>
        <color rgb="FFCCCCCC"/>
        <rFont val="Consolas"/>
        <family val="3"/>
      </rPr>
      <t xml:space="preserve">, </t>
    </r>
    <r>
      <rPr>
        <sz val="10.5"/>
        <color rgb="FF9CDCFE"/>
        <rFont val="Consolas"/>
        <family val="3"/>
      </rPr>
      <t>archivo_datos</t>
    </r>
    <r>
      <rPr>
        <sz val="10.5"/>
        <color rgb="FFCCCCCC"/>
        <rFont val="Consolas"/>
        <family val="3"/>
      </rPr>
      <t>):</t>
    </r>
  </si>
  <si>
    <r>
      <t xml:space="preserve">    </t>
    </r>
    <r>
      <rPr>
        <sz val="10.5"/>
        <color rgb="FFCE9178"/>
        <rFont val="Consolas"/>
        <family val="3"/>
      </rPr>
      <t>"""Lee los datos anuales y genera un gráfico con tendencias no lineales</t>
    </r>
  </si>
  <si>
    <t>    para una mejor visualización de los patrones a lo largo del tiempo."""</t>
  </si>
  <si>
    <r>
      <t xml:space="preserve">    </t>
    </r>
    <r>
      <rPr>
        <sz val="10.5"/>
        <color rgb="FF9CDCFE"/>
        <rFont val="Consolas"/>
        <family val="3"/>
      </rPr>
      <t>periodo_completo</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CE9178"/>
        <rFont val="Consolas"/>
        <family val="3"/>
      </rPr>
      <t>"1981-2024"</t>
    </r>
  </si>
  <si>
    <r>
      <t xml:space="preserve">    </t>
    </r>
    <r>
      <rPr>
        <sz val="10.5"/>
        <color rgb="FF9CDCFE"/>
        <rFont val="Consolas"/>
        <family val="3"/>
      </rPr>
      <t>nombre_grafico</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569CD6"/>
        <rFont val="Consolas"/>
        <family val="3"/>
      </rPr>
      <t>f</t>
    </r>
    <r>
      <rPr>
        <sz val="10.5"/>
        <color rgb="FFCE9178"/>
        <rFont val="Consolas"/>
        <family val="3"/>
      </rPr>
      <t>"grafico_02_tendencia_avanzada_</t>
    </r>
    <r>
      <rPr>
        <sz val="10.5"/>
        <color rgb="FF569CD6"/>
        <rFont val="Consolas"/>
        <family val="3"/>
      </rPr>
      <t>{</t>
    </r>
    <r>
      <rPr>
        <sz val="10.5"/>
        <color rgb="FF9CDCFE"/>
        <rFont val="Consolas"/>
        <family val="3"/>
      </rPr>
      <t>nombre_lugar</t>
    </r>
    <r>
      <rPr>
        <sz val="10.5"/>
        <color rgb="FF569CD6"/>
        <rFont val="Consolas"/>
        <family val="3"/>
      </rPr>
      <t>}</t>
    </r>
    <r>
      <rPr>
        <sz val="10.5"/>
        <color rgb="FFCE9178"/>
        <rFont val="Consolas"/>
        <family val="3"/>
      </rPr>
      <t>_</t>
    </r>
    <r>
      <rPr>
        <sz val="10.5"/>
        <color rgb="FF569CD6"/>
        <rFont val="Consolas"/>
        <family val="3"/>
      </rPr>
      <t>{</t>
    </r>
    <r>
      <rPr>
        <sz val="10.5"/>
        <color rgb="FF9CDCFE"/>
        <rFont val="Consolas"/>
        <family val="3"/>
      </rPr>
      <t>periodo_completo</t>
    </r>
    <r>
      <rPr>
        <sz val="10.5"/>
        <color rgb="FF569CD6"/>
        <rFont val="Consolas"/>
        <family val="3"/>
      </rPr>
      <t>}</t>
    </r>
    <r>
      <rPr>
        <sz val="10.5"/>
        <color rgb="FFCE9178"/>
        <rFont val="Consolas"/>
        <family val="3"/>
      </rPr>
      <t>.png"</t>
    </r>
  </si>
  <si>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t>
    </r>
    <r>
      <rPr>
        <sz val="10.5"/>
        <color rgb="FFD7BA7D"/>
        <rFont val="Consolas"/>
        <family val="3"/>
      </rPr>
      <t>\n</t>
    </r>
    <r>
      <rPr>
        <sz val="10.5"/>
        <color rgb="FFCE9178"/>
        <rFont val="Consolas"/>
        <family val="3"/>
      </rPr>
      <t xml:space="preserve">Analizando tendencias avanzadas para </t>
    </r>
    <r>
      <rPr>
        <sz val="10.5"/>
        <color rgb="FF569CD6"/>
        <rFont val="Consolas"/>
        <family val="3"/>
      </rPr>
      <t>{</t>
    </r>
    <r>
      <rPr>
        <sz val="10.5"/>
        <color rgb="FF9CDCFE"/>
        <rFont val="Consolas"/>
        <family val="3"/>
      </rPr>
      <t>nombre_lugar</t>
    </r>
    <r>
      <rPr>
        <sz val="10.5"/>
        <color rgb="FF569CD6"/>
        <rFont val="Consolas"/>
        <family val="3"/>
      </rPr>
      <t>}</t>
    </r>
    <r>
      <rPr>
        <sz val="10.5"/>
        <color rgb="FFCE9178"/>
        <rFont val="Consolas"/>
        <family val="3"/>
      </rPr>
      <t>..."</t>
    </r>
    <r>
      <rPr>
        <sz val="10.5"/>
        <color rgb="FFCCCCCC"/>
        <rFont val="Consolas"/>
        <family val="3"/>
      </rPr>
      <t>)</t>
    </r>
  </si>
  <si>
    <r>
      <t xml:space="preserve">        </t>
    </r>
    <r>
      <rPr>
        <sz val="10.5"/>
        <color rgb="FF9CDCFE"/>
        <rFont val="Consolas"/>
        <family val="3"/>
      </rPr>
      <t>df</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pd</t>
    </r>
    <r>
      <rPr>
        <sz val="10.5"/>
        <color rgb="FFCCCCCC"/>
        <rFont val="Consolas"/>
        <family val="3"/>
      </rPr>
      <t>.</t>
    </r>
    <r>
      <rPr>
        <sz val="10.5"/>
        <color rgb="FFDCDCAA"/>
        <rFont val="Consolas"/>
        <family val="3"/>
      </rPr>
      <t>read_csv</t>
    </r>
    <r>
      <rPr>
        <sz val="10.5"/>
        <color rgb="FFCCCCCC"/>
        <rFont val="Consolas"/>
        <family val="3"/>
      </rPr>
      <t>(</t>
    </r>
    <r>
      <rPr>
        <sz val="10.5"/>
        <color rgb="FF9CDCFE"/>
        <rFont val="Consolas"/>
        <family val="3"/>
      </rPr>
      <t>archivo_datos</t>
    </r>
    <r>
      <rPr>
        <sz val="10.5"/>
        <color rgb="FFCCCCCC"/>
        <rFont val="Consolas"/>
        <family val="3"/>
      </rPr>
      <t xml:space="preserve">, </t>
    </r>
    <r>
      <rPr>
        <sz val="10.5"/>
        <color rgb="FF9CDCFE"/>
        <rFont val="Consolas"/>
        <family val="3"/>
      </rPr>
      <t>parse_dates</t>
    </r>
    <r>
      <rPr>
        <sz val="10.5"/>
        <color rgb="FFD4D4D4"/>
        <rFont val="Consolas"/>
        <family val="3"/>
      </rPr>
      <t>=</t>
    </r>
    <r>
      <rPr>
        <sz val="10.5"/>
        <color rgb="FFCCCCCC"/>
        <rFont val="Consolas"/>
        <family val="3"/>
      </rPr>
      <t>[</t>
    </r>
    <r>
      <rPr>
        <sz val="10.5"/>
        <color rgb="FFCE9178"/>
        <rFont val="Consolas"/>
        <family val="3"/>
      </rPr>
      <t>'date'</t>
    </r>
    <r>
      <rPr>
        <sz val="10.5"/>
        <color rgb="FFCCCCCC"/>
        <rFont val="Consolas"/>
        <family val="3"/>
      </rPr>
      <t>])</t>
    </r>
  </si>
  <si>
    <r>
      <t xml:space="preserve">    </t>
    </r>
    <r>
      <rPr>
        <sz val="10.5"/>
        <color rgb="FFC586C0"/>
        <rFont val="Consolas"/>
        <family val="3"/>
      </rPr>
      <t>except</t>
    </r>
    <r>
      <rPr>
        <sz val="10.5"/>
        <color rgb="FFCCCCCC"/>
        <rFont val="Consolas"/>
        <family val="3"/>
      </rPr>
      <t xml:space="preserve"> </t>
    </r>
    <r>
      <rPr>
        <sz val="10.5"/>
        <color rgb="FF4EC9B0"/>
        <rFont val="Consolas"/>
        <family val="3"/>
      </rPr>
      <t>FileNotFoundError</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</si>
  <si>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t>
    </r>
    <r>
      <rPr>
        <sz val="10.5"/>
        <color rgb="FFD7BA7D"/>
        <rFont val="Consolas"/>
        <family val="3"/>
      </rPr>
      <t>\n</t>
    </r>
    <r>
      <rPr>
        <sz val="10.5"/>
        <color rgb="FFCE9178"/>
        <rFont val="Consolas"/>
        <family val="3"/>
      </rPr>
      <t xml:space="preserve"> X Error: No se encontró el archivo de datos '</t>
    </r>
    <r>
      <rPr>
        <sz val="10.5"/>
        <color rgb="FF569CD6"/>
        <rFont val="Consolas"/>
        <family val="3"/>
      </rPr>
      <t>{</t>
    </r>
    <r>
      <rPr>
        <sz val="10.5"/>
        <color rgb="FF9CDCFE"/>
        <rFont val="Consolas"/>
        <family val="3"/>
      </rPr>
      <t>archivo_datos</t>
    </r>
    <r>
      <rPr>
        <sz val="10.5"/>
        <color rgb="FF569CD6"/>
        <rFont val="Consolas"/>
        <family val="3"/>
      </rPr>
      <t>}</t>
    </r>
    <r>
      <rPr>
        <sz val="10.5"/>
        <color rgb="FFCE9178"/>
        <rFont val="Consolas"/>
        <family val="3"/>
      </rPr>
      <t>'."</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</si>
  <si>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 Asegúrate de haber ejecutado primero el script B_1_1_Tendencia_Historica_LogroñoPlus0709.py"</t>
    </r>
    <r>
      <rPr>
        <sz val="10.5"/>
        <color rgb="FFCCCCCC"/>
        <rFont val="Consolas"/>
        <family val="3"/>
      </rPr>
      <t>)</t>
    </r>
  </si>
  <si>
    <r>
      <t xml:space="preserve">    </t>
    </r>
    <r>
      <rPr>
        <sz val="10.5"/>
        <color rgb="FF6A9955"/>
        <rFont val="Consolas"/>
        <family val="3"/>
      </rPr>
      <t># Preparar datos anuales</t>
    </r>
  </si>
  <si>
    <r>
      <t xml:space="preserve">    </t>
    </r>
    <r>
      <rPr>
        <sz val="10.5"/>
        <color rgb="FF9CDCFE"/>
        <rFont val="Consolas"/>
        <family val="3"/>
      </rPr>
      <t>df_anual</t>
    </r>
    <r>
      <rPr>
        <sz val="10.5"/>
        <color rgb="FFCCCCCC"/>
        <rFont val="Consolas"/>
        <family val="3"/>
      </rPr>
      <t>.</t>
    </r>
    <r>
      <rPr>
        <sz val="10.5"/>
        <color rgb="FFDCDCAA"/>
        <rFont val="Consolas"/>
        <family val="3"/>
      </rPr>
      <t>dropna</t>
    </r>
    <r>
      <rPr>
        <sz val="10.5"/>
        <color rgb="FFCCCCCC"/>
        <rFont val="Consolas"/>
        <family val="3"/>
      </rPr>
      <t>(</t>
    </r>
    <r>
      <rPr>
        <sz val="10.5"/>
        <color rgb="FF9CDCFE"/>
        <rFont val="Consolas"/>
        <family val="3"/>
      </rPr>
      <t>subset</t>
    </r>
    <r>
      <rPr>
        <sz val="10.5"/>
        <color rgb="FFD4D4D4"/>
        <rFont val="Consolas"/>
        <family val="3"/>
      </rPr>
      <t>=</t>
    </r>
    <r>
      <rPr>
        <sz val="10.5"/>
        <color rgb="FFCCCCCC"/>
        <rFont val="Consolas"/>
        <family val="3"/>
      </rPr>
      <t>[</t>
    </r>
    <r>
      <rPr>
        <sz val="10.5"/>
        <color rgb="FFCE9178"/>
        <rFont val="Consolas"/>
        <family val="3"/>
      </rPr>
      <t>'precip_diaria_mm'</t>
    </r>
    <r>
      <rPr>
        <sz val="10.5"/>
        <color rgb="FFCCCCCC"/>
        <rFont val="Consolas"/>
        <family val="3"/>
      </rPr>
      <t xml:space="preserve">], </t>
    </r>
    <r>
      <rPr>
        <sz val="10.5"/>
        <color rgb="FF9CDCFE"/>
        <rFont val="Consolas"/>
        <family val="3"/>
      </rPr>
      <t>inplace</t>
    </r>
    <r>
      <rPr>
        <sz val="10.5"/>
        <color rgb="FFD4D4D4"/>
        <rFont val="Consolas"/>
        <family val="3"/>
      </rPr>
      <t>=</t>
    </r>
    <r>
      <rPr>
        <sz val="10.5"/>
        <color rgb="FF569CD6"/>
        <rFont val="Consolas"/>
        <family val="3"/>
      </rPr>
      <t>True</t>
    </r>
    <r>
      <rPr>
        <sz val="10.5"/>
        <color rgb="FFCCCCCC"/>
        <rFont val="Consolas"/>
        <family val="3"/>
      </rPr>
      <t>)</t>
    </r>
  </si>
  <si>
    <r>
      <t xml:space="preserve">    </t>
    </r>
    <r>
      <rPr>
        <sz val="10.5"/>
        <color rgb="FF6A9955"/>
        <rFont val="Consolas"/>
        <family val="3"/>
      </rPr>
      <t># --- CÁLCULO DE TENDENCIAS NO LINEALES</t>
    </r>
  </si>
  <si>
    <r>
      <t xml:space="preserve">    </t>
    </r>
    <r>
      <rPr>
        <sz val="10.5"/>
        <color rgb="FF6A9955"/>
        <rFont val="Consolas"/>
        <family val="3"/>
      </rPr>
      <t># 1. Media Móvil Centrada de 5 años (para suavizar picos)</t>
    </r>
  </si>
  <si>
    <r>
      <t xml:space="preserve">    </t>
    </r>
    <r>
      <rPr>
        <sz val="10.5"/>
        <color rgb="FF9CDCFE"/>
        <rFont val="Consolas"/>
        <family val="3"/>
      </rPr>
      <t>df_anual</t>
    </r>
    <r>
      <rPr>
        <sz val="10.5"/>
        <color rgb="FFCCCCCC"/>
        <rFont val="Consolas"/>
        <family val="3"/>
      </rPr>
      <t>[</t>
    </r>
    <r>
      <rPr>
        <sz val="10.5"/>
        <color rgb="FFCE9178"/>
        <rFont val="Consolas"/>
        <family val="3"/>
      </rPr>
      <t>'media_movil_5a'</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df_anual</t>
    </r>
    <r>
      <rPr>
        <sz val="10.5"/>
        <color rgb="FFCCCCCC"/>
        <rFont val="Consolas"/>
        <family val="3"/>
      </rPr>
      <t>[</t>
    </r>
    <r>
      <rPr>
        <sz val="10.5"/>
        <color rgb="FFCE9178"/>
        <rFont val="Consolas"/>
        <family val="3"/>
      </rPr>
      <t>'precip_diaria_mm'</t>
    </r>
    <r>
      <rPr>
        <sz val="10.5"/>
        <color rgb="FFCCCCCC"/>
        <rFont val="Consolas"/>
        <family val="3"/>
      </rPr>
      <t>].</t>
    </r>
    <r>
      <rPr>
        <sz val="10.5"/>
        <color rgb="FFDCDCAA"/>
        <rFont val="Consolas"/>
        <family val="3"/>
      </rPr>
      <t>rolling</t>
    </r>
    <r>
      <rPr>
        <sz val="10.5"/>
        <color rgb="FFCCCCCC"/>
        <rFont val="Consolas"/>
        <family val="3"/>
      </rPr>
      <t>(</t>
    </r>
    <r>
      <rPr>
        <sz val="10.5"/>
        <color rgb="FF9CDCFE"/>
        <rFont val="Consolas"/>
        <family val="3"/>
      </rPr>
      <t>window</t>
    </r>
    <r>
      <rPr>
        <sz val="10.5"/>
        <color rgb="FFD4D4D4"/>
        <rFont val="Consolas"/>
        <family val="3"/>
      </rPr>
      <t>=</t>
    </r>
    <r>
      <rPr>
        <sz val="10.5"/>
        <color rgb="FFB5CEA8"/>
        <rFont val="Consolas"/>
        <family val="3"/>
      </rPr>
      <t>5</t>
    </r>
    <r>
      <rPr>
        <sz val="10.5"/>
        <color rgb="FFCCCCCC"/>
        <rFont val="Consolas"/>
        <family val="3"/>
      </rPr>
      <t xml:space="preserve">, </t>
    </r>
    <r>
      <rPr>
        <sz val="10.5"/>
        <color rgb="FF9CDCFE"/>
        <rFont val="Consolas"/>
        <family val="3"/>
      </rPr>
      <t>center</t>
    </r>
    <r>
      <rPr>
        <sz val="10.5"/>
        <color rgb="FFD4D4D4"/>
        <rFont val="Consolas"/>
        <family val="3"/>
      </rPr>
      <t>=</t>
    </r>
    <r>
      <rPr>
        <sz val="10.5"/>
        <color rgb="FF569CD6"/>
        <rFont val="Consolas"/>
        <family val="3"/>
      </rPr>
      <t>True</t>
    </r>
    <r>
      <rPr>
        <sz val="10.5"/>
        <color rgb="FFCCCCCC"/>
        <rFont val="Consolas"/>
        <family val="3"/>
      </rPr>
      <t>).</t>
    </r>
    <r>
      <rPr>
        <sz val="10.5"/>
        <color rgb="FFDCDCAA"/>
        <rFont val="Consolas"/>
        <family val="3"/>
      </rPr>
      <t>mean</t>
    </r>
    <r>
      <rPr>
        <sz val="10.5"/>
        <color rgb="FFCCCCCC"/>
        <rFont val="Consolas"/>
        <family val="3"/>
      </rPr>
      <t>()</t>
    </r>
  </si>
  <si>
    <r>
      <t xml:space="preserve">    </t>
    </r>
    <r>
      <rPr>
        <sz val="10.5"/>
        <color rgb="FF6A9955"/>
        <rFont val="Consolas"/>
        <family val="3"/>
      </rPr>
      <t># 2. Tendencia LOESS (para una curva flexible y adaptativa)</t>
    </r>
  </si>
  <si>
    <r>
      <t xml:space="preserve">    </t>
    </r>
    <r>
      <rPr>
        <sz val="10.5"/>
        <color rgb="FF9CDCFE"/>
        <rFont val="Consolas"/>
        <family val="3"/>
      </rPr>
      <t>y</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df_anual</t>
    </r>
    <r>
      <rPr>
        <sz val="10.5"/>
        <color rgb="FFCCCCCC"/>
        <rFont val="Consolas"/>
        <family val="3"/>
      </rPr>
      <t>[</t>
    </r>
    <r>
      <rPr>
        <sz val="10.5"/>
        <color rgb="FFCE9178"/>
        <rFont val="Consolas"/>
        <family val="3"/>
      </rPr>
      <t>'precip_diaria_mm'</t>
    </r>
    <r>
      <rPr>
        <sz val="10.5"/>
        <color rgb="FFCCCCCC"/>
        <rFont val="Consolas"/>
        <family val="3"/>
      </rPr>
      <t>]</t>
    </r>
  </si>
  <si>
    <r>
      <t xml:space="preserve">    </t>
    </r>
    <r>
      <rPr>
        <sz val="10.5"/>
        <color rgb="FF9CDCFE"/>
        <rFont val="Consolas"/>
        <family val="3"/>
      </rPr>
      <t>x</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df_anual</t>
    </r>
    <r>
      <rPr>
        <sz val="10.5"/>
        <color rgb="FFCCCCCC"/>
        <rFont val="Consolas"/>
        <family val="3"/>
      </rPr>
      <t>[</t>
    </r>
    <r>
      <rPr>
        <sz val="10.5"/>
        <color rgb="FFCE9178"/>
        <rFont val="Consolas"/>
        <family val="3"/>
      </rPr>
      <t>'year'</t>
    </r>
    <r>
      <rPr>
        <sz val="10.5"/>
        <color rgb="FFCCCCCC"/>
        <rFont val="Consolas"/>
        <family val="3"/>
      </rPr>
      <t>]</t>
    </r>
  </si>
  <si>
    <r>
      <t xml:space="preserve">    </t>
    </r>
    <r>
      <rPr>
        <sz val="10.5"/>
        <color rgb="FF6A9955"/>
        <rFont val="Consolas"/>
        <family val="3"/>
      </rPr>
      <t># El parámetro 'frac' controla la suavidad. 0.3 es un buen punto de partida.</t>
    </r>
  </si>
  <si>
    <r>
      <t xml:space="preserve">    </t>
    </r>
    <r>
      <rPr>
        <sz val="10.5"/>
        <color rgb="FF9CDCFE"/>
        <rFont val="Consolas"/>
        <family val="3"/>
      </rPr>
      <t>loess_suavizado</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sm</t>
    </r>
    <r>
      <rPr>
        <sz val="10.5"/>
        <color rgb="FFCCCCCC"/>
        <rFont val="Consolas"/>
        <family val="3"/>
      </rPr>
      <t>.</t>
    </r>
    <r>
      <rPr>
        <sz val="10.5"/>
        <color rgb="FF4EC9B0"/>
        <rFont val="Consolas"/>
        <family val="3"/>
      </rPr>
      <t>nonparametric</t>
    </r>
    <r>
      <rPr>
        <sz val="10.5"/>
        <color rgb="FFCCCCCC"/>
        <rFont val="Consolas"/>
        <family val="3"/>
      </rPr>
      <t>.</t>
    </r>
    <r>
      <rPr>
        <sz val="10.5"/>
        <color rgb="FFDCDCAA"/>
        <rFont val="Consolas"/>
        <family val="3"/>
      </rPr>
      <t>lowess</t>
    </r>
    <r>
      <rPr>
        <sz val="10.5"/>
        <color rgb="FFCCCCCC"/>
        <rFont val="Consolas"/>
        <family val="3"/>
      </rPr>
      <t>(</t>
    </r>
    <r>
      <rPr>
        <sz val="10.5"/>
        <color rgb="FF9CDCFE"/>
        <rFont val="Consolas"/>
        <family val="3"/>
      </rPr>
      <t>y</t>
    </r>
    <r>
      <rPr>
        <sz val="10.5"/>
        <color rgb="FFCCCCCC"/>
        <rFont val="Consolas"/>
        <family val="3"/>
      </rPr>
      <t xml:space="preserve">, </t>
    </r>
    <r>
      <rPr>
        <sz val="10.5"/>
        <color rgb="FF9CDCFE"/>
        <rFont val="Consolas"/>
        <family val="3"/>
      </rPr>
      <t>x</t>
    </r>
    <r>
      <rPr>
        <sz val="10.5"/>
        <color rgb="FFCCCCCC"/>
        <rFont val="Consolas"/>
        <family val="3"/>
      </rPr>
      <t xml:space="preserve">, </t>
    </r>
    <r>
      <rPr>
        <sz val="10.5"/>
        <color rgb="FF9CDCFE"/>
        <rFont val="Consolas"/>
        <family val="3"/>
      </rPr>
      <t>frac</t>
    </r>
    <r>
      <rPr>
        <sz val="10.5"/>
        <color rgb="FFD4D4D4"/>
        <rFont val="Consolas"/>
        <family val="3"/>
      </rPr>
      <t>=</t>
    </r>
    <r>
      <rPr>
        <sz val="10.5"/>
        <color rgb="FFB5CEA8"/>
        <rFont val="Consolas"/>
        <family val="3"/>
      </rPr>
      <t>0.3</t>
    </r>
    <r>
      <rPr>
        <sz val="10.5"/>
        <color rgb="FFCCCCCC"/>
        <rFont val="Consolas"/>
        <family val="3"/>
      </rPr>
      <t>)</t>
    </r>
  </si>
  <si>
    <r>
      <t xml:space="preserve">    </t>
    </r>
    <r>
      <rPr>
        <sz val="10.5"/>
        <color rgb="FF6A9955"/>
        <rFont val="Consolas"/>
        <family val="3"/>
      </rPr>
      <t># --- GENERACIÓN DEL GRÁFICO AVANZADO</t>
    </r>
  </si>
  <si>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"Generando gráfico de tendencia avanzada..."</t>
    </r>
    <r>
      <rPr>
        <sz val="10.5"/>
        <color rgb="FFCCCCCC"/>
        <rFont val="Consolas"/>
        <family val="3"/>
      </rPr>
      <t>)</t>
    </r>
  </si>
  <si>
    <r>
      <t xml:space="preserve">    </t>
    </r>
    <r>
      <rPr>
        <sz val="10.5"/>
        <color rgb="FF6A9955"/>
        <rFont val="Consolas"/>
        <family val="3"/>
      </rPr>
      <t># Barras de precipitación anual (con más transparencia)</t>
    </r>
  </si>
  <si>
    <r>
      <t xml:space="preserve">    </t>
    </r>
    <r>
      <rPr>
        <sz val="10.5"/>
        <color rgb="FF9CDCFE"/>
        <rFont val="Consolas"/>
        <family val="3"/>
      </rPr>
      <t>ax</t>
    </r>
    <r>
      <rPr>
        <sz val="10.5"/>
        <color rgb="FFCCCCCC"/>
        <rFont val="Consolas"/>
        <family val="3"/>
      </rPr>
      <t>.</t>
    </r>
    <r>
      <rPr>
        <sz val="10.5"/>
        <color rgb="FFDCDCAA"/>
        <rFont val="Consolas"/>
        <family val="3"/>
      </rPr>
      <t>bar</t>
    </r>
    <r>
      <rPr>
        <sz val="10.5"/>
        <color rgb="FFCCCCCC"/>
        <rFont val="Consolas"/>
        <family val="3"/>
      </rPr>
      <t>(</t>
    </r>
    <r>
      <rPr>
        <sz val="10.5"/>
        <color rgb="FF9CDCFE"/>
        <rFont val="Consolas"/>
        <family val="3"/>
      </rPr>
      <t>df_anual</t>
    </r>
    <r>
      <rPr>
        <sz val="10.5"/>
        <color rgb="FFCCCCCC"/>
        <rFont val="Consolas"/>
        <family val="3"/>
      </rPr>
      <t>[</t>
    </r>
    <r>
      <rPr>
        <sz val="10.5"/>
        <color rgb="FFCE9178"/>
        <rFont val="Consolas"/>
        <family val="3"/>
      </rPr>
      <t>'year'</t>
    </r>
    <r>
      <rPr>
        <sz val="10.5"/>
        <color rgb="FFCCCCCC"/>
        <rFont val="Consolas"/>
        <family val="3"/>
      </rPr>
      <t xml:space="preserve">], </t>
    </r>
    <r>
      <rPr>
        <sz val="10.5"/>
        <color rgb="FF9CDCFE"/>
        <rFont val="Consolas"/>
        <family val="3"/>
      </rPr>
      <t>df_anual</t>
    </r>
    <r>
      <rPr>
        <sz val="10.5"/>
        <color rgb="FFCCCCCC"/>
        <rFont val="Consolas"/>
        <family val="3"/>
      </rPr>
      <t>[</t>
    </r>
    <r>
      <rPr>
        <sz val="10.5"/>
        <color rgb="FFCE9178"/>
        <rFont val="Consolas"/>
        <family val="3"/>
      </rPr>
      <t>'precip_diaria_mm'</t>
    </r>
    <r>
      <rPr>
        <sz val="10.5"/>
        <color rgb="FFCCCCCC"/>
        <rFont val="Consolas"/>
        <family val="3"/>
      </rPr>
      <t xml:space="preserve">], </t>
    </r>
    <r>
      <rPr>
        <sz val="10.5"/>
        <color rgb="FF9CDCFE"/>
        <rFont val="Consolas"/>
        <family val="3"/>
      </rPr>
      <t>color</t>
    </r>
    <r>
      <rPr>
        <sz val="10.5"/>
        <color rgb="FFD4D4D4"/>
        <rFont val="Consolas"/>
        <family val="3"/>
      </rPr>
      <t>=</t>
    </r>
    <r>
      <rPr>
        <sz val="10.5"/>
        <color rgb="FFCE9178"/>
        <rFont val="Consolas"/>
        <family val="3"/>
      </rPr>
      <t>'deepskyblue'</t>
    </r>
    <r>
      <rPr>
        <sz val="10.5"/>
        <color rgb="FFCCCCCC"/>
        <rFont val="Consolas"/>
        <family val="3"/>
      </rPr>
      <t xml:space="preserve">, </t>
    </r>
    <r>
      <rPr>
        <sz val="10.5"/>
        <color rgb="FF9CDCFE"/>
        <rFont val="Consolas"/>
        <family val="3"/>
      </rPr>
      <t>alpha</t>
    </r>
    <r>
      <rPr>
        <sz val="10.5"/>
        <color rgb="FFD4D4D4"/>
        <rFont val="Consolas"/>
        <family val="3"/>
      </rPr>
      <t>=</t>
    </r>
    <r>
      <rPr>
        <sz val="10.5"/>
        <color rgb="FFB5CEA8"/>
        <rFont val="Consolas"/>
        <family val="3"/>
      </rPr>
      <t>0.6</t>
    </r>
    <r>
      <rPr>
        <sz val="10.5"/>
        <color rgb="FFCCCCCC"/>
        <rFont val="Consolas"/>
        <family val="3"/>
      </rPr>
      <t xml:space="preserve">, </t>
    </r>
    <r>
      <rPr>
        <sz val="10.5"/>
        <color rgb="FF9CDCFE"/>
        <rFont val="Consolas"/>
        <family val="3"/>
      </rPr>
      <t>label</t>
    </r>
    <r>
      <rPr>
        <sz val="10.5"/>
        <color rgb="FFD4D4D4"/>
        <rFont val="Consolas"/>
        <family val="3"/>
      </rPr>
      <t>=</t>
    </r>
    <r>
      <rPr>
        <sz val="10.5"/>
        <color rgb="FFCE9178"/>
        <rFont val="Consolas"/>
        <family val="3"/>
      </rPr>
      <t>'Precipitación Anual Total'</t>
    </r>
    <r>
      <rPr>
        <sz val="10.5"/>
        <color rgb="FFCCCCCC"/>
        <rFont val="Consolas"/>
        <family val="3"/>
      </rPr>
      <t>)</t>
    </r>
  </si>
  <si>
    <r>
      <t xml:space="preserve">    </t>
    </r>
    <r>
      <rPr>
        <sz val="10.5"/>
        <color rgb="FF6A9955"/>
        <rFont val="Consolas"/>
        <family val="3"/>
      </rPr>
      <t># Línea de Media Móvil</t>
    </r>
  </si>
  <si>
    <r>
      <t xml:space="preserve">    </t>
    </r>
    <r>
      <rPr>
        <sz val="10.5"/>
        <color rgb="FF9CDCFE"/>
        <rFont val="Consolas"/>
        <family val="3"/>
      </rPr>
      <t>ax</t>
    </r>
    <r>
      <rPr>
        <sz val="10.5"/>
        <color rgb="FFCCCCCC"/>
        <rFont val="Consolas"/>
        <family val="3"/>
      </rPr>
      <t>.</t>
    </r>
    <r>
      <rPr>
        <sz val="10.5"/>
        <color rgb="FFDCDCAA"/>
        <rFont val="Consolas"/>
        <family val="3"/>
      </rPr>
      <t>plot</t>
    </r>
    <r>
      <rPr>
        <sz val="10.5"/>
        <color rgb="FFCCCCCC"/>
        <rFont val="Consolas"/>
        <family val="3"/>
      </rPr>
      <t>(</t>
    </r>
    <r>
      <rPr>
        <sz val="10.5"/>
        <color rgb="FF9CDCFE"/>
        <rFont val="Consolas"/>
        <family val="3"/>
      </rPr>
      <t>df_anual</t>
    </r>
    <r>
      <rPr>
        <sz val="10.5"/>
        <color rgb="FFCCCCCC"/>
        <rFont val="Consolas"/>
        <family val="3"/>
      </rPr>
      <t>[</t>
    </r>
    <r>
      <rPr>
        <sz val="10.5"/>
        <color rgb="FFCE9178"/>
        <rFont val="Consolas"/>
        <family val="3"/>
      </rPr>
      <t>'year'</t>
    </r>
    <r>
      <rPr>
        <sz val="10.5"/>
        <color rgb="FFCCCCCC"/>
        <rFont val="Consolas"/>
        <family val="3"/>
      </rPr>
      <t xml:space="preserve">], </t>
    </r>
    <r>
      <rPr>
        <sz val="10.5"/>
        <color rgb="FF9CDCFE"/>
        <rFont val="Consolas"/>
        <family val="3"/>
      </rPr>
      <t>df_anual</t>
    </r>
    <r>
      <rPr>
        <sz val="10.5"/>
        <color rgb="FFCCCCCC"/>
        <rFont val="Consolas"/>
        <family val="3"/>
      </rPr>
      <t>[</t>
    </r>
    <r>
      <rPr>
        <sz val="10.5"/>
        <color rgb="FFCE9178"/>
        <rFont val="Consolas"/>
        <family val="3"/>
      </rPr>
      <t>'media_movil_5a'</t>
    </r>
    <r>
      <rPr>
        <sz val="10.5"/>
        <color rgb="FFCCCCCC"/>
        <rFont val="Consolas"/>
        <family val="3"/>
      </rPr>
      <t xml:space="preserve">], </t>
    </r>
    <r>
      <rPr>
        <sz val="10.5"/>
        <color rgb="FF9CDCFE"/>
        <rFont val="Consolas"/>
        <family val="3"/>
      </rPr>
      <t>color</t>
    </r>
    <r>
      <rPr>
        <sz val="10.5"/>
        <color rgb="FFD4D4D4"/>
        <rFont val="Consolas"/>
        <family val="3"/>
      </rPr>
      <t>=</t>
    </r>
    <r>
      <rPr>
        <sz val="10.5"/>
        <color rgb="FFCE9178"/>
        <rFont val="Consolas"/>
        <family val="3"/>
      </rPr>
      <t>'orange'</t>
    </r>
    <r>
      <rPr>
        <sz val="10.5"/>
        <color rgb="FFCCCCCC"/>
        <rFont val="Consolas"/>
        <family val="3"/>
      </rPr>
      <t xml:space="preserve">, </t>
    </r>
    <r>
      <rPr>
        <sz val="10.5"/>
        <color rgb="FF9CDCFE"/>
        <rFont val="Consolas"/>
        <family val="3"/>
      </rPr>
      <t>linestyle</t>
    </r>
    <r>
      <rPr>
        <sz val="10.5"/>
        <color rgb="FFD4D4D4"/>
        <rFont val="Consolas"/>
        <family val="3"/>
      </rPr>
      <t>=</t>
    </r>
    <r>
      <rPr>
        <sz val="10.5"/>
        <color rgb="FFCE9178"/>
        <rFont val="Consolas"/>
        <family val="3"/>
      </rPr>
      <t>'--'</t>
    </r>
    <r>
      <rPr>
        <sz val="10.5"/>
        <color rgb="FFCCCCCC"/>
        <rFont val="Consolas"/>
        <family val="3"/>
      </rPr>
      <t xml:space="preserve">, </t>
    </r>
    <r>
      <rPr>
        <sz val="10.5"/>
        <color rgb="FF9CDCFE"/>
        <rFont val="Consolas"/>
        <family val="3"/>
      </rPr>
      <t>linewidth</t>
    </r>
    <r>
      <rPr>
        <sz val="10.5"/>
        <color rgb="FFD4D4D4"/>
        <rFont val="Consolas"/>
        <family val="3"/>
      </rPr>
      <t>=</t>
    </r>
    <r>
      <rPr>
        <sz val="10.5"/>
        <color rgb="FFB5CEA8"/>
        <rFont val="Consolas"/>
        <family val="3"/>
      </rPr>
      <t>2.5</t>
    </r>
    <r>
      <rPr>
        <sz val="10.5"/>
        <color rgb="FFCCCCCC"/>
        <rFont val="Consolas"/>
        <family val="3"/>
      </rPr>
      <t xml:space="preserve">, </t>
    </r>
    <r>
      <rPr>
        <sz val="10.5"/>
        <color rgb="FF9CDCFE"/>
        <rFont val="Consolas"/>
        <family val="3"/>
      </rPr>
      <t>label</t>
    </r>
    <r>
      <rPr>
        <sz val="10.5"/>
        <color rgb="FFD4D4D4"/>
        <rFont val="Consolas"/>
        <family val="3"/>
      </rPr>
      <t>=</t>
    </r>
    <r>
      <rPr>
        <sz val="10.5"/>
        <color rgb="FFCE9178"/>
        <rFont val="Consolas"/>
        <family val="3"/>
      </rPr>
      <t>'Media Móvil de 5 Años'</t>
    </r>
    <r>
      <rPr>
        <sz val="10.5"/>
        <color rgb="FFCCCCCC"/>
        <rFont val="Consolas"/>
        <family val="3"/>
      </rPr>
      <t>)</t>
    </r>
  </si>
  <si>
    <r>
      <t xml:space="preserve">    </t>
    </r>
    <r>
      <rPr>
        <sz val="10.5"/>
        <color rgb="FF6A9955"/>
        <rFont val="Consolas"/>
        <family val="3"/>
      </rPr>
      <t># Linea de Tendencia LOESS</t>
    </r>
  </si>
  <si>
    <r>
      <t xml:space="preserve">    </t>
    </r>
    <r>
      <rPr>
        <sz val="10.5"/>
        <color rgb="FF9CDCFE"/>
        <rFont val="Consolas"/>
        <family val="3"/>
      </rPr>
      <t>ax</t>
    </r>
    <r>
      <rPr>
        <sz val="10.5"/>
        <color rgb="FFCCCCCC"/>
        <rFont val="Consolas"/>
        <family val="3"/>
      </rPr>
      <t>.</t>
    </r>
    <r>
      <rPr>
        <sz val="10.5"/>
        <color rgb="FFDCDCAA"/>
        <rFont val="Consolas"/>
        <family val="3"/>
      </rPr>
      <t>plot</t>
    </r>
    <r>
      <rPr>
        <sz val="10.5"/>
        <color rgb="FFCCCCCC"/>
        <rFont val="Consolas"/>
        <family val="3"/>
      </rPr>
      <t>(</t>
    </r>
    <r>
      <rPr>
        <sz val="10.5"/>
        <color rgb="FF9CDCFE"/>
        <rFont val="Consolas"/>
        <family val="3"/>
      </rPr>
      <t>loess_suavizado</t>
    </r>
    <r>
      <rPr>
        <sz val="10.5"/>
        <color rgb="FFCCCCCC"/>
        <rFont val="Consolas"/>
        <family val="3"/>
      </rPr>
      <t xml:space="preserve">[:, </t>
    </r>
    <r>
      <rPr>
        <sz val="10.5"/>
        <color rgb="FFB5CEA8"/>
        <rFont val="Consolas"/>
        <family val="3"/>
      </rPr>
      <t>0</t>
    </r>
    <r>
      <rPr>
        <sz val="10.5"/>
        <color rgb="FFCCCCCC"/>
        <rFont val="Consolas"/>
        <family val="3"/>
      </rPr>
      <t xml:space="preserve">], </t>
    </r>
    <r>
      <rPr>
        <sz val="10.5"/>
        <color rgb="FF9CDCFE"/>
        <rFont val="Consolas"/>
        <family val="3"/>
      </rPr>
      <t>loess_suavizado</t>
    </r>
    <r>
      <rPr>
        <sz val="10.5"/>
        <color rgb="FFCCCCCC"/>
        <rFont val="Consolas"/>
        <family val="3"/>
      </rPr>
      <t xml:space="preserve">[:, </t>
    </r>
    <r>
      <rPr>
        <sz val="10.5"/>
        <color rgb="FFB5CEA8"/>
        <rFont val="Consolas"/>
        <family val="3"/>
      </rPr>
      <t>1</t>
    </r>
    <r>
      <rPr>
        <sz val="10.5"/>
        <color rgb="FFCCCCCC"/>
        <rFont val="Consolas"/>
        <family val="3"/>
      </rPr>
      <t xml:space="preserve">], </t>
    </r>
    <r>
      <rPr>
        <sz val="10.5"/>
        <color rgb="FF9CDCFE"/>
        <rFont val="Consolas"/>
        <family val="3"/>
      </rPr>
      <t>color</t>
    </r>
    <r>
      <rPr>
        <sz val="10.5"/>
        <color rgb="FFD4D4D4"/>
        <rFont val="Consolas"/>
        <family val="3"/>
      </rPr>
      <t>=</t>
    </r>
    <r>
      <rPr>
        <sz val="10.5"/>
        <color rgb="FFCE9178"/>
        <rFont val="Consolas"/>
        <family val="3"/>
      </rPr>
      <t>'firebrick'</t>
    </r>
    <r>
      <rPr>
        <sz val="10.5"/>
        <color rgb="FFCCCCCC"/>
        <rFont val="Consolas"/>
        <family val="3"/>
      </rPr>
      <t xml:space="preserve">, </t>
    </r>
    <r>
      <rPr>
        <sz val="10.5"/>
        <color rgb="FF9CDCFE"/>
        <rFont val="Consolas"/>
        <family val="3"/>
      </rPr>
      <t>linestyle</t>
    </r>
    <r>
      <rPr>
        <sz val="10.5"/>
        <color rgb="FFD4D4D4"/>
        <rFont val="Consolas"/>
        <family val="3"/>
      </rPr>
      <t>=</t>
    </r>
    <r>
      <rPr>
        <sz val="10.5"/>
        <color rgb="FFCE9178"/>
        <rFont val="Consolas"/>
        <family val="3"/>
      </rPr>
      <t>'-'</t>
    </r>
    <r>
      <rPr>
        <sz val="10.5"/>
        <color rgb="FFCCCCCC"/>
        <rFont val="Consolas"/>
        <family val="3"/>
      </rPr>
      <t xml:space="preserve">, </t>
    </r>
    <r>
      <rPr>
        <sz val="10.5"/>
        <color rgb="FF9CDCFE"/>
        <rFont val="Consolas"/>
        <family val="3"/>
      </rPr>
      <t>linewidth</t>
    </r>
    <r>
      <rPr>
        <sz val="10.5"/>
        <color rgb="FFD4D4D4"/>
        <rFont val="Consolas"/>
        <family val="3"/>
      </rPr>
      <t>=</t>
    </r>
    <r>
      <rPr>
        <sz val="10.5"/>
        <color rgb="FFB5CEA8"/>
        <rFont val="Consolas"/>
        <family val="3"/>
      </rPr>
      <t>3</t>
    </r>
    <r>
      <rPr>
        <sz val="10.5"/>
        <color rgb="FFCCCCCC"/>
        <rFont val="Consolas"/>
        <family val="3"/>
      </rPr>
      <t xml:space="preserve">, </t>
    </r>
    <r>
      <rPr>
        <sz val="10.5"/>
        <color rgb="FF9CDCFE"/>
        <rFont val="Consolas"/>
        <family val="3"/>
      </rPr>
      <t>label</t>
    </r>
    <r>
      <rPr>
        <sz val="10.5"/>
        <color rgb="FFD4D4D4"/>
        <rFont val="Consolas"/>
        <family val="3"/>
      </rPr>
      <t>=</t>
    </r>
    <r>
      <rPr>
        <sz val="10.5"/>
        <color rgb="FFCE9178"/>
        <rFont val="Consolas"/>
        <family val="3"/>
      </rPr>
      <t>'Tendencia Curva (LOESS)'</t>
    </r>
    <r>
      <rPr>
        <sz val="10.5"/>
        <color rgb="FFCCCCCC"/>
        <rFont val="Consolas"/>
        <family val="3"/>
      </rPr>
      <t>)</t>
    </r>
  </si>
  <si>
    <r>
      <t xml:space="preserve">    </t>
    </r>
    <r>
      <rPr>
        <sz val="10.5"/>
        <color rgb="FF9CDCFE"/>
        <rFont val="Consolas"/>
        <family val="3"/>
      </rPr>
      <t>ax</t>
    </r>
    <r>
      <rPr>
        <sz val="10.5"/>
        <color rgb="FFCCCCCC"/>
        <rFont val="Consolas"/>
        <family val="3"/>
      </rPr>
      <t>.</t>
    </r>
    <r>
      <rPr>
        <sz val="10.5"/>
        <color rgb="FFDCDCAA"/>
        <rFont val="Consolas"/>
        <family val="3"/>
      </rPr>
      <t>set_title</t>
    </r>
    <r>
      <rPr>
        <sz val="10.5"/>
        <color rgb="FFCCCCCC"/>
        <rFont val="Consolas"/>
        <family val="3"/>
      </rPr>
      <t>(</t>
    </r>
    <r>
      <rPr>
        <sz val="10.5"/>
        <color rgb="FF569CD6"/>
        <rFont val="Consolas"/>
        <family val="3"/>
      </rPr>
      <t>f</t>
    </r>
    <r>
      <rPr>
        <sz val="10.5"/>
        <color rgb="FFCE9178"/>
        <rFont val="Consolas"/>
        <family val="3"/>
      </rPr>
      <t xml:space="preserve">"Análisis de Tendencia Avanzado de Precipitación en </t>
    </r>
    <r>
      <rPr>
        <sz val="10.5"/>
        <color rgb="FF569CD6"/>
        <rFont val="Consolas"/>
        <family val="3"/>
      </rPr>
      <t>{</t>
    </r>
    <r>
      <rPr>
        <sz val="10.5"/>
        <color rgb="FF9CDCFE"/>
        <rFont val="Consolas"/>
        <family val="3"/>
      </rPr>
      <t>nombre_lugar</t>
    </r>
    <r>
      <rPr>
        <sz val="10.5"/>
        <color rgb="FF569CD6"/>
        <rFont val="Consolas"/>
        <family val="3"/>
      </rPr>
      <t>}</t>
    </r>
    <r>
      <rPr>
        <sz val="10.5"/>
        <color rgb="FFCE9178"/>
        <rFont val="Consolas"/>
        <family val="3"/>
      </rPr>
      <t xml:space="preserve"> (1981-2024)"</t>
    </r>
    <r>
      <rPr>
        <sz val="10.5"/>
        <color rgb="FFCCCCCC"/>
        <rFont val="Consolas"/>
        <family val="3"/>
      </rPr>
      <t xml:space="preserve">, </t>
    </r>
    <r>
      <rPr>
        <sz val="10.5"/>
        <color rgb="FF9CDCFE"/>
        <rFont val="Consolas"/>
        <family val="3"/>
      </rPr>
      <t>fontsize</t>
    </r>
    <r>
      <rPr>
        <sz val="10.5"/>
        <color rgb="FFD4D4D4"/>
        <rFont val="Consolas"/>
        <family val="3"/>
      </rPr>
      <t>=</t>
    </r>
    <r>
      <rPr>
        <sz val="10.5"/>
        <color rgb="FFB5CEA8"/>
        <rFont val="Consolas"/>
        <family val="3"/>
      </rPr>
      <t>18</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</si>
  <si>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 xml:space="preserve">" -&gt; </t>
    </r>
    <r>
      <rPr>
        <sz val="10.5"/>
        <color rgb="FFCE9178"/>
        <rFont val="Segoe UI Symbol"/>
        <family val="2"/>
      </rPr>
      <t>☑</t>
    </r>
    <r>
      <rPr>
        <sz val="10.5"/>
        <color rgb="FFCE9178"/>
        <rFont val="Consolas"/>
        <family val="3"/>
      </rPr>
      <t xml:space="preserve"> Gráfico de tendencia avanzada guardado como '</t>
    </r>
    <r>
      <rPr>
        <sz val="10.5"/>
        <color rgb="FF569CD6"/>
        <rFont val="Consolas"/>
        <family val="3"/>
      </rPr>
      <t>{</t>
    </r>
    <r>
      <rPr>
        <sz val="10.5"/>
        <color rgb="FF9CDCFE"/>
        <rFont val="Consolas"/>
        <family val="3"/>
      </rPr>
      <t>nombre_grafico</t>
    </r>
    <r>
      <rPr>
        <sz val="10.5"/>
        <color rgb="FF569CD6"/>
        <rFont val="Consolas"/>
        <family val="3"/>
      </rPr>
      <t>}</t>
    </r>
    <r>
      <rPr>
        <sz val="10.5"/>
        <color rgb="FFCE9178"/>
        <rFont val="Consolas"/>
        <family val="3"/>
      </rPr>
      <t>'."</t>
    </r>
    <r>
      <rPr>
        <sz val="10.5"/>
        <color rgb="FFCCCCCC"/>
        <rFont val="Consolas"/>
        <family val="3"/>
      </rPr>
      <t>)</t>
    </r>
  </si>
  <si>
    <r>
      <t xml:space="preserve">    </t>
    </r>
    <r>
      <rPr>
        <sz val="10.5"/>
        <color rgb="FFCE9178"/>
        <rFont val="Consolas"/>
        <family val="3"/>
      </rPr>
      <t>"""Función principal para ejecutar el Paso B.1.2."""</t>
    </r>
  </si>
  <si>
    <r>
      <t xml:space="preserve">    </t>
    </r>
    <r>
      <rPr>
        <sz val="10.5"/>
        <color rgb="FF9CDCFE"/>
        <rFont val="Consolas"/>
        <family val="3"/>
      </rPr>
      <t>archivo_unificado</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os</t>
    </r>
    <r>
      <rPr>
        <sz val="10.5"/>
        <color rgb="FFCCCCCC"/>
        <rFont val="Consolas"/>
        <family val="3"/>
      </rPr>
      <t>.</t>
    </r>
    <r>
      <rPr>
        <sz val="10.5"/>
        <color rgb="FF9CDCFE"/>
        <rFont val="Consolas"/>
        <family val="3"/>
      </rPr>
      <t>path</t>
    </r>
    <r>
      <rPr>
        <sz val="10.5"/>
        <color rgb="FFCCCCCC"/>
        <rFont val="Consolas"/>
        <family val="3"/>
      </rPr>
      <t>.</t>
    </r>
    <r>
      <rPr>
        <sz val="10.5"/>
        <color rgb="FFDCDCAA"/>
        <rFont val="Consolas"/>
        <family val="3"/>
      </rPr>
      <t>join</t>
    </r>
    <r>
      <rPr>
        <sz val="10.5"/>
        <color rgb="FFCCCCCC"/>
        <rFont val="Consolas"/>
        <family val="3"/>
      </rPr>
      <t>(</t>
    </r>
    <r>
      <rPr>
        <sz val="10.5"/>
        <color rgb="FF9CDCFE"/>
        <rFont val="Consolas"/>
        <family val="3"/>
      </rPr>
      <t>nombre_carpeta</t>
    </r>
    <r>
      <rPr>
        <sz val="10.5"/>
        <color rgb="FFCCCCCC"/>
        <rFont val="Consolas"/>
        <family val="3"/>
      </rPr>
      <t xml:space="preserve">, </t>
    </r>
    <r>
      <rPr>
        <sz val="10.5"/>
        <color rgb="FF569CD6"/>
        <rFont val="Consolas"/>
        <family val="3"/>
      </rPr>
      <t>f</t>
    </r>
    <r>
      <rPr>
        <sz val="10.5"/>
        <color rgb="FFCE9178"/>
        <rFont val="Consolas"/>
        <family val="3"/>
      </rPr>
      <t>"referencia_diaria_CHIRPS_</t>
    </r>
    <r>
      <rPr>
        <sz val="10.5"/>
        <color rgb="FF569CD6"/>
        <rFont val="Consolas"/>
        <family val="3"/>
      </rPr>
      <t>{</t>
    </r>
    <r>
      <rPr>
        <sz val="10.5"/>
        <color rgb="FFCCCCCC"/>
        <rFont val="Consolas"/>
        <family val="3"/>
      </rPr>
      <t>CONFIG[</t>
    </r>
    <r>
      <rPr>
        <sz val="10.5"/>
        <color rgb="FFCE9178"/>
        <rFont val="Consolas"/>
        <family val="3"/>
      </rPr>
      <t>'nombre_lugar'</t>
    </r>
    <r>
      <rPr>
        <sz val="10.5"/>
        <color rgb="FFCCCCCC"/>
        <rFont val="Consolas"/>
        <family val="3"/>
      </rPr>
      <t>]</t>
    </r>
    <r>
      <rPr>
        <sz val="10.5"/>
        <color rgb="FF569CD6"/>
        <rFont val="Consolas"/>
        <family val="3"/>
      </rPr>
      <t>}</t>
    </r>
    <r>
      <rPr>
        <sz val="10.5"/>
        <color rgb="FFCE9178"/>
        <rFont val="Consolas"/>
        <family val="3"/>
      </rPr>
      <t>_1981-2024.csv"</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</si>
  <si>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t>
    </r>
    <r>
      <rPr>
        <sz val="10.5"/>
        <color rgb="FFD7BA7D"/>
        <rFont val="Consolas"/>
        <family val="3"/>
      </rPr>
      <t>\n</t>
    </r>
    <r>
      <rPr>
        <sz val="10.5"/>
        <color rgb="FFCE9178"/>
        <rFont val="Consolas"/>
        <family val="3"/>
      </rPr>
      <t>-- PASO B.1.2: Generando Análisis de Tendencia Avanzado ---"</t>
    </r>
    <r>
      <rPr>
        <sz val="10.5"/>
        <color rgb="FFCCCCCC"/>
        <rFont val="Consolas"/>
        <family val="3"/>
      </rPr>
      <t>)</t>
    </r>
  </si>
  <si>
    <r>
      <t xml:space="preserve">    </t>
    </r>
    <r>
      <rPr>
        <sz val="10.5"/>
        <color rgb="FFC586C0"/>
        <rFont val="Consolas"/>
        <family val="3"/>
      </rPr>
      <t>if</t>
    </r>
    <r>
      <rPr>
        <sz val="10.5"/>
        <color rgb="FFCCCCCC"/>
        <rFont val="Consolas"/>
        <family val="3"/>
      </rPr>
      <t xml:space="preserve"> </t>
    </r>
    <r>
      <rPr>
        <sz val="10.5"/>
        <color rgb="FF569CD6"/>
        <rFont val="Consolas"/>
        <family val="3"/>
      </rPr>
      <t>not</t>
    </r>
    <r>
      <rPr>
        <sz val="10.5"/>
        <color rgb="FFCCCCCC"/>
        <rFont val="Consolas"/>
        <family val="3"/>
      </rPr>
      <t xml:space="preserve"> </t>
    </r>
    <r>
      <rPr>
        <sz val="10.5"/>
        <color rgb="FF4EC9B0"/>
        <rFont val="Consolas"/>
        <family val="3"/>
      </rPr>
      <t>os</t>
    </r>
    <r>
      <rPr>
        <sz val="10.5"/>
        <color rgb="FFCCCCCC"/>
        <rFont val="Consolas"/>
        <family val="3"/>
      </rPr>
      <t>.</t>
    </r>
    <r>
      <rPr>
        <sz val="10.5"/>
        <color rgb="FF9CDCFE"/>
        <rFont val="Consolas"/>
        <family val="3"/>
      </rPr>
      <t>path</t>
    </r>
    <r>
      <rPr>
        <sz val="10.5"/>
        <color rgb="FFCCCCCC"/>
        <rFont val="Consolas"/>
        <family val="3"/>
      </rPr>
      <t>.</t>
    </r>
    <r>
      <rPr>
        <sz val="10.5"/>
        <color rgb="FFDCDCAA"/>
        <rFont val="Consolas"/>
        <family val="3"/>
      </rPr>
      <t>exists</t>
    </r>
    <r>
      <rPr>
        <sz val="10.5"/>
        <color rgb="FFCCCCCC"/>
        <rFont val="Consolas"/>
        <family val="3"/>
      </rPr>
      <t>(</t>
    </r>
    <r>
      <rPr>
        <sz val="10.5"/>
        <color rgb="FF9CDCFE"/>
        <rFont val="Consolas"/>
        <family val="3"/>
      </rPr>
      <t>archivo_unificado</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</si>
  <si>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 xml:space="preserve">"X ¡Error Crítico! El archivo de datos unificados no se encontró en: </t>
    </r>
    <r>
      <rPr>
        <sz val="10.5"/>
        <color rgb="FF569CD6"/>
        <rFont val="Consolas"/>
        <family val="3"/>
      </rPr>
      <t>{</t>
    </r>
    <r>
      <rPr>
        <sz val="10.5"/>
        <color rgb="FF9CDCFE"/>
        <rFont val="Consolas"/>
        <family val="3"/>
      </rPr>
      <t>archivo_unificado</t>
    </r>
    <r>
      <rPr>
        <sz val="10.5"/>
        <color rgb="FF569CD6"/>
        <rFont val="Consolas"/>
        <family val="3"/>
      </rPr>
      <t>}</t>
    </r>
    <r>
      <rPr>
        <sz val="10.5"/>
        <color rgb="FFCE9178"/>
        <rFont val="Consolas"/>
        <family val="3"/>
      </rPr>
      <t>"</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</si>
  <si>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"Por favor, ejecuta el script 'B_1_1_Tendencia_Historica_LogroñoPlus0709.py' primero."</t>
    </r>
    <r>
      <rPr>
        <sz val="10.5"/>
        <color rgb="FFCCCCCC"/>
        <rFont val="Consolas"/>
        <family val="3"/>
      </rPr>
      <t>)</t>
    </r>
  </si>
  <si>
    <r>
      <t xml:space="preserve">    </t>
    </r>
    <r>
      <rPr>
        <sz val="10.5"/>
        <color rgb="FFDCDCAA"/>
        <rFont val="Consolas"/>
        <family val="3"/>
      </rPr>
      <t>analizar_y_graficar_tendencia_avanzada</t>
    </r>
    <r>
      <rPr>
        <sz val="10.5"/>
        <color rgb="FFCCCCCC"/>
        <rFont val="Consolas"/>
        <family val="3"/>
      </rPr>
      <t xml:space="preserve">(CONFIG, </t>
    </r>
    <r>
      <rPr>
        <sz val="10.5"/>
        <color rgb="FF9CDCFE"/>
        <rFont val="Consolas"/>
        <family val="3"/>
      </rPr>
      <t>archivo_unificado</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</si>
  <si>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t>
    </r>
    <r>
      <rPr>
        <sz val="10.5"/>
        <color rgb="FFD7BA7D"/>
        <rFont val="Consolas"/>
        <family val="3"/>
      </rPr>
      <t>\n</t>
    </r>
    <r>
      <rPr>
        <sz val="10.5"/>
        <color rgb="FFCE9178"/>
        <rFont val="Segoe UI Symbol"/>
        <family val="2"/>
      </rPr>
      <t>☑</t>
    </r>
    <r>
      <rPr>
        <sz val="10.5"/>
        <color rgb="FFCE9178"/>
        <rFont val="Consolas"/>
        <family val="3"/>
      </rPr>
      <t xml:space="preserve"> ¡Script B.1.2 (Análisis Avanzado) completado! Revisa el nuevo gráfico.</t>
    </r>
    <r>
      <rPr>
        <sz val="10.5"/>
        <color rgb="FFD7BA7D"/>
        <rFont val="Consolas"/>
        <family val="3"/>
      </rPr>
      <t>\n</t>
    </r>
    <r>
      <rPr>
        <sz val="10.5"/>
        <color rgb="FFCE9178"/>
        <rFont val="Consolas"/>
        <family val="3"/>
      </rPr>
      <t>"</t>
    </r>
    <r>
      <rPr>
        <sz val="10.5"/>
        <color rgb="FFCCCCCC"/>
        <rFont val="Consolas"/>
        <family val="3"/>
      </rPr>
      <t>)</t>
    </r>
  </si>
  <si>
    <t>PASO C</t>
  </si>
  <si>
    <t># C_Correccion_Sesgo_LogroñoPlus0709.py</t>
  </si>
  <si>
    <t># VERSIÓN MEJORADA: Incluye gráficos de dos paneles, tablas de resumen detalladas, y los métodos de corrección de sesgo: Quantile Mapping, Delta Change, Linear Regression y Random Forest.</t>
  </si>
  <si>
    <r>
      <t>from</t>
    </r>
    <r>
      <rPr>
        <sz val="10.5"/>
        <color rgb="FFCCCCCC"/>
        <rFont val="Consolas"/>
        <family val="3"/>
      </rPr>
      <t xml:space="preserve"> </t>
    </r>
    <r>
      <rPr>
        <sz val="10.5"/>
        <color rgb="FF4EC9B0"/>
        <rFont val="Consolas"/>
        <family val="3"/>
      </rPr>
      <t>sklearn</t>
    </r>
    <r>
      <rPr>
        <sz val="10.5"/>
        <color rgb="FFCCCCCC"/>
        <rFont val="Consolas"/>
        <family val="3"/>
      </rPr>
      <t>.</t>
    </r>
    <r>
      <rPr>
        <sz val="10.5"/>
        <color rgb="FF4EC9B0"/>
        <rFont val="Consolas"/>
        <family val="3"/>
      </rPr>
      <t>linear_model</t>
    </r>
    <r>
      <rPr>
        <sz val="10.5"/>
        <color rgb="FFCCCCCC"/>
        <rFont val="Consolas"/>
        <family val="3"/>
      </rPr>
      <t xml:space="preserve"> </t>
    </r>
    <r>
      <rPr>
        <sz val="10.5"/>
        <color rgb="FFC586C0"/>
        <rFont val="Consolas"/>
        <family val="3"/>
      </rPr>
      <t>import</t>
    </r>
    <r>
      <rPr>
        <sz val="10.5"/>
        <color rgb="FFCCCCCC"/>
        <rFont val="Consolas"/>
        <family val="3"/>
      </rPr>
      <t xml:space="preserve"> </t>
    </r>
    <r>
      <rPr>
        <sz val="10.5"/>
        <color rgb="FF4EC9B0"/>
        <rFont val="Consolas"/>
        <family val="3"/>
      </rPr>
      <t>LinearRegression</t>
    </r>
  </si>
  <si>
    <r>
      <t>from</t>
    </r>
    <r>
      <rPr>
        <sz val="10.5"/>
        <color rgb="FFCCCCCC"/>
        <rFont val="Consolas"/>
        <family val="3"/>
      </rPr>
      <t xml:space="preserve"> </t>
    </r>
    <r>
      <rPr>
        <sz val="10.5"/>
        <color rgb="FF4EC9B0"/>
        <rFont val="Consolas"/>
        <family val="3"/>
      </rPr>
      <t>sklearn</t>
    </r>
    <r>
      <rPr>
        <sz val="10.5"/>
        <color rgb="FFCCCCCC"/>
        <rFont val="Consolas"/>
        <family val="3"/>
      </rPr>
      <t>.</t>
    </r>
    <r>
      <rPr>
        <sz val="10.5"/>
        <color rgb="FF4EC9B0"/>
        <rFont val="Consolas"/>
        <family val="3"/>
      </rPr>
      <t>ensemble</t>
    </r>
    <r>
      <rPr>
        <sz val="10.5"/>
        <color rgb="FFCCCCCC"/>
        <rFont val="Consolas"/>
        <family val="3"/>
      </rPr>
      <t xml:space="preserve"> </t>
    </r>
    <r>
      <rPr>
        <sz val="10.5"/>
        <color rgb="FFC586C0"/>
        <rFont val="Consolas"/>
        <family val="3"/>
      </rPr>
      <t>import</t>
    </r>
    <r>
      <rPr>
        <sz val="10.5"/>
        <color rgb="FFCCCCCC"/>
        <rFont val="Consolas"/>
        <family val="3"/>
      </rPr>
      <t xml:space="preserve"> </t>
    </r>
    <r>
      <rPr>
        <sz val="10.5"/>
        <color rgb="FF4EC9B0"/>
        <rFont val="Consolas"/>
        <family val="3"/>
      </rPr>
      <t>RandomForestRegressor</t>
    </r>
  </si>
  <si>
    <r>
      <t>import</t>
    </r>
    <r>
      <rPr>
        <sz val="10.5"/>
        <color rgb="FFCCCCCC"/>
        <rFont val="Consolas"/>
        <family val="3"/>
      </rPr>
      <t xml:space="preserve"> </t>
    </r>
    <r>
      <rPr>
        <sz val="10.5"/>
        <color rgb="FF4EC9B0"/>
        <rFont val="Consolas"/>
        <family val="3"/>
      </rPr>
      <t>statsmodels</t>
    </r>
    <r>
      <rPr>
        <sz val="10.5"/>
        <color rgb="FFCCCCCC"/>
        <rFont val="Consolas"/>
        <family val="3"/>
      </rPr>
      <t>.</t>
    </r>
    <r>
      <rPr>
        <sz val="10.5"/>
        <color rgb="FF4EC9B0"/>
        <rFont val="Consolas"/>
        <family val="3"/>
      </rPr>
      <t>api</t>
    </r>
    <r>
      <rPr>
        <sz val="10.5"/>
        <color rgb="FFCCCCCC"/>
        <rFont val="Consolas"/>
        <family val="3"/>
      </rPr>
      <t xml:space="preserve"> </t>
    </r>
    <r>
      <rPr>
        <sz val="10.5"/>
        <color rgb="FFC586C0"/>
        <rFont val="Consolas"/>
        <family val="3"/>
      </rPr>
      <t>as</t>
    </r>
    <r>
      <rPr>
        <sz val="10.5"/>
        <color rgb="FFCCCCCC"/>
        <rFont val="Consolas"/>
        <family val="3"/>
      </rPr>
      <t xml:space="preserve"> </t>
    </r>
    <r>
      <rPr>
        <sz val="10.5"/>
        <color rgb="FF4EC9B0"/>
        <rFont val="Consolas"/>
        <family val="3"/>
      </rPr>
      <t>sm</t>
    </r>
  </si>
  <si>
    <r>
      <t>def</t>
    </r>
    <r>
      <rPr>
        <sz val="10.5"/>
        <color rgb="FFCCCCCC"/>
        <rFont val="Consolas"/>
        <family val="3"/>
      </rPr>
      <t xml:space="preserve"> </t>
    </r>
    <r>
      <rPr>
        <sz val="10.5"/>
        <color rgb="FFDCDCAA"/>
        <rFont val="Consolas"/>
        <family val="3"/>
      </rPr>
      <t>quantile_mapping</t>
    </r>
    <r>
      <rPr>
        <sz val="10.5"/>
        <color rgb="FFCCCCCC"/>
        <rFont val="Consolas"/>
        <family val="3"/>
      </rPr>
      <t>(</t>
    </r>
    <r>
      <rPr>
        <sz val="10.5"/>
        <color rgb="FF9CDCFE"/>
        <rFont val="Consolas"/>
        <family val="3"/>
      </rPr>
      <t>y_train</t>
    </r>
    <r>
      <rPr>
        <sz val="10.5"/>
        <color rgb="FFCCCCCC"/>
        <rFont val="Consolas"/>
        <family val="3"/>
      </rPr>
      <t xml:space="preserve">, </t>
    </r>
    <r>
      <rPr>
        <sz val="10.5"/>
        <color rgb="FF9CDCFE"/>
        <rFont val="Consolas"/>
        <family val="3"/>
      </rPr>
      <t>X_train</t>
    </r>
    <r>
      <rPr>
        <sz val="10.5"/>
        <color rgb="FFCCCCCC"/>
        <rFont val="Consolas"/>
        <family val="3"/>
      </rPr>
      <t xml:space="preserve">, </t>
    </r>
    <r>
      <rPr>
        <sz val="10.5"/>
        <color rgb="FF9CDCFE"/>
        <rFont val="Consolas"/>
        <family val="3"/>
      </rPr>
      <t>X_future</t>
    </r>
    <r>
      <rPr>
        <sz val="10.5"/>
        <color rgb="FFCCCCCC"/>
        <rFont val="Consolas"/>
        <family val="3"/>
      </rPr>
      <t>):</t>
    </r>
  </si>
  <si>
    <r>
      <t xml:space="preserve">    </t>
    </r>
    <r>
      <rPr>
        <sz val="10.5"/>
        <color rgb="FFCE9178"/>
        <rFont val="Consolas"/>
        <family val="3"/>
      </rPr>
      <t>"""Aplica el método de corrección de sesgo Quantile Mapping."""</t>
    </r>
  </si>
  <si>
    <t xml:space="preserve">    </t>
  </si>
  <si>
    <r>
      <t xml:space="preserve">    </t>
    </r>
    <r>
      <rPr>
        <sz val="10.5"/>
        <color rgb="FF6A9955"/>
        <rFont val="Consolas"/>
        <family val="3"/>
      </rPr>
      <t># 1. Ajustar la distribución de los datos históricos del modelo y de referencia</t>
    </r>
  </si>
  <si>
    <r>
      <t xml:space="preserve">    </t>
    </r>
    <r>
      <rPr>
        <sz val="10.5"/>
        <color rgb="FF9CDCFE"/>
        <rFont val="Consolas"/>
        <family val="3"/>
      </rPr>
      <t>quantiles_train_model</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np</t>
    </r>
    <r>
      <rPr>
        <sz val="10.5"/>
        <color rgb="FFCCCCCC"/>
        <rFont val="Consolas"/>
        <family val="3"/>
      </rPr>
      <t>.</t>
    </r>
    <r>
      <rPr>
        <sz val="10.5"/>
        <color rgb="FFDCDCAA"/>
        <rFont val="Consolas"/>
        <family val="3"/>
      </rPr>
      <t>percentile</t>
    </r>
    <r>
      <rPr>
        <sz val="10.5"/>
        <color rgb="FFCCCCCC"/>
        <rFont val="Consolas"/>
        <family val="3"/>
      </rPr>
      <t>(</t>
    </r>
    <r>
      <rPr>
        <sz val="10.5"/>
        <color rgb="FF9CDCFE"/>
        <rFont val="Consolas"/>
        <family val="3"/>
      </rPr>
      <t>X_train</t>
    </r>
    <r>
      <rPr>
        <sz val="10.5"/>
        <color rgb="FFCCCCCC"/>
        <rFont val="Consolas"/>
        <family val="3"/>
      </rPr>
      <t xml:space="preserve">, </t>
    </r>
    <r>
      <rPr>
        <sz val="10.5"/>
        <color rgb="FF4EC9B0"/>
        <rFont val="Consolas"/>
        <family val="3"/>
      </rPr>
      <t>np</t>
    </r>
    <r>
      <rPr>
        <sz val="10.5"/>
        <color rgb="FFCCCCCC"/>
        <rFont val="Consolas"/>
        <family val="3"/>
      </rPr>
      <t>.</t>
    </r>
    <r>
      <rPr>
        <sz val="10.5"/>
        <color rgb="FFDCDCAA"/>
        <rFont val="Consolas"/>
        <family val="3"/>
      </rPr>
      <t>arange</t>
    </r>
    <r>
      <rPr>
        <sz val="10.5"/>
        <color rgb="FFCCCCCC"/>
        <rFont val="Consolas"/>
        <family val="3"/>
      </rPr>
      <t>(</t>
    </r>
    <r>
      <rPr>
        <sz val="10.5"/>
        <color rgb="FFB5CEA8"/>
        <rFont val="Consolas"/>
        <family val="3"/>
      </rPr>
      <t>0</t>
    </r>
    <r>
      <rPr>
        <sz val="10.5"/>
        <color rgb="FFCCCCCC"/>
        <rFont val="Consolas"/>
        <family val="3"/>
      </rPr>
      <t xml:space="preserve">, </t>
    </r>
    <r>
      <rPr>
        <sz val="10.5"/>
        <color rgb="FFB5CEA8"/>
        <rFont val="Consolas"/>
        <family val="3"/>
      </rPr>
      <t>101</t>
    </r>
    <r>
      <rPr>
        <sz val="10.5"/>
        <color rgb="FFCCCCCC"/>
        <rFont val="Consolas"/>
        <family val="3"/>
      </rPr>
      <t>))</t>
    </r>
  </si>
  <si>
    <r>
      <t xml:space="preserve">    </t>
    </r>
    <r>
      <rPr>
        <sz val="10.5"/>
        <color rgb="FF9CDCFE"/>
        <rFont val="Consolas"/>
        <family val="3"/>
      </rPr>
      <t>quantiles_train_ref</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np</t>
    </r>
    <r>
      <rPr>
        <sz val="10.5"/>
        <color rgb="FFCCCCCC"/>
        <rFont val="Consolas"/>
        <family val="3"/>
      </rPr>
      <t>.</t>
    </r>
    <r>
      <rPr>
        <sz val="10.5"/>
        <color rgb="FFDCDCAA"/>
        <rFont val="Consolas"/>
        <family val="3"/>
      </rPr>
      <t>percentile</t>
    </r>
    <r>
      <rPr>
        <sz val="10.5"/>
        <color rgb="FFCCCCCC"/>
        <rFont val="Consolas"/>
        <family val="3"/>
      </rPr>
      <t>(</t>
    </r>
    <r>
      <rPr>
        <sz val="10.5"/>
        <color rgb="FF9CDCFE"/>
        <rFont val="Consolas"/>
        <family val="3"/>
      </rPr>
      <t>y_train</t>
    </r>
    <r>
      <rPr>
        <sz val="10.5"/>
        <color rgb="FFCCCCCC"/>
        <rFont val="Consolas"/>
        <family val="3"/>
      </rPr>
      <t xml:space="preserve">, </t>
    </r>
    <r>
      <rPr>
        <sz val="10.5"/>
        <color rgb="FF4EC9B0"/>
        <rFont val="Consolas"/>
        <family val="3"/>
      </rPr>
      <t>np</t>
    </r>
    <r>
      <rPr>
        <sz val="10.5"/>
        <color rgb="FFCCCCCC"/>
        <rFont val="Consolas"/>
        <family val="3"/>
      </rPr>
      <t>.</t>
    </r>
    <r>
      <rPr>
        <sz val="10.5"/>
        <color rgb="FFDCDCAA"/>
        <rFont val="Consolas"/>
        <family val="3"/>
      </rPr>
      <t>arange</t>
    </r>
    <r>
      <rPr>
        <sz val="10.5"/>
        <color rgb="FFCCCCCC"/>
        <rFont val="Consolas"/>
        <family val="3"/>
      </rPr>
      <t>(</t>
    </r>
    <r>
      <rPr>
        <sz val="10.5"/>
        <color rgb="FFB5CEA8"/>
        <rFont val="Consolas"/>
        <family val="3"/>
      </rPr>
      <t>0</t>
    </r>
    <r>
      <rPr>
        <sz val="10.5"/>
        <color rgb="FFCCCCCC"/>
        <rFont val="Consolas"/>
        <family val="3"/>
      </rPr>
      <t xml:space="preserve">, </t>
    </r>
    <r>
      <rPr>
        <sz val="10.5"/>
        <color rgb="FFB5CEA8"/>
        <rFont val="Consolas"/>
        <family val="3"/>
      </rPr>
      <t>101</t>
    </r>
    <r>
      <rPr>
        <sz val="10.5"/>
        <color rgb="FFCCCCCC"/>
        <rFont val="Consolas"/>
        <family val="3"/>
      </rPr>
      <t>))</t>
    </r>
  </si>
  <si>
    <r>
      <t xml:space="preserve">    </t>
    </r>
    <r>
      <rPr>
        <sz val="10.5"/>
        <color rgb="FF6A9955"/>
        <rFont val="Consolas"/>
        <family val="3"/>
      </rPr>
      <t># 2. Corregir los datos futuros usando los quantiles ajustados</t>
    </r>
  </si>
  <si>
    <r>
      <t xml:space="preserve">    </t>
    </r>
    <r>
      <rPr>
        <sz val="10.5"/>
        <color rgb="FF9CDCFE"/>
        <rFont val="Consolas"/>
        <family val="3"/>
      </rPr>
      <t>corrected_data</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np</t>
    </r>
    <r>
      <rPr>
        <sz val="10.5"/>
        <color rgb="FFCCCCCC"/>
        <rFont val="Consolas"/>
        <family val="3"/>
      </rPr>
      <t>.</t>
    </r>
    <r>
      <rPr>
        <sz val="10.5"/>
        <color rgb="FFDCDCAA"/>
        <rFont val="Consolas"/>
        <family val="3"/>
      </rPr>
      <t>interp</t>
    </r>
    <r>
      <rPr>
        <sz val="10.5"/>
        <color rgb="FFCCCCCC"/>
        <rFont val="Consolas"/>
        <family val="3"/>
      </rPr>
      <t>(</t>
    </r>
  </si>
  <si>
    <r>
      <t xml:space="preserve">        </t>
    </r>
    <r>
      <rPr>
        <sz val="10.5"/>
        <color rgb="FF9CDCFE"/>
        <rFont val="Consolas"/>
        <family val="3"/>
      </rPr>
      <t>X_future</t>
    </r>
    <r>
      <rPr>
        <sz val="10.5"/>
        <color rgb="FFCCCCCC"/>
        <rFont val="Consolas"/>
        <family val="3"/>
      </rPr>
      <t>.flatten(),</t>
    </r>
  </si>
  <si>
    <r>
      <t xml:space="preserve">        </t>
    </r>
    <r>
      <rPr>
        <sz val="10.5"/>
        <color rgb="FF9CDCFE"/>
        <rFont val="Consolas"/>
        <family val="3"/>
      </rPr>
      <t>quantiles_train_model</t>
    </r>
    <r>
      <rPr>
        <sz val="10.5"/>
        <color rgb="FFCCCCCC"/>
        <rFont val="Consolas"/>
        <family val="3"/>
      </rPr>
      <t>,</t>
    </r>
  </si>
  <si>
    <r>
      <t xml:space="preserve">        </t>
    </r>
    <r>
      <rPr>
        <sz val="10.5"/>
        <color rgb="FF9CDCFE"/>
        <rFont val="Consolas"/>
        <family val="3"/>
      </rPr>
      <t>quantiles_train_ref</t>
    </r>
  </si>
  <si>
    <t>    )</t>
  </si>
  <si>
    <r>
      <t xml:space="preserve">    </t>
    </r>
    <r>
      <rPr>
        <sz val="10.5"/>
        <color rgb="FFC586C0"/>
        <rFont val="Consolas"/>
        <family val="3"/>
      </rPr>
      <t>return</t>
    </r>
    <r>
      <rPr>
        <sz val="10.5"/>
        <color rgb="FFCCCCCC"/>
        <rFont val="Consolas"/>
        <family val="3"/>
      </rPr>
      <t xml:space="preserve"> </t>
    </r>
    <r>
      <rPr>
        <sz val="10.5"/>
        <color rgb="FF9CDCFE"/>
        <rFont val="Consolas"/>
        <family val="3"/>
      </rPr>
      <t>corrected_data</t>
    </r>
    <r>
      <rPr>
        <sz val="10.5"/>
        <color rgb="FFCCCCCC"/>
        <rFont val="Consolas"/>
        <family val="3"/>
      </rPr>
      <t>.flatten()</t>
    </r>
  </si>
  <si>
    <r>
      <t>def</t>
    </r>
    <r>
      <rPr>
        <sz val="10.5"/>
        <color rgb="FFCCCCCC"/>
        <rFont val="Consolas"/>
        <family val="3"/>
      </rPr>
      <t xml:space="preserve"> </t>
    </r>
    <r>
      <rPr>
        <sz val="10.5"/>
        <color rgb="FFDCDCAA"/>
        <rFont val="Consolas"/>
        <family val="3"/>
      </rPr>
      <t>aplicar_correcciones</t>
    </r>
    <r>
      <rPr>
        <sz val="10.5"/>
        <color rgb="FFCCCCCC"/>
        <rFont val="Consolas"/>
        <family val="3"/>
      </rPr>
      <t>(</t>
    </r>
    <r>
      <rPr>
        <sz val="10.5"/>
        <color rgb="FF9CDCFE"/>
        <rFont val="Consolas"/>
        <family val="3"/>
      </rPr>
      <t>modelo</t>
    </r>
    <r>
      <rPr>
        <sz val="10.5"/>
        <color rgb="FFCCCCCC"/>
        <rFont val="Consolas"/>
        <family val="3"/>
      </rPr>
      <t xml:space="preserve">, </t>
    </r>
    <r>
      <rPr>
        <sz val="10.5"/>
        <color rgb="FF9CDCFE"/>
        <rFont val="Consolas"/>
        <family val="3"/>
      </rPr>
      <t>escenario</t>
    </r>
    <r>
      <rPr>
        <sz val="10.5"/>
        <color rgb="FFCCCCCC"/>
        <rFont val="Consolas"/>
        <family val="3"/>
      </rPr>
      <t>):</t>
    </r>
  </si>
  <si>
    <r>
      <t xml:space="preserve">    </t>
    </r>
    <r>
      <rPr>
        <sz val="10.5"/>
        <color rgb="FFCE9178"/>
        <rFont val="Consolas"/>
        <family val="3"/>
      </rPr>
      <t>"""Aplica los 4 métodos de corrección (Delta, LR, RF, QM) y guarda los</t>
    </r>
  </si>
  <si>
    <t>    resultados."""</t>
  </si>
  <si>
    <r>
      <t xml:space="preserve">    </t>
    </r>
    <r>
      <rPr>
        <sz val="10.5"/>
        <color rgb="FF9CDCFE"/>
        <rFont val="Consolas"/>
        <family val="3"/>
      </rPr>
      <t>metodos_a_aplicar</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CE9178"/>
        <rFont val="Consolas"/>
        <family val="3"/>
      </rPr>
      <t>'delta_change'</t>
    </r>
    <r>
      <rPr>
        <sz val="10.5"/>
        <color rgb="FFCCCCCC"/>
        <rFont val="Consolas"/>
        <family val="3"/>
      </rPr>
      <t xml:space="preserve">, </t>
    </r>
    <r>
      <rPr>
        <sz val="10.5"/>
        <color rgb="FFCE9178"/>
        <rFont val="Consolas"/>
        <family val="3"/>
      </rPr>
      <t>'linear_regression'</t>
    </r>
    <r>
      <rPr>
        <sz val="10.5"/>
        <color rgb="FFCCCCCC"/>
        <rFont val="Consolas"/>
        <family val="3"/>
      </rPr>
      <t xml:space="preserve">, </t>
    </r>
    <r>
      <rPr>
        <sz val="10.5"/>
        <color rgb="FFCE9178"/>
        <rFont val="Consolas"/>
        <family val="3"/>
      </rPr>
      <t>'random_forest'</t>
    </r>
    <r>
      <rPr>
        <sz val="10.5"/>
        <color rgb="FFCCCCCC"/>
        <rFont val="Consolas"/>
        <family val="3"/>
      </rPr>
      <t xml:space="preserve">, </t>
    </r>
    <r>
      <rPr>
        <sz val="10.5"/>
        <color rgb="FFCE9178"/>
        <rFont val="Consolas"/>
        <family val="3"/>
      </rPr>
      <t>'quantile_mapping'</t>
    </r>
    <r>
      <rPr>
        <sz val="10.5"/>
        <color rgb="FFCCCCCC"/>
        <rFont val="Consolas"/>
        <family val="3"/>
      </rPr>
      <t>]</t>
    </r>
  </si>
  <si>
    <r>
      <t xml:space="preserve">    </t>
    </r>
    <r>
      <rPr>
        <sz val="10.5"/>
        <color rgb="FF9CDCFE"/>
        <rFont val="Consolas"/>
        <family val="3"/>
      </rPr>
      <t>archivos_esperados</t>
    </r>
    <r>
      <rPr>
        <sz val="10.5"/>
        <color rgb="FFCCCCCC"/>
        <rFont val="Consolas"/>
        <family val="3"/>
      </rPr>
      <t xml:space="preserve"> </t>
    </r>
    <r>
      <rPr>
        <sz val="10.5"/>
        <color rgb="FFD4D4D4"/>
        <rFont val="Consolas"/>
        <family val="3"/>
      </rPr>
      <t>=</t>
    </r>
    <r>
      <rPr>
        <sz val="10.5"/>
        <color rgb="FFCCCCCC"/>
        <rFont val="Consolas"/>
        <family val="3"/>
      </rPr>
      <t xml:space="preserve"> [</t>
    </r>
  </si>
  <si>
    <r>
      <t xml:space="preserve">        </t>
    </r>
    <r>
      <rPr>
        <sz val="10.5"/>
        <color rgb="FF569CD6"/>
        <rFont val="Consolas"/>
        <family val="3"/>
      </rPr>
      <t>f</t>
    </r>
    <r>
      <rPr>
        <sz val="10.5"/>
        <color rgb="FFCE9178"/>
        <rFont val="Consolas"/>
        <family val="3"/>
      </rPr>
      <t>"futuro_corregido_</t>
    </r>
    <r>
      <rPr>
        <sz val="10.5"/>
        <color rgb="FF569CD6"/>
        <rFont val="Consolas"/>
        <family val="3"/>
      </rPr>
      <t>{</t>
    </r>
    <r>
      <rPr>
        <sz val="10.5"/>
        <color rgb="FF9CDCFE"/>
        <rFont val="Consolas"/>
        <family val="3"/>
      </rPr>
      <t>modelo</t>
    </r>
    <r>
      <rPr>
        <sz val="10.5"/>
        <color rgb="FF569CD6"/>
        <rFont val="Consolas"/>
        <family val="3"/>
      </rPr>
      <t>}</t>
    </r>
    <r>
      <rPr>
        <sz val="10.5"/>
        <color rgb="FFCE9178"/>
        <rFont val="Consolas"/>
        <family val="3"/>
      </rPr>
      <t>_</t>
    </r>
    <r>
      <rPr>
        <sz val="10.5"/>
        <color rgb="FF569CD6"/>
        <rFont val="Consolas"/>
        <family val="3"/>
      </rPr>
      <t>{</t>
    </r>
    <r>
      <rPr>
        <sz val="10.5"/>
        <color rgb="FF9CDCFE"/>
        <rFont val="Consolas"/>
        <family val="3"/>
      </rPr>
      <t>metodo</t>
    </r>
    <r>
      <rPr>
        <sz val="10.5"/>
        <color rgb="FF569CD6"/>
        <rFont val="Consolas"/>
        <family val="3"/>
      </rPr>
      <t>}</t>
    </r>
    <r>
      <rPr>
        <sz val="10.5"/>
        <color rgb="FFCE9178"/>
        <rFont val="Consolas"/>
        <family val="3"/>
      </rPr>
      <t>_</t>
    </r>
    <r>
      <rPr>
        <sz val="10.5"/>
        <color rgb="FF569CD6"/>
        <rFont val="Consolas"/>
        <family val="3"/>
      </rPr>
      <t>{</t>
    </r>
    <r>
      <rPr>
        <sz val="10.5"/>
        <color rgb="FFCCCCCC"/>
        <rFont val="Consolas"/>
        <family val="3"/>
      </rPr>
      <t>CONFIG[</t>
    </r>
    <r>
      <rPr>
        <sz val="10.5"/>
        <color rgb="FFCE9178"/>
        <rFont val="Consolas"/>
        <family val="3"/>
      </rPr>
      <t>'nombre_lugar'</t>
    </r>
    <r>
      <rPr>
        <sz val="10.5"/>
        <color rgb="FFCCCCCC"/>
        <rFont val="Consolas"/>
        <family val="3"/>
      </rPr>
      <t>]</t>
    </r>
    <r>
      <rPr>
        <sz val="10.5"/>
        <color rgb="FF569CD6"/>
        <rFont val="Consolas"/>
        <family val="3"/>
      </rPr>
      <t>}</t>
    </r>
    <r>
      <rPr>
        <sz val="10.5"/>
        <color rgb="FFCE9178"/>
        <rFont val="Consolas"/>
        <family val="3"/>
      </rPr>
      <t>_</t>
    </r>
    <r>
      <rPr>
        <sz val="10.5"/>
        <color rgb="FF569CD6"/>
        <rFont val="Consolas"/>
        <family val="3"/>
      </rPr>
      <t>{</t>
    </r>
    <r>
      <rPr>
        <sz val="10.5"/>
        <color rgb="FF9CDCFE"/>
        <rFont val="Consolas"/>
        <family val="3"/>
      </rPr>
      <t>escenario</t>
    </r>
    <r>
      <rPr>
        <sz val="10.5"/>
        <color rgb="FF569CD6"/>
        <rFont val="Consolas"/>
        <family val="3"/>
      </rPr>
      <t>}</t>
    </r>
    <r>
      <rPr>
        <sz val="10.5"/>
        <color rgb="FFCE9178"/>
        <rFont val="Consolas"/>
        <family val="3"/>
      </rPr>
      <t>.csv"</t>
    </r>
  </si>
  <si>
    <r>
      <t xml:space="preserve">        </t>
    </r>
    <r>
      <rPr>
        <sz val="10.5"/>
        <color rgb="FFC586C0"/>
        <rFont val="Consolas"/>
        <family val="3"/>
      </rPr>
      <t>for</t>
    </r>
    <r>
      <rPr>
        <sz val="10.5"/>
        <color rgb="FFCCCCCC"/>
        <rFont val="Consolas"/>
        <family val="3"/>
      </rPr>
      <t xml:space="preserve"> </t>
    </r>
    <r>
      <rPr>
        <sz val="10.5"/>
        <color rgb="FF9CDCFE"/>
        <rFont val="Consolas"/>
        <family val="3"/>
      </rPr>
      <t>metodo</t>
    </r>
    <r>
      <rPr>
        <sz val="10.5"/>
        <color rgb="FFCCCCCC"/>
        <rFont val="Consolas"/>
        <family val="3"/>
      </rPr>
      <t xml:space="preserve"> </t>
    </r>
    <r>
      <rPr>
        <sz val="10.5"/>
        <color rgb="FFC586C0"/>
        <rFont val="Consolas"/>
        <family val="3"/>
      </rPr>
      <t>in</t>
    </r>
    <r>
      <rPr>
        <sz val="10.5"/>
        <color rgb="FFCCCCCC"/>
        <rFont val="Consolas"/>
        <family val="3"/>
      </rPr>
      <t xml:space="preserve"> </t>
    </r>
    <r>
      <rPr>
        <sz val="10.5"/>
        <color rgb="FF9CDCFE"/>
        <rFont val="Consolas"/>
        <family val="3"/>
      </rPr>
      <t>metodos_a_aplicar</t>
    </r>
  </si>
  <si>
    <r>
      <t xml:space="preserve">    </t>
    </r>
    <r>
      <rPr>
        <sz val="10.5"/>
        <color rgb="FFC586C0"/>
        <rFont val="Consolas"/>
        <family val="3"/>
      </rPr>
      <t>if</t>
    </r>
    <r>
      <rPr>
        <sz val="10.5"/>
        <color rgb="FFCCCCCC"/>
        <rFont val="Consolas"/>
        <family val="3"/>
      </rPr>
      <t xml:space="preserve"> </t>
    </r>
    <r>
      <rPr>
        <sz val="10.5"/>
        <color rgb="FFDCDCAA"/>
        <rFont val="Consolas"/>
        <family val="3"/>
      </rPr>
      <t>all</t>
    </r>
    <r>
      <rPr>
        <sz val="10.5"/>
        <color rgb="FFCCCCCC"/>
        <rFont val="Consolas"/>
        <family val="3"/>
      </rPr>
      <t>(</t>
    </r>
    <r>
      <rPr>
        <sz val="10.5"/>
        <color rgb="FF4EC9B0"/>
        <rFont val="Consolas"/>
        <family val="3"/>
      </rPr>
      <t>os</t>
    </r>
    <r>
      <rPr>
        <sz val="10.5"/>
        <color rgb="FFCCCCCC"/>
        <rFont val="Consolas"/>
        <family val="3"/>
      </rPr>
      <t>.</t>
    </r>
    <r>
      <rPr>
        <sz val="10.5"/>
        <color rgb="FF9CDCFE"/>
        <rFont val="Consolas"/>
        <family val="3"/>
      </rPr>
      <t>path</t>
    </r>
    <r>
      <rPr>
        <sz val="10.5"/>
        <color rgb="FFCCCCCC"/>
        <rFont val="Consolas"/>
        <family val="3"/>
      </rPr>
      <t>.</t>
    </r>
    <r>
      <rPr>
        <sz val="10.5"/>
        <color rgb="FFDCDCAA"/>
        <rFont val="Consolas"/>
        <family val="3"/>
      </rPr>
      <t>exists</t>
    </r>
    <r>
      <rPr>
        <sz val="10.5"/>
        <color rgb="FFCCCCCC"/>
        <rFont val="Consolas"/>
        <family val="3"/>
      </rPr>
      <t>(</t>
    </r>
    <r>
      <rPr>
        <sz val="10.5"/>
        <color rgb="FF9CDCFE"/>
        <rFont val="Consolas"/>
        <family val="3"/>
      </rPr>
      <t>f</t>
    </r>
    <r>
      <rPr>
        <sz val="10.5"/>
        <color rgb="FFCCCCCC"/>
        <rFont val="Consolas"/>
        <family val="3"/>
      </rPr>
      <t xml:space="preserve">) </t>
    </r>
    <r>
      <rPr>
        <sz val="10.5"/>
        <color rgb="FFC586C0"/>
        <rFont val="Consolas"/>
        <family val="3"/>
      </rPr>
      <t>for</t>
    </r>
    <r>
      <rPr>
        <sz val="10.5"/>
        <color rgb="FFCCCCCC"/>
        <rFont val="Consolas"/>
        <family val="3"/>
      </rPr>
      <t xml:space="preserve"> </t>
    </r>
    <r>
      <rPr>
        <sz val="10.5"/>
        <color rgb="FF9CDCFE"/>
        <rFont val="Consolas"/>
        <family val="3"/>
      </rPr>
      <t>f</t>
    </r>
    <r>
      <rPr>
        <sz val="10.5"/>
        <color rgb="FFCCCCCC"/>
        <rFont val="Consolas"/>
        <family val="3"/>
      </rPr>
      <t xml:space="preserve"> </t>
    </r>
    <r>
      <rPr>
        <sz val="10.5"/>
        <color rgb="FFC586C0"/>
        <rFont val="Consolas"/>
        <family val="3"/>
      </rPr>
      <t>in</t>
    </r>
    <r>
      <rPr>
        <sz val="10.5"/>
        <color rgb="FFCCCCCC"/>
        <rFont val="Consolas"/>
        <family val="3"/>
      </rPr>
      <t xml:space="preserve"> </t>
    </r>
    <r>
      <rPr>
        <sz val="10.5"/>
        <color rgb="FF9CDCFE"/>
        <rFont val="Consolas"/>
        <family val="3"/>
      </rPr>
      <t>archivos_esperados</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</si>
  <si>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 xml:space="preserve">" -&gt; Correcciones para </t>
    </r>
    <r>
      <rPr>
        <sz val="10.5"/>
        <color rgb="FF569CD6"/>
        <rFont val="Consolas"/>
        <family val="3"/>
      </rPr>
      <t>{</t>
    </r>
    <r>
      <rPr>
        <sz val="10.5"/>
        <color rgb="FF9CDCFE"/>
        <rFont val="Consolas"/>
        <family val="3"/>
      </rPr>
      <t>modelo</t>
    </r>
    <r>
      <rPr>
        <sz val="10.5"/>
        <color rgb="FF569CD6"/>
        <rFont val="Consolas"/>
        <family val="3"/>
      </rPr>
      <t>}</t>
    </r>
    <r>
      <rPr>
        <sz val="10.5"/>
        <color rgb="FFCE9178"/>
        <rFont val="Consolas"/>
        <family val="3"/>
      </rPr>
      <t>/</t>
    </r>
    <r>
      <rPr>
        <sz val="10.5"/>
        <color rgb="FF569CD6"/>
        <rFont val="Consolas"/>
        <family val="3"/>
      </rPr>
      <t>{</t>
    </r>
    <r>
      <rPr>
        <sz val="10.5"/>
        <color rgb="FF9CDCFE"/>
        <rFont val="Consolas"/>
        <family val="3"/>
      </rPr>
      <t>escenario</t>
    </r>
    <r>
      <rPr>
        <sz val="10.5"/>
        <color rgb="FF569CD6"/>
        <rFont val="Consolas"/>
        <family val="3"/>
      </rPr>
      <t>}</t>
    </r>
    <r>
      <rPr>
        <sz val="10.5"/>
        <color rgb="FFCE9178"/>
        <rFont val="Consolas"/>
        <family val="3"/>
      </rPr>
      <t xml:space="preserve"> ya existen. Omitiendo recálculo."</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</si>
  <si>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t>
    </r>
    <r>
      <rPr>
        <sz val="10.5"/>
        <color rgb="FFD7BA7D"/>
        <rFont val="Consolas"/>
        <family val="3"/>
      </rPr>
      <t>\n</t>
    </r>
    <r>
      <rPr>
        <sz val="10.5"/>
        <color rgb="FFCE9178"/>
        <rFont val="Consolas"/>
        <family val="3"/>
      </rPr>
      <t xml:space="preserve">Aplicando correcciones de sesgo para: </t>
    </r>
    <r>
      <rPr>
        <sz val="10.5"/>
        <color rgb="FF569CD6"/>
        <rFont val="Consolas"/>
        <family val="3"/>
      </rPr>
      <t>{</t>
    </r>
    <r>
      <rPr>
        <sz val="10.5"/>
        <color rgb="FF9CDCFE"/>
        <rFont val="Consolas"/>
        <family val="3"/>
      </rPr>
      <t>modelo</t>
    </r>
    <r>
      <rPr>
        <sz val="10.5"/>
        <color rgb="FF569CD6"/>
        <rFont val="Consolas"/>
        <family val="3"/>
      </rPr>
      <t>}</t>
    </r>
    <r>
      <rPr>
        <sz val="10.5"/>
        <color rgb="FFCE9178"/>
        <rFont val="Consolas"/>
        <family val="3"/>
      </rPr>
      <t xml:space="preserve"> (</t>
    </r>
    <r>
      <rPr>
        <sz val="10.5"/>
        <color rgb="FF569CD6"/>
        <rFont val="Consolas"/>
        <family val="3"/>
      </rPr>
      <t>{</t>
    </r>
    <r>
      <rPr>
        <sz val="10.5"/>
        <color rgb="FF9CDCFE"/>
        <rFont val="Consolas"/>
        <family val="3"/>
      </rPr>
      <t>escenario</t>
    </r>
    <r>
      <rPr>
        <sz val="10.5"/>
        <color rgb="FF569CD6"/>
        <rFont val="Consolas"/>
        <family val="3"/>
      </rPr>
      <t>}</t>
    </r>
    <r>
      <rPr>
        <sz val="10.5"/>
        <color rgb="FFCE9178"/>
        <rFont val="Consolas"/>
        <family val="3"/>
      </rPr>
      <t>)..."</t>
    </r>
    <r>
      <rPr>
        <sz val="10.5"/>
        <color rgb="FFCCCCCC"/>
        <rFont val="Consolas"/>
        <family val="3"/>
      </rPr>
      <t>)</t>
    </r>
  </si>
  <si>
    <r>
      <t xml:space="preserve">        </t>
    </r>
    <r>
      <rPr>
        <sz val="10.5"/>
        <color rgb="FF9CDCFE"/>
        <rFont val="Consolas"/>
        <family val="3"/>
      </rPr>
      <t>ref_hist</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pd</t>
    </r>
    <r>
      <rPr>
        <sz val="10.5"/>
        <color rgb="FFCCCCCC"/>
        <rFont val="Consolas"/>
        <family val="3"/>
      </rPr>
      <t>.</t>
    </r>
    <r>
      <rPr>
        <sz val="10.5"/>
        <color rgb="FFDCDCAA"/>
        <rFont val="Consolas"/>
        <family val="3"/>
      </rPr>
      <t>read_csv</t>
    </r>
    <r>
      <rPr>
        <sz val="10.5"/>
        <color rgb="FFCCCCCC"/>
        <rFont val="Consolas"/>
        <family val="3"/>
      </rPr>
      <t>(</t>
    </r>
    <r>
      <rPr>
        <sz val="10.5"/>
        <color rgb="FF569CD6"/>
        <rFont val="Consolas"/>
        <family val="3"/>
      </rPr>
      <t>f</t>
    </r>
    <r>
      <rPr>
        <sz val="10.5"/>
        <color rgb="FFCE9178"/>
        <rFont val="Consolas"/>
        <family val="3"/>
      </rPr>
      <t>"referencia_CHIRPS_</t>
    </r>
    <r>
      <rPr>
        <sz val="10.5"/>
        <color rgb="FF569CD6"/>
        <rFont val="Consolas"/>
        <family val="3"/>
      </rPr>
      <t>{</t>
    </r>
    <r>
      <rPr>
        <sz val="10.5"/>
        <color rgb="FFCCCCCC"/>
        <rFont val="Consolas"/>
        <family val="3"/>
      </rPr>
      <t>CONFIG[</t>
    </r>
    <r>
      <rPr>
        <sz val="10.5"/>
        <color rgb="FFCE9178"/>
        <rFont val="Consolas"/>
        <family val="3"/>
      </rPr>
      <t>'nombre_lugar'</t>
    </r>
    <r>
      <rPr>
        <sz val="10.5"/>
        <color rgb="FFCCCCCC"/>
        <rFont val="Consolas"/>
        <family val="3"/>
      </rPr>
      <t>]</t>
    </r>
    <r>
      <rPr>
        <sz val="10.5"/>
        <color rgb="FF569CD6"/>
        <rFont val="Consolas"/>
        <family val="3"/>
      </rPr>
      <t>}</t>
    </r>
    <r>
      <rPr>
        <sz val="10.5"/>
        <color rgb="FFCE9178"/>
        <rFont val="Consolas"/>
        <family val="3"/>
      </rPr>
      <t>.csv"</t>
    </r>
    <r>
      <rPr>
        <sz val="10.5"/>
        <color rgb="FFCCCCCC"/>
        <rFont val="Consolas"/>
        <family val="3"/>
      </rPr>
      <t xml:space="preserve">, </t>
    </r>
    <r>
      <rPr>
        <sz val="10.5"/>
        <color rgb="FF9CDCFE"/>
        <rFont val="Consolas"/>
        <family val="3"/>
      </rPr>
      <t>index_col</t>
    </r>
    <r>
      <rPr>
        <sz val="10.5"/>
        <color rgb="FFD4D4D4"/>
        <rFont val="Consolas"/>
        <family val="3"/>
      </rPr>
      <t>=</t>
    </r>
    <r>
      <rPr>
        <sz val="10.5"/>
        <color rgb="FFCE9178"/>
        <rFont val="Consolas"/>
        <family val="3"/>
      </rPr>
      <t>'year'</t>
    </r>
    <r>
      <rPr>
        <sz val="10.5"/>
        <color rgb="FFCCCCCC"/>
        <rFont val="Consolas"/>
        <family val="3"/>
      </rPr>
      <t>)</t>
    </r>
  </si>
  <si>
    <r>
      <t xml:space="preserve">        </t>
    </r>
    <r>
      <rPr>
        <sz val="10.5"/>
        <color rgb="FF9CDCFE"/>
        <rFont val="Consolas"/>
        <family val="3"/>
      </rPr>
      <t>model_hist</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pd</t>
    </r>
    <r>
      <rPr>
        <sz val="10.5"/>
        <color rgb="FFCCCCCC"/>
        <rFont val="Consolas"/>
        <family val="3"/>
      </rPr>
      <t>.</t>
    </r>
    <r>
      <rPr>
        <sz val="10.5"/>
        <color rgb="FFDCDCAA"/>
        <rFont val="Consolas"/>
        <family val="3"/>
      </rPr>
      <t>read_csv</t>
    </r>
    <r>
      <rPr>
        <sz val="10.5"/>
        <color rgb="FFCCCCCC"/>
        <rFont val="Consolas"/>
        <family val="3"/>
      </rPr>
      <t>(</t>
    </r>
    <r>
      <rPr>
        <sz val="10.5"/>
        <color rgb="FF569CD6"/>
        <rFont val="Consolas"/>
        <family val="3"/>
      </rPr>
      <t>f</t>
    </r>
    <r>
      <rPr>
        <sz val="10.5"/>
        <color rgb="FFCE9178"/>
        <rFont val="Consolas"/>
        <family val="3"/>
      </rPr>
      <t>"historico_</t>
    </r>
    <r>
      <rPr>
        <sz val="10.5"/>
        <color rgb="FF569CD6"/>
        <rFont val="Consolas"/>
        <family val="3"/>
      </rPr>
      <t>{</t>
    </r>
    <r>
      <rPr>
        <sz val="10.5"/>
        <color rgb="FF9CDCFE"/>
        <rFont val="Consolas"/>
        <family val="3"/>
      </rPr>
      <t>modelo</t>
    </r>
    <r>
      <rPr>
        <sz val="10.5"/>
        <color rgb="FF569CD6"/>
        <rFont val="Consolas"/>
        <family val="3"/>
      </rPr>
      <t>}</t>
    </r>
    <r>
      <rPr>
        <sz val="10.5"/>
        <color rgb="FFCE9178"/>
        <rFont val="Consolas"/>
        <family val="3"/>
      </rPr>
      <t>_</t>
    </r>
    <r>
      <rPr>
        <sz val="10.5"/>
        <color rgb="FF569CD6"/>
        <rFont val="Consolas"/>
        <family val="3"/>
      </rPr>
      <t>{</t>
    </r>
    <r>
      <rPr>
        <sz val="10.5"/>
        <color rgb="FFCCCCCC"/>
        <rFont val="Consolas"/>
        <family val="3"/>
      </rPr>
      <t>CONFIG[</t>
    </r>
    <r>
      <rPr>
        <sz val="10.5"/>
        <color rgb="FFCE9178"/>
        <rFont val="Consolas"/>
        <family val="3"/>
      </rPr>
      <t>'nombre_lugar'</t>
    </r>
    <r>
      <rPr>
        <sz val="10.5"/>
        <color rgb="FFCCCCCC"/>
        <rFont val="Consolas"/>
        <family val="3"/>
      </rPr>
      <t>]</t>
    </r>
    <r>
      <rPr>
        <sz val="10.5"/>
        <color rgb="FF569CD6"/>
        <rFont val="Consolas"/>
        <family val="3"/>
      </rPr>
      <t>}</t>
    </r>
    <r>
      <rPr>
        <sz val="10.5"/>
        <color rgb="FFCE9178"/>
        <rFont val="Consolas"/>
        <family val="3"/>
      </rPr>
      <t>.csv"</t>
    </r>
    <r>
      <rPr>
        <sz val="10.5"/>
        <color rgb="FFCCCCCC"/>
        <rFont val="Consolas"/>
        <family val="3"/>
      </rPr>
      <t xml:space="preserve">, </t>
    </r>
    <r>
      <rPr>
        <sz val="10.5"/>
        <color rgb="FF9CDCFE"/>
        <rFont val="Consolas"/>
        <family val="3"/>
      </rPr>
      <t>index_col</t>
    </r>
    <r>
      <rPr>
        <sz val="10.5"/>
        <color rgb="FFD4D4D4"/>
        <rFont val="Consolas"/>
        <family val="3"/>
      </rPr>
      <t>=</t>
    </r>
    <r>
      <rPr>
        <sz val="10.5"/>
        <color rgb="FFCE9178"/>
        <rFont val="Consolas"/>
        <family val="3"/>
      </rPr>
      <t>'year'</t>
    </r>
    <r>
      <rPr>
        <sz val="10.5"/>
        <color rgb="FFCCCCCC"/>
        <rFont val="Consolas"/>
        <family val="3"/>
      </rPr>
      <t>)</t>
    </r>
  </si>
  <si>
    <r>
      <t xml:space="preserve">        </t>
    </r>
    <r>
      <rPr>
        <sz val="10.5"/>
        <color rgb="FF9CDCFE"/>
        <rFont val="Consolas"/>
        <family val="3"/>
      </rPr>
      <t>model_fut</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pd</t>
    </r>
    <r>
      <rPr>
        <sz val="10.5"/>
        <color rgb="FFCCCCCC"/>
        <rFont val="Consolas"/>
        <family val="3"/>
      </rPr>
      <t>.</t>
    </r>
    <r>
      <rPr>
        <sz val="10.5"/>
        <color rgb="FFDCDCAA"/>
        <rFont val="Consolas"/>
        <family val="3"/>
      </rPr>
      <t>read_csv</t>
    </r>
    <r>
      <rPr>
        <sz val="10.5"/>
        <color rgb="FFCCCCCC"/>
        <rFont val="Consolas"/>
        <family val="3"/>
      </rPr>
      <t>(</t>
    </r>
    <r>
      <rPr>
        <sz val="10.5"/>
        <color rgb="FF569CD6"/>
        <rFont val="Consolas"/>
        <family val="3"/>
      </rPr>
      <t>f</t>
    </r>
    <r>
      <rPr>
        <sz val="10.5"/>
        <color rgb="FFCE9178"/>
        <rFont val="Consolas"/>
        <family val="3"/>
      </rPr>
      <t>"futuro_</t>
    </r>
    <r>
      <rPr>
        <sz val="10.5"/>
        <color rgb="FF569CD6"/>
        <rFont val="Consolas"/>
        <family val="3"/>
      </rPr>
      <t>{</t>
    </r>
    <r>
      <rPr>
        <sz val="10.5"/>
        <color rgb="FF9CDCFE"/>
        <rFont val="Consolas"/>
        <family val="3"/>
      </rPr>
      <t>modelo</t>
    </r>
    <r>
      <rPr>
        <sz val="10.5"/>
        <color rgb="FF569CD6"/>
        <rFont val="Consolas"/>
        <family val="3"/>
      </rPr>
      <t>}</t>
    </r>
    <r>
      <rPr>
        <sz val="10.5"/>
        <color rgb="FFCE9178"/>
        <rFont val="Consolas"/>
        <family val="3"/>
      </rPr>
      <t>_</t>
    </r>
    <r>
      <rPr>
        <sz val="10.5"/>
        <color rgb="FF569CD6"/>
        <rFont val="Consolas"/>
        <family val="3"/>
      </rPr>
      <t>{</t>
    </r>
    <r>
      <rPr>
        <sz val="10.5"/>
        <color rgb="FFCCCCCC"/>
        <rFont val="Consolas"/>
        <family val="3"/>
      </rPr>
      <t>CONFIG[</t>
    </r>
    <r>
      <rPr>
        <sz val="10.5"/>
        <color rgb="FFCE9178"/>
        <rFont val="Consolas"/>
        <family val="3"/>
      </rPr>
      <t>'nombre_lugar'</t>
    </r>
    <r>
      <rPr>
        <sz val="10.5"/>
        <color rgb="FFCCCCCC"/>
        <rFont val="Consolas"/>
        <family val="3"/>
      </rPr>
      <t>]</t>
    </r>
    <r>
      <rPr>
        <sz val="10.5"/>
        <color rgb="FF569CD6"/>
        <rFont val="Consolas"/>
        <family val="3"/>
      </rPr>
      <t>}</t>
    </r>
    <r>
      <rPr>
        <sz val="10.5"/>
        <color rgb="FFCE9178"/>
        <rFont val="Consolas"/>
        <family val="3"/>
      </rPr>
      <t>_</t>
    </r>
    <r>
      <rPr>
        <sz val="10.5"/>
        <color rgb="FF569CD6"/>
        <rFont val="Consolas"/>
        <family val="3"/>
      </rPr>
      <t>{</t>
    </r>
    <r>
      <rPr>
        <sz val="10.5"/>
        <color rgb="FF9CDCFE"/>
        <rFont val="Consolas"/>
        <family val="3"/>
      </rPr>
      <t>escenario</t>
    </r>
    <r>
      <rPr>
        <sz val="10.5"/>
        <color rgb="FF569CD6"/>
        <rFont val="Consolas"/>
        <family val="3"/>
      </rPr>
      <t>}</t>
    </r>
    <r>
      <rPr>
        <sz val="10.5"/>
        <color rgb="FFCE9178"/>
        <rFont val="Consolas"/>
        <family val="3"/>
      </rPr>
      <t>.csv"</t>
    </r>
    <r>
      <rPr>
        <sz val="10.5"/>
        <color rgb="FFCCCCCC"/>
        <rFont val="Consolas"/>
        <family val="3"/>
      </rPr>
      <t xml:space="preserve">, </t>
    </r>
    <r>
      <rPr>
        <sz val="10.5"/>
        <color rgb="FF9CDCFE"/>
        <rFont val="Consolas"/>
        <family val="3"/>
      </rPr>
      <t>index_col</t>
    </r>
    <r>
      <rPr>
        <sz val="10.5"/>
        <color rgb="FFD4D4D4"/>
        <rFont val="Consolas"/>
        <family val="3"/>
      </rPr>
      <t>=</t>
    </r>
    <r>
      <rPr>
        <sz val="10.5"/>
        <color rgb="FFCE9178"/>
        <rFont val="Consolas"/>
        <family val="3"/>
      </rPr>
      <t>'year'</t>
    </r>
    <r>
      <rPr>
        <sz val="10.5"/>
        <color rgb="FFCCCCCC"/>
        <rFont val="Consolas"/>
        <family val="3"/>
      </rPr>
      <t>)</t>
    </r>
  </si>
  <si>
    <r>
      <t xml:space="preserve">    </t>
    </r>
    <r>
      <rPr>
        <sz val="10.5"/>
        <color rgb="FFC586C0"/>
        <rFont val="Consolas"/>
        <family val="3"/>
      </rPr>
      <t>except</t>
    </r>
    <r>
      <rPr>
        <sz val="10.5"/>
        <color rgb="FFCCCCCC"/>
        <rFont val="Consolas"/>
        <family val="3"/>
      </rPr>
      <t xml:space="preserve"> </t>
    </r>
    <r>
      <rPr>
        <sz val="10.5"/>
        <color rgb="FF4EC9B0"/>
        <rFont val="Consolas"/>
        <family val="3"/>
      </rPr>
      <t>FileNotFoundError</t>
    </r>
    <r>
      <rPr>
        <sz val="10.5"/>
        <color rgb="FFCCCCCC"/>
        <rFont val="Consolas"/>
        <family val="3"/>
      </rPr>
      <t xml:space="preserve"> </t>
    </r>
    <r>
      <rPr>
        <sz val="10.5"/>
        <color rgb="FFC586C0"/>
        <rFont val="Consolas"/>
        <family val="3"/>
      </rPr>
      <t>as</t>
    </r>
    <r>
      <rPr>
        <sz val="10.5"/>
        <color rgb="FFCCCCCC"/>
        <rFont val="Consolas"/>
        <family val="3"/>
      </rPr>
      <t xml:space="preserve"> </t>
    </r>
    <r>
      <rPr>
        <sz val="10.5"/>
        <color rgb="FF9CDCFE"/>
        <rFont val="Consolas"/>
        <family val="3"/>
      </rPr>
      <t>e</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</si>
  <si>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t>
    </r>
    <r>
      <rPr>
        <sz val="10.5"/>
        <color rgb="FFD7BA7D"/>
        <rFont val="Consolas"/>
        <family val="3"/>
      </rPr>
      <t>\n</t>
    </r>
    <r>
      <rPr>
        <sz val="10.5"/>
        <color rgb="FFCE9178"/>
        <rFont val="Consolas"/>
        <family val="3"/>
      </rPr>
      <t xml:space="preserve">X Error: No se encontró el archivo de datos </t>
    </r>
    <r>
      <rPr>
        <sz val="10.5"/>
        <color rgb="FF569CD6"/>
        <rFont val="Consolas"/>
        <family val="3"/>
      </rPr>
      <t>{</t>
    </r>
    <r>
      <rPr>
        <sz val="10.5"/>
        <color rgb="FF9CDCFE"/>
        <rFont val="Consolas"/>
        <family val="3"/>
      </rPr>
      <t>e</t>
    </r>
    <r>
      <rPr>
        <sz val="10.5"/>
        <color rgb="FFCCCCCC"/>
        <rFont val="Consolas"/>
        <family val="3"/>
      </rPr>
      <t>.</t>
    </r>
    <r>
      <rPr>
        <sz val="10.5"/>
        <color rgb="FF9CDCFE"/>
        <rFont val="Consolas"/>
        <family val="3"/>
      </rPr>
      <t>filename</t>
    </r>
    <r>
      <rPr>
        <sz val="10.5"/>
        <color rgb="FF569CD6"/>
        <rFont val="Consolas"/>
        <family val="3"/>
      </rPr>
      <t>}</t>
    </r>
    <r>
      <rPr>
        <sz val="10.5"/>
        <color rgb="FFCE9178"/>
        <rFont val="Consolas"/>
        <family val="3"/>
      </rPr>
      <t>. Ejecuta el script B primero."</t>
    </r>
    <r>
      <rPr>
        <sz val="10.5"/>
        <color rgb="FFCCCCCC"/>
        <rFont val="Consolas"/>
        <family val="3"/>
      </rPr>
      <t>)</t>
    </r>
  </si>
  <si>
    <r>
      <t xml:space="preserve">    </t>
    </r>
    <r>
      <rPr>
        <sz val="10.5"/>
        <color rgb="FF9CDCFE"/>
        <rFont val="Consolas"/>
        <family val="3"/>
      </rPr>
      <t>datos</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ref_hist</t>
    </r>
    <r>
      <rPr>
        <sz val="10.5"/>
        <color rgb="FFCCCCCC"/>
        <rFont val="Consolas"/>
        <family val="3"/>
      </rPr>
      <t>.</t>
    </r>
    <r>
      <rPr>
        <sz val="10.5"/>
        <color rgb="FFDCDCAA"/>
        <rFont val="Consolas"/>
        <family val="3"/>
      </rPr>
      <t>join</t>
    </r>
    <r>
      <rPr>
        <sz val="10.5"/>
        <color rgb="FFCCCCCC"/>
        <rFont val="Consolas"/>
        <family val="3"/>
      </rPr>
      <t>(</t>
    </r>
    <r>
      <rPr>
        <sz val="10.5"/>
        <color rgb="FF9CDCFE"/>
        <rFont val="Consolas"/>
        <family val="3"/>
      </rPr>
      <t>model_hist</t>
    </r>
    <r>
      <rPr>
        <sz val="10.5"/>
        <color rgb="FFCCCCCC"/>
        <rFont val="Consolas"/>
        <family val="3"/>
      </rPr>
      <t xml:space="preserve">, </t>
    </r>
    <r>
      <rPr>
        <sz val="10.5"/>
        <color rgb="FF9CDCFE"/>
        <rFont val="Consolas"/>
        <family val="3"/>
      </rPr>
      <t>lsuffix</t>
    </r>
    <r>
      <rPr>
        <sz val="10.5"/>
        <color rgb="FFD4D4D4"/>
        <rFont val="Consolas"/>
        <family val="3"/>
      </rPr>
      <t>=</t>
    </r>
    <r>
      <rPr>
        <sz val="10.5"/>
        <color rgb="FFCE9178"/>
        <rFont val="Consolas"/>
        <family val="3"/>
      </rPr>
      <t>'_ref'</t>
    </r>
    <r>
      <rPr>
        <sz val="10.5"/>
        <color rgb="FFCCCCCC"/>
        <rFont val="Consolas"/>
        <family val="3"/>
      </rPr>
      <t xml:space="preserve">, </t>
    </r>
    <r>
      <rPr>
        <sz val="10.5"/>
        <color rgb="FF9CDCFE"/>
        <rFont val="Consolas"/>
        <family val="3"/>
      </rPr>
      <t>rsuffix</t>
    </r>
    <r>
      <rPr>
        <sz val="10.5"/>
        <color rgb="FFD4D4D4"/>
        <rFont val="Consolas"/>
        <family val="3"/>
      </rPr>
      <t>=</t>
    </r>
    <r>
      <rPr>
        <sz val="10.5"/>
        <color rgb="FFCE9178"/>
        <rFont val="Consolas"/>
        <family val="3"/>
      </rPr>
      <t>'_model'</t>
    </r>
    <r>
      <rPr>
        <sz val="10.5"/>
        <color rgb="FFCCCCCC"/>
        <rFont val="Consolas"/>
        <family val="3"/>
      </rPr>
      <t>).</t>
    </r>
    <r>
      <rPr>
        <sz val="10.5"/>
        <color rgb="FFDCDCAA"/>
        <rFont val="Consolas"/>
        <family val="3"/>
      </rPr>
      <t>dropna</t>
    </r>
    <r>
      <rPr>
        <sz val="10.5"/>
        <color rgb="FFCCCCCC"/>
        <rFont val="Consolas"/>
        <family val="3"/>
      </rPr>
      <t>()</t>
    </r>
  </si>
  <si>
    <r>
      <t xml:space="preserve">    </t>
    </r>
    <r>
      <rPr>
        <sz val="10.5"/>
        <color rgb="FF9CDCFE"/>
        <rFont val="Consolas"/>
        <family val="3"/>
      </rPr>
      <t>X_train</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datos</t>
    </r>
    <r>
      <rPr>
        <sz val="10.5"/>
        <color rgb="FFCCCCCC"/>
        <rFont val="Consolas"/>
        <family val="3"/>
      </rPr>
      <t>[</t>
    </r>
    <r>
      <rPr>
        <sz val="10.5"/>
        <color rgb="FFCE9178"/>
        <rFont val="Consolas"/>
        <family val="3"/>
      </rPr>
      <t>'precip_max_mm_model'</t>
    </r>
    <r>
      <rPr>
        <sz val="10.5"/>
        <color rgb="FFCCCCCC"/>
        <rFont val="Consolas"/>
        <family val="3"/>
      </rPr>
      <t>].</t>
    </r>
    <r>
      <rPr>
        <sz val="10.5"/>
        <color rgb="FF9CDCFE"/>
        <rFont val="Consolas"/>
        <family val="3"/>
      </rPr>
      <t>values</t>
    </r>
    <r>
      <rPr>
        <sz val="10.5"/>
        <color rgb="FFCCCCCC"/>
        <rFont val="Consolas"/>
        <family val="3"/>
      </rPr>
      <t>.</t>
    </r>
    <r>
      <rPr>
        <sz val="10.5"/>
        <color rgb="FFDCDCAA"/>
        <rFont val="Consolas"/>
        <family val="3"/>
      </rPr>
      <t>reshape</t>
    </r>
    <r>
      <rPr>
        <sz val="10.5"/>
        <color rgb="FFCCCCCC"/>
        <rFont val="Consolas"/>
        <family val="3"/>
      </rPr>
      <t>(</t>
    </r>
    <r>
      <rPr>
        <sz val="10.5"/>
        <color rgb="FFD4D4D4"/>
        <rFont val="Consolas"/>
        <family val="3"/>
      </rPr>
      <t>-</t>
    </r>
    <r>
      <rPr>
        <sz val="10.5"/>
        <color rgb="FFB5CEA8"/>
        <rFont val="Consolas"/>
        <family val="3"/>
      </rPr>
      <t>1</t>
    </r>
    <r>
      <rPr>
        <sz val="10.5"/>
        <color rgb="FFCCCCCC"/>
        <rFont val="Consolas"/>
        <family val="3"/>
      </rPr>
      <t xml:space="preserve">, </t>
    </r>
    <r>
      <rPr>
        <sz val="10.5"/>
        <color rgb="FFB5CEA8"/>
        <rFont val="Consolas"/>
        <family val="3"/>
      </rPr>
      <t>1</t>
    </r>
    <r>
      <rPr>
        <sz val="10.5"/>
        <color rgb="FFCCCCCC"/>
        <rFont val="Consolas"/>
        <family val="3"/>
      </rPr>
      <t>)</t>
    </r>
  </si>
  <si>
    <r>
      <t xml:space="preserve">    </t>
    </r>
    <r>
      <rPr>
        <sz val="10.5"/>
        <color rgb="FF9CDCFE"/>
        <rFont val="Consolas"/>
        <family val="3"/>
      </rPr>
      <t>y_train</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datos</t>
    </r>
    <r>
      <rPr>
        <sz val="10.5"/>
        <color rgb="FFCCCCCC"/>
        <rFont val="Consolas"/>
        <family val="3"/>
      </rPr>
      <t>[</t>
    </r>
    <r>
      <rPr>
        <sz val="10.5"/>
        <color rgb="FFCE9178"/>
        <rFont val="Consolas"/>
        <family val="3"/>
      </rPr>
      <t>'precip_max_mm_ref'</t>
    </r>
    <r>
      <rPr>
        <sz val="10.5"/>
        <color rgb="FFCCCCCC"/>
        <rFont val="Consolas"/>
        <family val="3"/>
      </rPr>
      <t>].</t>
    </r>
    <r>
      <rPr>
        <sz val="10.5"/>
        <color rgb="FF9CDCFE"/>
        <rFont val="Consolas"/>
        <family val="3"/>
      </rPr>
      <t>values</t>
    </r>
  </si>
  <si>
    <r>
      <t xml:space="preserve">    </t>
    </r>
    <r>
      <rPr>
        <sz val="10.5"/>
        <color rgb="FF9CDCFE"/>
        <rFont val="Consolas"/>
        <family val="3"/>
      </rPr>
      <t>X_future</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model_fut</t>
    </r>
    <r>
      <rPr>
        <sz val="10.5"/>
        <color rgb="FFCCCCCC"/>
        <rFont val="Consolas"/>
        <family val="3"/>
      </rPr>
      <t>[</t>
    </r>
    <r>
      <rPr>
        <sz val="10.5"/>
        <color rgb="FFCE9178"/>
        <rFont val="Consolas"/>
        <family val="3"/>
      </rPr>
      <t>'precip_max_mm'</t>
    </r>
    <r>
      <rPr>
        <sz val="10.5"/>
        <color rgb="FFCCCCCC"/>
        <rFont val="Consolas"/>
        <family val="3"/>
      </rPr>
      <t>].</t>
    </r>
    <r>
      <rPr>
        <sz val="10.5"/>
        <color rgb="FFDCDCAA"/>
        <rFont val="Consolas"/>
        <family val="3"/>
      </rPr>
      <t>dropna</t>
    </r>
    <r>
      <rPr>
        <sz val="10.5"/>
        <color rgb="FFCCCCCC"/>
        <rFont val="Consolas"/>
        <family val="3"/>
      </rPr>
      <t>().</t>
    </r>
    <r>
      <rPr>
        <sz val="10.5"/>
        <color rgb="FF9CDCFE"/>
        <rFont val="Consolas"/>
        <family val="3"/>
      </rPr>
      <t>values</t>
    </r>
    <r>
      <rPr>
        <sz val="10.5"/>
        <color rgb="FFCCCCCC"/>
        <rFont val="Consolas"/>
        <family val="3"/>
      </rPr>
      <t>.</t>
    </r>
    <r>
      <rPr>
        <sz val="10.5"/>
        <color rgb="FFDCDCAA"/>
        <rFont val="Consolas"/>
        <family val="3"/>
      </rPr>
      <t>reshape</t>
    </r>
    <r>
      <rPr>
        <sz val="10.5"/>
        <color rgb="FFCCCCCC"/>
        <rFont val="Consolas"/>
        <family val="3"/>
      </rPr>
      <t>(</t>
    </r>
    <r>
      <rPr>
        <sz val="10.5"/>
        <color rgb="FFD4D4D4"/>
        <rFont val="Consolas"/>
        <family val="3"/>
      </rPr>
      <t>-</t>
    </r>
    <r>
      <rPr>
        <sz val="10.5"/>
        <color rgb="FFB5CEA8"/>
        <rFont val="Consolas"/>
        <family val="3"/>
      </rPr>
      <t>1</t>
    </r>
    <r>
      <rPr>
        <sz val="10.5"/>
        <color rgb="FFCCCCCC"/>
        <rFont val="Consolas"/>
        <family val="3"/>
      </rPr>
      <t xml:space="preserve">, </t>
    </r>
    <r>
      <rPr>
        <sz val="10.5"/>
        <color rgb="FFB5CEA8"/>
        <rFont val="Consolas"/>
        <family val="3"/>
      </rPr>
      <t>1</t>
    </r>
    <r>
      <rPr>
        <sz val="10.5"/>
        <color rgb="FFCCCCCC"/>
        <rFont val="Consolas"/>
        <family val="3"/>
      </rPr>
      <t>)</t>
    </r>
  </si>
  <si>
    <r>
      <t xml:space="preserve">    </t>
    </r>
    <r>
      <rPr>
        <sz val="10.5"/>
        <color rgb="FF9CDCFE"/>
        <rFont val="Consolas"/>
        <family val="3"/>
      </rPr>
      <t>resultados</t>
    </r>
    <r>
      <rPr>
        <sz val="10.5"/>
        <color rgb="FFCCCCCC"/>
        <rFont val="Consolas"/>
        <family val="3"/>
      </rPr>
      <t xml:space="preserve"> </t>
    </r>
    <r>
      <rPr>
        <sz val="10.5"/>
        <color rgb="FFD4D4D4"/>
        <rFont val="Consolas"/>
        <family val="3"/>
      </rPr>
      <t>=</t>
    </r>
    <r>
      <rPr>
        <sz val="10.5"/>
        <color rgb="FFCCCCCC"/>
        <rFont val="Consolas"/>
        <family val="3"/>
      </rPr>
      <t xml:space="preserve"> {}</t>
    </r>
  </si>
  <si>
    <r>
      <t xml:space="preserve">    </t>
    </r>
    <r>
      <rPr>
        <sz val="10.5"/>
        <color rgb="FF6A9955"/>
        <rFont val="Consolas"/>
        <family val="3"/>
      </rPr>
      <t># 1. Delta Change</t>
    </r>
  </si>
  <si>
    <r>
      <t xml:space="preserve">    </t>
    </r>
    <r>
      <rPr>
        <sz val="10.5"/>
        <color rgb="FF9CDCFE"/>
        <rFont val="Consolas"/>
        <family val="3"/>
      </rPr>
      <t>resultados</t>
    </r>
    <r>
      <rPr>
        <sz val="10.5"/>
        <color rgb="FFCCCCCC"/>
        <rFont val="Consolas"/>
        <family val="3"/>
      </rPr>
      <t>[</t>
    </r>
    <r>
      <rPr>
        <sz val="10.5"/>
        <color rgb="FFCE9178"/>
        <rFont val="Consolas"/>
        <family val="3"/>
      </rPr>
      <t>'delta_change'</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X_future</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y_train</t>
    </r>
    <r>
      <rPr>
        <sz val="10.5"/>
        <color rgb="FFCCCCCC"/>
        <rFont val="Consolas"/>
        <family val="3"/>
      </rPr>
      <t>.</t>
    </r>
    <r>
      <rPr>
        <sz val="10.5"/>
        <color rgb="FFDCDCAA"/>
        <rFont val="Consolas"/>
        <family val="3"/>
      </rPr>
      <t>mean</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X_train</t>
    </r>
    <r>
      <rPr>
        <sz val="10.5"/>
        <color rgb="FFCCCCCC"/>
        <rFont val="Consolas"/>
        <family val="3"/>
      </rPr>
      <t>.</t>
    </r>
    <r>
      <rPr>
        <sz val="10.5"/>
        <color rgb="FFDCDCAA"/>
        <rFont val="Consolas"/>
        <family val="3"/>
      </rPr>
      <t>mean</t>
    </r>
    <r>
      <rPr>
        <sz val="10.5"/>
        <color rgb="FFCCCCCC"/>
        <rFont val="Consolas"/>
        <family val="3"/>
      </rPr>
      <t>())).flatten()</t>
    </r>
  </si>
  <si>
    <r>
      <t xml:space="preserve">    </t>
    </r>
    <r>
      <rPr>
        <sz val="10.5"/>
        <color rgb="FF6A9955"/>
        <rFont val="Consolas"/>
        <family val="3"/>
      </rPr>
      <t># 2. Linear Regression</t>
    </r>
  </si>
  <si>
    <r>
      <t xml:space="preserve">    </t>
    </r>
    <r>
      <rPr>
        <sz val="10.5"/>
        <color rgb="FF9CDCFE"/>
        <rFont val="Consolas"/>
        <family val="3"/>
      </rPr>
      <t>lr</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LinearRegression</t>
    </r>
    <r>
      <rPr>
        <sz val="10.5"/>
        <color rgb="FFCCCCCC"/>
        <rFont val="Consolas"/>
        <family val="3"/>
      </rPr>
      <t>().</t>
    </r>
    <r>
      <rPr>
        <sz val="10.5"/>
        <color rgb="FFDCDCAA"/>
        <rFont val="Consolas"/>
        <family val="3"/>
      </rPr>
      <t>fit</t>
    </r>
    <r>
      <rPr>
        <sz val="10.5"/>
        <color rgb="FFCCCCCC"/>
        <rFont val="Consolas"/>
        <family val="3"/>
      </rPr>
      <t>(</t>
    </r>
    <r>
      <rPr>
        <sz val="10.5"/>
        <color rgb="FF9CDCFE"/>
        <rFont val="Consolas"/>
        <family val="3"/>
      </rPr>
      <t>X_train</t>
    </r>
    <r>
      <rPr>
        <sz val="10.5"/>
        <color rgb="FFCCCCCC"/>
        <rFont val="Consolas"/>
        <family val="3"/>
      </rPr>
      <t xml:space="preserve">, </t>
    </r>
    <r>
      <rPr>
        <sz val="10.5"/>
        <color rgb="FF9CDCFE"/>
        <rFont val="Consolas"/>
        <family val="3"/>
      </rPr>
      <t>y_train</t>
    </r>
    <r>
      <rPr>
        <sz val="10.5"/>
        <color rgb="FFCCCCCC"/>
        <rFont val="Consolas"/>
        <family val="3"/>
      </rPr>
      <t>)</t>
    </r>
  </si>
  <si>
    <r>
      <t xml:space="preserve">    </t>
    </r>
    <r>
      <rPr>
        <sz val="10.5"/>
        <color rgb="FF9CDCFE"/>
        <rFont val="Consolas"/>
        <family val="3"/>
      </rPr>
      <t>resultados</t>
    </r>
    <r>
      <rPr>
        <sz val="10.5"/>
        <color rgb="FFCCCCCC"/>
        <rFont val="Consolas"/>
        <family val="3"/>
      </rPr>
      <t>[</t>
    </r>
    <r>
      <rPr>
        <sz val="10.5"/>
        <color rgb="FFCE9178"/>
        <rFont val="Consolas"/>
        <family val="3"/>
      </rPr>
      <t>'linear_regression'</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lr</t>
    </r>
    <r>
      <rPr>
        <sz val="10.5"/>
        <color rgb="FFCCCCCC"/>
        <rFont val="Consolas"/>
        <family val="3"/>
      </rPr>
      <t>.</t>
    </r>
    <r>
      <rPr>
        <sz val="10.5"/>
        <color rgb="FFDCDCAA"/>
        <rFont val="Consolas"/>
        <family val="3"/>
      </rPr>
      <t>predict</t>
    </r>
    <r>
      <rPr>
        <sz val="10.5"/>
        <color rgb="FFCCCCCC"/>
        <rFont val="Consolas"/>
        <family val="3"/>
      </rPr>
      <t>(</t>
    </r>
    <r>
      <rPr>
        <sz val="10.5"/>
        <color rgb="FF9CDCFE"/>
        <rFont val="Consolas"/>
        <family val="3"/>
      </rPr>
      <t>X_future</t>
    </r>
    <r>
      <rPr>
        <sz val="10.5"/>
        <color rgb="FFCCCCCC"/>
        <rFont val="Consolas"/>
        <family val="3"/>
      </rPr>
      <t>).</t>
    </r>
    <r>
      <rPr>
        <sz val="10.5"/>
        <color rgb="FFDCDCAA"/>
        <rFont val="Consolas"/>
        <family val="3"/>
      </rPr>
      <t>flatten</t>
    </r>
    <r>
      <rPr>
        <sz val="10.5"/>
        <color rgb="FFCCCCCC"/>
        <rFont val="Consolas"/>
        <family val="3"/>
      </rPr>
      <t>()</t>
    </r>
  </si>
  <si>
    <r>
      <t xml:space="preserve">    </t>
    </r>
    <r>
      <rPr>
        <sz val="10.5"/>
        <color rgb="FF6A9955"/>
        <rFont val="Consolas"/>
        <family val="3"/>
      </rPr>
      <t># 3. Random Forest</t>
    </r>
  </si>
  <si>
    <r>
      <t xml:space="preserve">    </t>
    </r>
    <r>
      <rPr>
        <sz val="10.5"/>
        <color rgb="FF9CDCFE"/>
        <rFont val="Consolas"/>
        <family val="3"/>
      </rPr>
      <t>rf</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RandomForestRegressor</t>
    </r>
    <r>
      <rPr>
        <sz val="10.5"/>
        <color rgb="FFCCCCCC"/>
        <rFont val="Consolas"/>
        <family val="3"/>
      </rPr>
      <t>(</t>
    </r>
    <r>
      <rPr>
        <sz val="10.5"/>
        <color rgb="FF9CDCFE"/>
        <rFont val="Consolas"/>
        <family val="3"/>
      </rPr>
      <t>n_estimators</t>
    </r>
    <r>
      <rPr>
        <sz val="10.5"/>
        <color rgb="FFD4D4D4"/>
        <rFont val="Consolas"/>
        <family val="3"/>
      </rPr>
      <t>=</t>
    </r>
    <r>
      <rPr>
        <sz val="10.5"/>
        <color rgb="FFB5CEA8"/>
        <rFont val="Consolas"/>
        <family val="3"/>
      </rPr>
      <t>100</t>
    </r>
    <r>
      <rPr>
        <sz val="10.5"/>
        <color rgb="FFCCCCCC"/>
        <rFont val="Consolas"/>
        <family val="3"/>
      </rPr>
      <t xml:space="preserve">, </t>
    </r>
    <r>
      <rPr>
        <sz val="10.5"/>
        <color rgb="FF9CDCFE"/>
        <rFont val="Consolas"/>
        <family val="3"/>
      </rPr>
      <t>random_state</t>
    </r>
    <r>
      <rPr>
        <sz val="10.5"/>
        <color rgb="FFD4D4D4"/>
        <rFont val="Consolas"/>
        <family val="3"/>
      </rPr>
      <t>=</t>
    </r>
    <r>
      <rPr>
        <sz val="10.5"/>
        <color rgb="FFB5CEA8"/>
        <rFont val="Consolas"/>
        <family val="3"/>
      </rPr>
      <t>42</t>
    </r>
    <r>
      <rPr>
        <sz val="10.5"/>
        <color rgb="FFCCCCCC"/>
        <rFont val="Consolas"/>
        <family val="3"/>
      </rPr>
      <t>).</t>
    </r>
    <r>
      <rPr>
        <sz val="10.5"/>
        <color rgb="FFDCDCAA"/>
        <rFont val="Consolas"/>
        <family val="3"/>
      </rPr>
      <t>fit</t>
    </r>
    <r>
      <rPr>
        <sz val="10.5"/>
        <color rgb="FFCCCCCC"/>
        <rFont val="Consolas"/>
        <family val="3"/>
      </rPr>
      <t>(</t>
    </r>
    <r>
      <rPr>
        <sz val="10.5"/>
        <color rgb="FF9CDCFE"/>
        <rFont val="Consolas"/>
        <family val="3"/>
      </rPr>
      <t>X_train</t>
    </r>
    <r>
      <rPr>
        <sz val="10.5"/>
        <color rgb="FFCCCCCC"/>
        <rFont val="Consolas"/>
        <family val="3"/>
      </rPr>
      <t xml:space="preserve">, </t>
    </r>
    <r>
      <rPr>
        <sz val="10.5"/>
        <color rgb="FF9CDCFE"/>
        <rFont val="Consolas"/>
        <family val="3"/>
      </rPr>
      <t>y_train</t>
    </r>
    <r>
      <rPr>
        <sz val="10.5"/>
        <color rgb="FFCCCCCC"/>
        <rFont val="Consolas"/>
        <family val="3"/>
      </rPr>
      <t>)</t>
    </r>
  </si>
  <si>
    <r>
      <t xml:space="preserve">    </t>
    </r>
    <r>
      <rPr>
        <sz val="10.5"/>
        <color rgb="FF9CDCFE"/>
        <rFont val="Consolas"/>
        <family val="3"/>
      </rPr>
      <t>resultados</t>
    </r>
    <r>
      <rPr>
        <sz val="10.5"/>
        <color rgb="FFCCCCCC"/>
        <rFont val="Consolas"/>
        <family val="3"/>
      </rPr>
      <t>[</t>
    </r>
    <r>
      <rPr>
        <sz val="10.5"/>
        <color rgb="FFCE9178"/>
        <rFont val="Consolas"/>
        <family val="3"/>
      </rPr>
      <t>'random_forest'</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rf</t>
    </r>
    <r>
      <rPr>
        <sz val="10.5"/>
        <color rgb="FFCCCCCC"/>
        <rFont val="Consolas"/>
        <family val="3"/>
      </rPr>
      <t>.</t>
    </r>
    <r>
      <rPr>
        <sz val="10.5"/>
        <color rgb="FFDCDCAA"/>
        <rFont val="Consolas"/>
        <family val="3"/>
      </rPr>
      <t>predict</t>
    </r>
    <r>
      <rPr>
        <sz val="10.5"/>
        <color rgb="FFCCCCCC"/>
        <rFont val="Consolas"/>
        <family val="3"/>
      </rPr>
      <t>(</t>
    </r>
    <r>
      <rPr>
        <sz val="10.5"/>
        <color rgb="FF9CDCFE"/>
        <rFont val="Consolas"/>
        <family val="3"/>
      </rPr>
      <t>X_future</t>
    </r>
    <r>
      <rPr>
        <sz val="10.5"/>
        <color rgb="FFCCCCCC"/>
        <rFont val="Consolas"/>
        <family val="3"/>
      </rPr>
      <t>).</t>
    </r>
    <r>
      <rPr>
        <sz val="10.5"/>
        <color rgb="FFDCDCAA"/>
        <rFont val="Consolas"/>
        <family val="3"/>
      </rPr>
      <t>flatten</t>
    </r>
    <r>
      <rPr>
        <sz val="10.5"/>
        <color rgb="FFCCCCCC"/>
        <rFont val="Consolas"/>
        <family val="3"/>
      </rPr>
      <t>()</t>
    </r>
  </si>
  <si>
    <r>
      <t xml:space="preserve">    </t>
    </r>
    <r>
      <rPr>
        <sz val="10.5"/>
        <color rgb="FF6A9955"/>
        <rFont val="Consolas"/>
        <family val="3"/>
      </rPr>
      <t># 4. Quantile Mapping</t>
    </r>
  </si>
  <si>
    <r>
      <t xml:space="preserve">    </t>
    </r>
    <r>
      <rPr>
        <sz val="10.5"/>
        <color rgb="FF9CDCFE"/>
        <rFont val="Consolas"/>
        <family val="3"/>
      </rPr>
      <t>resultados</t>
    </r>
    <r>
      <rPr>
        <sz val="10.5"/>
        <color rgb="FFCCCCCC"/>
        <rFont val="Consolas"/>
        <family val="3"/>
      </rPr>
      <t>[</t>
    </r>
    <r>
      <rPr>
        <sz val="10.5"/>
        <color rgb="FFCE9178"/>
        <rFont val="Consolas"/>
        <family val="3"/>
      </rPr>
      <t>'quantile_mapping'</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DCDCAA"/>
        <rFont val="Consolas"/>
        <family val="3"/>
      </rPr>
      <t>quantile_mapping</t>
    </r>
    <r>
      <rPr>
        <sz val="10.5"/>
        <color rgb="FFCCCCCC"/>
        <rFont val="Consolas"/>
        <family val="3"/>
      </rPr>
      <t>(</t>
    </r>
    <r>
      <rPr>
        <sz val="10.5"/>
        <color rgb="FF9CDCFE"/>
        <rFont val="Consolas"/>
        <family val="3"/>
      </rPr>
      <t>y_train</t>
    </r>
    <r>
      <rPr>
        <sz val="10.5"/>
        <color rgb="FFCCCCCC"/>
        <rFont val="Consolas"/>
        <family val="3"/>
      </rPr>
      <t xml:space="preserve">, </t>
    </r>
    <r>
      <rPr>
        <sz val="10.5"/>
        <color rgb="FF9CDCFE"/>
        <rFont val="Consolas"/>
        <family val="3"/>
      </rPr>
      <t>X_train</t>
    </r>
    <r>
      <rPr>
        <sz val="10.5"/>
        <color rgb="FFCCCCCC"/>
        <rFont val="Consolas"/>
        <family val="3"/>
      </rPr>
      <t xml:space="preserve">, </t>
    </r>
    <r>
      <rPr>
        <sz val="10.5"/>
        <color rgb="FF9CDCFE"/>
        <rFont val="Consolas"/>
        <family val="3"/>
      </rPr>
      <t>X_future</t>
    </r>
    <r>
      <rPr>
        <sz val="10.5"/>
        <color rgb="FFCCCCCC"/>
        <rFont val="Consolas"/>
        <family val="3"/>
      </rPr>
      <t>)</t>
    </r>
  </si>
  <si>
    <r>
      <t xml:space="preserve">    </t>
    </r>
    <r>
      <rPr>
        <sz val="10.5"/>
        <color rgb="FFC586C0"/>
        <rFont val="Consolas"/>
        <family val="3"/>
      </rPr>
      <t>for</t>
    </r>
    <r>
      <rPr>
        <sz val="10.5"/>
        <color rgb="FFCCCCCC"/>
        <rFont val="Consolas"/>
        <family val="3"/>
      </rPr>
      <t xml:space="preserve"> </t>
    </r>
    <r>
      <rPr>
        <sz val="10.5"/>
        <color rgb="FF9CDCFE"/>
        <rFont val="Consolas"/>
        <family val="3"/>
      </rPr>
      <t>metodo</t>
    </r>
    <r>
      <rPr>
        <sz val="10.5"/>
        <color rgb="FFCCCCCC"/>
        <rFont val="Consolas"/>
        <family val="3"/>
      </rPr>
      <t xml:space="preserve">, </t>
    </r>
    <r>
      <rPr>
        <sz val="10.5"/>
        <color rgb="FF9CDCFE"/>
        <rFont val="Consolas"/>
        <family val="3"/>
      </rPr>
      <t>data</t>
    </r>
    <r>
      <rPr>
        <sz val="10.5"/>
        <color rgb="FFCCCCCC"/>
        <rFont val="Consolas"/>
        <family val="3"/>
      </rPr>
      <t xml:space="preserve"> </t>
    </r>
    <r>
      <rPr>
        <sz val="10.5"/>
        <color rgb="FFC586C0"/>
        <rFont val="Consolas"/>
        <family val="3"/>
      </rPr>
      <t>in</t>
    </r>
    <r>
      <rPr>
        <sz val="10.5"/>
        <color rgb="FFCCCCCC"/>
        <rFont val="Consolas"/>
        <family val="3"/>
      </rPr>
      <t xml:space="preserve"> </t>
    </r>
    <r>
      <rPr>
        <sz val="10.5"/>
        <color rgb="FF9CDCFE"/>
        <rFont val="Consolas"/>
        <family val="3"/>
      </rPr>
      <t>resultados</t>
    </r>
    <r>
      <rPr>
        <sz val="10.5"/>
        <color rgb="FFCCCCCC"/>
        <rFont val="Consolas"/>
        <family val="3"/>
      </rPr>
      <t>.</t>
    </r>
    <r>
      <rPr>
        <sz val="10.5"/>
        <color rgb="FFDCDCAA"/>
        <rFont val="Consolas"/>
        <family val="3"/>
      </rPr>
      <t>items</t>
    </r>
    <r>
      <rPr>
        <sz val="10.5"/>
        <color rgb="FFCCCCCC"/>
        <rFont val="Consolas"/>
        <family val="3"/>
      </rPr>
      <t>():</t>
    </r>
  </si>
  <si>
    <r>
      <t xml:space="preserve">        </t>
    </r>
    <r>
      <rPr>
        <sz val="10.5"/>
        <color rgb="FF9CDCFE"/>
        <rFont val="Consolas"/>
        <family val="3"/>
      </rPr>
      <t>df_fut_corr</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pd</t>
    </r>
    <r>
      <rPr>
        <sz val="10.5"/>
        <color rgb="FFCCCCCC"/>
        <rFont val="Consolas"/>
        <family val="3"/>
      </rPr>
      <t>.</t>
    </r>
    <r>
      <rPr>
        <sz val="10.5"/>
        <color rgb="FF4EC9B0"/>
        <rFont val="Consolas"/>
        <family val="3"/>
      </rPr>
      <t>DataFrame</t>
    </r>
    <r>
      <rPr>
        <sz val="10.5"/>
        <color rgb="FFCCCCCC"/>
        <rFont val="Consolas"/>
        <family val="3"/>
      </rPr>
      <t>({</t>
    </r>
  </si>
  <si>
    <r>
      <t xml:space="preserve">            </t>
    </r>
    <r>
      <rPr>
        <sz val="10.5"/>
        <color rgb="FFCE9178"/>
        <rFont val="Consolas"/>
        <family val="3"/>
      </rPr>
      <t>'year'</t>
    </r>
    <r>
      <rPr>
        <sz val="10.5"/>
        <color rgb="FFCCCCCC"/>
        <rFont val="Consolas"/>
        <family val="3"/>
      </rPr>
      <t xml:space="preserve">: </t>
    </r>
    <r>
      <rPr>
        <sz val="10.5"/>
        <color rgb="FF9CDCFE"/>
        <rFont val="Consolas"/>
        <family val="3"/>
      </rPr>
      <t>model_fut</t>
    </r>
    <r>
      <rPr>
        <sz val="10.5"/>
        <color rgb="FFCCCCCC"/>
        <rFont val="Consolas"/>
        <family val="3"/>
      </rPr>
      <t>.</t>
    </r>
    <r>
      <rPr>
        <sz val="10.5"/>
        <color rgb="FF9CDCFE"/>
        <rFont val="Consolas"/>
        <family val="3"/>
      </rPr>
      <t>index</t>
    </r>
    <r>
      <rPr>
        <sz val="10.5"/>
        <color rgb="FFCCCCCC"/>
        <rFont val="Consolas"/>
        <family val="3"/>
      </rPr>
      <t>[</t>
    </r>
    <r>
      <rPr>
        <sz val="10.5"/>
        <color rgb="FF9CDCFE"/>
        <rFont val="Consolas"/>
        <family val="3"/>
      </rPr>
      <t>model_fut</t>
    </r>
    <r>
      <rPr>
        <sz val="10.5"/>
        <color rgb="FFCCCCCC"/>
        <rFont val="Consolas"/>
        <family val="3"/>
      </rPr>
      <t>[</t>
    </r>
    <r>
      <rPr>
        <sz val="10.5"/>
        <color rgb="FFCE9178"/>
        <rFont val="Consolas"/>
        <family val="3"/>
      </rPr>
      <t>'precip_max_mm'</t>
    </r>
    <r>
      <rPr>
        <sz val="10.5"/>
        <color rgb="FFCCCCCC"/>
        <rFont val="Consolas"/>
        <family val="3"/>
      </rPr>
      <t>].</t>
    </r>
    <r>
      <rPr>
        <sz val="10.5"/>
        <color rgb="FFDCDCAA"/>
        <rFont val="Consolas"/>
        <family val="3"/>
      </rPr>
      <t>notna</t>
    </r>
    <r>
      <rPr>
        <sz val="10.5"/>
        <color rgb="FFCCCCCC"/>
        <rFont val="Consolas"/>
        <family val="3"/>
      </rPr>
      <t>()],</t>
    </r>
  </si>
  <si>
    <r>
      <t xml:space="preserve">            </t>
    </r>
    <r>
      <rPr>
        <sz val="10.5"/>
        <color rgb="FFCE9178"/>
        <rFont val="Consolas"/>
        <family val="3"/>
      </rPr>
      <t>'precip_max_corregida_mm'</t>
    </r>
    <r>
      <rPr>
        <sz val="10.5"/>
        <color rgb="FFCCCCCC"/>
        <rFont val="Consolas"/>
        <family val="3"/>
      </rPr>
      <t xml:space="preserve">: </t>
    </r>
    <r>
      <rPr>
        <sz val="10.5"/>
        <color rgb="FF4EC9B0"/>
        <rFont val="Consolas"/>
        <family val="3"/>
      </rPr>
      <t>np</t>
    </r>
    <r>
      <rPr>
        <sz val="10.5"/>
        <color rgb="FFCCCCCC"/>
        <rFont val="Consolas"/>
        <family val="3"/>
      </rPr>
      <t>.</t>
    </r>
    <r>
      <rPr>
        <sz val="10.5"/>
        <color rgb="FF9CDCFE"/>
        <rFont val="Consolas"/>
        <family val="3"/>
      </rPr>
      <t>maximum</t>
    </r>
    <r>
      <rPr>
        <sz val="10.5"/>
        <color rgb="FFCCCCCC"/>
        <rFont val="Consolas"/>
        <family val="3"/>
      </rPr>
      <t>(</t>
    </r>
    <r>
      <rPr>
        <sz val="10.5"/>
        <color rgb="FFB5CEA8"/>
        <rFont val="Consolas"/>
        <family val="3"/>
      </rPr>
      <t>0</t>
    </r>
    <r>
      <rPr>
        <sz val="10.5"/>
        <color rgb="FFCCCCCC"/>
        <rFont val="Consolas"/>
        <family val="3"/>
      </rPr>
      <t xml:space="preserve">, </t>
    </r>
    <r>
      <rPr>
        <sz val="10.5"/>
        <color rgb="FF9CDCFE"/>
        <rFont val="Consolas"/>
        <family val="3"/>
      </rPr>
      <t>data</t>
    </r>
    <r>
      <rPr>
        <sz val="10.5"/>
        <color rgb="FFCCCCCC"/>
        <rFont val="Consolas"/>
        <family val="3"/>
      </rPr>
      <t>)</t>
    </r>
  </si>
  <si>
    <t>        })</t>
  </si>
  <si>
    <r>
      <t xml:space="preserve">        </t>
    </r>
    <r>
      <rPr>
        <sz val="10.5"/>
        <color rgb="FF9CDCFE"/>
        <rFont val="Consolas"/>
        <family val="3"/>
      </rPr>
      <t>df_fut_corr</t>
    </r>
    <r>
      <rPr>
        <sz val="10.5"/>
        <color rgb="FFCCCCCC"/>
        <rFont val="Consolas"/>
        <family val="3"/>
      </rPr>
      <t>.</t>
    </r>
    <r>
      <rPr>
        <sz val="10.5"/>
        <color rgb="FFDCDCAA"/>
        <rFont val="Consolas"/>
        <family val="3"/>
      </rPr>
      <t>to_csv</t>
    </r>
    <r>
      <rPr>
        <sz val="10.5"/>
        <color rgb="FFCCCCCC"/>
        <rFont val="Consolas"/>
        <family val="3"/>
      </rPr>
      <t>(</t>
    </r>
  </si>
  <si>
    <r>
      <t xml:space="preserve">            </t>
    </r>
    <r>
      <rPr>
        <sz val="10.5"/>
        <color rgb="FF569CD6"/>
        <rFont val="Consolas"/>
        <family val="3"/>
      </rPr>
      <t>f</t>
    </r>
    <r>
      <rPr>
        <sz val="10.5"/>
        <color rgb="FFCE9178"/>
        <rFont val="Consolas"/>
        <family val="3"/>
      </rPr>
      <t>"futuro_corregido_</t>
    </r>
    <r>
      <rPr>
        <sz val="10.5"/>
        <color rgb="FF569CD6"/>
        <rFont val="Consolas"/>
        <family val="3"/>
      </rPr>
      <t>{</t>
    </r>
    <r>
      <rPr>
        <sz val="10.5"/>
        <color rgb="FF9CDCFE"/>
        <rFont val="Consolas"/>
        <family val="3"/>
      </rPr>
      <t>modelo</t>
    </r>
    <r>
      <rPr>
        <sz val="10.5"/>
        <color rgb="FF569CD6"/>
        <rFont val="Consolas"/>
        <family val="3"/>
      </rPr>
      <t>}</t>
    </r>
    <r>
      <rPr>
        <sz val="10.5"/>
        <color rgb="FFCE9178"/>
        <rFont val="Consolas"/>
        <family val="3"/>
      </rPr>
      <t>_</t>
    </r>
    <r>
      <rPr>
        <sz val="10.5"/>
        <color rgb="FF569CD6"/>
        <rFont val="Consolas"/>
        <family val="3"/>
      </rPr>
      <t>{</t>
    </r>
    <r>
      <rPr>
        <sz val="10.5"/>
        <color rgb="FF9CDCFE"/>
        <rFont val="Consolas"/>
        <family val="3"/>
      </rPr>
      <t>metodo</t>
    </r>
    <r>
      <rPr>
        <sz val="10.5"/>
        <color rgb="FF569CD6"/>
        <rFont val="Consolas"/>
        <family val="3"/>
      </rPr>
      <t>}</t>
    </r>
    <r>
      <rPr>
        <sz val="10.5"/>
        <color rgb="FFCE9178"/>
        <rFont val="Consolas"/>
        <family val="3"/>
      </rPr>
      <t>_</t>
    </r>
    <r>
      <rPr>
        <sz val="10.5"/>
        <color rgb="FF569CD6"/>
        <rFont val="Consolas"/>
        <family val="3"/>
      </rPr>
      <t>{</t>
    </r>
    <r>
      <rPr>
        <sz val="10.5"/>
        <color rgb="FFCCCCCC"/>
        <rFont val="Consolas"/>
        <family val="3"/>
      </rPr>
      <t>CONFIG[</t>
    </r>
    <r>
      <rPr>
        <sz val="10.5"/>
        <color rgb="FFCE9178"/>
        <rFont val="Consolas"/>
        <family val="3"/>
      </rPr>
      <t>'nombre_lugar'</t>
    </r>
    <r>
      <rPr>
        <sz val="10.5"/>
        <color rgb="FFCCCCCC"/>
        <rFont val="Consolas"/>
        <family val="3"/>
      </rPr>
      <t>]</t>
    </r>
    <r>
      <rPr>
        <sz val="10.5"/>
        <color rgb="FF569CD6"/>
        <rFont val="Consolas"/>
        <family val="3"/>
      </rPr>
      <t>}</t>
    </r>
    <r>
      <rPr>
        <sz val="10.5"/>
        <color rgb="FFCE9178"/>
        <rFont val="Consolas"/>
        <family val="3"/>
      </rPr>
      <t>_</t>
    </r>
    <r>
      <rPr>
        <sz val="10.5"/>
        <color rgb="FF569CD6"/>
        <rFont val="Consolas"/>
        <family val="3"/>
      </rPr>
      <t>{</t>
    </r>
    <r>
      <rPr>
        <sz val="10.5"/>
        <color rgb="FF9CDCFE"/>
        <rFont val="Consolas"/>
        <family val="3"/>
      </rPr>
      <t>escenario</t>
    </r>
    <r>
      <rPr>
        <sz val="10.5"/>
        <color rgb="FF569CD6"/>
        <rFont val="Consolas"/>
        <family val="3"/>
      </rPr>
      <t>}</t>
    </r>
    <r>
      <rPr>
        <sz val="10.5"/>
        <color rgb="FFCE9178"/>
        <rFont val="Consolas"/>
        <family val="3"/>
      </rPr>
      <t>.csv"</t>
    </r>
    <r>
      <rPr>
        <sz val="10.5"/>
        <color rgb="FFCCCCCC"/>
        <rFont val="Consolas"/>
        <family val="3"/>
      </rPr>
      <t>,</t>
    </r>
  </si>
  <si>
    <r>
      <t xml:space="preserve">            </t>
    </r>
    <r>
      <rPr>
        <sz val="10.5"/>
        <color rgb="FF9CDCFE"/>
        <rFont val="Consolas"/>
        <family val="3"/>
      </rPr>
      <t>index</t>
    </r>
    <r>
      <rPr>
        <sz val="10.5"/>
        <color rgb="FFD4D4D4"/>
        <rFont val="Consolas"/>
        <family val="3"/>
      </rPr>
      <t>=</t>
    </r>
    <r>
      <rPr>
        <sz val="10.5"/>
        <color rgb="FF569CD6"/>
        <rFont val="Consolas"/>
        <family val="3"/>
      </rPr>
      <t>False</t>
    </r>
  </si>
  <si>
    <t>        )</t>
  </si>
  <si>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 xml:space="preserve">" -&gt; Correcciones </t>
    </r>
    <r>
      <rPr>
        <sz val="10.5"/>
        <color rgb="FF569CD6"/>
        <rFont val="Consolas"/>
        <family val="3"/>
      </rPr>
      <t>{</t>
    </r>
    <r>
      <rPr>
        <sz val="10.5"/>
        <color rgb="FF9CDCFE"/>
        <rFont val="Consolas"/>
        <family val="3"/>
      </rPr>
      <t>metodo</t>
    </r>
    <r>
      <rPr>
        <sz val="10.5"/>
        <color rgb="FF569CD6"/>
        <rFont val="Consolas"/>
        <family val="3"/>
      </rPr>
      <t>}</t>
    </r>
    <r>
      <rPr>
        <sz val="10.5"/>
        <color rgb="FFCE9178"/>
        <rFont val="Consolas"/>
        <family val="3"/>
      </rPr>
      <t xml:space="preserve"> guardadas."</t>
    </r>
    <r>
      <rPr>
        <sz val="10.5"/>
        <color rgb="FFCCCCCC"/>
        <rFont val="Consolas"/>
        <family val="3"/>
      </rPr>
      <t>)</t>
    </r>
  </si>
  <si>
    <r>
      <t xml:space="preserve">    </t>
    </r>
    <r>
      <rPr>
        <sz val="10.5"/>
        <color rgb="FFC586C0"/>
        <rFont val="Consolas"/>
        <family val="3"/>
      </rPr>
      <t>return</t>
    </r>
    <r>
      <rPr>
        <sz val="10.5"/>
        <color rgb="FFCCCCCC"/>
        <rFont val="Consolas"/>
        <family val="3"/>
      </rPr>
      <t xml:space="preserve"> </t>
    </r>
    <r>
      <rPr>
        <sz val="10.5"/>
        <color rgb="FF569CD6"/>
        <rFont val="Consolas"/>
        <family val="3"/>
      </rPr>
      <t>True</t>
    </r>
  </si>
  <si>
    <r>
      <t>def</t>
    </r>
    <r>
      <rPr>
        <sz val="10.5"/>
        <color rgb="FFCCCCCC"/>
        <rFont val="Consolas"/>
        <family val="3"/>
      </rPr>
      <t xml:space="preserve"> </t>
    </r>
    <r>
      <rPr>
        <sz val="10.5"/>
        <color rgb="FFDCDCAA"/>
        <rFont val="Consolas"/>
        <family val="3"/>
      </rPr>
      <t>generar_grafico_comparativo_mejorado</t>
    </r>
    <r>
      <rPr>
        <sz val="10.5"/>
        <color rgb="FFCCCCCC"/>
        <rFont val="Consolas"/>
        <family val="3"/>
      </rPr>
      <t>(</t>
    </r>
    <r>
      <rPr>
        <sz val="10.5"/>
        <color rgb="FF9CDCFE"/>
        <rFont val="Consolas"/>
        <family val="3"/>
      </rPr>
      <t>modelo</t>
    </r>
    <r>
      <rPr>
        <sz val="10.5"/>
        <color rgb="FFCCCCCC"/>
        <rFont val="Consolas"/>
        <family val="3"/>
      </rPr>
      <t xml:space="preserve">, </t>
    </r>
    <r>
      <rPr>
        <sz val="10.5"/>
        <color rgb="FF9CDCFE"/>
        <rFont val="Consolas"/>
        <family val="3"/>
      </rPr>
      <t>escenario</t>
    </r>
    <r>
      <rPr>
        <sz val="10.5"/>
        <color rgb="FFCCCCCC"/>
        <rFont val="Consolas"/>
        <family val="3"/>
      </rPr>
      <t>):</t>
    </r>
  </si>
  <si>
    <r>
      <t xml:space="preserve">    </t>
    </r>
    <r>
      <rPr>
        <sz val="10.5"/>
        <color rgb="FFCE9178"/>
        <rFont val="Consolas"/>
        <family val="3"/>
      </rPr>
      <t>"""Genera un gráfico de dos paneles con la comparación de métodos."""</t>
    </r>
  </si>
  <si>
    <r>
      <t xml:space="preserve">    </t>
    </r>
    <r>
      <rPr>
        <sz val="10.5"/>
        <color rgb="FF9CDCFE"/>
        <rFont val="Consolas"/>
        <family val="3"/>
      </rPr>
      <t>nombre_grafico</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569CD6"/>
        <rFont val="Consolas"/>
        <family val="3"/>
      </rPr>
      <t>f</t>
    </r>
    <r>
      <rPr>
        <sz val="10.5"/>
        <color rgb="FFCE9178"/>
        <rFont val="Consolas"/>
        <family val="3"/>
      </rPr>
      <t>"grafico_comparacion_sesgo_</t>
    </r>
    <r>
      <rPr>
        <sz val="10.5"/>
        <color rgb="FF569CD6"/>
        <rFont val="Consolas"/>
        <family val="3"/>
      </rPr>
      <t>{</t>
    </r>
    <r>
      <rPr>
        <sz val="10.5"/>
        <color rgb="FF9CDCFE"/>
        <rFont val="Consolas"/>
        <family val="3"/>
      </rPr>
      <t>modelo</t>
    </r>
    <r>
      <rPr>
        <sz val="10.5"/>
        <color rgb="FF569CD6"/>
        <rFont val="Consolas"/>
        <family val="3"/>
      </rPr>
      <t>}</t>
    </r>
    <r>
      <rPr>
        <sz val="10.5"/>
        <color rgb="FFCE9178"/>
        <rFont val="Consolas"/>
        <family val="3"/>
      </rPr>
      <t>_</t>
    </r>
    <r>
      <rPr>
        <sz val="10.5"/>
        <color rgb="FF569CD6"/>
        <rFont val="Consolas"/>
        <family val="3"/>
      </rPr>
      <t>{</t>
    </r>
    <r>
      <rPr>
        <sz val="10.5"/>
        <color rgb="FF9CDCFE"/>
        <rFont val="Consolas"/>
        <family val="3"/>
      </rPr>
      <t>escenario</t>
    </r>
    <r>
      <rPr>
        <sz val="10.5"/>
        <color rgb="FF569CD6"/>
        <rFont val="Consolas"/>
        <family val="3"/>
      </rPr>
      <t>}</t>
    </r>
    <r>
      <rPr>
        <sz val="10.5"/>
        <color rgb="FFCE9178"/>
        <rFont val="Consolas"/>
        <family val="3"/>
      </rPr>
      <t>.png"</t>
    </r>
  </si>
  <si>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t>
    </r>
    <r>
      <rPr>
        <sz val="10.5"/>
        <color rgb="FFD7BA7D"/>
        <rFont val="Consolas"/>
        <family val="3"/>
      </rPr>
      <t>\n</t>
    </r>
    <r>
      <rPr>
        <sz val="10.5"/>
        <color rgb="FFCE9178"/>
        <rFont val="Consolas"/>
        <family val="3"/>
      </rPr>
      <t xml:space="preserve">Generando gráfico comparativo mejorado para </t>
    </r>
    <r>
      <rPr>
        <sz val="10.5"/>
        <color rgb="FF569CD6"/>
        <rFont val="Consolas"/>
        <family val="3"/>
      </rPr>
      <t>{</t>
    </r>
    <r>
      <rPr>
        <sz val="10.5"/>
        <color rgb="FF9CDCFE"/>
        <rFont val="Consolas"/>
        <family val="3"/>
      </rPr>
      <t>modelo</t>
    </r>
    <r>
      <rPr>
        <sz val="10.5"/>
        <color rgb="FF569CD6"/>
        <rFont val="Consolas"/>
        <family val="3"/>
      </rPr>
      <t>}</t>
    </r>
    <r>
      <rPr>
        <sz val="10.5"/>
        <color rgb="FFCE9178"/>
        <rFont val="Consolas"/>
        <family val="3"/>
      </rPr>
      <t xml:space="preserve"> (</t>
    </r>
    <r>
      <rPr>
        <sz val="10.5"/>
        <color rgb="FF569CD6"/>
        <rFont val="Consolas"/>
        <family val="3"/>
      </rPr>
      <t>{</t>
    </r>
    <r>
      <rPr>
        <sz val="10.5"/>
        <color rgb="FF9CDCFE"/>
        <rFont val="Consolas"/>
        <family val="3"/>
      </rPr>
      <t>escenario</t>
    </r>
    <r>
      <rPr>
        <sz val="10.5"/>
        <color rgb="FF569CD6"/>
        <rFont val="Consolas"/>
        <family val="3"/>
      </rPr>
      <t>}</t>
    </r>
    <r>
      <rPr>
        <sz val="10.5"/>
        <color rgb="FFCE9178"/>
        <rFont val="Consolas"/>
        <family val="3"/>
      </rPr>
      <t>)..."</t>
    </r>
    <r>
      <rPr>
        <sz val="10.5"/>
        <color rgb="FFCCCCCC"/>
        <rFont val="Consolas"/>
        <family val="3"/>
      </rPr>
      <t>)</t>
    </r>
  </si>
  <si>
    <r>
      <t xml:space="preserve">    </t>
    </r>
    <r>
      <rPr>
        <sz val="10.5"/>
        <color rgb="FF9CDCFE"/>
        <rFont val="Consolas"/>
        <family val="3"/>
      </rPr>
      <t>df_hist_obs</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pd</t>
    </r>
    <r>
      <rPr>
        <sz val="10.5"/>
        <color rgb="FFCCCCCC"/>
        <rFont val="Consolas"/>
        <family val="3"/>
      </rPr>
      <t>.</t>
    </r>
    <r>
      <rPr>
        <sz val="10.5"/>
        <color rgb="FFDCDCAA"/>
        <rFont val="Consolas"/>
        <family val="3"/>
      </rPr>
      <t>read_csv</t>
    </r>
    <r>
      <rPr>
        <sz val="10.5"/>
        <color rgb="FFCCCCCC"/>
        <rFont val="Consolas"/>
        <family val="3"/>
      </rPr>
      <t>(</t>
    </r>
    <r>
      <rPr>
        <sz val="10.5"/>
        <color rgb="FF569CD6"/>
        <rFont val="Consolas"/>
        <family val="3"/>
      </rPr>
      <t>f</t>
    </r>
    <r>
      <rPr>
        <sz val="10.5"/>
        <color rgb="FFCE9178"/>
        <rFont val="Consolas"/>
        <family val="3"/>
      </rPr>
      <t>"referencia_CHIRPS_</t>
    </r>
    <r>
      <rPr>
        <sz val="10.5"/>
        <color rgb="FF569CD6"/>
        <rFont val="Consolas"/>
        <family val="3"/>
      </rPr>
      <t>{</t>
    </r>
    <r>
      <rPr>
        <sz val="10.5"/>
        <color rgb="FFCCCCCC"/>
        <rFont val="Consolas"/>
        <family val="3"/>
      </rPr>
      <t>CONFIG[</t>
    </r>
    <r>
      <rPr>
        <sz val="10.5"/>
        <color rgb="FFCE9178"/>
        <rFont val="Consolas"/>
        <family val="3"/>
      </rPr>
      <t>'nombre_lugar'</t>
    </r>
    <r>
      <rPr>
        <sz val="10.5"/>
        <color rgb="FFCCCCCC"/>
        <rFont val="Consolas"/>
        <family val="3"/>
      </rPr>
      <t>]</t>
    </r>
    <r>
      <rPr>
        <sz val="10.5"/>
        <color rgb="FF569CD6"/>
        <rFont val="Consolas"/>
        <family val="3"/>
      </rPr>
      <t>}</t>
    </r>
    <r>
      <rPr>
        <sz val="10.5"/>
        <color rgb="FFCE9178"/>
        <rFont val="Consolas"/>
        <family val="3"/>
      </rPr>
      <t>.csv"</t>
    </r>
    <r>
      <rPr>
        <sz val="10.5"/>
        <color rgb="FFCCCCCC"/>
        <rFont val="Consolas"/>
        <family val="3"/>
      </rPr>
      <t>)</t>
    </r>
  </si>
  <si>
    <r>
      <t xml:space="preserve">    </t>
    </r>
    <r>
      <rPr>
        <sz val="10.5"/>
        <color rgb="FF9CDCFE"/>
        <rFont val="Consolas"/>
        <family val="3"/>
      </rPr>
      <t>df_fut_orig</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pd</t>
    </r>
    <r>
      <rPr>
        <sz val="10.5"/>
        <color rgb="FFCCCCCC"/>
        <rFont val="Consolas"/>
        <family val="3"/>
      </rPr>
      <t>.</t>
    </r>
    <r>
      <rPr>
        <sz val="10.5"/>
        <color rgb="FFDCDCAA"/>
        <rFont val="Consolas"/>
        <family val="3"/>
      </rPr>
      <t>read_csv</t>
    </r>
    <r>
      <rPr>
        <sz val="10.5"/>
        <color rgb="FFCCCCCC"/>
        <rFont val="Consolas"/>
        <family val="3"/>
      </rPr>
      <t>(</t>
    </r>
    <r>
      <rPr>
        <sz val="10.5"/>
        <color rgb="FF569CD6"/>
        <rFont val="Consolas"/>
        <family val="3"/>
      </rPr>
      <t>f</t>
    </r>
    <r>
      <rPr>
        <sz val="10.5"/>
        <color rgb="FFCE9178"/>
        <rFont val="Consolas"/>
        <family val="3"/>
      </rPr>
      <t>"futuro_</t>
    </r>
    <r>
      <rPr>
        <sz val="10.5"/>
        <color rgb="FF569CD6"/>
        <rFont val="Consolas"/>
        <family val="3"/>
      </rPr>
      <t>{</t>
    </r>
    <r>
      <rPr>
        <sz val="10.5"/>
        <color rgb="FF9CDCFE"/>
        <rFont val="Consolas"/>
        <family val="3"/>
      </rPr>
      <t>modelo</t>
    </r>
    <r>
      <rPr>
        <sz val="10.5"/>
        <color rgb="FF569CD6"/>
        <rFont val="Consolas"/>
        <family val="3"/>
      </rPr>
      <t>}</t>
    </r>
    <r>
      <rPr>
        <sz val="10.5"/>
        <color rgb="FFCE9178"/>
        <rFont val="Consolas"/>
        <family val="3"/>
      </rPr>
      <t>_</t>
    </r>
    <r>
      <rPr>
        <sz val="10.5"/>
        <color rgb="FF569CD6"/>
        <rFont val="Consolas"/>
        <family val="3"/>
      </rPr>
      <t>{</t>
    </r>
    <r>
      <rPr>
        <sz val="10.5"/>
        <color rgb="FFCCCCCC"/>
        <rFont val="Consolas"/>
        <family val="3"/>
      </rPr>
      <t>CONFIG[</t>
    </r>
    <r>
      <rPr>
        <sz val="10.5"/>
        <color rgb="FFCE9178"/>
        <rFont val="Consolas"/>
        <family val="3"/>
      </rPr>
      <t>'nombre_lugar'</t>
    </r>
    <r>
      <rPr>
        <sz val="10.5"/>
        <color rgb="FFCCCCCC"/>
        <rFont val="Consolas"/>
        <family val="3"/>
      </rPr>
      <t>]</t>
    </r>
    <r>
      <rPr>
        <sz val="10.5"/>
        <color rgb="FF569CD6"/>
        <rFont val="Consolas"/>
        <family val="3"/>
      </rPr>
      <t>}</t>
    </r>
    <r>
      <rPr>
        <sz val="10.5"/>
        <color rgb="FFCE9178"/>
        <rFont val="Consolas"/>
        <family val="3"/>
      </rPr>
      <t>_</t>
    </r>
    <r>
      <rPr>
        <sz val="10.5"/>
        <color rgb="FF569CD6"/>
        <rFont val="Consolas"/>
        <family val="3"/>
      </rPr>
      <t>{</t>
    </r>
    <r>
      <rPr>
        <sz val="10.5"/>
        <color rgb="FF9CDCFE"/>
        <rFont val="Consolas"/>
        <family val="3"/>
      </rPr>
      <t>escenario</t>
    </r>
    <r>
      <rPr>
        <sz val="10.5"/>
        <color rgb="FF569CD6"/>
        <rFont val="Consolas"/>
        <family val="3"/>
      </rPr>
      <t>}</t>
    </r>
    <r>
      <rPr>
        <sz val="10.5"/>
        <color rgb="FFCE9178"/>
        <rFont val="Consolas"/>
        <family val="3"/>
      </rPr>
      <t>.csv"</t>
    </r>
    <r>
      <rPr>
        <sz val="10.5"/>
        <color rgb="FFCCCCCC"/>
        <rFont val="Consolas"/>
        <family val="3"/>
      </rPr>
      <t>)</t>
    </r>
  </si>
  <si>
    <r>
      <t xml:space="preserve">    </t>
    </r>
    <r>
      <rPr>
        <sz val="10.5"/>
        <color rgb="FF9CDCFE"/>
        <rFont val="Consolas"/>
        <family val="3"/>
      </rPr>
      <t>df_fut_delta</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pd</t>
    </r>
    <r>
      <rPr>
        <sz val="10.5"/>
        <color rgb="FFCCCCCC"/>
        <rFont val="Consolas"/>
        <family val="3"/>
      </rPr>
      <t>.</t>
    </r>
    <r>
      <rPr>
        <sz val="10.5"/>
        <color rgb="FFDCDCAA"/>
        <rFont val="Consolas"/>
        <family val="3"/>
      </rPr>
      <t>read_csv</t>
    </r>
    <r>
      <rPr>
        <sz val="10.5"/>
        <color rgb="FFCCCCCC"/>
        <rFont val="Consolas"/>
        <family val="3"/>
      </rPr>
      <t>(</t>
    </r>
    <r>
      <rPr>
        <sz val="10.5"/>
        <color rgb="FF569CD6"/>
        <rFont val="Consolas"/>
        <family val="3"/>
      </rPr>
      <t>f</t>
    </r>
    <r>
      <rPr>
        <sz val="10.5"/>
        <color rgb="FFCE9178"/>
        <rFont val="Consolas"/>
        <family val="3"/>
      </rPr>
      <t>"futuro_corregido_</t>
    </r>
    <r>
      <rPr>
        <sz val="10.5"/>
        <color rgb="FF569CD6"/>
        <rFont val="Consolas"/>
        <family val="3"/>
      </rPr>
      <t>{</t>
    </r>
    <r>
      <rPr>
        <sz val="10.5"/>
        <color rgb="FF9CDCFE"/>
        <rFont val="Consolas"/>
        <family val="3"/>
      </rPr>
      <t>modelo</t>
    </r>
    <r>
      <rPr>
        <sz val="10.5"/>
        <color rgb="FF569CD6"/>
        <rFont val="Consolas"/>
        <family val="3"/>
      </rPr>
      <t>}</t>
    </r>
    <r>
      <rPr>
        <sz val="10.5"/>
        <color rgb="FFCE9178"/>
        <rFont val="Consolas"/>
        <family val="3"/>
      </rPr>
      <t>_delta_change_</t>
    </r>
    <r>
      <rPr>
        <sz val="10.5"/>
        <color rgb="FF569CD6"/>
        <rFont val="Consolas"/>
        <family val="3"/>
      </rPr>
      <t>{</t>
    </r>
    <r>
      <rPr>
        <sz val="10.5"/>
        <color rgb="FFCCCCCC"/>
        <rFont val="Consolas"/>
        <family val="3"/>
      </rPr>
      <t>CONFIG[</t>
    </r>
    <r>
      <rPr>
        <sz val="10.5"/>
        <color rgb="FFCE9178"/>
        <rFont val="Consolas"/>
        <family val="3"/>
      </rPr>
      <t>'nombre_lugar'</t>
    </r>
    <r>
      <rPr>
        <sz val="10.5"/>
        <color rgb="FFCCCCCC"/>
        <rFont val="Consolas"/>
        <family val="3"/>
      </rPr>
      <t>]</t>
    </r>
    <r>
      <rPr>
        <sz val="10.5"/>
        <color rgb="FF569CD6"/>
        <rFont val="Consolas"/>
        <family val="3"/>
      </rPr>
      <t>}</t>
    </r>
    <r>
      <rPr>
        <sz val="10.5"/>
        <color rgb="FFCE9178"/>
        <rFont val="Consolas"/>
        <family val="3"/>
      </rPr>
      <t>_</t>
    </r>
    <r>
      <rPr>
        <sz val="10.5"/>
        <color rgb="FF569CD6"/>
        <rFont val="Consolas"/>
        <family val="3"/>
      </rPr>
      <t>{</t>
    </r>
    <r>
      <rPr>
        <sz val="10.5"/>
        <color rgb="FF9CDCFE"/>
        <rFont val="Consolas"/>
        <family val="3"/>
      </rPr>
      <t>escenario</t>
    </r>
    <r>
      <rPr>
        <sz val="10.5"/>
        <color rgb="FF569CD6"/>
        <rFont val="Consolas"/>
        <family val="3"/>
      </rPr>
      <t>}</t>
    </r>
    <r>
      <rPr>
        <sz val="10.5"/>
        <color rgb="FFCE9178"/>
        <rFont val="Consolas"/>
        <family val="3"/>
      </rPr>
      <t>.csv"</t>
    </r>
    <r>
      <rPr>
        <sz val="10.5"/>
        <color rgb="FFCCCCCC"/>
        <rFont val="Consolas"/>
        <family val="3"/>
      </rPr>
      <t>)</t>
    </r>
  </si>
  <si>
    <r>
      <t xml:space="preserve">    </t>
    </r>
    <r>
      <rPr>
        <sz val="10.5"/>
        <color rgb="FF9CDCFE"/>
        <rFont val="Consolas"/>
        <family val="3"/>
      </rPr>
      <t>df_fut_lr</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pd</t>
    </r>
    <r>
      <rPr>
        <sz val="10.5"/>
        <color rgb="FFCCCCCC"/>
        <rFont val="Consolas"/>
        <family val="3"/>
      </rPr>
      <t>.</t>
    </r>
    <r>
      <rPr>
        <sz val="10.5"/>
        <color rgb="FFDCDCAA"/>
        <rFont val="Consolas"/>
        <family val="3"/>
      </rPr>
      <t>read_csv</t>
    </r>
    <r>
      <rPr>
        <sz val="10.5"/>
        <color rgb="FFCCCCCC"/>
        <rFont val="Consolas"/>
        <family val="3"/>
      </rPr>
      <t>(</t>
    </r>
    <r>
      <rPr>
        <sz val="10.5"/>
        <color rgb="FF569CD6"/>
        <rFont val="Consolas"/>
        <family val="3"/>
      </rPr>
      <t>f</t>
    </r>
    <r>
      <rPr>
        <sz val="10.5"/>
        <color rgb="FFCE9178"/>
        <rFont val="Consolas"/>
        <family val="3"/>
      </rPr>
      <t>"futuro_corregido_</t>
    </r>
    <r>
      <rPr>
        <sz val="10.5"/>
        <color rgb="FF569CD6"/>
        <rFont val="Consolas"/>
        <family val="3"/>
      </rPr>
      <t>{</t>
    </r>
    <r>
      <rPr>
        <sz val="10.5"/>
        <color rgb="FF9CDCFE"/>
        <rFont val="Consolas"/>
        <family val="3"/>
      </rPr>
      <t>modelo</t>
    </r>
    <r>
      <rPr>
        <sz val="10.5"/>
        <color rgb="FF569CD6"/>
        <rFont val="Consolas"/>
        <family val="3"/>
      </rPr>
      <t>}</t>
    </r>
    <r>
      <rPr>
        <sz val="10.5"/>
        <color rgb="FFCE9178"/>
        <rFont val="Consolas"/>
        <family val="3"/>
      </rPr>
      <t>_linear_regression_</t>
    </r>
    <r>
      <rPr>
        <sz val="10.5"/>
        <color rgb="FF569CD6"/>
        <rFont val="Consolas"/>
        <family val="3"/>
      </rPr>
      <t>{</t>
    </r>
    <r>
      <rPr>
        <sz val="10.5"/>
        <color rgb="FFCCCCCC"/>
        <rFont val="Consolas"/>
        <family val="3"/>
      </rPr>
      <t>CONFIG[</t>
    </r>
    <r>
      <rPr>
        <sz val="10.5"/>
        <color rgb="FFCE9178"/>
        <rFont val="Consolas"/>
        <family val="3"/>
      </rPr>
      <t>'nombre_lugar'</t>
    </r>
    <r>
      <rPr>
        <sz val="10.5"/>
        <color rgb="FFCCCCCC"/>
        <rFont val="Consolas"/>
        <family val="3"/>
      </rPr>
      <t>]</t>
    </r>
    <r>
      <rPr>
        <sz val="10.5"/>
        <color rgb="FF569CD6"/>
        <rFont val="Consolas"/>
        <family val="3"/>
      </rPr>
      <t>}</t>
    </r>
    <r>
      <rPr>
        <sz val="10.5"/>
        <color rgb="FFCE9178"/>
        <rFont val="Consolas"/>
        <family val="3"/>
      </rPr>
      <t>_</t>
    </r>
    <r>
      <rPr>
        <sz val="10.5"/>
        <color rgb="FF569CD6"/>
        <rFont val="Consolas"/>
        <family val="3"/>
      </rPr>
      <t>{</t>
    </r>
    <r>
      <rPr>
        <sz val="10.5"/>
        <color rgb="FF9CDCFE"/>
        <rFont val="Consolas"/>
        <family val="3"/>
      </rPr>
      <t>escenario</t>
    </r>
    <r>
      <rPr>
        <sz val="10.5"/>
        <color rgb="FF569CD6"/>
        <rFont val="Consolas"/>
        <family val="3"/>
      </rPr>
      <t>}</t>
    </r>
    <r>
      <rPr>
        <sz val="10.5"/>
        <color rgb="FFCE9178"/>
        <rFont val="Consolas"/>
        <family val="3"/>
      </rPr>
      <t>.csv"</t>
    </r>
    <r>
      <rPr>
        <sz val="10.5"/>
        <color rgb="FFCCCCCC"/>
        <rFont val="Consolas"/>
        <family val="3"/>
      </rPr>
      <t>)</t>
    </r>
  </si>
  <si>
    <r>
      <t xml:space="preserve">    </t>
    </r>
    <r>
      <rPr>
        <sz val="10.5"/>
        <color rgb="FF9CDCFE"/>
        <rFont val="Consolas"/>
        <family val="3"/>
      </rPr>
      <t>df_fut_rf</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pd</t>
    </r>
    <r>
      <rPr>
        <sz val="10.5"/>
        <color rgb="FFCCCCCC"/>
        <rFont val="Consolas"/>
        <family val="3"/>
      </rPr>
      <t>.</t>
    </r>
    <r>
      <rPr>
        <sz val="10.5"/>
        <color rgb="FFDCDCAA"/>
        <rFont val="Consolas"/>
        <family val="3"/>
      </rPr>
      <t>read_csv</t>
    </r>
    <r>
      <rPr>
        <sz val="10.5"/>
        <color rgb="FFCCCCCC"/>
        <rFont val="Consolas"/>
        <family val="3"/>
      </rPr>
      <t>(</t>
    </r>
    <r>
      <rPr>
        <sz val="10.5"/>
        <color rgb="FF569CD6"/>
        <rFont val="Consolas"/>
        <family val="3"/>
      </rPr>
      <t>f</t>
    </r>
    <r>
      <rPr>
        <sz val="10.5"/>
        <color rgb="FFCE9178"/>
        <rFont val="Consolas"/>
        <family val="3"/>
      </rPr>
      <t>"futuro_corregido_</t>
    </r>
    <r>
      <rPr>
        <sz val="10.5"/>
        <color rgb="FF569CD6"/>
        <rFont val="Consolas"/>
        <family val="3"/>
      </rPr>
      <t>{</t>
    </r>
    <r>
      <rPr>
        <sz val="10.5"/>
        <color rgb="FF9CDCFE"/>
        <rFont val="Consolas"/>
        <family val="3"/>
      </rPr>
      <t>modelo</t>
    </r>
    <r>
      <rPr>
        <sz val="10.5"/>
        <color rgb="FF569CD6"/>
        <rFont val="Consolas"/>
        <family val="3"/>
      </rPr>
      <t>}</t>
    </r>
    <r>
      <rPr>
        <sz val="10.5"/>
        <color rgb="FFCE9178"/>
        <rFont val="Consolas"/>
        <family val="3"/>
      </rPr>
      <t>_random_forest_</t>
    </r>
    <r>
      <rPr>
        <sz val="10.5"/>
        <color rgb="FF569CD6"/>
        <rFont val="Consolas"/>
        <family val="3"/>
      </rPr>
      <t>{</t>
    </r>
    <r>
      <rPr>
        <sz val="10.5"/>
        <color rgb="FFCCCCCC"/>
        <rFont val="Consolas"/>
        <family val="3"/>
      </rPr>
      <t>CONFIG[</t>
    </r>
    <r>
      <rPr>
        <sz val="10.5"/>
        <color rgb="FFCE9178"/>
        <rFont val="Consolas"/>
        <family val="3"/>
      </rPr>
      <t>'nombre_lugar'</t>
    </r>
    <r>
      <rPr>
        <sz val="10.5"/>
        <color rgb="FFCCCCCC"/>
        <rFont val="Consolas"/>
        <family val="3"/>
      </rPr>
      <t>]</t>
    </r>
    <r>
      <rPr>
        <sz val="10.5"/>
        <color rgb="FF569CD6"/>
        <rFont val="Consolas"/>
        <family val="3"/>
      </rPr>
      <t>}</t>
    </r>
    <r>
      <rPr>
        <sz val="10.5"/>
        <color rgb="FFCE9178"/>
        <rFont val="Consolas"/>
        <family val="3"/>
      </rPr>
      <t>_</t>
    </r>
    <r>
      <rPr>
        <sz val="10.5"/>
        <color rgb="FF569CD6"/>
        <rFont val="Consolas"/>
        <family val="3"/>
      </rPr>
      <t>{</t>
    </r>
    <r>
      <rPr>
        <sz val="10.5"/>
        <color rgb="FF9CDCFE"/>
        <rFont val="Consolas"/>
        <family val="3"/>
      </rPr>
      <t>escenario</t>
    </r>
    <r>
      <rPr>
        <sz val="10.5"/>
        <color rgb="FF569CD6"/>
        <rFont val="Consolas"/>
        <family val="3"/>
      </rPr>
      <t>}</t>
    </r>
    <r>
      <rPr>
        <sz val="10.5"/>
        <color rgb="FFCE9178"/>
        <rFont val="Consolas"/>
        <family val="3"/>
      </rPr>
      <t>.csv"</t>
    </r>
    <r>
      <rPr>
        <sz val="10.5"/>
        <color rgb="FFCCCCCC"/>
        <rFont val="Consolas"/>
        <family val="3"/>
      </rPr>
      <t>)</t>
    </r>
  </si>
  <si>
    <r>
      <t xml:space="preserve">    </t>
    </r>
    <r>
      <rPr>
        <sz val="10.5"/>
        <color rgb="FF9CDCFE"/>
        <rFont val="Consolas"/>
        <family val="3"/>
      </rPr>
      <t>df_fut_qm</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pd</t>
    </r>
    <r>
      <rPr>
        <sz val="10.5"/>
        <color rgb="FFCCCCCC"/>
        <rFont val="Consolas"/>
        <family val="3"/>
      </rPr>
      <t>.</t>
    </r>
    <r>
      <rPr>
        <sz val="10.5"/>
        <color rgb="FFDCDCAA"/>
        <rFont val="Consolas"/>
        <family val="3"/>
      </rPr>
      <t>read_csv</t>
    </r>
    <r>
      <rPr>
        <sz val="10.5"/>
        <color rgb="FFCCCCCC"/>
        <rFont val="Consolas"/>
        <family val="3"/>
      </rPr>
      <t>(</t>
    </r>
    <r>
      <rPr>
        <sz val="10.5"/>
        <color rgb="FF569CD6"/>
        <rFont val="Consolas"/>
        <family val="3"/>
      </rPr>
      <t>f</t>
    </r>
    <r>
      <rPr>
        <sz val="10.5"/>
        <color rgb="FFCE9178"/>
        <rFont val="Consolas"/>
        <family val="3"/>
      </rPr>
      <t>"futuro_corregido_</t>
    </r>
    <r>
      <rPr>
        <sz val="10.5"/>
        <color rgb="FF569CD6"/>
        <rFont val="Consolas"/>
        <family val="3"/>
      </rPr>
      <t>{</t>
    </r>
    <r>
      <rPr>
        <sz val="10.5"/>
        <color rgb="FF9CDCFE"/>
        <rFont val="Consolas"/>
        <family val="3"/>
      </rPr>
      <t>modelo</t>
    </r>
    <r>
      <rPr>
        <sz val="10.5"/>
        <color rgb="FF569CD6"/>
        <rFont val="Consolas"/>
        <family val="3"/>
      </rPr>
      <t>}</t>
    </r>
    <r>
      <rPr>
        <sz val="10.5"/>
        <color rgb="FFCE9178"/>
        <rFont val="Consolas"/>
        <family val="3"/>
      </rPr>
      <t>_quantile_mapping_</t>
    </r>
    <r>
      <rPr>
        <sz val="10.5"/>
        <color rgb="FF569CD6"/>
        <rFont val="Consolas"/>
        <family val="3"/>
      </rPr>
      <t>{</t>
    </r>
    <r>
      <rPr>
        <sz val="10.5"/>
        <color rgb="FFCCCCCC"/>
        <rFont val="Consolas"/>
        <family val="3"/>
      </rPr>
      <t>CONFIG[</t>
    </r>
    <r>
      <rPr>
        <sz val="10.5"/>
        <color rgb="FFCE9178"/>
        <rFont val="Consolas"/>
        <family val="3"/>
      </rPr>
      <t>'nombre_lugar'</t>
    </r>
    <r>
      <rPr>
        <sz val="10.5"/>
        <color rgb="FFCCCCCC"/>
        <rFont val="Consolas"/>
        <family val="3"/>
      </rPr>
      <t>]</t>
    </r>
    <r>
      <rPr>
        <sz val="10.5"/>
        <color rgb="FF569CD6"/>
        <rFont val="Consolas"/>
        <family val="3"/>
      </rPr>
      <t>}</t>
    </r>
    <r>
      <rPr>
        <sz val="10.5"/>
        <color rgb="FFCE9178"/>
        <rFont val="Consolas"/>
        <family val="3"/>
      </rPr>
      <t>_</t>
    </r>
    <r>
      <rPr>
        <sz val="10.5"/>
        <color rgb="FF569CD6"/>
        <rFont val="Consolas"/>
        <family val="3"/>
      </rPr>
      <t>{</t>
    </r>
    <r>
      <rPr>
        <sz val="10.5"/>
        <color rgb="FF9CDCFE"/>
        <rFont val="Consolas"/>
        <family val="3"/>
      </rPr>
      <t>escenario</t>
    </r>
    <r>
      <rPr>
        <sz val="10.5"/>
        <color rgb="FF569CD6"/>
        <rFont val="Consolas"/>
        <family val="3"/>
      </rPr>
      <t>}</t>
    </r>
    <r>
      <rPr>
        <sz val="10.5"/>
        <color rgb="FFCE9178"/>
        <rFont val="Consolas"/>
        <family val="3"/>
      </rPr>
      <t>.csv"</t>
    </r>
    <r>
      <rPr>
        <sz val="10.5"/>
        <color rgb="FFCCCCCC"/>
        <rFont val="Consolas"/>
        <family val="3"/>
      </rPr>
      <t>)</t>
    </r>
  </si>
  <si>
    <r>
      <t xml:space="preserve">    </t>
    </r>
    <r>
      <rPr>
        <sz val="10.5"/>
        <color rgb="FF9CDCFE"/>
        <rFont val="Consolas"/>
        <family val="3"/>
      </rPr>
      <t>fig</t>
    </r>
    <r>
      <rPr>
        <sz val="10.5"/>
        <color rgb="FFCCCCCC"/>
        <rFont val="Consolas"/>
        <family val="3"/>
      </rPr>
      <t>, (</t>
    </r>
    <r>
      <rPr>
        <sz val="10.5"/>
        <color rgb="FF9CDCFE"/>
        <rFont val="Consolas"/>
        <family val="3"/>
      </rPr>
      <t>ax1</t>
    </r>
    <r>
      <rPr>
        <sz val="10.5"/>
        <color rgb="FFCCCCCC"/>
        <rFont val="Consolas"/>
        <family val="3"/>
      </rPr>
      <t xml:space="preserve">, </t>
    </r>
    <r>
      <rPr>
        <sz val="10.5"/>
        <color rgb="FF9CDCFE"/>
        <rFont val="Consolas"/>
        <family val="3"/>
      </rPr>
      <t>ax2</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plt</t>
    </r>
    <r>
      <rPr>
        <sz val="10.5"/>
        <color rgb="FFCCCCCC"/>
        <rFont val="Consolas"/>
        <family val="3"/>
      </rPr>
      <t>.</t>
    </r>
    <r>
      <rPr>
        <sz val="10.5"/>
        <color rgb="FFDCDCAA"/>
        <rFont val="Consolas"/>
        <family val="3"/>
      </rPr>
      <t>subplots</t>
    </r>
    <r>
      <rPr>
        <sz val="10.5"/>
        <color rgb="FFCCCCCC"/>
        <rFont val="Consolas"/>
        <family val="3"/>
      </rPr>
      <t>(</t>
    </r>
    <r>
      <rPr>
        <sz val="10.5"/>
        <color rgb="FFB5CEA8"/>
        <rFont val="Consolas"/>
        <family val="3"/>
      </rPr>
      <t>1</t>
    </r>
    <r>
      <rPr>
        <sz val="10.5"/>
        <color rgb="FFCCCCCC"/>
        <rFont val="Consolas"/>
        <family val="3"/>
      </rPr>
      <t xml:space="preserve">, </t>
    </r>
    <r>
      <rPr>
        <sz val="10.5"/>
        <color rgb="FFB5CEA8"/>
        <rFont val="Consolas"/>
        <family val="3"/>
      </rPr>
      <t>2</t>
    </r>
    <r>
      <rPr>
        <sz val="10.5"/>
        <color rgb="FFCCCCCC"/>
        <rFont val="Consolas"/>
        <family val="3"/>
      </rPr>
      <t xml:space="preserve">, </t>
    </r>
    <r>
      <rPr>
        <sz val="10.5"/>
        <color rgb="FF9CDCFE"/>
        <rFont val="Consolas"/>
        <family val="3"/>
      </rPr>
      <t>figsize</t>
    </r>
    <r>
      <rPr>
        <sz val="10.5"/>
        <color rgb="FFD4D4D4"/>
        <rFont val="Consolas"/>
        <family val="3"/>
      </rPr>
      <t>=</t>
    </r>
    <r>
      <rPr>
        <sz val="10.5"/>
        <color rgb="FFCCCCCC"/>
        <rFont val="Consolas"/>
        <family val="3"/>
      </rPr>
      <t>(</t>
    </r>
    <r>
      <rPr>
        <sz val="10.5"/>
        <color rgb="FFB5CEA8"/>
        <rFont val="Consolas"/>
        <family val="3"/>
      </rPr>
      <t>20</t>
    </r>
    <r>
      <rPr>
        <sz val="10.5"/>
        <color rgb="FFCCCCCC"/>
        <rFont val="Consolas"/>
        <family val="3"/>
      </rPr>
      <t xml:space="preserve">, </t>
    </r>
    <r>
      <rPr>
        <sz val="10.5"/>
        <color rgb="FFB5CEA8"/>
        <rFont val="Consolas"/>
        <family val="3"/>
      </rPr>
      <t>8</t>
    </r>
    <r>
      <rPr>
        <sz val="10.5"/>
        <color rgb="FFCCCCCC"/>
        <rFont val="Consolas"/>
        <family val="3"/>
      </rPr>
      <t xml:space="preserve">), </t>
    </r>
    <r>
      <rPr>
        <sz val="10.5"/>
        <color rgb="FF9CDCFE"/>
        <rFont val="Consolas"/>
        <family val="3"/>
      </rPr>
      <t>sharey</t>
    </r>
    <r>
      <rPr>
        <sz val="10.5"/>
        <color rgb="FFD4D4D4"/>
        <rFont val="Consolas"/>
        <family val="3"/>
      </rPr>
      <t>=</t>
    </r>
    <r>
      <rPr>
        <sz val="10.5"/>
        <color rgb="FF569CD6"/>
        <rFont val="Consolas"/>
        <family val="3"/>
      </rPr>
      <t>True</t>
    </r>
    <r>
      <rPr>
        <sz val="10.5"/>
        <color rgb="FFCCCCCC"/>
        <rFont val="Consolas"/>
        <family val="3"/>
      </rPr>
      <t xml:space="preserve">, </t>
    </r>
    <r>
      <rPr>
        <sz val="10.5"/>
        <color rgb="FF9CDCFE"/>
        <rFont val="Consolas"/>
        <family val="3"/>
      </rPr>
      <t>gridspec_kw</t>
    </r>
    <r>
      <rPr>
        <sz val="10.5"/>
        <color rgb="FFD4D4D4"/>
        <rFont val="Consolas"/>
        <family val="3"/>
      </rPr>
      <t>=</t>
    </r>
    <r>
      <rPr>
        <sz val="10.5"/>
        <color rgb="FFCCCCCC"/>
        <rFont val="Consolas"/>
        <family val="3"/>
      </rPr>
      <t>{</t>
    </r>
    <r>
      <rPr>
        <sz val="10.5"/>
        <color rgb="FFCE9178"/>
        <rFont val="Consolas"/>
        <family val="3"/>
      </rPr>
      <t>'width_ratios'</t>
    </r>
    <r>
      <rPr>
        <sz val="10.5"/>
        <color rgb="FFCCCCCC"/>
        <rFont val="Consolas"/>
        <family val="3"/>
      </rPr>
      <t>: [</t>
    </r>
    <r>
      <rPr>
        <sz val="10.5"/>
        <color rgb="FFB5CEA8"/>
        <rFont val="Consolas"/>
        <family val="3"/>
      </rPr>
      <t>1</t>
    </r>
    <r>
      <rPr>
        <sz val="10.5"/>
        <color rgb="FFCCCCCC"/>
        <rFont val="Consolas"/>
        <family val="3"/>
      </rPr>
      <t xml:space="preserve">, </t>
    </r>
    <r>
      <rPr>
        <sz val="10.5"/>
        <color rgb="FFB5CEA8"/>
        <rFont val="Consolas"/>
        <family val="3"/>
      </rPr>
      <t>2</t>
    </r>
    <r>
      <rPr>
        <sz val="10.5"/>
        <color rgb="FFCCCCCC"/>
        <rFont val="Consolas"/>
        <family val="3"/>
      </rPr>
      <t>]})</t>
    </r>
  </si>
  <si>
    <r>
      <t xml:space="preserve">    </t>
    </r>
    <r>
      <rPr>
        <sz val="10.5"/>
        <color rgb="FF9CDCFE"/>
        <rFont val="Consolas"/>
        <family val="3"/>
      </rPr>
      <t>fig</t>
    </r>
    <r>
      <rPr>
        <sz val="10.5"/>
        <color rgb="FFCCCCCC"/>
        <rFont val="Consolas"/>
        <family val="3"/>
      </rPr>
      <t>.</t>
    </r>
    <r>
      <rPr>
        <sz val="10.5"/>
        <color rgb="FFDCDCAA"/>
        <rFont val="Consolas"/>
        <family val="3"/>
      </rPr>
      <t>suptitle</t>
    </r>
    <r>
      <rPr>
        <sz val="10.5"/>
        <color rgb="FFCCCCCC"/>
        <rFont val="Consolas"/>
        <family val="3"/>
      </rPr>
      <t>(</t>
    </r>
    <r>
      <rPr>
        <sz val="10.5"/>
        <color rgb="FF569CD6"/>
        <rFont val="Consolas"/>
        <family val="3"/>
      </rPr>
      <t>f</t>
    </r>
    <r>
      <rPr>
        <sz val="10.5"/>
        <color rgb="FFCE9178"/>
        <rFont val="Consolas"/>
        <family val="3"/>
      </rPr>
      <t xml:space="preserve">'Comparación de Métodos de Corrección de Sesgo en </t>
    </r>
    <r>
      <rPr>
        <sz val="10.5"/>
        <color rgb="FF569CD6"/>
        <rFont val="Consolas"/>
        <family val="3"/>
      </rPr>
      <t>{</t>
    </r>
    <r>
      <rPr>
        <sz val="10.5"/>
        <color rgb="FFCCCCCC"/>
        <rFont val="Consolas"/>
        <family val="3"/>
      </rPr>
      <t>CONFIG[</t>
    </r>
    <r>
      <rPr>
        <sz val="10.5"/>
        <color rgb="FFCE9178"/>
        <rFont val="Consolas"/>
        <family val="3"/>
      </rPr>
      <t>"nombre_lugar"</t>
    </r>
    <r>
      <rPr>
        <sz val="10.5"/>
        <color rgb="FFCCCCCC"/>
        <rFont val="Consolas"/>
        <family val="3"/>
      </rPr>
      <t>]</t>
    </r>
    <r>
      <rPr>
        <sz val="10.5"/>
        <color rgb="FF569CD6"/>
        <rFont val="Consolas"/>
        <family val="3"/>
      </rPr>
      <t>}</t>
    </r>
    <r>
      <rPr>
        <sz val="10.5"/>
        <color rgb="FFD7BA7D"/>
        <rFont val="Consolas"/>
        <family val="3"/>
      </rPr>
      <t>\n</t>
    </r>
    <r>
      <rPr>
        <sz val="10.5"/>
        <color rgb="FFCE9178"/>
        <rFont val="Consolas"/>
        <family val="3"/>
      </rPr>
      <t xml:space="preserve">Escenario: </t>
    </r>
    <r>
      <rPr>
        <sz val="10.5"/>
        <color rgb="FF569CD6"/>
        <rFont val="Consolas"/>
        <family val="3"/>
      </rPr>
      <t>{</t>
    </r>
    <r>
      <rPr>
        <sz val="10.5"/>
        <color rgb="FF9CDCFE"/>
        <rFont val="Consolas"/>
        <family val="3"/>
      </rPr>
      <t>escenario</t>
    </r>
    <r>
      <rPr>
        <sz val="10.5"/>
        <color rgb="FFCCCCCC"/>
        <rFont val="Consolas"/>
        <family val="3"/>
      </rPr>
      <t>.upper()</t>
    </r>
    <r>
      <rPr>
        <sz val="10.5"/>
        <color rgb="FF569CD6"/>
        <rFont val="Consolas"/>
        <family val="3"/>
      </rPr>
      <t>}</t>
    </r>
    <r>
      <rPr>
        <sz val="10.5"/>
        <color rgb="FFCE9178"/>
        <rFont val="Consolas"/>
        <family val="3"/>
      </rPr>
      <t xml:space="preserve"> | Modelo: </t>
    </r>
    <r>
      <rPr>
        <sz val="10.5"/>
        <color rgb="FF569CD6"/>
        <rFont val="Consolas"/>
        <family val="3"/>
      </rPr>
      <t>{</t>
    </r>
    <r>
      <rPr>
        <sz val="10.5"/>
        <color rgb="FF9CDCFE"/>
        <rFont val="Consolas"/>
        <family val="3"/>
      </rPr>
      <t>modelo</t>
    </r>
    <r>
      <rPr>
        <sz val="10.5"/>
        <color rgb="FF569CD6"/>
        <rFont val="Consolas"/>
        <family val="3"/>
      </rPr>
      <t>}</t>
    </r>
    <r>
      <rPr>
        <sz val="10.5"/>
        <color rgb="FFCE9178"/>
        <rFont val="Consolas"/>
        <family val="3"/>
      </rPr>
      <t>'</t>
    </r>
    <r>
      <rPr>
        <sz val="10.5"/>
        <color rgb="FFCCCCCC"/>
        <rFont val="Consolas"/>
        <family val="3"/>
      </rPr>
      <t xml:space="preserve">, </t>
    </r>
    <r>
      <rPr>
        <sz val="10.5"/>
        <color rgb="FF9CDCFE"/>
        <rFont val="Consolas"/>
        <family val="3"/>
      </rPr>
      <t>fontsize</t>
    </r>
    <r>
      <rPr>
        <sz val="10.5"/>
        <color rgb="FFD4D4D4"/>
        <rFont val="Consolas"/>
        <family val="3"/>
      </rPr>
      <t>=</t>
    </r>
    <r>
      <rPr>
        <sz val="10.5"/>
        <color rgb="FFB5CEA8"/>
        <rFont val="Consolas"/>
        <family val="3"/>
      </rPr>
      <t>16</t>
    </r>
    <r>
      <rPr>
        <sz val="10.5"/>
        <color rgb="FFCCCCCC"/>
        <rFont val="Consolas"/>
        <family val="3"/>
      </rPr>
      <t>)</t>
    </r>
  </si>
  <si>
    <r>
      <t xml:space="preserve">    </t>
    </r>
    <r>
      <rPr>
        <sz val="10.5"/>
        <color rgb="FF6A9955"/>
        <rFont val="Consolas"/>
        <family val="3"/>
      </rPr>
      <t># --- Panel Izquierdo: Histórico</t>
    </r>
  </si>
  <si>
    <r>
      <t xml:space="preserve">    </t>
    </r>
    <r>
      <rPr>
        <sz val="10.5"/>
        <color rgb="FF9CDCFE"/>
        <rFont val="Consolas"/>
        <family val="3"/>
      </rPr>
      <t>ax1</t>
    </r>
    <r>
      <rPr>
        <sz val="10.5"/>
        <color rgb="FFCCCCCC"/>
        <rFont val="Consolas"/>
        <family val="3"/>
      </rPr>
      <t>.plot(</t>
    </r>
    <r>
      <rPr>
        <sz val="10.5"/>
        <color rgb="FF9CDCFE"/>
        <rFont val="Consolas"/>
        <family val="3"/>
      </rPr>
      <t>df_hist_obs</t>
    </r>
    <r>
      <rPr>
        <sz val="10.5"/>
        <color rgb="FFCCCCCC"/>
        <rFont val="Consolas"/>
        <family val="3"/>
      </rPr>
      <t>[</t>
    </r>
    <r>
      <rPr>
        <sz val="10.5"/>
        <color rgb="FFCE9178"/>
        <rFont val="Consolas"/>
        <family val="3"/>
      </rPr>
      <t>'year'</t>
    </r>
    <r>
      <rPr>
        <sz val="10.5"/>
        <color rgb="FFCCCCCC"/>
        <rFont val="Consolas"/>
        <family val="3"/>
      </rPr>
      <t xml:space="preserve">], </t>
    </r>
    <r>
      <rPr>
        <sz val="10.5"/>
        <color rgb="FF9CDCFE"/>
        <rFont val="Consolas"/>
        <family val="3"/>
      </rPr>
      <t>df_hist_obs</t>
    </r>
    <r>
      <rPr>
        <sz val="10.5"/>
        <color rgb="FFCCCCCC"/>
        <rFont val="Consolas"/>
        <family val="3"/>
      </rPr>
      <t>[</t>
    </r>
    <r>
      <rPr>
        <sz val="10.5"/>
        <color rgb="FFCE9178"/>
        <rFont val="Consolas"/>
        <family val="3"/>
      </rPr>
      <t>'precip_max_mm'</t>
    </r>
    <r>
      <rPr>
        <sz val="10.5"/>
        <color rgb="FFCCCCCC"/>
        <rFont val="Consolas"/>
        <family val="3"/>
      </rPr>
      <t xml:space="preserve">], </t>
    </r>
    <r>
      <rPr>
        <sz val="10.5"/>
        <color rgb="FF9CDCFE"/>
        <rFont val="Consolas"/>
        <family val="3"/>
      </rPr>
      <t>color</t>
    </r>
    <r>
      <rPr>
        <sz val="10.5"/>
        <color rgb="FFD4D4D4"/>
        <rFont val="Consolas"/>
        <family val="3"/>
      </rPr>
      <t>=</t>
    </r>
    <r>
      <rPr>
        <sz val="10.5"/>
        <color rgb="FFCE9178"/>
        <rFont val="Consolas"/>
        <family val="3"/>
      </rPr>
      <t>'black'</t>
    </r>
    <r>
      <rPr>
        <sz val="10.5"/>
        <color rgb="FFCCCCCC"/>
        <rFont val="Consolas"/>
        <family val="3"/>
      </rPr>
      <t xml:space="preserve">, </t>
    </r>
    <r>
      <rPr>
        <sz val="10.5"/>
        <color rgb="FF9CDCFE"/>
        <rFont val="Consolas"/>
        <family val="3"/>
      </rPr>
      <t>linestyle</t>
    </r>
    <r>
      <rPr>
        <sz val="10.5"/>
        <color rgb="FFD4D4D4"/>
        <rFont val="Consolas"/>
        <family val="3"/>
      </rPr>
      <t>=</t>
    </r>
    <r>
      <rPr>
        <sz val="10.5"/>
        <color rgb="FFCE9178"/>
        <rFont val="Consolas"/>
        <family val="3"/>
      </rPr>
      <t>'-'</t>
    </r>
    <r>
      <rPr>
        <sz val="10.5"/>
        <color rgb="FFCCCCCC"/>
        <rFont val="Consolas"/>
        <family val="3"/>
      </rPr>
      <t xml:space="preserve">, </t>
    </r>
    <r>
      <rPr>
        <sz val="10.5"/>
        <color rgb="FF9CDCFE"/>
        <rFont val="Consolas"/>
        <family val="3"/>
      </rPr>
      <t>label</t>
    </r>
    <r>
      <rPr>
        <sz val="10.5"/>
        <color rgb="FFD4D4D4"/>
        <rFont val="Consolas"/>
        <family val="3"/>
      </rPr>
      <t>=</t>
    </r>
    <r>
      <rPr>
        <sz val="10.5"/>
        <color rgb="FFCE9178"/>
        <rFont val="Consolas"/>
        <family val="3"/>
      </rPr>
      <t>'Histórico Observado (CHIRPS)'</t>
    </r>
    <r>
      <rPr>
        <sz val="10.5"/>
        <color rgb="FFCCCCCC"/>
        <rFont val="Consolas"/>
        <family val="3"/>
      </rPr>
      <t>)</t>
    </r>
  </si>
  <si>
    <r>
      <t xml:space="preserve">    </t>
    </r>
    <r>
      <rPr>
        <sz val="10.5"/>
        <color rgb="FF9CDCFE"/>
        <rFont val="Consolas"/>
        <family val="3"/>
      </rPr>
      <t>ax1</t>
    </r>
    <r>
      <rPr>
        <sz val="10.5"/>
        <color rgb="FFCCCCCC"/>
        <rFont val="Consolas"/>
        <family val="3"/>
      </rPr>
      <t>.set_title(</t>
    </r>
    <r>
      <rPr>
        <sz val="10.5"/>
        <color rgb="FFCE9178"/>
        <rFont val="Consolas"/>
        <family val="3"/>
      </rPr>
      <t>'Periodo Histórico'</t>
    </r>
    <r>
      <rPr>
        <sz val="10.5"/>
        <color rgb="FFCCCCCC"/>
        <rFont val="Consolas"/>
        <family val="3"/>
      </rPr>
      <t>)</t>
    </r>
  </si>
  <si>
    <r>
      <t xml:space="preserve">    </t>
    </r>
    <r>
      <rPr>
        <sz val="10.5"/>
        <color rgb="FF9CDCFE"/>
        <rFont val="Consolas"/>
        <family val="3"/>
      </rPr>
      <t>ax1</t>
    </r>
    <r>
      <rPr>
        <sz val="10.5"/>
        <color rgb="FFCCCCCC"/>
        <rFont val="Consolas"/>
        <family val="3"/>
      </rPr>
      <t>.set_ylabel(</t>
    </r>
    <r>
      <rPr>
        <sz val="10.5"/>
        <color rgb="FFCE9178"/>
        <rFont val="Consolas"/>
        <family val="3"/>
      </rPr>
      <t>'Precipitación Máxima Anual (mm)'</t>
    </r>
    <r>
      <rPr>
        <sz val="10.5"/>
        <color rgb="FFCCCCCC"/>
        <rFont val="Consolas"/>
        <family val="3"/>
      </rPr>
      <t xml:space="preserve">, </t>
    </r>
    <r>
      <rPr>
        <sz val="10.5"/>
        <color rgb="FF9CDCFE"/>
        <rFont val="Consolas"/>
        <family val="3"/>
      </rPr>
      <t>fontsize</t>
    </r>
    <r>
      <rPr>
        <sz val="10.5"/>
        <color rgb="FFD4D4D4"/>
        <rFont val="Consolas"/>
        <family val="3"/>
      </rPr>
      <t>=</t>
    </r>
    <r>
      <rPr>
        <sz val="10.5"/>
        <color rgb="FFB5CEA8"/>
        <rFont val="Consolas"/>
        <family val="3"/>
      </rPr>
      <t>12</t>
    </r>
    <r>
      <rPr>
        <sz val="10.5"/>
        <color rgb="FFCCCCCC"/>
        <rFont val="Consolas"/>
        <family val="3"/>
      </rPr>
      <t>)</t>
    </r>
  </si>
  <si>
    <r>
      <t xml:space="preserve">    </t>
    </r>
    <r>
      <rPr>
        <sz val="10.5"/>
        <color rgb="FF9CDCFE"/>
        <rFont val="Consolas"/>
        <family val="3"/>
      </rPr>
      <t>ax1</t>
    </r>
    <r>
      <rPr>
        <sz val="10.5"/>
        <color rgb="FFCCCCCC"/>
        <rFont val="Consolas"/>
        <family val="3"/>
      </rPr>
      <t>.set_xlabel(</t>
    </r>
    <r>
      <rPr>
        <sz val="10.5"/>
        <color rgb="FFCE9178"/>
        <rFont val="Consolas"/>
        <family val="3"/>
      </rPr>
      <t>'Año'</t>
    </r>
    <r>
      <rPr>
        <sz val="10.5"/>
        <color rgb="FFCCCCCC"/>
        <rFont val="Consolas"/>
        <family val="3"/>
      </rPr>
      <t xml:space="preserve">, </t>
    </r>
    <r>
      <rPr>
        <sz val="10.5"/>
        <color rgb="FF9CDCFE"/>
        <rFont val="Consolas"/>
        <family val="3"/>
      </rPr>
      <t>fontsize</t>
    </r>
    <r>
      <rPr>
        <sz val="10.5"/>
        <color rgb="FFD4D4D4"/>
        <rFont val="Consolas"/>
        <family val="3"/>
      </rPr>
      <t>=</t>
    </r>
    <r>
      <rPr>
        <sz val="10.5"/>
        <color rgb="FFB5CEA8"/>
        <rFont val="Consolas"/>
        <family val="3"/>
      </rPr>
      <t>12</t>
    </r>
    <r>
      <rPr>
        <sz val="10.5"/>
        <color rgb="FFCCCCCC"/>
        <rFont val="Consolas"/>
        <family val="3"/>
      </rPr>
      <t>)</t>
    </r>
  </si>
  <si>
    <r>
      <t xml:space="preserve">    </t>
    </r>
    <r>
      <rPr>
        <sz val="10.5"/>
        <color rgb="FF9CDCFE"/>
        <rFont val="Consolas"/>
        <family val="3"/>
      </rPr>
      <t>ax1</t>
    </r>
    <r>
      <rPr>
        <sz val="10.5"/>
        <color rgb="FFCCCCCC"/>
        <rFont val="Consolas"/>
        <family val="3"/>
      </rPr>
      <t>.legend()</t>
    </r>
  </si>
  <si>
    <r>
      <t xml:space="preserve">    </t>
    </r>
    <r>
      <rPr>
        <sz val="10.5"/>
        <color rgb="FF9CDCFE"/>
        <rFont val="Consolas"/>
        <family val="3"/>
      </rPr>
      <t>ax1</t>
    </r>
    <r>
      <rPr>
        <sz val="10.5"/>
        <color rgb="FFCCCCCC"/>
        <rFont val="Consolas"/>
        <family val="3"/>
      </rPr>
      <t>.grid(</t>
    </r>
    <r>
      <rPr>
        <sz val="10.5"/>
        <color rgb="FF569CD6"/>
        <rFont val="Consolas"/>
        <family val="3"/>
      </rPr>
      <t>True</t>
    </r>
    <r>
      <rPr>
        <sz val="10.5"/>
        <color rgb="FFCCCCCC"/>
        <rFont val="Consolas"/>
        <family val="3"/>
      </rPr>
      <t xml:space="preserve">, </t>
    </r>
    <r>
      <rPr>
        <sz val="10.5"/>
        <color rgb="FF9CDCFE"/>
        <rFont val="Consolas"/>
        <family val="3"/>
      </rPr>
      <t>which</t>
    </r>
    <r>
      <rPr>
        <sz val="10.5"/>
        <color rgb="FFD4D4D4"/>
        <rFont val="Consolas"/>
        <family val="3"/>
      </rPr>
      <t>=</t>
    </r>
    <r>
      <rPr>
        <sz val="10.5"/>
        <color rgb="FFCE9178"/>
        <rFont val="Consolas"/>
        <family val="3"/>
      </rPr>
      <t>'both'</t>
    </r>
    <r>
      <rPr>
        <sz val="10.5"/>
        <color rgb="FFCCCCCC"/>
        <rFont val="Consolas"/>
        <family val="3"/>
      </rPr>
      <t xml:space="preserve">, </t>
    </r>
    <r>
      <rPr>
        <sz val="10.5"/>
        <color rgb="FF9CDCFE"/>
        <rFont val="Consolas"/>
        <family val="3"/>
      </rPr>
      <t>linestyle</t>
    </r>
    <r>
      <rPr>
        <sz val="10.5"/>
        <color rgb="FFD4D4D4"/>
        <rFont val="Consolas"/>
        <family val="3"/>
      </rPr>
      <t>=</t>
    </r>
    <r>
      <rPr>
        <sz val="10.5"/>
        <color rgb="FFCE9178"/>
        <rFont val="Consolas"/>
        <family val="3"/>
      </rPr>
      <t>'--'</t>
    </r>
    <r>
      <rPr>
        <sz val="10.5"/>
        <color rgb="FFCCCCCC"/>
        <rFont val="Consolas"/>
        <family val="3"/>
      </rPr>
      <t xml:space="preserve">, </t>
    </r>
    <r>
      <rPr>
        <sz val="10.5"/>
        <color rgb="FF9CDCFE"/>
        <rFont val="Consolas"/>
        <family val="3"/>
      </rPr>
      <t>linewidth</t>
    </r>
    <r>
      <rPr>
        <sz val="10.5"/>
        <color rgb="FFD4D4D4"/>
        <rFont val="Consolas"/>
        <family val="3"/>
      </rPr>
      <t>=</t>
    </r>
    <r>
      <rPr>
        <sz val="10.5"/>
        <color rgb="FFB5CEA8"/>
        <rFont val="Consolas"/>
        <family val="3"/>
      </rPr>
      <t>0.5</t>
    </r>
    <r>
      <rPr>
        <sz val="10.5"/>
        <color rgb="FFCCCCCC"/>
        <rFont val="Consolas"/>
        <family val="3"/>
      </rPr>
      <t>)</t>
    </r>
  </si>
  <si>
    <r>
      <t xml:space="preserve">    </t>
    </r>
    <r>
      <rPr>
        <sz val="10.5"/>
        <color rgb="FF6A9955"/>
        <rFont val="Consolas"/>
        <family val="3"/>
      </rPr>
      <t># --- Panel Derecho: Futuro</t>
    </r>
  </si>
  <si>
    <r>
      <t xml:space="preserve">    </t>
    </r>
    <r>
      <rPr>
        <sz val="10.5"/>
        <color rgb="FF9CDCFE"/>
        <rFont val="Consolas"/>
        <family val="3"/>
      </rPr>
      <t>ax2</t>
    </r>
    <r>
      <rPr>
        <sz val="10.5"/>
        <color rgb="FFCCCCCC"/>
        <rFont val="Consolas"/>
        <family val="3"/>
      </rPr>
      <t>.plot(</t>
    </r>
    <r>
      <rPr>
        <sz val="10.5"/>
        <color rgb="FF9CDCFE"/>
        <rFont val="Consolas"/>
        <family val="3"/>
      </rPr>
      <t>df_fut_orig</t>
    </r>
    <r>
      <rPr>
        <sz val="10.5"/>
        <color rgb="FFCCCCCC"/>
        <rFont val="Consolas"/>
        <family val="3"/>
      </rPr>
      <t>[</t>
    </r>
    <r>
      <rPr>
        <sz val="10.5"/>
        <color rgb="FFCE9178"/>
        <rFont val="Consolas"/>
        <family val="3"/>
      </rPr>
      <t>'year'</t>
    </r>
    <r>
      <rPr>
        <sz val="10.5"/>
        <color rgb="FFCCCCCC"/>
        <rFont val="Consolas"/>
        <family val="3"/>
      </rPr>
      <t xml:space="preserve">], </t>
    </r>
    <r>
      <rPr>
        <sz val="10.5"/>
        <color rgb="FF9CDCFE"/>
        <rFont val="Consolas"/>
        <family val="3"/>
      </rPr>
      <t>df_fut_orig</t>
    </r>
    <r>
      <rPr>
        <sz val="10.5"/>
        <color rgb="FFCCCCCC"/>
        <rFont val="Consolas"/>
        <family val="3"/>
      </rPr>
      <t>[</t>
    </r>
    <r>
      <rPr>
        <sz val="10.5"/>
        <color rgb="FFCE9178"/>
        <rFont val="Consolas"/>
        <family val="3"/>
      </rPr>
      <t>'precip_max_mm'</t>
    </r>
    <r>
      <rPr>
        <sz val="10.5"/>
        <color rgb="FFCCCCCC"/>
        <rFont val="Consolas"/>
        <family val="3"/>
      </rPr>
      <t xml:space="preserve">], </t>
    </r>
    <r>
      <rPr>
        <sz val="10.5"/>
        <color rgb="FF9CDCFE"/>
        <rFont val="Consolas"/>
        <family val="3"/>
      </rPr>
      <t>color</t>
    </r>
    <r>
      <rPr>
        <sz val="10.5"/>
        <color rgb="FFD4D4D4"/>
        <rFont val="Consolas"/>
        <family val="3"/>
      </rPr>
      <t>=</t>
    </r>
    <r>
      <rPr>
        <sz val="10.5"/>
        <color rgb="FFCE9178"/>
        <rFont val="Consolas"/>
        <family val="3"/>
      </rPr>
      <t>'grey'</t>
    </r>
    <r>
      <rPr>
        <sz val="10.5"/>
        <color rgb="FFCCCCCC"/>
        <rFont val="Consolas"/>
        <family val="3"/>
      </rPr>
      <t xml:space="preserve">, </t>
    </r>
    <r>
      <rPr>
        <sz val="10.5"/>
        <color rgb="FF9CDCFE"/>
        <rFont val="Consolas"/>
        <family val="3"/>
      </rPr>
      <t>linestyle</t>
    </r>
    <r>
      <rPr>
        <sz val="10.5"/>
        <color rgb="FFD4D4D4"/>
        <rFont val="Consolas"/>
        <family val="3"/>
      </rPr>
      <t>=</t>
    </r>
    <r>
      <rPr>
        <sz val="10.5"/>
        <color rgb="FFCE9178"/>
        <rFont val="Consolas"/>
        <family val="3"/>
      </rPr>
      <t>':'</t>
    </r>
    <r>
      <rPr>
        <sz val="10.5"/>
        <color rgb="FFCCCCCC"/>
        <rFont val="Consolas"/>
        <family val="3"/>
      </rPr>
      <t xml:space="preserve">, </t>
    </r>
    <r>
      <rPr>
        <sz val="10.5"/>
        <color rgb="FF9CDCFE"/>
        <rFont val="Consolas"/>
        <family val="3"/>
      </rPr>
      <t>marker</t>
    </r>
    <r>
      <rPr>
        <sz val="10.5"/>
        <color rgb="FFD4D4D4"/>
        <rFont val="Consolas"/>
        <family val="3"/>
      </rPr>
      <t>=</t>
    </r>
    <r>
      <rPr>
        <sz val="10.5"/>
        <color rgb="FFCE9178"/>
        <rFont val="Consolas"/>
        <family val="3"/>
      </rPr>
      <t>'.'</t>
    </r>
    <r>
      <rPr>
        <sz val="10.5"/>
        <color rgb="FFCCCCCC"/>
        <rFont val="Consolas"/>
        <family val="3"/>
      </rPr>
      <t xml:space="preserve">, </t>
    </r>
    <r>
      <rPr>
        <sz val="10.5"/>
        <color rgb="FF9CDCFE"/>
        <rFont val="Consolas"/>
        <family val="3"/>
      </rPr>
      <t>markersize</t>
    </r>
    <r>
      <rPr>
        <sz val="10.5"/>
        <color rgb="FFD4D4D4"/>
        <rFont val="Consolas"/>
        <family val="3"/>
      </rPr>
      <t>=</t>
    </r>
    <r>
      <rPr>
        <sz val="10.5"/>
        <color rgb="FFB5CEA8"/>
        <rFont val="Consolas"/>
        <family val="3"/>
      </rPr>
      <t>4</t>
    </r>
    <r>
      <rPr>
        <sz val="10.5"/>
        <color rgb="FFCCCCCC"/>
        <rFont val="Consolas"/>
        <family val="3"/>
      </rPr>
      <t xml:space="preserve">, </t>
    </r>
    <r>
      <rPr>
        <sz val="10.5"/>
        <color rgb="FF9CDCFE"/>
        <rFont val="Consolas"/>
        <family val="3"/>
      </rPr>
      <t>label</t>
    </r>
    <r>
      <rPr>
        <sz val="10.5"/>
        <color rgb="FFD4D4D4"/>
        <rFont val="Consolas"/>
        <family val="3"/>
      </rPr>
      <t>=</t>
    </r>
    <r>
      <rPr>
        <sz val="10.5"/>
        <color rgb="FFCE9178"/>
        <rFont val="Consolas"/>
        <family val="3"/>
      </rPr>
      <t>'Futuro Original (sin corregir)'</t>
    </r>
    <r>
      <rPr>
        <sz val="10.5"/>
        <color rgb="FFCCCCCC"/>
        <rFont val="Consolas"/>
        <family val="3"/>
      </rPr>
      <t>)</t>
    </r>
  </si>
  <si>
    <r>
      <t xml:space="preserve">    </t>
    </r>
    <r>
      <rPr>
        <sz val="10.5"/>
        <color rgb="FF9CDCFE"/>
        <rFont val="Consolas"/>
        <family val="3"/>
      </rPr>
      <t>ax2</t>
    </r>
    <r>
      <rPr>
        <sz val="10.5"/>
        <color rgb="FFCCCCCC"/>
        <rFont val="Consolas"/>
        <family val="3"/>
      </rPr>
      <t>.plot(</t>
    </r>
    <r>
      <rPr>
        <sz val="10.5"/>
        <color rgb="FF9CDCFE"/>
        <rFont val="Consolas"/>
        <family val="3"/>
      </rPr>
      <t>df_fut_delta</t>
    </r>
    <r>
      <rPr>
        <sz val="10.5"/>
        <color rgb="FFCCCCCC"/>
        <rFont val="Consolas"/>
        <family val="3"/>
      </rPr>
      <t>[</t>
    </r>
    <r>
      <rPr>
        <sz val="10.5"/>
        <color rgb="FFCE9178"/>
        <rFont val="Consolas"/>
        <family val="3"/>
      </rPr>
      <t>'year'</t>
    </r>
    <r>
      <rPr>
        <sz val="10.5"/>
        <color rgb="FFCCCCCC"/>
        <rFont val="Consolas"/>
        <family val="3"/>
      </rPr>
      <t xml:space="preserve">], </t>
    </r>
    <r>
      <rPr>
        <sz val="10.5"/>
        <color rgb="FF9CDCFE"/>
        <rFont val="Consolas"/>
        <family val="3"/>
      </rPr>
      <t>df_fut_delta</t>
    </r>
    <r>
      <rPr>
        <sz val="10.5"/>
        <color rgb="FFCCCCCC"/>
        <rFont val="Consolas"/>
        <family val="3"/>
      </rPr>
      <t>[</t>
    </r>
    <r>
      <rPr>
        <sz val="10.5"/>
        <color rgb="FFCE9178"/>
        <rFont val="Consolas"/>
        <family val="3"/>
      </rPr>
      <t>'precip_max_corregida_mm'</t>
    </r>
    <r>
      <rPr>
        <sz val="10.5"/>
        <color rgb="FFCCCCCC"/>
        <rFont val="Consolas"/>
        <family val="3"/>
      </rPr>
      <t xml:space="preserve">], </t>
    </r>
    <r>
      <rPr>
        <sz val="10.5"/>
        <color rgb="FF9CDCFE"/>
        <rFont val="Consolas"/>
        <family val="3"/>
      </rPr>
      <t>color</t>
    </r>
    <r>
      <rPr>
        <sz val="10.5"/>
        <color rgb="FFD4D4D4"/>
        <rFont val="Consolas"/>
        <family val="3"/>
      </rPr>
      <t>=</t>
    </r>
    <r>
      <rPr>
        <sz val="10.5"/>
        <color rgb="FFCE9178"/>
        <rFont val="Consolas"/>
        <family val="3"/>
      </rPr>
      <t>'dodgerblue'</t>
    </r>
    <r>
      <rPr>
        <sz val="10.5"/>
        <color rgb="FFCCCCCC"/>
        <rFont val="Consolas"/>
        <family val="3"/>
      </rPr>
      <t xml:space="preserve">, </t>
    </r>
    <r>
      <rPr>
        <sz val="10.5"/>
        <color rgb="FF9CDCFE"/>
        <rFont val="Consolas"/>
        <family val="3"/>
      </rPr>
      <t>linestyle</t>
    </r>
    <r>
      <rPr>
        <sz val="10.5"/>
        <color rgb="FFD4D4D4"/>
        <rFont val="Consolas"/>
        <family val="3"/>
      </rPr>
      <t>=</t>
    </r>
    <r>
      <rPr>
        <sz val="10.5"/>
        <color rgb="FFCE9178"/>
        <rFont val="Consolas"/>
        <family val="3"/>
      </rPr>
      <t>'--'</t>
    </r>
    <r>
      <rPr>
        <sz val="10.5"/>
        <color rgb="FFCCCCCC"/>
        <rFont val="Consolas"/>
        <family val="3"/>
      </rPr>
      <t xml:space="preserve">, </t>
    </r>
    <r>
      <rPr>
        <sz val="10.5"/>
        <color rgb="FF9CDCFE"/>
        <rFont val="Consolas"/>
        <family val="3"/>
      </rPr>
      <t>alpha</t>
    </r>
    <r>
      <rPr>
        <sz val="10.5"/>
        <color rgb="FFD4D4D4"/>
        <rFont val="Consolas"/>
        <family val="3"/>
      </rPr>
      <t>=</t>
    </r>
    <r>
      <rPr>
        <sz val="10.5"/>
        <color rgb="FFB5CEA8"/>
        <rFont val="Consolas"/>
        <family val="3"/>
      </rPr>
      <t>0.8</t>
    </r>
    <r>
      <rPr>
        <sz val="10.5"/>
        <color rgb="FFCCCCCC"/>
        <rFont val="Consolas"/>
        <family val="3"/>
      </rPr>
      <t xml:space="preserve">, </t>
    </r>
    <r>
      <rPr>
        <sz val="10.5"/>
        <color rgb="FF9CDCFE"/>
        <rFont val="Consolas"/>
        <family val="3"/>
      </rPr>
      <t>label</t>
    </r>
    <r>
      <rPr>
        <sz val="10.5"/>
        <color rgb="FFD4D4D4"/>
        <rFont val="Consolas"/>
        <family val="3"/>
      </rPr>
      <t>=</t>
    </r>
    <r>
      <rPr>
        <sz val="10.5"/>
        <color rgb="FFCE9178"/>
        <rFont val="Consolas"/>
        <family val="3"/>
      </rPr>
      <t>'Corrección Delta Change'</t>
    </r>
    <r>
      <rPr>
        <sz val="10.5"/>
        <color rgb="FFCCCCCC"/>
        <rFont val="Consolas"/>
        <family val="3"/>
      </rPr>
      <t>)</t>
    </r>
  </si>
  <si>
    <r>
      <t xml:space="preserve">    </t>
    </r>
    <r>
      <rPr>
        <sz val="10.5"/>
        <color rgb="FF9CDCFE"/>
        <rFont val="Consolas"/>
        <family val="3"/>
      </rPr>
      <t>ax2</t>
    </r>
    <r>
      <rPr>
        <sz val="10.5"/>
        <color rgb="FFCCCCCC"/>
        <rFont val="Consolas"/>
        <family val="3"/>
      </rPr>
      <t>.plot(</t>
    </r>
    <r>
      <rPr>
        <sz val="10.5"/>
        <color rgb="FF9CDCFE"/>
        <rFont val="Consolas"/>
        <family val="3"/>
      </rPr>
      <t>df_fut_lr</t>
    </r>
    <r>
      <rPr>
        <sz val="10.5"/>
        <color rgb="FFCCCCCC"/>
        <rFont val="Consolas"/>
        <family val="3"/>
      </rPr>
      <t>[</t>
    </r>
    <r>
      <rPr>
        <sz val="10.5"/>
        <color rgb="FFCE9178"/>
        <rFont val="Consolas"/>
        <family val="3"/>
      </rPr>
      <t>'year'</t>
    </r>
    <r>
      <rPr>
        <sz val="10.5"/>
        <color rgb="FFCCCCCC"/>
        <rFont val="Consolas"/>
        <family val="3"/>
      </rPr>
      <t xml:space="preserve">], </t>
    </r>
    <r>
      <rPr>
        <sz val="10.5"/>
        <color rgb="FF9CDCFE"/>
        <rFont val="Consolas"/>
        <family val="3"/>
      </rPr>
      <t>df_fut_lr</t>
    </r>
    <r>
      <rPr>
        <sz val="10.5"/>
        <color rgb="FFCCCCCC"/>
        <rFont val="Consolas"/>
        <family val="3"/>
      </rPr>
      <t>[</t>
    </r>
    <r>
      <rPr>
        <sz val="10.5"/>
        <color rgb="FFCE9178"/>
        <rFont val="Consolas"/>
        <family val="3"/>
      </rPr>
      <t>'precip_max_corregida_mm'</t>
    </r>
    <r>
      <rPr>
        <sz val="10.5"/>
        <color rgb="FFCCCCCC"/>
        <rFont val="Consolas"/>
        <family val="3"/>
      </rPr>
      <t xml:space="preserve">], </t>
    </r>
    <r>
      <rPr>
        <sz val="10.5"/>
        <color rgb="FF9CDCFE"/>
        <rFont val="Consolas"/>
        <family val="3"/>
      </rPr>
      <t>color</t>
    </r>
    <r>
      <rPr>
        <sz val="10.5"/>
        <color rgb="FFD4D4D4"/>
        <rFont val="Consolas"/>
        <family val="3"/>
      </rPr>
      <t>=</t>
    </r>
    <r>
      <rPr>
        <sz val="10.5"/>
        <color rgb="FFCE9178"/>
        <rFont val="Consolas"/>
        <family val="3"/>
      </rPr>
      <t>'goldenrod'</t>
    </r>
    <r>
      <rPr>
        <sz val="10.5"/>
        <color rgb="FFCCCCCC"/>
        <rFont val="Consolas"/>
        <family val="3"/>
      </rPr>
      <t xml:space="preserve">, </t>
    </r>
    <r>
      <rPr>
        <sz val="10.5"/>
        <color rgb="FF9CDCFE"/>
        <rFont val="Consolas"/>
        <family val="3"/>
      </rPr>
      <t>linestyle</t>
    </r>
    <r>
      <rPr>
        <sz val="10.5"/>
        <color rgb="FFD4D4D4"/>
        <rFont val="Consolas"/>
        <family val="3"/>
      </rPr>
      <t>=</t>
    </r>
    <r>
      <rPr>
        <sz val="10.5"/>
        <color rgb="FFCE9178"/>
        <rFont val="Consolas"/>
        <family val="3"/>
      </rPr>
      <t>'--'</t>
    </r>
    <r>
      <rPr>
        <sz val="10.5"/>
        <color rgb="FFCCCCCC"/>
        <rFont val="Consolas"/>
        <family val="3"/>
      </rPr>
      <t xml:space="preserve">, </t>
    </r>
    <r>
      <rPr>
        <sz val="10.5"/>
        <color rgb="FF9CDCFE"/>
        <rFont val="Consolas"/>
        <family val="3"/>
      </rPr>
      <t>alpha</t>
    </r>
    <r>
      <rPr>
        <sz val="10.5"/>
        <color rgb="FFD4D4D4"/>
        <rFont val="Consolas"/>
        <family val="3"/>
      </rPr>
      <t>=</t>
    </r>
    <r>
      <rPr>
        <sz val="10.5"/>
        <color rgb="FFB5CEA8"/>
        <rFont val="Consolas"/>
        <family val="3"/>
      </rPr>
      <t>0.8</t>
    </r>
    <r>
      <rPr>
        <sz val="10.5"/>
        <color rgb="FFCCCCCC"/>
        <rFont val="Consolas"/>
        <family val="3"/>
      </rPr>
      <t xml:space="preserve">, </t>
    </r>
    <r>
      <rPr>
        <sz val="10.5"/>
        <color rgb="FF9CDCFE"/>
        <rFont val="Consolas"/>
        <family val="3"/>
      </rPr>
      <t>label</t>
    </r>
    <r>
      <rPr>
        <sz val="10.5"/>
        <color rgb="FFD4D4D4"/>
        <rFont val="Consolas"/>
        <family val="3"/>
      </rPr>
      <t>=</t>
    </r>
    <r>
      <rPr>
        <sz val="10.5"/>
        <color rgb="FFCE9178"/>
        <rFont val="Consolas"/>
        <family val="3"/>
      </rPr>
      <t>'Corrección Regresión Lineal'</t>
    </r>
    <r>
      <rPr>
        <sz val="10.5"/>
        <color rgb="FFCCCCCC"/>
        <rFont val="Consolas"/>
        <family val="3"/>
      </rPr>
      <t>)</t>
    </r>
  </si>
  <si>
    <r>
      <t xml:space="preserve">    </t>
    </r>
    <r>
      <rPr>
        <sz val="10.5"/>
        <color rgb="FF9CDCFE"/>
        <rFont val="Consolas"/>
        <family val="3"/>
      </rPr>
      <t>ax2</t>
    </r>
    <r>
      <rPr>
        <sz val="10.5"/>
        <color rgb="FFCCCCCC"/>
        <rFont val="Consolas"/>
        <family val="3"/>
      </rPr>
      <t>.plot(</t>
    </r>
    <r>
      <rPr>
        <sz val="10.5"/>
        <color rgb="FF9CDCFE"/>
        <rFont val="Consolas"/>
        <family val="3"/>
      </rPr>
      <t>df_fut_rf</t>
    </r>
    <r>
      <rPr>
        <sz val="10.5"/>
        <color rgb="FFCCCCCC"/>
        <rFont val="Consolas"/>
        <family val="3"/>
      </rPr>
      <t>[</t>
    </r>
    <r>
      <rPr>
        <sz val="10.5"/>
        <color rgb="FFCE9178"/>
        <rFont val="Consolas"/>
        <family val="3"/>
      </rPr>
      <t>'year'</t>
    </r>
    <r>
      <rPr>
        <sz val="10.5"/>
        <color rgb="FFCCCCCC"/>
        <rFont val="Consolas"/>
        <family val="3"/>
      </rPr>
      <t xml:space="preserve">], </t>
    </r>
    <r>
      <rPr>
        <sz val="10.5"/>
        <color rgb="FF9CDCFE"/>
        <rFont val="Consolas"/>
        <family val="3"/>
      </rPr>
      <t>df_fut_rf</t>
    </r>
    <r>
      <rPr>
        <sz val="10.5"/>
        <color rgb="FFCCCCCC"/>
        <rFont val="Consolas"/>
        <family val="3"/>
      </rPr>
      <t>[</t>
    </r>
    <r>
      <rPr>
        <sz val="10.5"/>
        <color rgb="FFCE9178"/>
        <rFont val="Consolas"/>
        <family val="3"/>
      </rPr>
      <t>'precip_max_corregida_mm'</t>
    </r>
    <r>
      <rPr>
        <sz val="10.5"/>
        <color rgb="FFCCCCCC"/>
        <rFont val="Consolas"/>
        <family val="3"/>
      </rPr>
      <t xml:space="preserve">], </t>
    </r>
    <r>
      <rPr>
        <sz val="10.5"/>
        <color rgb="FF9CDCFE"/>
        <rFont val="Consolas"/>
        <family val="3"/>
      </rPr>
      <t>color</t>
    </r>
    <r>
      <rPr>
        <sz val="10.5"/>
        <color rgb="FFD4D4D4"/>
        <rFont val="Consolas"/>
        <family val="3"/>
      </rPr>
      <t>=</t>
    </r>
    <r>
      <rPr>
        <sz val="10.5"/>
        <color rgb="FFCE9178"/>
        <rFont val="Consolas"/>
        <family val="3"/>
      </rPr>
      <t>'tomato'</t>
    </r>
    <r>
      <rPr>
        <sz val="10.5"/>
        <color rgb="FFCCCCCC"/>
        <rFont val="Consolas"/>
        <family val="3"/>
      </rPr>
      <t xml:space="preserve">, </t>
    </r>
    <r>
      <rPr>
        <sz val="10.5"/>
        <color rgb="FF9CDCFE"/>
        <rFont val="Consolas"/>
        <family val="3"/>
      </rPr>
      <t>linestyle</t>
    </r>
    <r>
      <rPr>
        <sz val="10.5"/>
        <color rgb="FFD4D4D4"/>
        <rFont val="Consolas"/>
        <family val="3"/>
      </rPr>
      <t>=</t>
    </r>
    <r>
      <rPr>
        <sz val="10.5"/>
        <color rgb="FFCE9178"/>
        <rFont val="Consolas"/>
        <family val="3"/>
      </rPr>
      <t>'-'</t>
    </r>
    <r>
      <rPr>
        <sz val="10.5"/>
        <color rgb="FFCCCCCC"/>
        <rFont val="Consolas"/>
        <family val="3"/>
      </rPr>
      <t xml:space="preserve">, </t>
    </r>
    <r>
      <rPr>
        <sz val="10.5"/>
        <color rgb="FF9CDCFE"/>
        <rFont val="Consolas"/>
        <family val="3"/>
      </rPr>
      <t>alpha</t>
    </r>
    <r>
      <rPr>
        <sz val="10.5"/>
        <color rgb="FFD4D4D4"/>
        <rFont val="Consolas"/>
        <family val="3"/>
      </rPr>
      <t>=</t>
    </r>
    <r>
      <rPr>
        <sz val="10.5"/>
        <color rgb="FFB5CEA8"/>
        <rFont val="Consolas"/>
        <family val="3"/>
      </rPr>
      <t>0.7</t>
    </r>
    <r>
      <rPr>
        <sz val="10.5"/>
        <color rgb="FFCCCCCC"/>
        <rFont val="Consolas"/>
        <family val="3"/>
      </rPr>
      <t xml:space="preserve">, </t>
    </r>
    <r>
      <rPr>
        <sz val="10.5"/>
        <color rgb="FF9CDCFE"/>
        <rFont val="Consolas"/>
        <family val="3"/>
      </rPr>
      <t>label</t>
    </r>
    <r>
      <rPr>
        <sz val="10.5"/>
        <color rgb="FFD4D4D4"/>
        <rFont val="Consolas"/>
        <family val="3"/>
      </rPr>
      <t>=</t>
    </r>
    <r>
      <rPr>
        <sz val="10.5"/>
        <color rgb="FFCE9178"/>
        <rFont val="Consolas"/>
        <family val="3"/>
      </rPr>
      <t>'Corrección Random Forest'</t>
    </r>
    <r>
      <rPr>
        <sz val="10.5"/>
        <color rgb="FFCCCCCC"/>
        <rFont val="Consolas"/>
        <family val="3"/>
      </rPr>
      <t>)</t>
    </r>
  </si>
  <si>
    <r>
      <t xml:space="preserve">    </t>
    </r>
    <r>
      <rPr>
        <sz val="10.5"/>
        <color rgb="FF9CDCFE"/>
        <rFont val="Consolas"/>
        <family val="3"/>
      </rPr>
      <t>ax2</t>
    </r>
    <r>
      <rPr>
        <sz val="10.5"/>
        <color rgb="FFCCCCCC"/>
        <rFont val="Consolas"/>
        <family val="3"/>
      </rPr>
      <t>.plot(</t>
    </r>
    <r>
      <rPr>
        <sz val="10.5"/>
        <color rgb="FF9CDCFE"/>
        <rFont val="Consolas"/>
        <family val="3"/>
      </rPr>
      <t>df_fut_qm</t>
    </r>
    <r>
      <rPr>
        <sz val="10.5"/>
        <color rgb="FFCCCCCC"/>
        <rFont val="Consolas"/>
        <family val="3"/>
      </rPr>
      <t>[</t>
    </r>
    <r>
      <rPr>
        <sz val="10.5"/>
        <color rgb="FFCE9178"/>
        <rFont val="Consolas"/>
        <family val="3"/>
      </rPr>
      <t>'year'</t>
    </r>
    <r>
      <rPr>
        <sz val="10.5"/>
        <color rgb="FFCCCCCC"/>
        <rFont val="Consolas"/>
        <family val="3"/>
      </rPr>
      <t xml:space="preserve">], </t>
    </r>
    <r>
      <rPr>
        <sz val="10.5"/>
        <color rgb="FF9CDCFE"/>
        <rFont val="Consolas"/>
        <family val="3"/>
      </rPr>
      <t>df_fut_qm</t>
    </r>
    <r>
      <rPr>
        <sz val="10.5"/>
        <color rgb="FFCCCCCC"/>
        <rFont val="Consolas"/>
        <family val="3"/>
      </rPr>
      <t>[</t>
    </r>
    <r>
      <rPr>
        <sz val="10.5"/>
        <color rgb="FFCE9178"/>
        <rFont val="Consolas"/>
        <family val="3"/>
      </rPr>
      <t>'precip_max_corregida_mm'</t>
    </r>
    <r>
      <rPr>
        <sz val="10.5"/>
        <color rgb="FFCCCCCC"/>
        <rFont val="Consolas"/>
        <family val="3"/>
      </rPr>
      <t xml:space="preserve">], </t>
    </r>
    <r>
      <rPr>
        <sz val="10.5"/>
        <color rgb="FF9CDCFE"/>
        <rFont val="Consolas"/>
        <family val="3"/>
      </rPr>
      <t>color</t>
    </r>
    <r>
      <rPr>
        <sz val="10.5"/>
        <color rgb="FFD4D4D4"/>
        <rFont val="Consolas"/>
        <family val="3"/>
      </rPr>
      <t>=</t>
    </r>
    <r>
      <rPr>
        <sz val="10.5"/>
        <color rgb="FFCE9178"/>
        <rFont val="Consolas"/>
        <family val="3"/>
      </rPr>
      <t>'purple'</t>
    </r>
    <r>
      <rPr>
        <sz val="10.5"/>
        <color rgb="FFCCCCCC"/>
        <rFont val="Consolas"/>
        <family val="3"/>
      </rPr>
      <t xml:space="preserve">, </t>
    </r>
    <r>
      <rPr>
        <sz val="10.5"/>
        <color rgb="FF9CDCFE"/>
        <rFont val="Consolas"/>
        <family val="3"/>
      </rPr>
      <t>linestyle</t>
    </r>
    <r>
      <rPr>
        <sz val="10.5"/>
        <color rgb="FFD4D4D4"/>
        <rFont val="Consolas"/>
        <family val="3"/>
      </rPr>
      <t>=</t>
    </r>
    <r>
      <rPr>
        <sz val="10.5"/>
        <color rgb="FFCE9178"/>
        <rFont val="Consolas"/>
        <family val="3"/>
      </rPr>
      <t>'--'</t>
    </r>
    <r>
      <rPr>
        <sz val="10.5"/>
        <color rgb="FFCCCCCC"/>
        <rFont val="Consolas"/>
        <family val="3"/>
      </rPr>
      <t xml:space="preserve">, </t>
    </r>
    <r>
      <rPr>
        <sz val="10.5"/>
        <color rgb="FF9CDCFE"/>
        <rFont val="Consolas"/>
        <family val="3"/>
      </rPr>
      <t>alpha</t>
    </r>
    <r>
      <rPr>
        <sz val="10.5"/>
        <color rgb="FFD4D4D4"/>
        <rFont val="Consolas"/>
        <family val="3"/>
      </rPr>
      <t>=</t>
    </r>
    <r>
      <rPr>
        <sz val="10.5"/>
        <color rgb="FFB5CEA8"/>
        <rFont val="Consolas"/>
        <family val="3"/>
      </rPr>
      <t>0.8</t>
    </r>
    <r>
      <rPr>
        <sz val="10.5"/>
        <color rgb="FFCCCCCC"/>
        <rFont val="Consolas"/>
        <family val="3"/>
      </rPr>
      <t xml:space="preserve">, </t>
    </r>
    <r>
      <rPr>
        <sz val="10.5"/>
        <color rgb="FF9CDCFE"/>
        <rFont val="Consolas"/>
        <family val="3"/>
      </rPr>
      <t>label</t>
    </r>
    <r>
      <rPr>
        <sz val="10.5"/>
        <color rgb="FFD4D4D4"/>
        <rFont val="Consolas"/>
        <family val="3"/>
      </rPr>
      <t>=</t>
    </r>
    <r>
      <rPr>
        <sz val="10.5"/>
        <color rgb="FFCE9178"/>
        <rFont val="Consolas"/>
        <family val="3"/>
      </rPr>
      <t>'Corrección Quantile Mapping'</t>
    </r>
    <r>
      <rPr>
        <sz val="10.5"/>
        <color rgb="FFCCCCCC"/>
        <rFont val="Consolas"/>
        <family val="3"/>
      </rPr>
      <t>)</t>
    </r>
  </si>
  <si>
    <r>
      <t xml:space="preserve">    </t>
    </r>
    <r>
      <rPr>
        <sz val="10.5"/>
        <color rgb="FF6A9955"/>
        <rFont val="Consolas"/>
        <family val="3"/>
      </rPr>
      <t># Se elimina la línea de tendencia LOESS del gráfico</t>
    </r>
  </si>
  <si>
    <r>
      <t xml:space="preserve">    </t>
    </r>
    <r>
      <rPr>
        <sz val="10.5"/>
        <color rgb="FF9CDCFE"/>
        <rFont val="Consolas"/>
        <family val="3"/>
      </rPr>
      <t>ax2</t>
    </r>
    <r>
      <rPr>
        <sz val="10.5"/>
        <color rgb="FFCCCCCC"/>
        <rFont val="Consolas"/>
        <family val="3"/>
      </rPr>
      <t>.set_title(</t>
    </r>
    <r>
      <rPr>
        <sz val="10.5"/>
        <color rgb="FFCE9178"/>
        <rFont val="Consolas"/>
        <family val="3"/>
      </rPr>
      <t>'Periodo Futuro Proyectado y Corregido'</t>
    </r>
    <r>
      <rPr>
        <sz val="10.5"/>
        <color rgb="FFCCCCCC"/>
        <rFont val="Consolas"/>
        <family val="3"/>
      </rPr>
      <t>)</t>
    </r>
  </si>
  <si>
    <r>
      <t xml:space="preserve">    </t>
    </r>
    <r>
      <rPr>
        <sz val="10.5"/>
        <color rgb="FF9CDCFE"/>
        <rFont val="Consolas"/>
        <family val="3"/>
      </rPr>
      <t>ax2</t>
    </r>
    <r>
      <rPr>
        <sz val="10.5"/>
        <color rgb="FFCCCCCC"/>
        <rFont val="Consolas"/>
        <family val="3"/>
      </rPr>
      <t>.set_xlabel(</t>
    </r>
    <r>
      <rPr>
        <sz val="10.5"/>
        <color rgb="FFCE9178"/>
        <rFont val="Consolas"/>
        <family val="3"/>
      </rPr>
      <t>'Año'</t>
    </r>
    <r>
      <rPr>
        <sz val="10.5"/>
        <color rgb="FFCCCCCC"/>
        <rFont val="Consolas"/>
        <family val="3"/>
      </rPr>
      <t xml:space="preserve">, </t>
    </r>
    <r>
      <rPr>
        <sz val="10.5"/>
        <color rgb="FF9CDCFE"/>
        <rFont val="Consolas"/>
        <family val="3"/>
      </rPr>
      <t>fontsize</t>
    </r>
    <r>
      <rPr>
        <sz val="10.5"/>
        <color rgb="FFD4D4D4"/>
        <rFont val="Consolas"/>
        <family val="3"/>
      </rPr>
      <t>=</t>
    </r>
    <r>
      <rPr>
        <sz val="10.5"/>
        <color rgb="FFB5CEA8"/>
        <rFont val="Consolas"/>
        <family val="3"/>
      </rPr>
      <t>12</t>
    </r>
    <r>
      <rPr>
        <sz val="10.5"/>
        <color rgb="FFCCCCCC"/>
        <rFont val="Consolas"/>
        <family val="3"/>
      </rPr>
      <t>)</t>
    </r>
  </si>
  <si>
    <r>
      <t xml:space="preserve">    </t>
    </r>
    <r>
      <rPr>
        <sz val="10.5"/>
        <color rgb="FF9CDCFE"/>
        <rFont val="Consolas"/>
        <family val="3"/>
      </rPr>
      <t>ax2</t>
    </r>
    <r>
      <rPr>
        <sz val="10.5"/>
        <color rgb="FFCCCCCC"/>
        <rFont val="Consolas"/>
        <family val="3"/>
      </rPr>
      <t>.legend()</t>
    </r>
  </si>
  <si>
    <r>
      <t xml:space="preserve">    </t>
    </r>
    <r>
      <rPr>
        <sz val="10.5"/>
        <color rgb="FF9CDCFE"/>
        <rFont val="Consolas"/>
        <family val="3"/>
      </rPr>
      <t>ax2</t>
    </r>
    <r>
      <rPr>
        <sz val="10.5"/>
        <color rgb="FFCCCCCC"/>
        <rFont val="Consolas"/>
        <family val="3"/>
      </rPr>
      <t>.grid(</t>
    </r>
    <r>
      <rPr>
        <sz val="10.5"/>
        <color rgb="FF569CD6"/>
        <rFont val="Consolas"/>
        <family val="3"/>
      </rPr>
      <t>True</t>
    </r>
    <r>
      <rPr>
        <sz val="10.5"/>
        <color rgb="FFCCCCCC"/>
        <rFont val="Consolas"/>
        <family val="3"/>
      </rPr>
      <t xml:space="preserve">, </t>
    </r>
    <r>
      <rPr>
        <sz val="10.5"/>
        <color rgb="FF9CDCFE"/>
        <rFont val="Consolas"/>
        <family val="3"/>
      </rPr>
      <t>which</t>
    </r>
    <r>
      <rPr>
        <sz val="10.5"/>
        <color rgb="FFD4D4D4"/>
        <rFont val="Consolas"/>
        <family val="3"/>
      </rPr>
      <t>=</t>
    </r>
    <r>
      <rPr>
        <sz val="10.5"/>
        <color rgb="FFCE9178"/>
        <rFont val="Consolas"/>
        <family val="3"/>
      </rPr>
      <t>'both'</t>
    </r>
    <r>
      <rPr>
        <sz val="10.5"/>
        <color rgb="FFCCCCCC"/>
        <rFont val="Consolas"/>
        <family val="3"/>
      </rPr>
      <t xml:space="preserve">, </t>
    </r>
    <r>
      <rPr>
        <sz val="10.5"/>
        <color rgb="FF9CDCFE"/>
        <rFont val="Consolas"/>
        <family val="3"/>
      </rPr>
      <t>linestyle</t>
    </r>
    <r>
      <rPr>
        <sz val="10.5"/>
        <color rgb="FFD4D4D4"/>
        <rFont val="Consolas"/>
        <family val="3"/>
      </rPr>
      <t>=</t>
    </r>
    <r>
      <rPr>
        <sz val="10.5"/>
        <color rgb="FFCE9178"/>
        <rFont val="Consolas"/>
        <family val="3"/>
      </rPr>
      <t>'--'</t>
    </r>
    <r>
      <rPr>
        <sz val="10.5"/>
        <color rgb="FFCCCCCC"/>
        <rFont val="Consolas"/>
        <family val="3"/>
      </rPr>
      <t xml:space="preserve">, </t>
    </r>
    <r>
      <rPr>
        <sz val="10.5"/>
        <color rgb="FF9CDCFE"/>
        <rFont val="Consolas"/>
        <family val="3"/>
      </rPr>
      <t>linewidth</t>
    </r>
    <r>
      <rPr>
        <sz val="10.5"/>
        <color rgb="FFD4D4D4"/>
        <rFont val="Consolas"/>
        <family val="3"/>
      </rPr>
      <t>=</t>
    </r>
    <r>
      <rPr>
        <sz val="10.5"/>
        <color rgb="FFB5CEA8"/>
        <rFont val="Consolas"/>
        <family val="3"/>
      </rPr>
      <t>0.5</t>
    </r>
    <r>
      <rPr>
        <sz val="10.5"/>
        <color rgb="FFCCCCCC"/>
        <rFont val="Consolas"/>
        <family val="3"/>
      </rPr>
      <t>)</t>
    </r>
  </si>
  <si>
    <r>
      <t xml:space="preserve">    </t>
    </r>
    <r>
      <rPr>
        <sz val="10.5"/>
        <color rgb="FF4EC9B0"/>
        <rFont val="Consolas"/>
        <family val="3"/>
      </rPr>
      <t>plt</t>
    </r>
    <r>
      <rPr>
        <sz val="10.5"/>
        <color rgb="FFCCCCCC"/>
        <rFont val="Consolas"/>
        <family val="3"/>
      </rPr>
      <t>.</t>
    </r>
    <r>
      <rPr>
        <sz val="10.5"/>
        <color rgb="FFDCDCAA"/>
        <rFont val="Consolas"/>
        <family val="3"/>
      </rPr>
      <t>tight_layout</t>
    </r>
    <r>
      <rPr>
        <sz val="10.5"/>
        <color rgb="FFCCCCCC"/>
        <rFont val="Consolas"/>
        <family val="3"/>
      </rPr>
      <t>(</t>
    </r>
    <r>
      <rPr>
        <sz val="10.5"/>
        <color rgb="FF9CDCFE"/>
        <rFont val="Consolas"/>
        <family val="3"/>
      </rPr>
      <t>rect</t>
    </r>
    <r>
      <rPr>
        <sz val="10.5"/>
        <color rgb="FFD4D4D4"/>
        <rFont val="Consolas"/>
        <family val="3"/>
      </rPr>
      <t>=</t>
    </r>
    <r>
      <rPr>
        <sz val="10.5"/>
        <color rgb="FFCCCCCC"/>
        <rFont val="Consolas"/>
        <family val="3"/>
      </rPr>
      <t>[</t>
    </r>
    <r>
      <rPr>
        <sz val="10.5"/>
        <color rgb="FFB5CEA8"/>
        <rFont val="Consolas"/>
        <family val="3"/>
      </rPr>
      <t>0</t>
    </r>
    <r>
      <rPr>
        <sz val="10.5"/>
        <color rgb="FFCCCCCC"/>
        <rFont val="Consolas"/>
        <family val="3"/>
      </rPr>
      <t xml:space="preserve">, </t>
    </r>
    <r>
      <rPr>
        <sz val="10.5"/>
        <color rgb="FFB5CEA8"/>
        <rFont val="Consolas"/>
        <family val="3"/>
      </rPr>
      <t>0</t>
    </r>
    <r>
      <rPr>
        <sz val="10.5"/>
        <color rgb="FFCCCCCC"/>
        <rFont val="Consolas"/>
        <family val="3"/>
      </rPr>
      <t xml:space="preserve">, </t>
    </r>
    <r>
      <rPr>
        <sz val="10.5"/>
        <color rgb="FFB5CEA8"/>
        <rFont val="Consolas"/>
        <family val="3"/>
      </rPr>
      <t>1</t>
    </r>
    <r>
      <rPr>
        <sz val="10.5"/>
        <color rgb="FFCCCCCC"/>
        <rFont val="Consolas"/>
        <family val="3"/>
      </rPr>
      <t xml:space="preserve">, </t>
    </r>
    <r>
      <rPr>
        <sz val="10.5"/>
        <color rgb="FFB5CEA8"/>
        <rFont val="Consolas"/>
        <family val="3"/>
      </rPr>
      <t>0.96</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</si>
  <si>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 -&gt;  </t>
    </r>
    <r>
      <rPr>
        <sz val="10.5"/>
        <color rgb="FFCE9178"/>
        <rFont val="Segoe UI Symbol"/>
        <family val="2"/>
      </rPr>
      <t>☑</t>
    </r>
    <r>
      <rPr>
        <sz val="10.5"/>
        <color rgb="FFCE9178"/>
        <rFont val="Consolas"/>
        <family val="3"/>
      </rPr>
      <t xml:space="preserve">  Gráfico guardado como '</t>
    </r>
    <r>
      <rPr>
        <sz val="10.5"/>
        <color rgb="FF569CD6"/>
        <rFont val="Consolas"/>
        <family val="3"/>
      </rPr>
      <t>{</t>
    </r>
    <r>
      <rPr>
        <sz val="10.5"/>
        <color rgb="FF9CDCFE"/>
        <rFont val="Consolas"/>
        <family val="3"/>
      </rPr>
      <t>nombre_grafico</t>
    </r>
    <r>
      <rPr>
        <sz val="10.5"/>
        <color rgb="FF569CD6"/>
        <rFont val="Consolas"/>
        <family val="3"/>
      </rPr>
      <t>}</t>
    </r>
    <r>
      <rPr>
        <sz val="10.5"/>
        <color rgb="FFCE9178"/>
        <rFont val="Consolas"/>
        <family val="3"/>
      </rPr>
      <t>'"</t>
    </r>
    <r>
      <rPr>
        <sz val="10.5"/>
        <color rgb="FFCCCCCC"/>
        <rFont val="Consolas"/>
        <family val="3"/>
      </rPr>
      <t>)</t>
    </r>
  </si>
  <si>
    <r>
      <t>def</t>
    </r>
    <r>
      <rPr>
        <sz val="10.5"/>
        <color rgb="FFCCCCCC"/>
        <rFont val="Consolas"/>
        <family val="3"/>
      </rPr>
      <t xml:space="preserve"> </t>
    </r>
    <r>
      <rPr>
        <sz val="10.5"/>
        <color rgb="FFDCDCAA"/>
        <rFont val="Consolas"/>
        <family val="3"/>
      </rPr>
      <t>imprimir_cuadro_aplicacion</t>
    </r>
    <r>
      <rPr>
        <sz val="10.5"/>
        <color rgb="FFCCCCCC"/>
        <rFont val="Consolas"/>
        <family val="3"/>
      </rPr>
      <t>(</t>
    </r>
    <r>
      <rPr>
        <sz val="10.5"/>
        <color rgb="FF9CDCFE"/>
        <rFont val="Consolas"/>
        <family val="3"/>
      </rPr>
      <t>modelo</t>
    </r>
    <r>
      <rPr>
        <sz val="10.5"/>
        <color rgb="FFCCCCCC"/>
        <rFont val="Consolas"/>
        <family val="3"/>
      </rPr>
      <t xml:space="preserve">, </t>
    </r>
    <r>
      <rPr>
        <sz val="10.5"/>
        <color rgb="FF9CDCFE"/>
        <rFont val="Consolas"/>
        <family val="3"/>
      </rPr>
      <t>escenario</t>
    </r>
    <r>
      <rPr>
        <sz val="10.5"/>
        <color rgb="FFCCCCCC"/>
        <rFont val="Consolas"/>
        <family val="3"/>
      </rPr>
      <t>):</t>
    </r>
  </si>
  <si>
    <r>
      <t xml:space="preserve">    </t>
    </r>
    <r>
      <rPr>
        <sz val="10.5"/>
        <color rgb="FFCE9178"/>
        <rFont val="Consolas"/>
        <family val="3"/>
      </rPr>
      <t>"""Imprime un cuadro resumen rápido con la media de precipitación de cada método."""</t>
    </r>
  </si>
  <si>
    <r>
      <t xml:space="preserve">    </t>
    </r>
    <r>
      <rPr>
        <sz val="10.5"/>
        <color rgb="FFDCDCAA"/>
        <rFont val="Consolas"/>
        <family val="3"/>
      </rPr>
      <t>print</t>
    </r>
    <r>
      <rPr>
        <sz val="10.5"/>
        <color rgb="FFCCCCCC"/>
        <rFont val="Consolas"/>
        <family val="3"/>
      </rPr>
      <t>(</t>
    </r>
    <r>
      <rPr>
        <sz val="10.5"/>
        <color rgb="FFCE9178"/>
        <rFont val="Consolas"/>
        <family val="3"/>
      </rPr>
      <t>"</t>
    </r>
    <r>
      <rPr>
        <sz val="10.5"/>
        <color rgb="FFD7BA7D"/>
        <rFont val="Consolas"/>
        <family val="3"/>
      </rPr>
      <t>\n</t>
    </r>
    <r>
      <rPr>
        <sz val="10.5"/>
        <color rgb="FFCE9178"/>
        <rFont val="Consolas"/>
        <family val="3"/>
      </rPr>
      <t>CUADRO RESUMEN DE APLICACIÓN:"</t>
    </r>
    <r>
      <rPr>
        <sz val="10.5"/>
        <color rgb="FFCCCCCC"/>
        <rFont val="Consolas"/>
        <family val="3"/>
      </rPr>
      <t>)</t>
    </r>
  </si>
  <si>
    <r>
      <t xml:space="preserve">        </t>
    </r>
    <r>
      <rPr>
        <sz val="10.5"/>
        <color rgb="FF9CDCFE"/>
        <rFont val="Consolas"/>
        <family val="3"/>
      </rPr>
      <t>df_hist_obs</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pd</t>
    </r>
    <r>
      <rPr>
        <sz val="10.5"/>
        <color rgb="FFCCCCCC"/>
        <rFont val="Consolas"/>
        <family val="3"/>
      </rPr>
      <t>.</t>
    </r>
    <r>
      <rPr>
        <sz val="10.5"/>
        <color rgb="FFDCDCAA"/>
        <rFont val="Consolas"/>
        <family val="3"/>
      </rPr>
      <t>read_csv</t>
    </r>
    <r>
      <rPr>
        <sz val="10.5"/>
        <color rgb="FFCCCCCC"/>
        <rFont val="Consolas"/>
        <family val="3"/>
      </rPr>
      <t>(</t>
    </r>
    <r>
      <rPr>
        <sz val="10.5"/>
        <color rgb="FF569CD6"/>
        <rFont val="Consolas"/>
        <family val="3"/>
      </rPr>
      <t>f</t>
    </r>
    <r>
      <rPr>
        <sz val="10.5"/>
        <color rgb="FFCE9178"/>
        <rFont val="Consolas"/>
        <family val="3"/>
      </rPr>
      <t>"referencia_CHIRPS_</t>
    </r>
    <r>
      <rPr>
        <sz val="10.5"/>
        <color rgb="FF569CD6"/>
        <rFont val="Consolas"/>
        <family val="3"/>
      </rPr>
      <t>{</t>
    </r>
    <r>
      <rPr>
        <sz val="10.5"/>
        <color rgb="FFCCCCCC"/>
        <rFont val="Consolas"/>
        <family val="3"/>
      </rPr>
      <t>CONFIG[</t>
    </r>
    <r>
      <rPr>
        <sz val="10.5"/>
        <color rgb="FFCE9178"/>
        <rFont val="Consolas"/>
        <family val="3"/>
      </rPr>
      <t>'nombre_lugar'</t>
    </r>
    <r>
      <rPr>
        <sz val="10.5"/>
        <color rgb="FFCCCCCC"/>
        <rFont val="Consolas"/>
        <family val="3"/>
      </rPr>
      <t>]</t>
    </r>
    <r>
      <rPr>
        <sz val="10.5"/>
        <color rgb="FF569CD6"/>
        <rFont val="Consolas"/>
        <family val="3"/>
      </rPr>
      <t>}</t>
    </r>
    <r>
      <rPr>
        <sz val="10.5"/>
        <color rgb="FFCE9178"/>
        <rFont val="Consolas"/>
        <family val="3"/>
      </rPr>
      <t>.csv"</t>
    </r>
    <r>
      <rPr>
        <sz val="10.5"/>
        <color rgb="FFCCCCCC"/>
        <rFont val="Consolas"/>
        <family val="3"/>
      </rPr>
      <t>)</t>
    </r>
  </si>
  <si>
    <r>
      <t xml:space="preserve">        </t>
    </r>
    <r>
      <rPr>
        <sz val="10.5"/>
        <color rgb="FF9CDCFE"/>
        <rFont val="Consolas"/>
        <family val="3"/>
      </rPr>
      <t>df_fut_orig</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pd</t>
    </r>
    <r>
      <rPr>
        <sz val="10.5"/>
        <color rgb="FFCCCCCC"/>
        <rFont val="Consolas"/>
        <family val="3"/>
      </rPr>
      <t>.</t>
    </r>
    <r>
      <rPr>
        <sz val="10.5"/>
        <color rgb="FFDCDCAA"/>
        <rFont val="Consolas"/>
        <family val="3"/>
      </rPr>
      <t>read_csv</t>
    </r>
    <r>
      <rPr>
        <sz val="10.5"/>
        <color rgb="FFCCCCCC"/>
        <rFont val="Consolas"/>
        <family val="3"/>
      </rPr>
      <t>(</t>
    </r>
    <r>
      <rPr>
        <sz val="10.5"/>
        <color rgb="FF569CD6"/>
        <rFont val="Consolas"/>
        <family val="3"/>
      </rPr>
      <t>f</t>
    </r>
    <r>
      <rPr>
        <sz val="10.5"/>
        <color rgb="FFCE9178"/>
        <rFont val="Consolas"/>
        <family val="3"/>
      </rPr>
      <t>"futuro_</t>
    </r>
    <r>
      <rPr>
        <sz val="10.5"/>
        <color rgb="FF569CD6"/>
        <rFont val="Consolas"/>
        <family val="3"/>
      </rPr>
      <t>{</t>
    </r>
    <r>
      <rPr>
        <sz val="10.5"/>
        <color rgb="FF9CDCFE"/>
        <rFont val="Consolas"/>
        <family val="3"/>
      </rPr>
      <t>modelo</t>
    </r>
    <r>
      <rPr>
        <sz val="10.5"/>
        <color rgb="FF569CD6"/>
        <rFont val="Consolas"/>
        <family val="3"/>
      </rPr>
      <t>}</t>
    </r>
    <r>
      <rPr>
        <sz val="10.5"/>
        <color rgb="FFCE9178"/>
        <rFont val="Consolas"/>
        <family val="3"/>
      </rPr>
      <t>_</t>
    </r>
    <r>
      <rPr>
        <sz val="10.5"/>
        <color rgb="FF569CD6"/>
        <rFont val="Consolas"/>
        <family val="3"/>
      </rPr>
      <t>{</t>
    </r>
    <r>
      <rPr>
        <sz val="10.5"/>
        <color rgb="FFCCCCCC"/>
        <rFont val="Consolas"/>
        <family val="3"/>
      </rPr>
      <t>CONFIG[</t>
    </r>
    <r>
      <rPr>
        <sz val="10.5"/>
        <color rgb="FFCE9178"/>
        <rFont val="Consolas"/>
        <family val="3"/>
      </rPr>
      <t>'nombre_lugar'</t>
    </r>
    <r>
      <rPr>
        <sz val="10.5"/>
        <color rgb="FFCCCCCC"/>
        <rFont val="Consolas"/>
        <family val="3"/>
      </rPr>
      <t>]</t>
    </r>
    <r>
      <rPr>
        <sz val="10.5"/>
        <color rgb="FF569CD6"/>
        <rFont val="Consolas"/>
        <family val="3"/>
      </rPr>
      <t>}</t>
    </r>
    <r>
      <rPr>
        <sz val="10.5"/>
        <color rgb="FFCE9178"/>
        <rFont val="Consolas"/>
        <family val="3"/>
      </rPr>
      <t>_</t>
    </r>
    <r>
      <rPr>
        <sz val="10.5"/>
        <color rgb="FF569CD6"/>
        <rFont val="Consolas"/>
        <family val="3"/>
      </rPr>
      <t>{</t>
    </r>
    <r>
      <rPr>
        <sz val="10.5"/>
        <color rgb="FF9CDCFE"/>
        <rFont val="Consolas"/>
        <family val="3"/>
      </rPr>
      <t>escenario</t>
    </r>
    <r>
      <rPr>
        <sz val="10.5"/>
        <color rgb="FF569CD6"/>
        <rFont val="Consolas"/>
        <family val="3"/>
      </rPr>
      <t>}</t>
    </r>
    <r>
      <rPr>
        <sz val="10.5"/>
        <color rgb="FFCE9178"/>
        <rFont val="Consolas"/>
        <family val="3"/>
      </rPr>
      <t>.csv"</t>
    </r>
    <r>
      <rPr>
        <sz val="10.5"/>
        <color rgb="FFCCCCCC"/>
        <rFont val="Consolas"/>
        <family val="3"/>
      </rPr>
      <t>)</t>
    </r>
  </si>
  <si>
    <t xml:space="preserve">        </t>
  </si>
  <si>
    <r>
      <t xml:space="preserve">        </t>
    </r>
    <r>
      <rPr>
        <sz val="10.5"/>
        <color rgb="FF9CDCFE"/>
        <rFont val="Consolas"/>
        <family val="3"/>
      </rPr>
      <t>df_fut_delta</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pd</t>
    </r>
    <r>
      <rPr>
        <sz val="10.5"/>
        <color rgb="FFCCCCCC"/>
        <rFont val="Consolas"/>
        <family val="3"/>
      </rPr>
      <t>.</t>
    </r>
    <r>
      <rPr>
        <sz val="10.5"/>
        <color rgb="FFDCDCAA"/>
        <rFont val="Consolas"/>
        <family val="3"/>
      </rPr>
      <t>read_csv</t>
    </r>
    <r>
      <rPr>
        <sz val="10.5"/>
        <color rgb="FFCCCCCC"/>
        <rFont val="Consolas"/>
        <family val="3"/>
      </rPr>
      <t>(</t>
    </r>
    <r>
      <rPr>
        <sz val="10.5"/>
        <color rgb="FF569CD6"/>
        <rFont val="Consolas"/>
        <family val="3"/>
      </rPr>
      <t>f</t>
    </r>
    <r>
      <rPr>
        <sz val="10.5"/>
        <color rgb="FFCE9178"/>
        <rFont val="Consolas"/>
        <family val="3"/>
      </rPr>
      <t>"futuro_corregido_</t>
    </r>
    <r>
      <rPr>
        <sz val="10.5"/>
        <color rgb="FF569CD6"/>
        <rFont val="Consolas"/>
        <family val="3"/>
      </rPr>
      <t>{</t>
    </r>
    <r>
      <rPr>
        <sz val="10.5"/>
        <color rgb="FF9CDCFE"/>
        <rFont val="Consolas"/>
        <family val="3"/>
      </rPr>
      <t>modelo</t>
    </r>
    <r>
      <rPr>
        <sz val="10.5"/>
        <color rgb="FF569CD6"/>
        <rFont val="Consolas"/>
        <family val="3"/>
      </rPr>
      <t>}</t>
    </r>
    <r>
      <rPr>
        <sz val="10.5"/>
        <color rgb="FFCE9178"/>
        <rFont val="Consolas"/>
        <family val="3"/>
      </rPr>
      <t>_delta_change_</t>
    </r>
    <r>
      <rPr>
        <sz val="10.5"/>
        <color rgb="FF569CD6"/>
        <rFont val="Consolas"/>
        <family val="3"/>
      </rPr>
      <t>{</t>
    </r>
    <r>
      <rPr>
        <sz val="10.5"/>
        <color rgb="FFCCCCCC"/>
        <rFont val="Consolas"/>
        <family val="3"/>
      </rPr>
      <t>CONFIG[</t>
    </r>
    <r>
      <rPr>
        <sz val="10.5"/>
        <color rgb="FFCE9178"/>
        <rFont val="Consolas"/>
        <family val="3"/>
      </rPr>
      <t>'nombre_lugar'</t>
    </r>
    <r>
      <rPr>
        <sz val="10.5"/>
        <color rgb="FFCCCCCC"/>
        <rFont val="Consolas"/>
        <family val="3"/>
      </rPr>
      <t>]</t>
    </r>
    <r>
      <rPr>
        <sz val="10.5"/>
        <color rgb="FF569CD6"/>
        <rFont val="Consolas"/>
        <family val="3"/>
      </rPr>
      <t>}</t>
    </r>
    <r>
      <rPr>
        <sz val="10.5"/>
        <color rgb="FFCE9178"/>
        <rFont val="Consolas"/>
        <family val="3"/>
      </rPr>
      <t>_</t>
    </r>
    <r>
      <rPr>
        <sz val="10.5"/>
        <color rgb="FF569CD6"/>
        <rFont val="Consolas"/>
        <family val="3"/>
      </rPr>
      <t>{</t>
    </r>
    <r>
      <rPr>
        <sz val="10.5"/>
        <color rgb="FF9CDCFE"/>
        <rFont val="Consolas"/>
        <family val="3"/>
      </rPr>
      <t>escenario</t>
    </r>
    <r>
      <rPr>
        <sz val="10.5"/>
        <color rgb="FF569CD6"/>
        <rFont val="Consolas"/>
        <family val="3"/>
      </rPr>
      <t>}</t>
    </r>
    <r>
      <rPr>
        <sz val="10.5"/>
        <color rgb="FFCE9178"/>
        <rFont val="Consolas"/>
        <family val="3"/>
      </rPr>
      <t>.csv"</t>
    </r>
    <r>
      <rPr>
        <sz val="10.5"/>
        <color rgb="FFCCCCCC"/>
        <rFont val="Consolas"/>
        <family val="3"/>
      </rPr>
      <t>)</t>
    </r>
  </si>
  <si>
    <r>
      <t xml:space="preserve">        </t>
    </r>
    <r>
      <rPr>
        <sz val="10.5"/>
        <color rgb="FF9CDCFE"/>
        <rFont val="Consolas"/>
        <family val="3"/>
      </rPr>
      <t>df_fut_lr</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pd</t>
    </r>
    <r>
      <rPr>
        <sz val="10.5"/>
        <color rgb="FFCCCCCC"/>
        <rFont val="Consolas"/>
        <family val="3"/>
      </rPr>
      <t>.</t>
    </r>
    <r>
      <rPr>
        <sz val="10.5"/>
        <color rgb="FFDCDCAA"/>
        <rFont val="Consolas"/>
        <family val="3"/>
      </rPr>
      <t>read_csv</t>
    </r>
    <r>
      <rPr>
        <sz val="10.5"/>
        <color rgb="FFCCCCCC"/>
        <rFont val="Consolas"/>
        <family val="3"/>
      </rPr>
      <t>(</t>
    </r>
    <r>
      <rPr>
        <sz val="10.5"/>
        <color rgb="FF569CD6"/>
        <rFont val="Consolas"/>
        <family val="3"/>
      </rPr>
      <t>f</t>
    </r>
    <r>
      <rPr>
        <sz val="10.5"/>
        <color rgb="FFCE9178"/>
        <rFont val="Consolas"/>
        <family val="3"/>
      </rPr>
      <t>"futuro_corregido_</t>
    </r>
    <r>
      <rPr>
        <sz val="10.5"/>
        <color rgb="FF569CD6"/>
        <rFont val="Consolas"/>
        <family val="3"/>
      </rPr>
      <t>{</t>
    </r>
    <r>
      <rPr>
        <sz val="10.5"/>
        <color rgb="FF9CDCFE"/>
        <rFont val="Consolas"/>
        <family val="3"/>
      </rPr>
      <t>modelo</t>
    </r>
    <r>
      <rPr>
        <sz val="10.5"/>
        <color rgb="FF569CD6"/>
        <rFont val="Consolas"/>
        <family val="3"/>
      </rPr>
      <t>}</t>
    </r>
    <r>
      <rPr>
        <sz val="10.5"/>
        <color rgb="FFCE9178"/>
        <rFont val="Consolas"/>
        <family val="3"/>
      </rPr>
      <t>_linear_regression_</t>
    </r>
    <r>
      <rPr>
        <sz val="10.5"/>
        <color rgb="FF569CD6"/>
        <rFont val="Consolas"/>
        <family val="3"/>
      </rPr>
      <t>{</t>
    </r>
    <r>
      <rPr>
        <sz val="10.5"/>
        <color rgb="FFCCCCCC"/>
        <rFont val="Consolas"/>
        <family val="3"/>
      </rPr>
      <t>CONFIG[</t>
    </r>
    <r>
      <rPr>
        <sz val="10.5"/>
        <color rgb="FFCE9178"/>
        <rFont val="Consolas"/>
        <family val="3"/>
      </rPr>
      <t>'nombre_lugar'</t>
    </r>
    <r>
      <rPr>
        <sz val="10.5"/>
        <color rgb="FFCCCCCC"/>
        <rFont val="Consolas"/>
        <family val="3"/>
      </rPr>
      <t>]</t>
    </r>
    <r>
      <rPr>
        <sz val="10.5"/>
        <color rgb="FF569CD6"/>
        <rFont val="Consolas"/>
        <family val="3"/>
      </rPr>
      <t>}</t>
    </r>
    <r>
      <rPr>
        <sz val="10.5"/>
        <color rgb="FFCE9178"/>
        <rFont val="Consolas"/>
        <family val="3"/>
      </rPr>
      <t>_</t>
    </r>
    <r>
      <rPr>
        <sz val="10.5"/>
        <color rgb="FF569CD6"/>
        <rFont val="Consolas"/>
        <family val="3"/>
      </rPr>
      <t>{</t>
    </r>
    <r>
      <rPr>
        <sz val="10.5"/>
        <color rgb="FF9CDCFE"/>
        <rFont val="Consolas"/>
        <family val="3"/>
      </rPr>
      <t>escenario</t>
    </r>
    <r>
      <rPr>
        <sz val="10.5"/>
        <color rgb="FF569CD6"/>
        <rFont val="Consolas"/>
        <family val="3"/>
      </rPr>
      <t>}</t>
    </r>
    <r>
      <rPr>
        <sz val="10.5"/>
        <color rgb="FFCE9178"/>
        <rFont val="Consolas"/>
        <family val="3"/>
      </rPr>
      <t>.csv"</t>
    </r>
    <r>
      <rPr>
        <sz val="10.5"/>
        <color rgb="FFCCCCCC"/>
        <rFont val="Consolas"/>
        <family val="3"/>
      </rPr>
      <t>)</t>
    </r>
  </si>
  <si>
    <r>
      <t xml:space="preserve">        </t>
    </r>
    <r>
      <rPr>
        <sz val="10.5"/>
        <color rgb="FF9CDCFE"/>
        <rFont val="Consolas"/>
        <family val="3"/>
      </rPr>
      <t>df_fut_rf</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pd</t>
    </r>
    <r>
      <rPr>
        <sz val="10.5"/>
        <color rgb="FFCCCCCC"/>
        <rFont val="Consolas"/>
        <family val="3"/>
      </rPr>
      <t>.</t>
    </r>
    <r>
      <rPr>
        <sz val="10.5"/>
        <color rgb="FFDCDCAA"/>
        <rFont val="Consolas"/>
        <family val="3"/>
      </rPr>
      <t>read_csv</t>
    </r>
    <r>
      <rPr>
        <sz val="10.5"/>
        <color rgb="FFCCCCCC"/>
        <rFont val="Consolas"/>
        <family val="3"/>
      </rPr>
      <t>(</t>
    </r>
    <r>
      <rPr>
        <sz val="10.5"/>
        <color rgb="FF569CD6"/>
        <rFont val="Consolas"/>
        <family val="3"/>
      </rPr>
      <t>f</t>
    </r>
    <r>
      <rPr>
        <sz val="10.5"/>
        <color rgb="FFCE9178"/>
        <rFont val="Consolas"/>
        <family val="3"/>
      </rPr>
      <t>"futuro_corregido_</t>
    </r>
    <r>
      <rPr>
        <sz val="10.5"/>
        <color rgb="FF569CD6"/>
        <rFont val="Consolas"/>
        <family val="3"/>
      </rPr>
      <t>{</t>
    </r>
    <r>
      <rPr>
        <sz val="10.5"/>
        <color rgb="FF9CDCFE"/>
        <rFont val="Consolas"/>
        <family val="3"/>
      </rPr>
      <t>modelo</t>
    </r>
    <r>
      <rPr>
        <sz val="10.5"/>
        <color rgb="FF569CD6"/>
        <rFont val="Consolas"/>
        <family val="3"/>
      </rPr>
      <t>}</t>
    </r>
    <r>
      <rPr>
        <sz val="10.5"/>
        <color rgb="FFCE9178"/>
        <rFont val="Consolas"/>
        <family val="3"/>
      </rPr>
      <t>_random_forest_</t>
    </r>
    <r>
      <rPr>
        <sz val="10.5"/>
        <color rgb="FF569CD6"/>
        <rFont val="Consolas"/>
        <family val="3"/>
      </rPr>
      <t>{</t>
    </r>
    <r>
      <rPr>
        <sz val="10.5"/>
        <color rgb="FFCCCCCC"/>
        <rFont val="Consolas"/>
        <family val="3"/>
      </rPr>
      <t>CONFIG[</t>
    </r>
    <r>
      <rPr>
        <sz val="10.5"/>
        <color rgb="FFCE9178"/>
        <rFont val="Consolas"/>
        <family val="3"/>
      </rPr>
      <t>'nombre_lugar'</t>
    </r>
    <r>
      <rPr>
        <sz val="10.5"/>
        <color rgb="FFCCCCCC"/>
        <rFont val="Consolas"/>
        <family val="3"/>
      </rPr>
      <t>]</t>
    </r>
    <r>
      <rPr>
        <sz val="10.5"/>
        <color rgb="FF569CD6"/>
        <rFont val="Consolas"/>
        <family val="3"/>
      </rPr>
      <t>}</t>
    </r>
    <r>
      <rPr>
        <sz val="10.5"/>
        <color rgb="FFCE9178"/>
        <rFont val="Consolas"/>
        <family val="3"/>
      </rPr>
      <t>_</t>
    </r>
    <r>
      <rPr>
        <sz val="10.5"/>
        <color rgb="FF569CD6"/>
        <rFont val="Consolas"/>
        <family val="3"/>
      </rPr>
      <t>{</t>
    </r>
    <r>
      <rPr>
        <sz val="10.5"/>
        <color rgb="FF9CDCFE"/>
        <rFont val="Consolas"/>
        <family val="3"/>
      </rPr>
      <t>escenario</t>
    </r>
    <r>
      <rPr>
        <sz val="10.5"/>
        <color rgb="FF569CD6"/>
        <rFont val="Consolas"/>
        <family val="3"/>
      </rPr>
      <t>}</t>
    </r>
    <r>
      <rPr>
        <sz val="10.5"/>
        <color rgb="FFCE9178"/>
        <rFont val="Consolas"/>
        <family val="3"/>
      </rPr>
      <t>.csv"</t>
    </r>
    <r>
      <rPr>
        <sz val="10.5"/>
        <color rgb="FFCCCCCC"/>
        <rFont val="Consolas"/>
        <family val="3"/>
      </rPr>
      <t>)</t>
    </r>
  </si>
  <si>
    <r>
      <t xml:space="preserve">        </t>
    </r>
    <r>
      <rPr>
        <sz val="10.5"/>
        <color rgb="FF9CDCFE"/>
        <rFont val="Consolas"/>
        <family val="3"/>
      </rPr>
      <t>df_fut_qm</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pd</t>
    </r>
    <r>
      <rPr>
        <sz val="10.5"/>
        <color rgb="FFCCCCCC"/>
        <rFont val="Consolas"/>
        <family val="3"/>
      </rPr>
      <t>.</t>
    </r>
    <r>
      <rPr>
        <sz val="10.5"/>
        <color rgb="FFDCDCAA"/>
        <rFont val="Consolas"/>
        <family val="3"/>
      </rPr>
      <t>read_csv</t>
    </r>
    <r>
      <rPr>
        <sz val="10.5"/>
        <color rgb="FFCCCCCC"/>
        <rFont val="Consolas"/>
        <family val="3"/>
      </rPr>
      <t>(</t>
    </r>
    <r>
      <rPr>
        <sz val="10.5"/>
        <color rgb="FF569CD6"/>
        <rFont val="Consolas"/>
        <family val="3"/>
      </rPr>
      <t>f</t>
    </r>
    <r>
      <rPr>
        <sz val="10.5"/>
        <color rgb="FFCE9178"/>
        <rFont val="Consolas"/>
        <family val="3"/>
      </rPr>
      <t>"futuro_corregido_</t>
    </r>
    <r>
      <rPr>
        <sz val="10.5"/>
        <color rgb="FF569CD6"/>
        <rFont val="Consolas"/>
        <family val="3"/>
      </rPr>
      <t>{</t>
    </r>
    <r>
      <rPr>
        <sz val="10.5"/>
        <color rgb="FF9CDCFE"/>
        <rFont val="Consolas"/>
        <family val="3"/>
      </rPr>
      <t>modelo</t>
    </r>
    <r>
      <rPr>
        <sz val="10.5"/>
        <color rgb="FF569CD6"/>
        <rFont val="Consolas"/>
        <family val="3"/>
      </rPr>
      <t>}</t>
    </r>
    <r>
      <rPr>
        <sz val="10.5"/>
        <color rgb="FFCE9178"/>
        <rFont val="Consolas"/>
        <family val="3"/>
      </rPr>
      <t>_quantile_mapping_</t>
    </r>
    <r>
      <rPr>
        <sz val="10.5"/>
        <color rgb="FF569CD6"/>
        <rFont val="Consolas"/>
        <family val="3"/>
      </rPr>
      <t>{</t>
    </r>
    <r>
      <rPr>
        <sz val="10.5"/>
        <color rgb="FFCCCCCC"/>
        <rFont val="Consolas"/>
        <family val="3"/>
      </rPr>
      <t>CONFIG[</t>
    </r>
    <r>
      <rPr>
        <sz val="10.5"/>
        <color rgb="FFCE9178"/>
        <rFont val="Consolas"/>
        <family val="3"/>
      </rPr>
      <t>'nombre_lugar'</t>
    </r>
    <r>
      <rPr>
        <sz val="10.5"/>
        <color rgb="FFCCCCCC"/>
        <rFont val="Consolas"/>
        <family val="3"/>
      </rPr>
      <t>]</t>
    </r>
    <r>
      <rPr>
        <sz val="10.5"/>
        <color rgb="FF569CD6"/>
        <rFont val="Consolas"/>
        <family val="3"/>
      </rPr>
      <t>}</t>
    </r>
    <r>
      <rPr>
        <sz val="10.5"/>
        <color rgb="FFCE9178"/>
        <rFont val="Consolas"/>
        <family val="3"/>
      </rPr>
      <t>_</t>
    </r>
    <r>
      <rPr>
        <sz val="10.5"/>
        <color rgb="FF569CD6"/>
        <rFont val="Consolas"/>
        <family val="3"/>
      </rPr>
      <t>{</t>
    </r>
    <r>
      <rPr>
        <sz val="10.5"/>
        <color rgb="FF9CDCFE"/>
        <rFont val="Consolas"/>
        <family val="3"/>
      </rPr>
      <t>escenario</t>
    </r>
    <r>
      <rPr>
        <sz val="10.5"/>
        <color rgb="FF569CD6"/>
        <rFont val="Consolas"/>
        <family val="3"/>
      </rPr>
      <t>}</t>
    </r>
    <r>
      <rPr>
        <sz val="10.5"/>
        <color rgb="FFCE9178"/>
        <rFont val="Consolas"/>
        <family val="3"/>
      </rPr>
      <t>.csv"</t>
    </r>
    <r>
      <rPr>
        <sz val="10.5"/>
        <color rgb="FFCCCCCC"/>
        <rFont val="Consolas"/>
        <family val="3"/>
      </rPr>
      <t>)</t>
    </r>
  </si>
  <si>
    <r>
      <t xml:space="preserve">        </t>
    </r>
    <r>
      <rPr>
        <sz val="10.5"/>
        <color rgb="FF9CDCFE"/>
        <rFont val="Consolas"/>
        <family val="3"/>
      </rPr>
      <t>media_hist</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df_hist_obs</t>
    </r>
    <r>
      <rPr>
        <sz val="10.5"/>
        <color rgb="FFCCCCCC"/>
        <rFont val="Consolas"/>
        <family val="3"/>
      </rPr>
      <t>[</t>
    </r>
    <r>
      <rPr>
        <sz val="10.5"/>
        <color rgb="FFCE9178"/>
        <rFont val="Consolas"/>
        <family val="3"/>
      </rPr>
      <t>'precip_max_mm'</t>
    </r>
    <r>
      <rPr>
        <sz val="10.5"/>
        <color rgb="FFCCCCCC"/>
        <rFont val="Consolas"/>
        <family val="3"/>
      </rPr>
      <t>].</t>
    </r>
    <r>
      <rPr>
        <sz val="10.5"/>
        <color rgb="FFDCDCAA"/>
        <rFont val="Consolas"/>
        <family val="3"/>
      </rPr>
      <t>mean</t>
    </r>
    <r>
      <rPr>
        <sz val="10.5"/>
        <color rgb="FFCCCCCC"/>
        <rFont val="Consolas"/>
        <family val="3"/>
      </rPr>
      <t>()</t>
    </r>
  </si>
  <si>
    <r>
      <t xml:space="preserve">        </t>
    </r>
    <r>
      <rPr>
        <sz val="10.5"/>
        <color rgb="FF9CDCFE"/>
        <rFont val="Consolas"/>
        <family val="3"/>
      </rPr>
      <t>resumen</t>
    </r>
    <r>
      <rPr>
        <sz val="10.5"/>
        <color rgb="FFCCCCCC"/>
        <rFont val="Consolas"/>
        <family val="3"/>
      </rPr>
      <t xml:space="preserve"> </t>
    </r>
    <r>
      <rPr>
        <sz val="10.5"/>
        <color rgb="FFD4D4D4"/>
        <rFont val="Consolas"/>
        <family val="3"/>
      </rPr>
      <t>=</t>
    </r>
    <r>
      <rPr>
        <sz val="10.5"/>
        <color rgb="FFCCCCCC"/>
        <rFont val="Consolas"/>
        <family val="3"/>
      </rPr>
      <t xml:space="preserve"> {</t>
    </r>
  </si>
  <si>
    <r>
      <t xml:space="preserve">            </t>
    </r>
    <r>
      <rPr>
        <sz val="10.5"/>
        <color rgb="FFCE9178"/>
        <rFont val="Consolas"/>
        <family val="3"/>
      </rPr>
      <t>"Periodo Histórico (CHIRPS)"</t>
    </r>
    <r>
      <rPr>
        <sz val="10.5"/>
        <color rgb="FFCCCCCC"/>
        <rFont val="Consolas"/>
        <family val="3"/>
      </rPr>
      <t xml:space="preserve">: </t>
    </r>
    <r>
      <rPr>
        <sz val="10.5"/>
        <color rgb="FF569CD6"/>
        <rFont val="Consolas"/>
        <family val="3"/>
      </rPr>
      <t>f</t>
    </r>
    <r>
      <rPr>
        <sz val="10.5"/>
        <color rgb="FFCE9178"/>
        <rFont val="Consolas"/>
        <family val="3"/>
      </rPr>
      <t>"</t>
    </r>
    <r>
      <rPr>
        <sz val="10.5"/>
        <color rgb="FF569CD6"/>
        <rFont val="Consolas"/>
        <family val="3"/>
      </rPr>
      <t>{</t>
    </r>
    <r>
      <rPr>
        <sz val="10.5"/>
        <color rgb="FF9CDCFE"/>
        <rFont val="Consolas"/>
        <family val="3"/>
      </rPr>
      <t>media_hist</t>
    </r>
    <r>
      <rPr>
        <sz val="10.5"/>
        <color rgb="FF569CD6"/>
        <rFont val="Consolas"/>
        <family val="3"/>
      </rPr>
      <t>:.2f}</t>
    </r>
    <r>
      <rPr>
        <sz val="10.5"/>
        <color rgb="FFCE9178"/>
        <rFont val="Consolas"/>
        <family val="3"/>
      </rPr>
      <t xml:space="preserve"> mm"</t>
    </r>
    <r>
      <rPr>
        <sz val="10.5"/>
        <color rgb="FFCCCCCC"/>
        <rFont val="Consolas"/>
        <family val="3"/>
      </rPr>
      <t>,</t>
    </r>
  </si>
  <si>
    <r>
      <t xml:space="preserve">            </t>
    </r>
    <r>
      <rPr>
        <sz val="10.5"/>
        <color rgb="FFCE9178"/>
        <rFont val="Consolas"/>
        <family val="3"/>
      </rPr>
      <t>"Proyección Futura (Original)"</t>
    </r>
    <r>
      <rPr>
        <sz val="10.5"/>
        <color rgb="FFCCCCCC"/>
        <rFont val="Consolas"/>
        <family val="3"/>
      </rPr>
      <t xml:space="preserve">: </t>
    </r>
    <r>
      <rPr>
        <sz val="10.5"/>
        <color rgb="FF569CD6"/>
        <rFont val="Consolas"/>
        <family val="3"/>
      </rPr>
      <t>f</t>
    </r>
    <r>
      <rPr>
        <sz val="10.5"/>
        <color rgb="FFCE9178"/>
        <rFont val="Consolas"/>
        <family val="3"/>
      </rPr>
      <t>"</t>
    </r>
    <r>
      <rPr>
        <sz val="10.5"/>
        <color rgb="FF569CD6"/>
        <rFont val="Consolas"/>
        <family val="3"/>
      </rPr>
      <t>{</t>
    </r>
    <r>
      <rPr>
        <sz val="10.5"/>
        <color rgb="FF9CDCFE"/>
        <rFont val="Consolas"/>
        <family val="3"/>
      </rPr>
      <t>df_fut_orig</t>
    </r>
    <r>
      <rPr>
        <sz val="10.5"/>
        <color rgb="FFCCCCCC"/>
        <rFont val="Consolas"/>
        <family val="3"/>
      </rPr>
      <t>[</t>
    </r>
    <r>
      <rPr>
        <sz val="10.5"/>
        <color rgb="FFCE9178"/>
        <rFont val="Consolas"/>
        <family val="3"/>
      </rPr>
      <t>'precip_max_mm'</t>
    </r>
    <r>
      <rPr>
        <sz val="10.5"/>
        <color rgb="FFCCCCCC"/>
        <rFont val="Consolas"/>
        <family val="3"/>
      </rPr>
      <t>].</t>
    </r>
    <r>
      <rPr>
        <sz val="10.5"/>
        <color rgb="FFDCDCAA"/>
        <rFont val="Consolas"/>
        <family val="3"/>
      </rPr>
      <t>mean</t>
    </r>
    <r>
      <rPr>
        <sz val="10.5"/>
        <color rgb="FFCCCCCC"/>
        <rFont val="Consolas"/>
        <family val="3"/>
      </rPr>
      <t>()</t>
    </r>
    <r>
      <rPr>
        <sz val="10.5"/>
        <color rgb="FF569CD6"/>
        <rFont val="Consolas"/>
        <family val="3"/>
      </rPr>
      <t>:.2f}</t>
    </r>
    <r>
      <rPr>
        <sz val="10.5"/>
        <color rgb="FFCE9178"/>
        <rFont val="Consolas"/>
        <family val="3"/>
      </rPr>
      <t xml:space="preserve"> mm"</t>
    </r>
    <r>
      <rPr>
        <sz val="10.5"/>
        <color rgb="FFCCCCCC"/>
        <rFont val="Consolas"/>
        <family val="3"/>
      </rPr>
      <t>,</t>
    </r>
  </si>
  <si>
    <r>
      <t xml:space="preserve">            </t>
    </r>
    <r>
      <rPr>
        <sz val="10.5"/>
        <color rgb="FFCE9178"/>
        <rFont val="Consolas"/>
        <family val="3"/>
      </rPr>
      <t>"Corrección Delta Change"</t>
    </r>
    <r>
      <rPr>
        <sz val="10.5"/>
        <color rgb="FFCCCCCC"/>
        <rFont val="Consolas"/>
        <family val="3"/>
      </rPr>
      <t xml:space="preserve">: </t>
    </r>
    <r>
      <rPr>
        <sz val="10.5"/>
        <color rgb="FF569CD6"/>
        <rFont val="Consolas"/>
        <family val="3"/>
      </rPr>
      <t>f</t>
    </r>
    <r>
      <rPr>
        <sz val="10.5"/>
        <color rgb="FFCE9178"/>
        <rFont val="Consolas"/>
        <family val="3"/>
      </rPr>
      <t>"</t>
    </r>
    <r>
      <rPr>
        <sz val="10.5"/>
        <color rgb="FF569CD6"/>
        <rFont val="Consolas"/>
        <family val="3"/>
      </rPr>
      <t>{</t>
    </r>
    <r>
      <rPr>
        <sz val="10.5"/>
        <color rgb="FF9CDCFE"/>
        <rFont val="Consolas"/>
        <family val="3"/>
      </rPr>
      <t>df_fut_delta</t>
    </r>
    <r>
      <rPr>
        <sz val="10.5"/>
        <color rgb="FFCCCCCC"/>
        <rFont val="Consolas"/>
        <family val="3"/>
      </rPr>
      <t>[</t>
    </r>
    <r>
      <rPr>
        <sz val="10.5"/>
        <color rgb="FFCE9178"/>
        <rFont val="Consolas"/>
        <family val="3"/>
      </rPr>
      <t>'precip_max_corregida_mm'</t>
    </r>
    <r>
      <rPr>
        <sz val="10.5"/>
        <color rgb="FFCCCCCC"/>
        <rFont val="Consolas"/>
        <family val="3"/>
      </rPr>
      <t>].</t>
    </r>
    <r>
      <rPr>
        <sz val="10.5"/>
        <color rgb="FFDCDCAA"/>
        <rFont val="Consolas"/>
        <family val="3"/>
      </rPr>
      <t>mean</t>
    </r>
    <r>
      <rPr>
        <sz val="10.5"/>
        <color rgb="FFCCCCCC"/>
        <rFont val="Consolas"/>
        <family val="3"/>
      </rPr>
      <t>()</t>
    </r>
    <r>
      <rPr>
        <sz val="10.5"/>
        <color rgb="FF569CD6"/>
        <rFont val="Consolas"/>
        <family val="3"/>
      </rPr>
      <t>:.2f}</t>
    </r>
    <r>
      <rPr>
        <sz val="10.5"/>
        <color rgb="FFCE9178"/>
        <rFont val="Consolas"/>
        <family val="3"/>
      </rPr>
      <t xml:space="preserve"> mm"</t>
    </r>
    <r>
      <rPr>
        <sz val="10.5"/>
        <color rgb="FFCCCCCC"/>
        <rFont val="Consolas"/>
        <family val="3"/>
      </rPr>
      <t>,</t>
    </r>
  </si>
  <si>
    <r>
      <t xml:space="preserve">            </t>
    </r>
    <r>
      <rPr>
        <sz val="10.5"/>
        <color rgb="FFCE9178"/>
        <rFont val="Consolas"/>
        <family val="3"/>
      </rPr>
      <t>"Corrección Regresión Lineal"</t>
    </r>
    <r>
      <rPr>
        <sz val="10.5"/>
        <color rgb="FFCCCCCC"/>
        <rFont val="Consolas"/>
        <family val="3"/>
      </rPr>
      <t xml:space="preserve">: </t>
    </r>
    <r>
      <rPr>
        <sz val="10.5"/>
        <color rgb="FF569CD6"/>
        <rFont val="Consolas"/>
        <family val="3"/>
      </rPr>
      <t>f</t>
    </r>
    <r>
      <rPr>
        <sz val="10.5"/>
        <color rgb="FFCE9178"/>
        <rFont val="Consolas"/>
        <family val="3"/>
      </rPr>
      <t>"</t>
    </r>
    <r>
      <rPr>
        <sz val="10.5"/>
        <color rgb="FF569CD6"/>
        <rFont val="Consolas"/>
        <family val="3"/>
      </rPr>
      <t>{</t>
    </r>
    <r>
      <rPr>
        <sz val="10.5"/>
        <color rgb="FF9CDCFE"/>
        <rFont val="Consolas"/>
        <family val="3"/>
      </rPr>
      <t>df_fut_lr</t>
    </r>
    <r>
      <rPr>
        <sz val="10.5"/>
        <color rgb="FFCCCCCC"/>
        <rFont val="Consolas"/>
        <family val="3"/>
      </rPr>
      <t>[</t>
    </r>
    <r>
      <rPr>
        <sz val="10.5"/>
        <color rgb="FFCE9178"/>
        <rFont val="Consolas"/>
        <family val="3"/>
      </rPr>
      <t>'precip_max_corregida_mm'</t>
    </r>
    <r>
      <rPr>
        <sz val="10.5"/>
        <color rgb="FFCCCCCC"/>
        <rFont val="Consolas"/>
        <family val="3"/>
      </rPr>
      <t>].</t>
    </r>
    <r>
      <rPr>
        <sz val="10.5"/>
        <color rgb="FFDCDCAA"/>
        <rFont val="Consolas"/>
        <family val="3"/>
      </rPr>
      <t>mean</t>
    </r>
    <r>
      <rPr>
        <sz val="10.5"/>
        <color rgb="FFCCCCCC"/>
        <rFont val="Consolas"/>
        <family val="3"/>
      </rPr>
      <t>()</t>
    </r>
    <r>
      <rPr>
        <sz val="10.5"/>
        <color rgb="FF569CD6"/>
        <rFont val="Consolas"/>
        <family val="3"/>
      </rPr>
      <t>:.2f}</t>
    </r>
    <r>
      <rPr>
        <sz val="10.5"/>
        <color rgb="FFCE9178"/>
        <rFont val="Consolas"/>
        <family val="3"/>
      </rPr>
      <t xml:space="preserve"> mm"</t>
    </r>
    <r>
      <rPr>
        <sz val="10.5"/>
        <color rgb="FFCCCCCC"/>
        <rFont val="Consolas"/>
        <family val="3"/>
      </rPr>
      <t>,</t>
    </r>
  </si>
  <si>
    <r>
      <t xml:space="preserve">            </t>
    </r>
    <r>
      <rPr>
        <sz val="10.5"/>
        <color rgb="FFCE9178"/>
        <rFont val="Consolas"/>
        <family val="3"/>
      </rPr>
      <t>"Corrección Quantile Mapping"</t>
    </r>
    <r>
      <rPr>
        <sz val="10.5"/>
        <color rgb="FFCCCCCC"/>
        <rFont val="Consolas"/>
        <family val="3"/>
      </rPr>
      <t xml:space="preserve">: </t>
    </r>
    <r>
      <rPr>
        <sz val="10.5"/>
        <color rgb="FF569CD6"/>
        <rFont val="Consolas"/>
        <family val="3"/>
      </rPr>
      <t>f</t>
    </r>
    <r>
      <rPr>
        <sz val="10.5"/>
        <color rgb="FFCE9178"/>
        <rFont val="Consolas"/>
        <family val="3"/>
      </rPr>
      <t>"</t>
    </r>
    <r>
      <rPr>
        <sz val="10.5"/>
        <color rgb="FF569CD6"/>
        <rFont val="Consolas"/>
        <family val="3"/>
      </rPr>
      <t>{</t>
    </r>
    <r>
      <rPr>
        <sz val="10.5"/>
        <color rgb="FF9CDCFE"/>
        <rFont val="Consolas"/>
        <family val="3"/>
      </rPr>
      <t>df_fut_qm</t>
    </r>
    <r>
      <rPr>
        <sz val="10.5"/>
        <color rgb="FFCCCCCC"/>
        <rFont val="Consolas"/>
        <family val="3"/>
      </rPr>
      <t>[</t>
    </r>
    <r>
      <rPr>
        <sz val="10.5"/>
        <color rgb="FFCE9178"/>
        <rFont val="Consolas"/>
        <family val="3"/>
      </rPr>
      <t>'precip_max_corregida_mm'</t>
    </r>
    <r>
      <rPr>
        <sz val="10.5"/>
        <color rgb="FFCCCCCC"/>
        <rFont val="Consolas"/>
        <family val="3"/>
      </rPr>
      <t>].</t>
    </r>
    <r>
      <rPr>
        <sz val="10.5"/>
        <color rgb="FFDCDCAA"/>
        <rFont val="Consolas"/>
        <family val="3"/>
      </rPr>
      <t>mean</t>
    </r>
    <r>
      <rPr>
        <sz val="10.5"/>
        <color rgb="FFCCCCCC"/>
        <rFont val="Consolas"/>
        <family val="3"/>
      </rPr>
      <t>()</t>
    </r>
    <r>
      <rPr>
        <sz val="10.5"/>
        <color rgb="FF569CD6"/>
        <rFont val="Consolas"/>
        <family val="3"/>
      </rPr>
      <t>:.2f}</t>
    </r>
    <r>
      <rPr>
        <sz val="10.5"/>
        <color rgb="FFCE9178"/>
        <rFont val="Consolas"/>
        <family val="3"/>
      </rPr>
      <t xml:space="preserve"> mm"</t>
    </r>
    <r>
      <rPr>
        <sz val="10.5"/>
        <color rgb="FFCCCCCC"/>
        <rFont val="Consolas"/>
        <family val="3"/>
      </rPr>
      <t>,</t>
    </r>
  </si>
  <si>
    <r>
      <t xml:space="preserve">            </t>
    </r>
    <r>
      <rPr>
        <sz val="10.5"/>
        <color rgb="FFCE9178"/>
        <rFont val="Consolas"/>
        <family val="3"/>
      </rPr>
      <t>"**Corrección Random Forest**"</t>
    </r>
    <r>
      <rPr>
        <sz val="10.5"/>
        <color rgb="FFCCCCCC"/>
        <rFont val="Consolas"/>
        <family val="3"/>
      </rPr>
      <t xml:space="preserve">: </t>
    </r>
    <r>
      <rPr>
        <sz val="10.5"/>
        <color rgb="FF569CD6"/>
        <rFont val="Consolas"/>
        <family val="3"/>
      </rPr>
      <t>f</t>
    </r>
    <r>
      <rPr>
        <sz val="10.5"/>
        <color rgb="FFCE9178"/>
        <rFont val="Consolas"/>
        <family val="3"/>
      </rPr>
      <t>"**</t>
    </r>
    <r>
      <rPr>
        <sz val="10.5"/>
        <color rgb="FF569CD6"/>
        <rFont val="Consolas"/>
        <family val="3"/>
      </rPr>
      <t>{</t>
    </r>
    <r>
      <rPr>
        <sz val="10.5"/>
        <color rgb="FF9CDCFE"/>
        <rFont val="Consolas"/>
        <family val="3"/>
      </rPr>
      <t>df_fut_rf</t>
    </r>
    <r>
      <rPr>
        <sz val="10.5"/>
        <color rgb="FFCCCCCC"/>
        <rFont val="Consolas"/>
        <family val="3"/>
      </rPr>
      <t>[</t>
    </r>
    <r>
      <rPr>
        <sz val="10.5"/>
        <color rgb="FFCE9178"/>
        <rFont val="Consolas"/>
        <family val="3"/>
      </rPr>
      <t>'precip_max_corregida_mm'</t>
    </r>
    <r>
      <rPr>
        <sz val="10.5"/>
        <color rgb="FFCCCCCC"/>
        <rFont val="Consolas"/>
        <family val="3"/>
      </rPr>
      <t>].</t>
    </r>
    <r>
      <rPr>
        <sz val="10.5"/>
        <color rgb="FFDCDCAA"/>
        <rFont val="Consolas"/>
        <family val="3"/>
      </rPr>
      <t>mean</t>
    </r>
    <r>
      <rPr>
        <sz val="10.5"/>
        <color rgb="FFCCCCCC"/>
        <rFont val="Consolas"/>
        <family val="3"/>
      </rPr>
      <t>()</t>
    </r>
    <r>
      <rPr>
        <sz val="10.5"/>
        <color rgb="FF569CD6"/>
        <rFont val="Consolas"/>
        <family val="3"/>
      </rPr>
      <t>:.2f}</t>
    </r>
    <r>
      <rPr>
        <sz val="10.5"/>
        <color rgb="FFCE9178"/>
        <rFont val="Consolas"/>
        <family val="3"/>
      </rPr>
      <t xml:space="preserve"> mm**"</t>
    </r>
  </si>
  <si>
    <r>
      <t xml:space="preserve">        </t>
    </r>
    <r>
      <rPr>
        <sz val="10.5"/>
        <color rgb="FFDCDCAA"/>
        <rFont val="Consolas"/>
        <family val="3"/>
      </rPr>
      <t>print</t>
    </r>
    <r>
      <rPr>
        <sz val="10.5"/>
        <color rgb="FFCCCCCC"/>
        <rFont val="Consolas"/>
        <family val="3"/>
      </rPr>
      <t>(</t>
    </r>
    <r>
      <rPr>
        <sz val="10.5"/>
        <color rgb="FFCE9178"/>
        <rFont val="Consolas"/>
        <family val="3"/>
      </rPr>
      <t>" "</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CE9178"/>
        <rFont val="Consolas"/>
        <family val="3"/>
      </rPr>
      <t>"-"</t>
    </r>
    <r>
      <rPr>
        <sz val="10.5"/>
        <color rgb="FFD4D4D4"/>
        <rFont val="Consolas"/>
        <family val="3"/>
      </rPr>
      <t>*</t>
    </r>
    <r>
      <rPr>
        <sz val="10.5"/>
        <color rgb="FFB5CEA8"/>
        <rFont val="Consolas"/>
        <family val="3"/>
      </rPr>
      <t>50</t>
    </r>
    <r>
      <rPr>
        <sz val="10.5"/>
        <color rgb="FFCCCCCC"/>
        <rFont val="Consolas"/>
        <family val="3"/>
      </rPr>
      <t>)</t>
    </r>
  </si>
  <si>
    <r>
      <t xml:space="preserve">        </t>
    </r>
    <r>
      <rPr>
        <sz val="10.5"/>
        <color rgb="FFC586C0"/>
        <rFont val="Consolas"/>
        <family val="3"/>
      </rPr>
      <t>for</t>
    </r>
    <r>
      <rPr>
        <sz val="10.5"/>
        <color rgb="FFCCCCCC"/>
        <rFont val="Consolas"/>
        <family val="3"/>
      </rPr>
      <t xml:space="preserve"> </t>
    </r>
    <r>
      <rPr>
        <sz val="10.5"/>
        <color rgb="FF9CDCFE"/>
        <rFont val="Consolas"/>
        <family val="3"/>
      </rPr>
      <t>key</t>
    </r>
    <r>
      <rPr>
        <sz val="10.5"/>
        <color rgb="FFCCCCCC"/>
        <rFont val="Consolas"/>
        <family val="3"/>
      </rPr>
      <t xml:space="preserve">, </t>
    </r>
    <r>
      <rPr>
        <sz val="10.5"/>
        <color rgb="FF9CDCFE"/>
        <rFont val="Consolas"/>
        <family val="3"/>
      </rPr>
      <t>value</t>
    </r>
    <r>
      <rPr>
        <sz val="10.5"/>
        <color rgb="FFCCCCCC"/>
        <rFont val="Consolas"/>
        <family val="3"/>
      </rPr>
      <t xml:space="preserve"> </t>
    </r>
    <r>
      <rPr>
        <sz val="10.5"/>
        <color rgb="FFC586C0"/>
        <rFont val="Consolas"/>
        <family val="3"/>
      </rPr>
      <t>in</t>
    </r>
    <r>
      <rPr>
        <sz val="10.5"/>
        <color rgb="FFCCCCCC"/>
        <rFont val="Consolas"/>
        <family val="3"/>
      </rPr>
      <t xml:space="preserve"> </t>
    </r>
    <r>
      <rPr>
        <sz val="10.5"/>
        <color rgb="FF9CDCFE"/>
        <rFont val="Consolas"/>
        <family val="3"/>
      </rPr>
      <t>resumen</t>
    </r>
    <r>
      <rPr>
        <sz val="10.5"/>
        <color rgb="FFCCCCCC"/>
        <rFont val="Consolas"/>
        <family val="3"/>
      </rPr>
      <t>.</t>
    </r>
    <r>
      <rPr>
        <sz val="10.5"/>
        <color rgb="FFDCDCAA"/>
        <rFont val="Consolas"/>
        <family val="3"/>
      </rPr>
      <t>items</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</si>
  <si>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 xml:space="preserve">" </t>
    </r>
    <r>
      <rPr>
        <sz val="10.5"/>
        <color rgb="FF569CD6"/>
        <rFont val="Consolas"/>
        <family val="3"/>
      </rPr>
      <t>{</t>
    </r>
    <r>
      <rPr>
        <sz val="10.5"/>
        <color rgb="FF9CDCFE"/>
        <rFont val="Consolas"/>
        <family val="3"/>
      </rPr>
      <t>key</t>
    </r>
    <r>
      <rPr>
        <sz val="10.5"/>
        <color rgb="FF569CD6"/>
        <rFont val="Consolas"/>
        <family val="3"/>
      </rPr>
      <t>:&lt;30}</t>
    </r>
    <r>
      <rPr>
        <sz val="10.5"/>
        <color rgb="FFCE9178"/>
        <rFont val="Consolas"/>
        <family val="3"/>
      </rPr>
      <t xml:space="preserve"> | </t>
    </r>
    <r>
      <rPr>
        <sz val="10.5"/>
        <color rgb="FF569CD6"/>
        <rFont val="Consolas"/>
        <family val="3"/>
      </rPr>
      <t>{</t>
    </r>
    <r>
      <rPr>
        <sz val="10.5"/>
        <color rgb="FF9CDCFE"/>
        <rFont val="Consolas"/>
        <family val="3"/>
      </rPr>
      <t>value</t>
    </r>
    <r>
      <rPr>
        <sz val="10.5"/>
        <color rgb="FF569CD6"/>
        <rFont val="Consolas"/>
        <family val="3"/>
      </rPr>
      <t>:&gt;15}</t>
    </r>
    <r>
      <rPr>
        <sz val="10.5"/>
        <color rgb="FFCE9178"/>
        <rFont val="Consolas"/>
        <family val="3"/>
      </rPr>
      <t>"</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</si>
  <si>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CE9178"/>
        <rFont val="Consolas"/>
        <family val="3"/>
      </rPr>
      <t>" -&gt; No se pudieron cargar los archivos para generar el resumen."</t>
    </r>
    <r>
      <rPr>
        <sz val="10.5"/>
        <color rgb="FFCCCCCC"/>
        <rFont val="Consolas"/>
        <family val="3"/>
      </rPr>
      <t>)</t>
    </r>
  </si>
  <si>
    <r>
      <t>def</t>
    </r>
    <r>
      <rPr>
        <sz val="10.5"/>
        <color rgb="FFCCCCCC"/>
        <rFont val="Consolas"/>
        <family val="3"/>
      </rPr>
      <t xml:space="preserve"> </t>
    </r>
    <r>
      <rPr>
        <sz val="10.5"/>
        <color rgb="FFDCDCAA"/>
        <rFont val="Consolas"/>
        <family val="3"/>
      </rPr>
      <t>generar_resumen_final</t>
    </r>
    <r>
      <rPr>
        <sz val="10.5"/>
        <color rgb="FFCCCCCC"/>
        <rFont val="Consolas"/>
        <family val="3"/>
      </rPr>
      <t>(</t>
    </r>
    <r>
      <rPr>
        <sz val="10.5"/>
        <color rgb="FF9CDCFE"/>
        <rFont val="Consolas"/>
        <family val="3"/>
      </rPr>
      <t>resultados_finales</t>
    </r>
    <r>
      <rPr>
        <sz val="10.5"/>
        <color rgb="FFCCCCCC"/>
        <rFont val="Consolas"/>
        <family val="3"/>
      </rPr>
      <t>):</t>
    </r>
  </si>
  <si>
    <r>
      <t xml:space="preserve">    </t>
    </r>
    <r>
      <rPr>
        <sz val="10.5"/>
        <color rgb="FFCE9178"/>
        <rFont val="Consolas"/>
        <family val="3"/>
      </rPr>
      <t>"""Imprime una tabla final comparando el cambio porcentual de todos los</t>
    </r>
  </si>
  <si>
    <t>    métodos."""</t>
  </si>
  <si>
    <r>
      <t xml:space="preserve">    </t>
    </r>
    <r>
      <rPr>
        <sz val="10.5"/>
        <color rgb="FFC586C0"/>
        <rFont val="Consolas"/>
        <family val="3"/>
      </rPr>
      <t>if</t>
    </r>
    <r>
      <rPr>
        <sz val="10.5"/>
        <color rgb="FFCCCCCC"/>
        <rFont val="Consolas"/>
        <family val="3"/>
      </rPr>
      <t xml:space="preserve"> </t>
    </r>
    <r>
      <rPr>
        <sz val="10.5"/>
        <color rgb="FF569CD6"/>
        <rFont val="Consolas"/>
        <family val="3"/>
      </rPr>
      <t>not</t>
    </r>
    <r>
      <rPr>
        <sz val="10.5"/>
        <color rgb="FFCCCCCC"/>
        <rFont val="Consolas"/>
        <family val="3"/>
      </rPr>
      <t xml:space="preserve"> </t>
    </r>
    <r>
      <rPr>
        <sz val="10.5"/>
        <color rgb="FF9CDCFE"/>
        <rFont val="Consolas"/>
        <family val="3"/>
      </rPr>
      <t>resultados_finales</t>
    </r>
    <r>
      <rPr>
        <sz val="10.5"/>
        <color rgb="FFCCCCCC"/>
        <rFont val="Consolas"/>
        <family val="3"/>
      </rPr>
      <t>:</t>
    </r>
  </si>
  <si>
    <r>
      <t xml:space="preserve">    </t>
    </r>
    <r>
      <rPr>
        <sz val="10.5"/>
        <color rgb="FF9CDCFE"/>
        <rFont val="Consolas"/>
        <family val="3"/>
      </rPr>
      <t>df_resumen</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pd</t>
    </r>
    <r>
      <rPr>
        <sz val="10.5"/>
        <color rgb="FFCCCCCC"/>
        <rFont val="Consolas"/>
        <family val="3"/>
      </rPr>
      <t>.</t>
    </r>
    <r>
      <rPr>
        <sz val="10.5"/>
        <color rgb="FF4EC9B0"/>
        <rFont val="Consolas"/>
        <family val="3"/>
      </rPr>
      <t>DataFrame</t>
    </r>
    <r>
      <rPr>
        <sz val="10.5"/>
        <color rgb="FFCCCCCC"/>
        <rFont val="Consolas"/>
        <family val="3"/>
      </rPr>
      <t>(</t>
    </r>
    <r>
      <rPr>
        <sz val="10.5"/>
        <color rgb="FF9CDCFE"/>
        <rFont val="Consolas"/>
        <family val="3"/>
      </rPr>
      <t>resultados_finales</t>
    </r>
    <r>
      <rPr>
        <sz val="10.5"/>
        <color rgb="FFCCCCCC"/>
        <rFont val="Consolas"/>
        <family val="3"/>
      </rPr>
      <t>)</t>
    </r>
  </si>
  <si>
    <r>
      <t xml:space="preserve">    </t>
    </r>
    <r>
      <rPr>
        <sz val="10.5"/>
        <color rgb="FF9CDCFE"/>
        <rFont val="Consolas"/>
        <family val="3"/>
      </rPr>
      <t>promedio_historico</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df_resumen</t>
    </r>
    <r>
      <rPr>
        <sz val="10.5"/>
        <color rgb="FFCCCCCC"/>
        <rFont val="Consolas"/>
        <family val="3"/>
      </rPr>
      <t>[</t>
    </r>
    <r>
      <rPr>
        <sz val="10.5"/>
        <color rgb="FFCE9178"/>
        <rFont val="Consolas"/>
        <family val="3"/>
      </rPr>
      <t>'Promedio Histórico (mm)'</t>
    </r>
    <r>
      <rPr>
        <sz val="10.5"/>
        <color rgb="FFCCCCCC"/>
        <rFont val="Consolas"/>
        <family val="3"/>
      </rPr>
      <t>].</t>
    </r>
    <r>
      <rPr>
        <sz val="10.5"/>
        <color rgb="FF9CDCFE"/>
        <rFont val="Consolas"/>
        <family val="3"/>
      </rPr>
      <t>iloc</t>
    </r>
    <r>
      <rPr>
        <sz val="10.5"/>
        <color rgb="FFCCCCCC"/>
        <rFont val="Consolas"/>
        <family val="3"/>
      </rPr>
      <t>[</t>
    </r>
    <r>
      <rPr>
        <sz val="10.5"/>
        <color rgb="FFB5CEA8"/>
        <rFont val="Consolas"/>
        <family val="3"/>
      </rPr>
      <t>0</t>
    </r>
    <r>
      <rPr>
        <sz val="10.5"/>
        <color rgb="FFCCCCCC"/>
        <rFont val="Consolas"/>
        <family val="3"/>
      </rPr>
      <t>]</t>
    </r>
  </si>
  <si>
    <r>
      <t xml:space="preserve">    </t>
    </r>
    <r>
      <rPr>
        <sz val="10.5"/>
        <color rgb="FF9CDCFE"/>
        <rFont val="Consolas"/>
        <family val="3"/>
      </rPr>
      <t>metodos</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CE9178"/>
        <rFont val="Consolas"/>
        <family val="3"/>
      </rPr>
      <t>'Delta Change'</t>
    </r>
    <r>
      <rPr>
        <sz val="10.5"/>
        <color rgb="FFCCCCCC"/>
        <rFont val="Consolas"/>
        <family val="3"/>
      </rPr>
      <t xml:space="preserve">, </t>
    </r>
    <r>
      <rPr>
        <sz val="10.5"/>
        <color rgb="FFCE9178"/>
        <rFont val="Consolas"/>
        <family val="3"/>
      </rPr>
      <t>'Regresión Lineal'</t>
    </r>
    <r>
      <rPr>
        <sz val="10.5"/>
        <color rgb="FFCCCCCC"/>
        <rFont val="Consolas"/>
        <family val="3"/>
      </rPr>
      <t xml:space="preserve">, </t>
    </r>
    <r>
      <rPr>
        <sz val="10.5"/>
        <color rgb="FFCE9178"/>
        <rFont val="Consolas"/>
        <family val="3"/>
      </rPr>
      <t>'Random Forest'</t>
    </r>
    <r>
      <rPr>
        <sz val="10.5"/>
        <color rgb="FFCCCCCC"/>
        <rFont val="Consolas"/>
        <family val="3"/>
      </rPr>
      <t xml:space="preserve">, </t>
    </r>
    <r>
      <rPr>
        <sz val="10.5"/>
        <color rgb="FFCE9178"/>
        <rFont val="Consolas"/>
        <family val="3"/>
      </rPr>
      <t>'Quantile Mapping'</t>
    </r>
    <r>
      <rPr>
        <sz val="10.5"/>
        <color rgb="FFCCCCCC"/>
        <rFont val="Consolas"/>
        <family val="3"/>
      </rPr>
      <t>]</t>
    </r>
  </si>
  <si>
    <r>
      <t xml:space="preserve">    </t>
    </r>
    <r>
      <rPr>
        <sz val="10.5"/>
        <color rgb="FFC586C0"/>
        <rFont val="Consolas"/>
        <family val="3"/>
      </rPr>
      <t>for</t>
    </r>
    <r>
      <rPr>
        <sz val="10.5"/>
        <color rgb="FFCCCCCC"/>
        <rFont val="Consolas"/>
        <family val="3"/>
      </rPr>
      <t xml:space="preserve"> </t>
    </r>
    <r>
      <rPr>
        <sz val="10.5"/>
        <color rgb="FF9CDCFE"/>
        <rFont val="Consolas"/>
        <family val="3"/>
      </rPr>
      <t>metodo</t>
    </r>
    <r>
      <rPr>
        <sz val="10.5"/>
        <color rgb="FFCCCCCC"/>
        <rFont val="Consolas"/>
        <family val="3"/>
      </rPr>
      <t xml:space="preserve"> </t>
    </r>
    <r>
      <rPr>
        <sz val="10.5"/>
        <color rgb="FFC586C0"/>
        <rFont val="Consolas"/>
        <family val="3"/>
      </rPr>
      <t>in</t>
    </r>
    <r>
      <rPr>
        <sz val="10.5"/>
        <color rgb="FFCCCCCC"/>
        <rFont val="Consolas"/>
        <family val="3"/>
      </rPr>
      <t xml:space="preserve"> </t>
    </r>
    <r>
      <rPr>
        <sz val="10.5"/>
        <color rgb="FF9CDCFE"/>
        <rFont val="Consolas"/>
        <family val="3"/>
      </rPr>
      <t>metodos</t>
    </r>
    <r>
      <rPr>
        <sz val="10.5"/>
        <color rgb="FFCCCCCC"/>
        <rFont val="Consolas"/>
        <family val="3"/>
      </rPr>
      <t>:</t>
    </r>
  </si>
  <si>
    <r>
      <t xml:space="preserve">        </t>
    </r>
    <r>
      <rPr>
        <sz val="10.5"/>
        <color rgb="FF9CDCFE"/>
        <rFont val="Consolas"/>
        <family val="3"/>
      </rPr>
      <t>df_resumen</t>
    </r>
    <r>
      <rPr>
        <sz val="10.5"/>
        <color rgb="FFCCCCCC"/>
        <rFont val="Consolas"/>
        <family val="3"/>
      </rPr>
      <t>[</t>
    </r>
    <r>
      <rPr>
        <sz val="10.5"/>
        <color rgb="FF569CD6"/>
        <rFont val="Consolas"/>
        <family val="3"/>
      </rPr>
      <t>f</t>
    </r>
    <r>
      <rPr>
        <sz val="10.5"/>
        <color rgb="FFCE9178"/>
        <rFont val="Consolas"/>
        <family val="3"/>
      </rPr>
      <t>'Cambio % (</t>
    </r>
    <r>
      <rPr>
        <sz val="10.5"/>
        <color rgb="FF569CD6"/>
        <rFont val="Consolas"/>
        <family val="3"/>
      </rPr>
      <t>{</t>
    </r>
    <r>
      <rPr>
        <sz val="10.5"/>
        <color rgb="FF9CDCFE"/>
        <rFont val="Consolas"/>
        <family val="3"/>
      </rPr>
      <t>metodo</t>
    </r>
    <r>
      <rPr>
        <sz val="10.5"/>
        <color rgb="FF569CD6"/>
        <rFont val="Consolas"/>
        <family val="3"/>
      </rPr>
      <t>}</t>
    </r>
    <r>
      <rPr>
        <sz val="10.5"/>
        <color rgb="FFCE9178"/>
        <rFont val="Consolas"/>
        <family val="3"/>
      </rPr>
      <t>)'</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df_resumen</t>
    </r>
    <r>
      <rPr>
        <sz val="10.5"/>
        <color rgb="FFCCCCCC"/>
        <rFont val="Consolas"/>
        <family val="3"/>
      </rPr>
      <t>[</t>
    </r>
    <r>
      <rPr>
        <sz val="10.5"/>
        <color rgb="FF569CD6"/>
        <rFont val="Consolas"/>
        <family val="3"/>
      </rPr>
      <t>f</t>
    </r>
    <r>
      <rPr>
        <sz val="10.5"/>
        <color rgb="FFCE9178"/>
        <rFont val="Consolas"/>
        <family val="3"/>
      </rPr>
      <t>'Promedio Futuro (</t>
    </r>
    <r>
      <rPr>
        <sz val="10.5"/>
        <color rgb="FF569CD6"/>
        <rFont val="Consolas"/>
        <family val="3"/>
      </rPr>
      <t>{</t>
    </r>
    <r>
      <rPr>
        <sz val="10.5"/>
        <color rgb="FF9CDCFE"/>
        <rFont val="Consolas"/>
        <family val="3"/>
      </rPr>
      <t>metodo</t>
    </r>
    <r>
      <rPr>
        <sz val="10.5"/>
        <color rgb="FF569CD6"/>
        <rFont val="Consolas"/>
        <family val="3"/>
      </rPr>
      <t>}</t>
    </r>
    <r>
      <rPr>
        <sz val="10.5"/>
        <color rgb="FFCE9178"/>
        <rFont val="Consolas"/>
        <family val="3"/>
      </rPr>
      <t>)'</t>
    </r>
    <r>
      <rPr>
        <sz val="10.5"/>
        <color rgb="FFCCCCCC"/>
        <rFont val="Consolas"/>
        <family val="3"/>
      </rPr>
      <t xml:space="preserve">] </t>
    </r>
    <r>
      <rPr>
        <sz val="10.5"/>
        <color rgb="FFDCDCAA"/>
        <rFont val="Consolas"/>
        <family val="3"/>
      </rPr>
      <t>/</t>
    </r>
    <r>
      <rPr>
        <sz val="10.5"/>
        <color rgb="FFCCCCCC"/>
        <rFont val="Consolas"/>
        <family val="3"/>
      </rPr>
      <t xml:space="preserve"> </t>
    </r>
    <r>
      <rPr>
        <sz val="10.5"/>
        <color rgb="FF9CDCFE"/>
        <rFont val="Consolas"/>
        <family val="3"/>
      </rPr>
      <t>promedio_historico</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B5CEA8"/>
        <rFont val="Consolas"/>
        <family val="3"/>
      </rPr>
      <t>1</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B5CEA8"/>
        <rFont val="Consolas"/>
        <family val="3"/>
      </rPr>
      <t>100</t>
    </r>
  </si>
  <si>
    <r>
      <t xml:space="preserve">    </t>
    </r>
    <r>
      <rPr>
        <sz val="10.5"/>
        <color rgb="FF9CDCFE"/>
        <rFont val="Consolas"/>
        <family val="3"/>
      </rPr>
      <t>columnas_a_mostrar</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CE9178"/>
        <rFont val="Consolas"/>
        <family val="3"/>
      </rPr>
      <t>'Modelo'</t>
    </r>
    <r>
      <rPr>
        <sz val="10.5"/>
        <color rgb="FFCCCCCC"/>
        <rFont val="Consolas"/>
        <family val="3"/>
      </rPr>
      <t xml:space="preserve">, </t>
    </r>
    <r>
      <rPr>
        <sz val="10.5"/>
        <color rgb="FFCE9178"/>
        <rFont val="Consolas"/>
        <family val="3"/>
      </rPr>
      <t>'Escenario'</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569CD6"/>
        <rFont val="Consolas"/>
        <family val="3"/>
      </rPr>
      <t>f</t>
    </r>
    <r>
      <rPr>
        <sz val="10.5"/>
        <color rgb="FFCE9178"/>
        <rFont val="Consolas"/>
        <family val="3"/>
      </rPr>
      <t>'Cambio % (</t>
    </r>
    <r>
      <rPr>
        <sz val="10.5"/>
        <color rgb="FF569CD6"/>
        <rFont val="Consolas"/>
        <family val="3"/>
      </rPr>
      <t>{</t>
    </r>
    <r>
      <rPr>
        <sz val="10.5"/>
        <color rgb="FF9CDCFE"/>
        <rFont val="Consolas"/>
        <family val="3"/>
      </rPr>
      <t>metodo</t>
    </r>
    <r>
      <rPr>
        <sz val="10.5"/>
        <color rgb="FF569CD6"/>
        <rFont val="Consolas"/>
        <family val="3"/>
      </rPr>
      <t>}</t>
    </r>
    <r>
      <rPr>
        <sz val="10.5"/>
        <color rgb="FFCE9178"/>
        <rFont val="Consolas"/>
        <family val="3"/>
      </rPr>
      <t>)'</t>
    </r>
    <r>
      <rPr>
        <sz val="10.5"/>
        <color rgb="FFCCCCCC"/>
        <rFont val="Consolas"/>
        <family val="3"/>
      </rPr>
      <t xml:space="preserve"> </t>
    </r>
    <r>
      <rPr>
        <sz val="10.5"/>
        <color rgb="FFC586C0"/>
        <rFont val="Consolas"/>
        <family val="3"/>
      </rPr>
      <t>for</t>
    </r>
    <r>
      <rPr>
        <sz val="10.5"/>
        <color rgb="FFCCCCCC"/>
        <rFont val="Consolas"/>
        <family val="3"/>
      </rPr>
      <t xml:space="preserve"> </t>
    </r>
    <r>
      <rPr>
        <sz val="10.5"/>
        <color rgb="FF9CDCFE"/>
        <rFont val="Consolas"/>
        <family val="3"/>
      </rPr>
      <t>metodo</t>
    </r>
    <r>
      <rPr>
        <sz val="10.5"/>
        <color rgb="FFCCCCCC"/>
        <rFont val="Consolas"/>
        <family val="3"/>
      </rPr>
      <t xml:space="preserve"> </t>
    </r>
    <r>
      <rPr>
        <sz val="10.5"/>
        <color rgb="FFC586C0"/>
        <rFont val="Consolas"/>
        <family val="3"/>
      </rPr>
      <t>in</t>
    </r>
    <r>
      <rPr>
        <sz val="10.5"/>
        <color rgb="FFCCCCCC"/>
        <rFont val="Consolas"/>
        <family val="3"/>
      </rPr>
      <t xml:space="preserve"> </t>
    </r>
    <r>
      <rPr>
        <sz val="10.5"/>
        <color rgb="FF9CDCFE"/>
        <rFont val="Consolas"/>
        <family val="3"/>
      </rPr>
      <t>metodos</t>
    </r>
    <r>
      <rPr>
        <sz val="10.5"/>
        <color rgb="FFCCCCCC"/>
        <rFont val="Consolas"/>
        <family val="3"/>
      </rPr>
      <t>]</t>
    </r>
  </si>
  <si>
    <r>
      <t xml:space="preserve">    </t>
    </r>
    <r>
      <rPr>
        <sz val="10.5"/>
        <color rgb="FF9CDCFE"/>
        <rFont val="Consolas"/>
        <family val="3"/>
      </rPr>
      <t>df_display</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df_resumen</t>
    </r>
    <r>
      <rPr>
        <sz val="10.5"/>
        <color rgb="FFCCCCCC"/>
        <rFont val="Consolas"/>
        <family val="3"/>
      </rPr>
      <t>[</t>
    </r>
    <r>
      <rPr>
        <sz val="10.5"/>
        <color rgb="FF9CDCFE"/>
        <rFont val="Consolas"/>
        <family val="3"/>
      </rPr>
      <t>columnas_a_mostrar</t>
    </r>
    <r>
      <rPr>
        <sz val="10.5"/>
        <color rgb="FFCCCCCC"/>
        <rFont val="Consolas"/>
        <family val="3"/>
      </rPr>
      <t>]</t>
    </r>
  </si>
  <si>
    <r>
      <t xml:space="preserve">    </t>
    </r>
    <r>
      <rPr>
        <sz val="10.5"/>
        <color rgb="FF9CDCFE"/>
        <rFont val="Consolas"/>
        <family val="3"/>
      </rPr>
      <t>formatters</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col</t>
    </r>
    <r>
      <rPr>
        <sz val="10.5"/>
        <color rgb="FFCCCCCC"/>
        <rFont val="Consolas"/>
        <family val="3"/>
      </rPr>
      <t xml:space="preserve">: </t>
    </r>
    <r>
      <rPr>
        <sz val="10.5"/>
        <color rgb="FFCE9178"/>
        <rFont val="Consolas"/>
        <family val="3"/>
      </rPr>
      <t>'</t>
    </r>
    <r>
      <rPr>
        <sz val="10.5"/>
        <color rgb="FF569CD6"/>
        <rFont val="Consolas"/>
        <family val="3"/>
      </rPr>
      <t>{:,.2f}</t>
    </r>
    <r>
      <rPr>
        <sz val="10.5"/>
        <color rgb="FFCE9178"/>
        <rFont val="Consolas"/>
        <family val="3"/>
      </rPr>
      <t>%'</t>
    </r>
    <r>
      <rPr>
        <sz val="10.5"/>
        <color rgb="FFCCCCCC"/>
        <rFont val="Consolas"/>
        <family val="3"/>
      </rPr>
      <t>.</t>
    </r>
    <r>
      <rPr>
        <sz val="10.5"/>
        <color rgb="FFDCDCAA"/>
        <rFont val="Consolas"/>
        <family val="3"/>
      </rPr>
      <t>format</t>
    </r>
    <r>
      <rPr>
        <sz val="10.5"/>
        <color rgb="FFCCCCCC"/>
        <rFont val="Consolas"/>
        <family val="3"/>
      </rPr>
      <t xml:space="preserve"> </t>
    </r>
    <r>
      <rPr>
        <sz val="10.5"/>
        <color rgb="FFC586C0"/>
        <rFont val="Consolas"/>
        <family val="3"/>
      </rPr>
      <t>for</t>
    </r>
    <r>
      <rPr>
        <sz val="10.5"/>
        <color rgb="FFCCCCCC"/>
        <rFont val="Consolas"/>
        <family val="3"/>
      </rPr>
      <t xml:space="preserve"> </t>
    </r>
    <r>
      <rPr>
        <sz val="10.5"/>
        <color rgb="FF9CDCFE"/>
        <rFont val="Consolas"/>
        <family val="3"/>
      </rPr>
      <t>col</t>
    </r>
    <r>
      <rPr>
        <sz val="10.5"/>
        <color rgb="FFCCCCCC"/>
        <rFont val="Consolas"/>
        <family val="3"/>
      </rPr>
      <t xml:space="preserve"> </t>
    </r>
    <r>
      <rPr>
        <sz val="10.5"/>
        <color rgb="FFC586C0"/>
        <rFont val="Consolas"/>
        <family val="3"/>
      </rPr>
      <t>in</t>
    </r>
    <r>
      <rPr>
        <sz val="10.5"/>
        <color rgb="FFCCCCCC"/>
        <rFont val="Consolas"/>
        <family val="3"/>
      </rPr>
      <t xml:space="preserve"> </t>
    </r>
    <r>
      <rPr>
        <sz val="10.5"/>
        <color rgb="FF9CDCFE"/>
        <rFont val="Consolas"/>
        <family val="3"/>
      </rPr>
      <t>columnas_a_mostrar</t>
    </r>
    <r>
      <rPr>
        <sz val="10.5"/>
        <color rgb="FFCCCCCC"/>
        <rFont val="Consolas"/>
        <family val="3"/>
      </rPr>
      <t xml:space="preserve"> </t>
    </r>
    <r>
      <rPr>
        <sz val="10.5"/>
        <color rgb="FFC586C0"/>
        <rFont val="Consolas"/>
        <family val="3"/>
      </rPr>
      <t>if</t>
    </r>
    <r>
      <rPr>
        <sz val="10.5"/>
        <color rgb="FFCCCCCC"/>
        <rFont val="Consolas"/>
        <family val="3"/>
      </rPr>
      <t xml:space="preserve"> </t>
    </r>
    <r>
      <rPr>
        <sz val="10.5"/>
        <color rgb="FFCE9178"/>
        <rFont val="Consolas"/>
        <family val="3"/>
      </rPr>
      <t>'Cambio %'</t>
    </r>
    <r>
      <rPr>
        <sz val="10.5"/>
        <color rgb="FFCCCCCC"/>
        <rFont val="Consolas"/>
        <family val="3"/>
      </rPr>
      <t xml:space="preserve"> </t>
    </r>
    <r>
      <rPr>
        <sz val="10.5"/>
        <color rgb="FF569CD6"/>
        <rFont val="Consolas"/>
        <family val="3"/>
      </rPr>
      <t>in</t>
    </r>
    <r>
      <rPr>
        <sz val="10.5"/>
        <color rgb="FFCCCCCC"/>
        <rFont val="Consolas"/>
        <family val="3"/>
      </rPr>
      <t xml:space="preserve"> </t>
    </r>
    <r>
      <rPr>
        <sz val="10.5"/>
        <color rgb="FF9CDCFE"/>
        <rFont val="Consolas"/>
        <family val="3"/>
      </rPr>
      <t>col</t>
    </r>
    <r>
      <rPr>
        <sz val="10.5"/>
        <color rgb="FFCCCCCC"/>
        <rFont val="Consolas"/>
        <family val="3"/>
      </rPr>
      <t>}</t>
    </r>
  </si>
  <si>
    <r>
      <t xml:space="preserve">    </t>
    </r>
    <r>
      <rPr>
        <sz val="10.5"/>
        <color rgb="FF9CDCFE"/>
        <rFont val="Consolas"/>
        <family val="3"/>
      </rPr>
      <t>formatted_string</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df_display</t>
    </r>
    <r>
      <rPr>
        <sz val="10.5"/>
        <color rgb="FFCCCCCC"/>
        <rFont val="Consolas"/>
        <family val="3"/>
      </rPr>
      <t>.</t>
    </r>
    <r>
      <rPr>
        <sz val="10.5"/>
        <color rgb="FFDCDCAA"/>
        <rFont val="Consolas"/>
        <family val="3"/>
      </rPr>
      <t>to_string</t>
    </r>
    <r>
      <rPr>
        <sz val="10.5"/>
        <color rgb="FFCCCCCC"/>
        <rFont val="Consolas"/>
        <family val="3"/>
      </rPr>
      <t>(</t>
    </r>
    <r>
      <rPr>
        <sz val="10.5"/>
        <color rgb="FF9CDCFE"/>
        <rFont val="Consolas"/>
        <family val="3"/>
      </rPr>
      <t>formatters</t>
    </r>
    <r>
      <rPr>
        <sz val="10.5"/>
        <color rgb="FFD4D4D4"/>
        <rFont val="Consolas"/>
        <family val="3"/>
      </rPr>
      <t>=</t>
    </r>
    <r>
      <rPr>
        <sz val="10.5"/>
        <color rgb="FF9CDCFE"/>
        <rFont val="Consolas"/>
        <family val="3"/>
      </rPr>
      <t>formatters</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</si>
  <si>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CE9178"/>
        <rFont val="Consolas"/>
        <family val="3"/>
      </rPr>
      <t>"</t>
    </r>
    <r>
      <rPr>
        <sz val="10.5"/>
        <color rgb="FFD7BA7D"/>
        <rFont val="Consolas"/>
        <family val="3"/>
      </rPr>
      <t>\n\n</t>
    </r>
    <r>
      <rPr>
        <sz val="10.5"/>
        <color rgb="FFCE9178"/>
        <rFont val="Consolas"/>
        <family val="3"/>
      </rPr>
      <t>"</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CE9178"/>
        <rFont val="Consolas"/>
        <family val="3"/>
      </rPr>
      <t>"="</t>
    </r>
    <r>
      <rPr>
        <sz val="10.5"/>
        <color rgb="FFD4D4D4"/>
        <rFont val="Consolas"/>
        <family val="3"/>
      </rPr>
      <t>*</t>
    </r>
    <r>
      <rPr>
        <sz val="10.5"/>
        <color rgb="FFB5CEA8"/>
        <rFont val="Consolas"/>
        <family val="3"/>
      </rPr>
      <t>100</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</si>
  <si>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CE9178"/>
        <rFont val="Consolas"/>
        <family val="3"/>
      </rPr>
      <t>" "</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B5CEA8"/>
        <rFont val="Consolas"/>
        <family val="3"/>
      </rPr>
      <t>25</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CE9178"/>
        <rFont val="Consolas"/>
        <family val="3"/>
      </rPr>
      <t>"CUADRO RESUMEN FINAL CAMBIO PORCENTUAL PROYECTADO"</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</si>
  <si>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CE9178"/>
        <rFont val="Consolas"/>
        <family val="3"/>
      </rPr>
      <t>"="</t>
    </r>
    <r>
      <rPr>
        <sz val="10.5"/>
        <color rgb="FFD4D4D4"/>
        <rFont val="Consolas"/>
        <family val="3"/>
      </rPr>
      <t>*</t>
    </r>
    <r>
      <rPr>
        <sz val="10.5"/>
        <color rgb="FFB5CEA8"/>
        <rFont val="Consolas"/>
        <family val="3"/>
      </rPr>
      <t>100</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</si>
  <si>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9CDCFE"/>
        <rFont val="Consolas"/>
        <family val="3"/>
      </rPr>
      <t>formatted_string</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</si>
  <si>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CE9178"/>
        <rFont val="Consolas"/>
        <family val="3"/>
      </rPr>
      <t>"(Cambio porcentual de la precipitación máxima anual promedio futura respecto al promedio histórico)"</t>
    </r>
    <r>
      <rPr>
        <sz val="10.5"/>
        <color rgb="FFCCCCCC"/>
        <rFont val="Consolas"/>
        <family val="3"/>
      </rPr>
      <t>)</t>
    </r>
  </si>
  <si>
    <r>
      <t>def</t>
    </r>
    <r>
      <rPr>
        <sz val="10.5"/>
        <color rgb="FFCCCCCC"/>
        <rFont val="Consolas"/>
        <family val="3"/>
      </rPr>
      <t xml:space="preserve"> </t>
    </r>
    <r>
      <rPr>
        <sz val="10.5"/>
        <color rgb="FFDCDCAA"/>
        <rFont val="Consolas"/>
        <family val="3"/>
      </rPr>
      <t>analizar_tendencia_chirps</t>
    </r>
    <r>
      <rPr>
        <sz val="10.5"/>
        <color rgb="FFCCCCCC"/>
        <rFont val="Consolas"/>
        <family val="3"/>
      </rPr>
      <t>(</t>
    </r>
    <r>
      <rPr>
        <sz val="10.5"/>
        <color rgb="FF9CDCFE"/>
        <rFont val="Consolas"/>
        <family val="3"/>
      </rPr>
      <t>config</t>
    </r>
    <r>
      <rPr>
        <sz val="10.5"/>
        <color rgb="FFCCCCCC"/>
        <rFont val="Consolas"/>
        <family val="3"/>
      </rPr>
      <t>):</t>
    </r>
  </si>
  <si>
    <r>
      <t xml:space="preserve">    </t>
    </r>
    <r>
      <rPr>
        <sz val="10.5"/>
        <color rgb="FFCE9178"/>
        <rFont val="Consolas"/>
        <family val="3"/>
      </rPr>
      <t>"""</t>
    </r>
  </si>
  <si>
    <t>    Analiza la tendencia lineal de los datos históricos de CHIRPS (1981-2024),</t>
  </si>
  <si>
    <t>    aplicando una ponderación degradada lineal a los últimos 12 años.</t>
  </si>
  <si>
    <r>
      <t xml:space="preserve">    </t>
    </r>
    <r>
      <rPr>
        <sz val="10.5"/>
        <color rgb="FFDCDCAA"/>
        <rFont val="Consolas"/>
        <family val="3"/>
      </rPr>
      <t>print</t>
    </r>
    <r>
      <rPr>
        <sz val="10.5"/>
        <color rgb="FFCCCCCC"/>
        <rFont val="Consolas"/>
        <family val="3"/>
      </rPr>
      <t>(</t>
    </r>
    <r>
      <rPr>
        <sz val="10.5"/>
        <color rgb="FFCE9178"/>
        <rFont val="Consolas"/>
        <family val="3"/>
      </rPr>
      <t>"</t>
    </r>
    <r>
      <rPr>
        <sz val="10.5"/>
        <color rgb="FFD7BA7D"/>
        <rFont val="Consolas"/>
        <family val="3"/>
      </rPr>
      <t>\n</t>
    </r>
    <r>
      <rPr>
        <sz val="10.5"/>
        <color rgb="FFCE9178"/>
        <rFont val="Consolas"/>
        <family val="3"/>
      </rPr>
      <t>--- Analizando tendencia histórica de CHIRPS con ponderación ---"</t>
    </r>
    <r>
      <rPr>
        <sz val="10.5"/>
        <color rgb="FFCCCCCC"/>
        <rFont val="Consolas"/>
        <family val="3"/>
      </rPr>
      <t>)</t>
    </r>
  </si>
  <si>
    <r>
      <t xml:space="preserve">    </t>
    </r>
    <r>
      <rPr>
        <sz val="10.5"/>
        <color rgb="FF9CDCFE"/>
        <rFont val="Consolas"/>
        <family val="3"/>
      </rPr>
      <t>df</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pd</t>
    </r>
    <r>
      <rPr>
        <sz val="10.5"/>
        <color rgb="FFCCCCCC"/>
        <rFont val="Consolas"/>
        <family val="3"/>
      </rPr>
      <t>.</t>
    </r>
    <r>
      <rPr>
        <sz val="10.5"/>
        <color rgb="FFDCDCAA"/>
        <rFont val="Consolas"/>
        <family val="3"/>
      </rPr>
      <t>read_csv</t>
    </r>
    <r>
      <rPr>
        <sz val="10.5"/>
        <color rgb="FFCCCCCC"/>
        <rFont val="Consolas"/>
        <family val="3"/>
      </rPr>
      <t>(</t>
    </r>
    <r>
      <rPr>
        <sz val="10.5"/>
        <color rgb="FF569CD6"/>
        <rFont val="Consolas"/>
        <family val="3"/>
      </rPr>
      <t>f</t>
    </r>
    <r>
      <rPr>
        <sz val="10.5"/>
        <color rgb="FFCE9178"/>
        <rFont val="Consolas"/>
        <family val="3"/>
      </rPr>
      <t>"referencia_CHIRPS_</t>
    </r>
    <r>
      <rPr>
        <sz val="10.5"/>
        <color rgb="FF569CD6"/>
        <rFont val="Consolas"/>
        <family val="3"/>
      </rPr>
      <t>{</t>
    </r>
    <r>
      <rPr>
        <sz val="10.5"/>
        <color rgb="FF9CDCFE"/>
        <rFont val="Consolas"/>
        <family val="3"/>
      </rPr>
      <t>config</t>
    </r>
    <r>
      <rPr>
        <sz val="10.5"/>
        <color rgb="FFCCCCCC"/>
        <rFont val="Consolas"/>
        <family val="3"/>
      </rPr>
      <t>[</t>
    </r>
    <r>
      <rPr>
        <sz val="10.5"/>
        <color rgb="FFCE9178"/>
        <rFont val="Consolas"/>
        <family val="3"/>
      </rPr>
      <t>'nombre_lugar'</t>
    </r>
    <r>
      <rPr>
        <sz val="10.5"/>
        <color rgb="FFCCCCCC"/>
        <rFont val="Consolas"/>
        <family val="3"/>
      </rPr>
      <t>]</t>
    </r>
    <r>
      <rPr>
        <sz val="10.5"/>
        <color rgb="FF569CD6"/>
        <rFont val="Consolas"/>
        <family val="3"/>
      </rPr>
      <t>}</t>
    </r>
    <r>
      <rPr>
        <sz val="10.5"/>
        <color rgb="FFCE9178"/>
        <rFont val="Consolas"/>
        <family val="3"/>
      </rPr>
      <t>.csv"</t>
    </r>
    <r>
      <rPr>
        <sz val="10.5"/>
        <color rgb="FFCCCCCC"/>
        <rFont val="Consolas"/>
        <family val="3"/>
      </rPr>
      <t>)</t>
    </r>
  </si>
  <si>
    <r>
      <t xml:space="preserve">    </t>
    </r>
    <r>
      <rPr>
        <sz val="10.5"/>
        <color rgb="FF9CDCFE"/>
        <rFont val="Consolas"/>
        <family val="3"/>
      </rPr>
      <t>df</t>
    </r>
    <r>
      <rPr>
        <sz val="10.5"/>
        <color rgb="FFCCCCCC"/>
        <rFont val="Consolas"/>
        <family val="3"/>
      </rPr>
      <t>.</t>
    </r>
    <r>
      <rPr>
        <sz val="10.5"/>
        <color rgb="FFDCDCAA"/>
        <rFont val="Consolas"/>
        <family val="3"/>
      </rPr>
      <t>dropna</t>
    </r>
    <r>
      <rPr>
        <sz val="10.5"/>
        <color rgb="FFCCCCCC"/>
        <rFont val="Consolas"/>
        <family val="3"/>
      </rPr>
      <t>(</t>
    </r>
    <r>
      <rPr>
        <sz val="10.5"/>
        <color rgb="FF9CDCFE"/>
        <rFont val="Consolas"/>
        <family val="3"/>
      </rPr>
      <t>inplace</t>
    </r>
    <r>
      <rPr>
        <sz val="10.5"/>
        <color rgb="FFD4D4D4"/>
        <rFont val="Consolas"/>
        <family val="3"/>
      </rPr>
      <t>=</t>
    </r>
    <r>
      <rPr>
        <sz val="10.5"/>
        <color rgb="FF569CD6"/>
        <rFont val="Consolas"/>
        <family val="3"/>
      </rPr>
      <t>True</t>
    </r>
    <r>
      <rPr>
        <sz val="10.5"/>
        <color rgb="FFCCCCCC"/>
        <rFont val="Consolas"/>
        <family val="3"/>
      </rPr>
      <t>)</t>
    </r>
  </si>
  <si>
    <r>
      <t xml:space="preserve">    </t>
    </r>
    <r>
      <rPr>
        <sz val="10.5"/>
        <color rgb="FF6A9955"/>
        <rFont val="Consolas"/>
        <family val="3"/>
      </rPr>
      <t># Preparamos los datos</t>
    </r>
  </si>
  <si>
    <r>
      <t xml:space="preserve">    </t>
    </r>
    <r>
      <rPr>
        <sz val="10.5"/>
        <color rgb="FF9CDCFE"/>
        <rFont val="Consolas"/>
        <family val="3"/>
      </rPr>
      <t>years</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df</t>
    </r>
    <r>
      <rPr>
        <sz val="10.5"/>
        <color rgb="FFCCCCCC"/>
        <rFont val="Consolas"/>
        <family val="3"/>
      </rPr>
      <t>[</t>
    </r>
    <r>
      <rPr>
        <sz val="10.5"/>
        <color rgb="FFCE9178"/>
        <rFont val="Consolas"/>
        <family val="3"/>
      </rPr>
      <t>'year'</t>
    </r>
    <r>
      <rPr>
        <sz val="10.5"/>
        <color rgb="FFCCCCCC"/>
        <rFont val="Consolas"/>
        <family val="3"/>
      </rPr>
      <t>].</t>
    </r>
    <r>
      <rPr>
        <sz val="10.5"/>
        <color rgb="FF9CDCFE"/>
        <rFont val="Consolas"/>
        <family val="3"/>
      </rPr>
      <t>values</t>
    </r>
    <r>
      <rPr>
        <sz val="10.5"/>
        <color rgb="FFCCCCCC"/>
        <rFont val="Consolas"/>
        <family val="3"/>
      </rPr>
      <t>.</t>
    </r>
    <r>
      <rPr>
        <sz val="10.5"/>
        <color rgb="FFDCDCAA"/>
        <rFont val="Consolas"/>
        <family val="3"/>
      </rPr>
      <t>reshape</t>
    </r>
    <r>
      <rPr>
        <sz val="10.5"/>
        <color rgb="FFCCCCCC"/>
        <rFont val="Consolas"/>
        <family val="3"/>
      </rPr>
      <t>(</t>
    </r>
    <r>
      <rPr>
        <sz val="10.5"/>
        <color rgb="FFD4D4D4"/>
        <rFont val="Consolas"/>
        <family val="3"/>
      </rPr>
      <t>-</t>
    </r>
    <r>
      <rPr>
        <sz val="10.5"/>
        <color rgb="FFB5CEA8"/>
        <rFont val="Consolas"/>
        <family val="3"/>
      </rPr>
      <t>1</t>
    </r>
    <r>
      <rPr>
        <sz val="10.5"/>
        <color rgb="FFCCCCCC"/>
        <rFont val="Consolas"/>
        <family val="3"/>
      </rPr>
      <t xml:space="preserve">, </t>
    </r>
    <r>
      <rPr>
        <sz val="10.5"/>
        <color rgb="FFB5CEA8"/>
        <rFont val="Consolas"/>
        <family val="3"/>
      </rPr>
      <t>1</t>
    </r>
    <r>
      <rPr>
        <sz val="10.5"/>
        <color rgb="FFCCCCCC"/>
        <rFont val="Consolas"/>
        <family val="3"/>
      </rPr>
      <t>)</t>
    </r>
  </si>
  <si>
    <r>
      <t xml:space="preserve">    </t>
    </r>
    <r>
      <rPr>
        <sz val="10.5"/>
        <color rgb="FF9CDCFE"/>
        <rFont val="Consolas"/>
        <family val="3"/>
      </rPr>
      <t>precip</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df</t>
    </r>
    <r>
      <rPr>
        <sz val="10.5"/>
        <color rgb="FFCCCCCC"/>
        <rFont val="Consolas"/>
        <family val="3"/>
      </rPr>
      <t>[</t>
    </r>
    <r>
      <rPr>
        <sz val="10.5"/>
        <color rgb="FFCE9178"/>
        <rFont val="Consolas"/>
        <family val="3"/>
      </rPr>
      <t>'precip_max_mm'</t>
    </r>
    <r>
      <rPr>
        <sz val="10.5"/>
        <color rgb="FFCCCCCC"/>
        <rFont val="Consolas"/>
        <family val="3"/>
      </rPr>
      <t>].</t>
    </r>
    <r>
      <rPr>
        <sz val="10.5"/>
        <color rgb="FF9CDCFE"/>
        <rFont val="Consolas"/>
        <family val="3"/>
      </rPr>
      <t>values</t>
    </r>
  </si>
  <si>
    <r>
      <t xml:space="preserve">    </t>
    </r>
    <r>
      <rPr>
        <sz val="10.5"/>
        <color rgb="FF6A9955"/>
        <rFont val="Consolas"/>
        <family val="3"/>
      </rPr>
      <t># Creamos las ponderaciones (12 años con mayor peso, el resto con peso 1)</t>
    </r>
  </si>
  <si>
    <r>
      <t xml:space="preserve">    </t>
    </r>
    <r>
      <rPr>
        <sz val="10.5"/>
        <color rgb="FF9CDCFE"/>
        <rFont val="Consolas"/>
        <family val="3"/>
      </rPr>
      <t>weights</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np</t>
    </r>
    <r>
      <rPr>
        <sz val="10.5"/>
        <color rgb="FFCCCCCC"/>
        <rFont val="Consolas"/>
        <family val="3"/>
      </rPr>
      <t>.</t>
    </r>
    <r>
      <rPr>
        <sz val="10.5"/>
        <color rgb="FFDCDCAA"/>
        <rFont val="Consolas"/>
        <family val="3"/>
      </rPr>
      <t>ones</t>
    </r>
    <r>
      <rPr>
        <sz val="10.5"/>
        <color rgb="FFCCCCCC"/>
        <rFont val="Consolas"/>
        <family val="3"/>
      </rPr>
      <t>(</t>
    </r>
    <r>
      <rPr>
        <sz val="10.5"/>
        <color rgb="FFDCDCAA"/>
        <rFont val="Consolas"/>
        <family val="3"/>
      </rPr>
      <t>len</t>
    </r>
    <r>
      <rPr>
        <sz val="10.5"/>
        <color rgb="FFCCCCCC"/>
        <rFont val="Consolas"/>
        <family val="3"/>
      </rPr>
      <t>(</t>
    </r>
    <r>
      <rPr>
        <sz val="10.5"/>
        <color rgb="FF9CDCFE"/>
        <rFont val="Consolas"/>
        <family val="3"/>
      </rPr>
      <t>years</t>
    </r>
    <r>
      <rPr>
        <sz val="10.5"/>
        <color rgb="FFCCCCCC"/>
        <rFont val="Consolas"/>
        <family val="3"/>
      </rPr>
      <t>))</t>
    </r>
  </si>
  <si>
    <r>
      <t xml:space="preserve">    </t>
    </r>
    <r>
      <rPr>
        <sz val="10.5"/>
        <color rgb="FF9CDCFE"/>
        <rFont val="Consolas"/>
        <family val="3"/>
      </rPr>
      <t>ultimos_12_años</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years</t>
    </r>
    <r>
      <rPr>
        <sz val="10.5"/>
        <color rgb="FFCCCCCC"/>
        <rFont val="Consolas"/>
        <family val="3"/>
      </rPr>
      <t xml:space="preserve"> </t>
    </r>
    <r>
      <rPr>
        <sz val="10.5"/>
        <color rgb="FFD4D4D4"/>
        <rFont val="Consolas"/>
        <family val="3"/>
      </rPr>
      <t>&gt;=</t>
    </r>
    <r>
      <rPr>
        <sz val="10.5"/>
        <color rgb="FFCCCCCC"/>
        <rFont val="Consolas"/>
        <family val="3"/>
      </rPr>
      <t xml:space="preserve"> </t>
    </r>
    <r>
      <rPr>
        <sz val="10.5"/>
        <color rgb="FFB5CEA8"/>
        <rFont val="Consolas"/>
        <family val="3"/>
      </rPr>
      <t>2013</t>
    </r>
    <r>
      <rPr>
        <sz val="10.5"/>
        <color rgb="FFCCCCCC"/>
        <rFont val="Consolas"/>
        <family val="3"/>
      </rPr>
      <t>).</t>
    </r>
    <r>
      <rPr>
        <sz val="10.5"/>
        <color rgb="FFDCDCAA"/>
        <rFont val="Consolas"/>
        <family val="3"/>
      </rPr>
      <t>flatten</t>
    </r>
    <r>
      <rPr>
        <sz val="10.5"/>
        <color rgb="FFCCCCCC"/>
        <rFont val="Consolas"/>
        <family val="3"/>
      </rPr>
      <t xml:space="preserve">() </t>
    </r>
    <r>
      <rPr>
        <sz val="10.5"/>
        <color rgb="FF6A9955"/>
        <rFont val="Consolas"/>
        <family val="3"/>
      </rPr>
      <t># Años de 2013 a 2024</t>
    </r>
  </si>
  <si>
    <r>
      <t xml:space="preserve">    </t>
    </r>
    <r>
      <rPr>
        <sz val="10.5"/>
        <color rgb="FF9CDCFE"/>
        <rFont val="Consolas"/>
        <family val="3"/>
      </rPr>
      <t>num_años_ponderados</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np</t>
    </r>
    <r>
      <rPr>
        <sz val="10.5"/>
        <color rgb="FFCCCCCC"/>
        <rFont val="Consolas"/>
        <family val="3"/>
      </rPr>
      <t>.</t>
    </r>
    <r>
      <rPr>
        <sz val="10.5"/>
        <color rgb="FFDCDCAA"/>
        <rFont val="Consolas"/>
        <family val="3"/>
      </rPr>
      <t>sum</t>
    </r>
    <r>
      <rPr>
        <sz val="10.5"/>
        <color rgb="FFCCCCCC"/>
        <rFont val="Consolas"/>
        <family val="3"/>
      </rPr>
      <t>(</t>
    </r>
    <r>
      <rPr>
        <sz val="10.5"/>
        <color rgb="FF9CDCFE"/>
        <rFont val="Consolas"/>
        <family val="3"/>
      </rPr>
      <t>ultimos_12_años</t>
    </r>
    <r>
      <rPr>
        <sz val="10.5"/>
        <color rgb="FFCCCCCC"/>
        <rFont val="Consolas"/>
        <family val="3"/>
      </rPr>
      <t>)</t>
    </r>
  </si>
  <si>
    <r>
      <t xml:space="preserve">    </t>
    </r>
    <r>
      <rPr>
        <sz val="10.5"/>
        <color rgb="FF6A9955"/>
        <rFont val="Consolas"/>
        <family val="3"/>
      </rPr>
      <t># Aplicamos una ponderación lineal degradada</t>
    </r>
  </si>
  <si>
    <r>
      <t xml:space="preserve">    </t>
    </r>
    <r>
      <rPr>
        <sz val="10.5"/>
        <color rgb="FF6A9955"/>
        <rFont val="Consolas"/>
        <family val="3"/>
      </rPr>
      <t># El peso máximo (ej. 12) para el último año, degradado a 1</t>
    </r>
  </si>
  <si>
    <r>
      <t xml:space="preserve">    </t>
    </r>
    <r>
      <rPr>
        <sz val="10.5"/>
        <color rgb="FF6A9955"/>
        <rFont val="Consolas"/>
        <family val="3"/>
      </rPr>
      <t># Peso = 1 + (11 * (año - 2013) / 11)</t>
    </r>
  </si>
  <si>
    <r>
      <t xml:space="preserve">    </t>
    </r>
    <r>
      <rPr>
        <sz val="10.5"/>
        <color rgb="FF9CDCFE"/>
        <rFont val="Consolas"/>
        <family val="3"/>
      </rPr>
      <t>weights</t>
    </r>
    <r>
      <rPr>
        <sz val="10.5"/>
        <color rgb="FFCCCCCC"/>
        <rFont val="Consolas"/>
        <family val="3"/>
      </rPr>
      <t>[</t>
    </r>
    <r>
      <rPr>
        <sz val="10.5"/>
        <color rgb="FF9CDCFE"/>
        <rFont val="Consolas"/>
        <family val="3"/>
      </rPr>
      <t>ultimos_12_años</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B5CEA8"/>
        <rFont val="Consolas"/>
        <family val="3"/>
      </rPr>
      <t>1</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B5CEA8"/>
        <rFont val="Consolas"/>
        <family val="3"/>
      </rPr>
      <t>11</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years</t>
    </r>
    <r>
      <rPr>
        <sz val="10.5"/>
        <color rgb="FFCCCCCC"/>
        <rFont val="Consolas"/>
        <family val="3"/>
      </rPr>
      <t>[</t>
    </r>
    <r>
      <rPr>
        <sz val="10.5"/>
        <color rgb="FF9CDCFE"/>
        <rFont val="Consolas"/>
        <family val="3"/>
      </rPr>
      <t>ultimos_12_años</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B5CEA8"/>
        <rFont val="Consolas"/>
        <family val="3"/>
      </rPr>
      <t>2013</t>
    </r>
    <r>
      <rPr>
        <sz val="10.5"/>
        <color rgb="FFCCCCCC"/>
        <rFont val="Consolas"/>
        <family val="3"/>
      </rPr>
      <t xml:space="preserve">) </t>
    </r>
    <r>
      <rPr>
        <sz val="10.5"/>
        <color rgb="FFDCDCAA"/>
        <rFont val="Consolas"/>
        <family val="3"/>
      </rPr>
      <t>/</t>
    </r>
    <r>
      <rPr>
        <sz val="10.5"/>
        <color rgb="FFCCCCCC"/>
        <rFont val="Consolas"/>
        <family val="3"/>
      </rPr>
      <t xml:space="preserve"> (</t>
    </r>
    <r>
      <rPr>
        <sz val="10.5"/>
        <color rgb="FF9CDCFE"/>
        <rFont val="Consolas"/>
        <family val="3"/>
      </rPr>
      <t>num_años_ponderados</t>
    </r>
    <r>
      <rPr>
        <sz val="10.5"/>
        <color rgb="FFCCCCCC"/>
        <rFont val="Consolas"/>
        <family val="3"/>
      </rPr>
      <t xml:space="preserve"> </t>
    </r>
    <r>
      <rPr>
        <sz val="10.5"/>
        <color rgb="FFDCDCAA"/>
        <rFont val="Consolas"/>
        <family val="3"/>
      </rPr>
      <t>-</t>
    </r>
    <r>
      <rPr>
        <sz val="10.5"/>
        <color rgb="FFCCCCCC"/>
        <rFont val="Consolas"/>
        <family val="3"/>
      </rPr>
      <t xml:space="preserve"> </t>
    </r>
    <r>
      <rPr>
        <sz val="10.5"/>
        <color rgb="FFB5CEA8"/>
        <rFont val="Consolas"/>
        <family val="3"/>
      </rPr>
      <t>1</t>
    </r>
    <r>
      <rPr>
        <sz val="10.5"/>
        <color rgb="FFCCCCCC"/>
        <rFont val="Consolas"/>
        <family val="3"/>
      </rPr>
      <t>)).</t>
    </r>
    <r>
      <rPr>
        <sz val="10.5"/>
        <color rgb="FFDCDCAA"/>
        <rFont val="Consolas"/>
        <family val="3"/>
      </rPr>
      <t>flatten</t>
    </r>
    <r>
      <rPr>
        <sz val="10.5"/>
        <color rgb="FFCCCCCC"/>
        <rFont val="Consolas"/>
        <family val="3"/>
      </rPr>
      <t>()</t>
    </r>
  </si>
  <si>
    <r>
      <t xml:space="preserve">    </t>
    </r>
    <r>
      <rPr>
        <sz val="10.5"/>
        <color rgb="FF6A9955"/>
        <rFont val="Consolas"/>
        <family val="3"/>
      </rPr>
      <t># Aplicamos la regresión lineal ponderada</t>
    </r>
  </si>
  <si>
    <r>
      <t xml:space="preserve">    </t>
    </r>
    <r>
      <rPr>
        <sz val="10.5"/>
        <color rgb="FF9CDCFE"/>
        <rFont val="Consolas"/>
        <family val="3"/>
      </rPr>
      <t>weighted_lr</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LinearRegression</t>
    </r>
    <r>
      <rPr>
        <sz val="10.5"/>
        <color rgb="FFCCCCCC"/>
        <rFont val="Consolas"/>
        <family val="3"/>
      </rPr>
      <t>()</t>
    </r>
  </si>
  <si>
    <r>
      <t xml:space="preserve">    </t>
    </r>
    <r>
      <rPr>
        <sz val="10.5"/>
        <color rgb="FF9CDCFE"/>
        <rFont val="Consolas"/>
        <family val="3"/>
      </rPr>
      <t>weighted_lr</t>
    </r>
    <r>
      <rPr>
        <sz val="10.5"/>
        <color rgb="FFCCCCCC"/>
        <rFont val="Consolas"/>
        <family val="3"/>
      </rPr>
      <t>.</t>
    </r>
    <r>
      <rPr>
        <sz val="10.5"/>
        <color rgb="FFDCDCAA"/>
        <rFont val="Consolas"/>
        <family val="3"/>
      </rPr>
      <t>fit</t>
    </r>
    <r>
      <rPr>
        <sz val="10.5"/>
        <color rgb="FFCCCCCC"/>
        <rFont val="Consolas"/>
        <family val="3"/>
      </rPr>
      <t>(</t>
    </r>
    <r>
      <rPr>
        <sz val="10.5"/>
        <color rgb="FF9CDCFE"/>
        <rFont val="Consolas"/>
        <family val="3"/>
      </rPr>
      <t>years</t>
    </r>
    <r>
      <rPr>
        <sz val="10.5"/>
        <color rgb="FFCCCCCC"/>
        <rFont val="Consolas"/>
        <family val="3"/>
      </rPr>
      <t xml:space="preserve">, </t>
    </r>
    <r>
      <rPr>
        <sz val="10.5"/>
        <color rgb="FF9CDCFE"/>
        <rFont val="Consolas"/>
        <family val="3"/>
      </rPr>
      <t>precip</t>
    </r>
    <r>
      <rPr>
        <sz val="10.5"/>
        <color rgb="FFCCCCCC"/>
        <rFont val="Consolas"/>
        <family val="3"/>
      </rPr>
      <t xml:space="preserve">, </t>
    </r>
    <r>
      <rPr>
        <sz val="10.5"/>
        <color rgb="FF9CDCFE"/>
        <rFont val="Consolas"/>
        <family val="3"/>
      </rPr>
      <t>sample_weight</t>
    </r>
    <r>
      <rPr>
        <sz val="10.5"/>
        <color rgb="FFD4D4D4"/>
        <rFont val="Consolas"/>
        <family val="3"/>
      </rPr>
      <t>=</t>
    </r>
    <r>
      <rPr>
        <sz val="10.5"/>
        <color rgb="FF9CDCFE"/>
        <rFont val="Consolas"/>
        <family val="3"/>
      </rPr>
      <t>weights</t>
    </r>
    <r>
      <rPr>
        <sz val="10.5"/>
        <color rgb="FFCCCCCC"/>
        <rFont val="Consolas"/>
        <family val="3"/>
      </rPr>
      <t>)</t>
    </r>
  </si>
  <si>
    <r>
      <t xml:space="preserve">    </t>
    </r>
    <r>
      <rPr>
        <sz val="10.5"/>
        <color rgb="FF9CDCFE"/>
        <rFont val="Consolas"/>
        <family val="3"/>
      </rPr>
      <t>pendiente_anual</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weighted_lr</t>
    </r>
    <r>
      <rPr>
        <sz val="10.5"/>
        <color rgb="FFCCCCCC"/>
        <rFont val="Consolas"/>
        <family val="3"/>
      </rPr>
      <t>.</t>
    </r>
    <r>
      <rPr>
        <sz val="10.5"/>
        <color rgb="FF9CDCFE"/>
        <rFont val="Consolas"/>
        <family val="3"/>
      </rPr>
      <t>coef_</t>
    </r>
    <r>
      <rPr>
        <sz val="10.5"/>
        <color rgb="FFCCCCCC"/>
        <rFont val="Consolas"/>
        <family val="3"/>
      </rPr>
      <t>[</t>
    </r>
    <r>
      <rPr>
        <sz val="10.5"/>
        <color rgb="FFB5CEA8"/>
        <rFont val="Consolas"/>
        <family val="3"/>
      </rPr>
      <t>0</t>
    </r>
    <r>
      <rPr>
        <sz val="10.5"/>
        <color rgb="FFCCCCCC"/>
        <rFont val="Consolas"/>
        <family val="3"/>
      </rPr>
      <t>]</t>
    </r>
  </si>
  <si>
    <r>
      <t xml:space="preserve">    </t>
    </r>
    <r>
      <rPr>
        <sz val="10.5"/>
        <color rgb="FF9CDCFE"/>
        <rFont val="Consolas"/>
        <family val="3"/>
      </rPr>
      <t>tendencia</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pendiente_anual</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B5CEA8"/>
        <rFont val="Consolas"/>
        <family val="3"/>
      </rPr>
      <t>10</t>
    </r>
    <r>
      <rPr>
        <sz val="10.5"/>
        <color rgb="FFCCCCCC"/>
        <rFont val="Consolas"/>
        <family val="3"/>
      </rPr>
      <t xml:space="preserve"> </t>
    </r>
    <r>
      <rPr>
        <sz val="10.5"/>
        <color rgb="FF6A9955"/>
        <rFont val="Consolas"/>
        <family val="3"/>
      </rPr>
      <t># Cambio por década</t>
    </r>
  </si>
  <si>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 xml:space="preserve">" -&gt; Tendencia ponderada de precipitación anual (1981-2024): </t>
    </r>
    <r>
      <rPr>
        <sz val="10.5"/>
        <color rgb="FF569CD6"/>
        <rFont val="Consolas"/>
        <family val="3"/>
      </rPr>
      <t>{</t>
    </r>
    <r>
      <rPr>
        <sz val="10.5"/>
        <color rgb="FF9CDCFE"/>
        <rFont val="Consolas"/>
        <family val="3"/>
      </rPr>
      <t>tendencia</t>
    </r>
    <r>
      <rPr>
        <sz val="10.5"/>
        <color rgb="FF569CD6"/>
        <rFont val="Consolas"/>
        <family val="3"/>
      </rPr>
      <t>:+.2f}</t>
    </r>
    <r>
      <rPr>
        <sz val="10.5"/>
        <color rgb="FFCE9178"/>
        <rFont val="Consolas"/>
        <family val="3"/>
      </rPr>
      <t xml:space="preserve"> mm/década"</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</si>
  <si>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CE9178"/>
        <rFont val="Consolas"/>
        <family val="3"/>
      </rPr>
      <t>" (Se dio mayor peso a los últimos 12 años)."</t>
    </r>
    <r>
      <rPr>
        <sz val="10.5"/>
        <color rgb="FFCCCCCC"/>
        <rFont val="Consolas"/>
        <family val="3"/>
      </rPr>
      <t>)</t>
    </r>
  </si>
  <si>
    <r>
      <t xml:space="preserve">    </t>
    </r>
    <r>
      <rPr>
        <sz val="10.5"/>
        <color rgb="FFC586C0"/>
        <rFont val="Consolas"/>
        <family val="3"/>
      </rPr>
      <t>return</t>
    </r>
    <r>
      <rPr>
        <sz val="10.5"/>
        <color rgb="FFCCCCCC"/>
        <rFont val="Consolas"/>
        <family val="3"/>
      </rPr>
      <t xml:space="preserve"> </t>
    </r>
    <r>
      <rPr>
        <sz val="10.5"/>
        <color rgb="FF9CDCFE"/>
        <rFont val="Consolas"/>
        <family val="3"/>
      </rPr>
      <t>pendiente_anual</t>
    </r>
  </si>
  <si>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t>
    </r>
    <r>
      <rPr>
        <sz val="10.5"/>
        <color rgb="FFD7BA7D"/>
        <rFont val="Consolas"/>
        <family val="3"/>
      </rPr>
      <t>\n</t>
    </r>
    <r>
      <rPr>
        <sz val="10.5"/>
        <color rgb="FFCE9178"/>
        <rFont val="Consolas"/>
        <family val="3"/>
      </rPr>
      <t>X Carpeta '</t>
    </r>
    <r>
      <rPr>
        <sz val="10.5"/>
        <color rgb="FF569CD6"/>
        <rFont val="Consolas"/>
        <family val="3"/>
      </rPr>
      <t>{</t>
    </r>
    <r>
      <rPr>
        <sz val="10.5"/>
        <color rgb="FF9CDCFE"/>
        <rFont val="Consolas"/>
        <family val="3"/>
      </rPr>
      <t>nombre_carpeta</t>
    </r>
    <r>
      <rPr>
        <sz val="10.5"/>
        <color rgb="FF569CD6"/>
        <rFont val="Consolas"/>
        <family val="3"/>
      </rPr>
      <t>}</t>
    </r>
    <r>
      <rPr>
        <sz val="10.5"/>
        <color rgb="FFCE9178"/>
        <rFont val="Consolas"/>
        <family val="3"/>
      </rPr>
      <t>' no encontrada. Ejecuta el Script B primero."</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</si>
  <si>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CE9178"/>
        <rFont val="Consolas"/>
        <family val="3"/>
      </rPr>
      <t>"</t>
    </r>
    <r>
      <rPr>
        <sz val="10.5"/>
        <color rgb="FFD7BA7D"/>
        <rFont val="Consolas"/>
        <family val="3"/>
      </rPr>
      <t>\n</t>
    </r>
    <r>
      <rPr>
        <sz val="10.5"/>
        <color rgb="FFCE9178"/>
        <rFont val="Consolas"/>
        <family val="3"/>
      </rPr>
      <t>--- PASO C: Aplicando Corrección de Sesgo y Generando Análisis Detallados ---"</t>
    </r>
    <r>
      <rPr>
        <sz val="10.5"/>
        <color rgb="FFCCCCCC"/>
        <rFont val="Consolas"/>
        <family val="3"/>
      </rPr>
      <t>)</t>
    </r>
  </si>
  <si>
    <r>
      <t xml:space="preserve">    </t>
    </r>
    <r>
      <rPr>
        <sz val="10.5"/>
        <color rgb="FF6A9955"/>
        <rFont val="Consolas"/>
        <family val="3"/>
      </rPr>
      <t># Se añade la tendencia ponderada de CHIRPS</t>
    </r>
  </si>
  <si>
    <r>
      <t xml:space="preserve">    </t>
    </r>
    <r>
      <rPr>
        <sz val="10.5"/>
        <color rgb="FFDCDCAA"/>
        <rFont val="Consolas"/>
        <family val="3"/>
      </rPr>
      <t>analizar_tendencia_chirps</t>
    </r>
    <r>
      <rPr>
        <sz val="10.5"/>
        <color rgb="FFCCCCCC"/>
        <rFont val="Consolas"/>
        <family val="3"/>
      </rPr>
      <t>(CONFIG)</t>
    </r>
  </si>
  <si>
    <r>
      <t xml:space="preserve">    </t>
    </r>
    <r>
      <rPr>
        <sz val="10.5"/>
        <color rgb="FF9CDCFE"/>
        <rFont val="Consolas"/>
        <family val="3"/>
      </rPr>
      <t>resultados_finales</t>
    </r>
    <r>
      <rPr>
        <sz val="10.5"/>
        <color rgb="FFCCCCCC"/>
        <rFont val="Consolas"/>
        <family val="3"/>
      </rPr>
      <t xml:space="preserve"> </t>
    </r>
    <r>
      <rPr>
        <sz val="10.5"/>
        <color rgb="FFD4D4D4"/>
        <rFont val="Consolas"/>
        <family val="3"/>
      </rPr>
      <t>=</t>
    </r>
    <r>
      <rPr>
        <sz val="10.5"/>
        <color rgb="FFCCCCCC"/>
        <rFont val="Consolas"/>
        <family val="3"/>
      </rPr>
      <t xml:space="preserve"> []</t>
    </r>
  </si>
  <si>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t>
    </r>
    <r>
      <rPr>
        <sz val="10.5"/>
        <color rgb="FFD7BA7D"/>
        <rFont val="Consolas"/>
        <family val="3"/>
      </rPr>
      <t>\n\n</t>
    </r>
    <r>
      <rPr>
        <sz val="10.5"/>
        <color rgb="FFCE9178"/>
        <rFont val="Consolas"/>
        <family val="3"/>
      </rPr>
      <t xml:space="preserve">--- Procesando Modelo: </t>
    </r>
    <r>
      <rPr>
        <sz val="10.5"/>
        <color rgb="FF569CD6"/>
        <rFont val="Consolas"/>
        <family val="3"/>
      </rPr>
      <t>{</t>
    </r>
    <r>
      <rPr>
        <sz val="10.5"/>
        <color rgb="FF9CDCFE"/>
        <rFont val="Consolas"/>
        <family val="3"/>
      </rPr>
      <t>modelo</t>
    </r>
    <r>
      <rPr>
        <sz val="10.5"/>
        <color rgb="FF569CD6"/>
        <rFont val="Consolas"/>
        <family val="3"/>
      </rPr>
      <t>}</t>
    </r>
    <r>
      <rPr>
        <sz val="10.5"/>
        <color rgb="FFCE9178"/>
        <rFont val="Consolas"/>
        <family val="3"/>
      </rPr>
      <t xml:space="preserve"> | Escenario: </t>
    </r>
    <r>
      <rPr>
        <sz val="10.5"/>
        <color rgb="FF569CD6"/>
        <rFont val="Consolas"/>
        <family val="3"/>
      </rPr>
      <t>{</t>
    </r>
    <r>
      <rPr>
        <sz val="10.5"/>
        <color rgb="FF9CDCFE"/>
        <rFont val="Consolas"/>
        <family val="3"/>
      </rPr>
      <t>escenario</t>
    </r>
    <r>
      <rPr>
        <sz val="10.5"/>
        <color rgb="FF569CD6"/>
        <rFont val="Consolas"/>
        <family val="3"/>
      </rPr>
      <t>}</t>
    </r>
    <r>
      <rPr>
        <sz val="10.5"/>
        <color rgb="FFCE9178"/>
        <rFont val="Consolas"/>
        <family val="3"/>
      </rPr>
      <t xml:space="preserve"> ---"</t>
    </r>
    <r>
      <rPr>
        <sz val="10.5"/>
        <color rgb="FFCCCCCC"/>
        <rFont val="Consolas"/>
        <family val="3"/>
      </rPr>
      <t>)</t>
    </r>
  </si>
  <si>
    <r>
      <t xml:space="preserve">            </t>
    </r>
    <r>
      <rPr>
        <sz val="10.5"/>
        <color rgb="FFC586C0"/>
        <rFont val="Consolas"/>
        <family val="3"/>
      </rPr>
      <t>if</t>
    </r>
    <r>
      <rPr>
        <sz val="10.5"/>
        <color rgb="FFCCCCCC"/>
        <rFont val="Consolas"/>
        <family val="3"/>
      </rPr>
      <t xml:space="preserve"> </t>
    </r>
    <r>
      <rPr>
        <sz val="10.5"/>
        <color rgb="FFDCDCAA"/>
        <rFont val="Consolas"/>
        <family val="3"/>
      </rPr>
      <t>aplicar_correcciones</t>
    </r>
    <r>
      <rPr>
        <sz val="10.5"/>
        <color rgb="FFCCCCCC"/>
        <rFont val="Consolas"/>
        <family val="3"/>
      </rPr>
      <t>(</t>
    </r>
    <r>
      <rPr>
        <sz val="10.5"/>
        <color rgb="FF9CDCFE"/>
        <rFont val="Consolas"/>
        <family val="3"/>
      </rPr>
      <t>modelo</t>
    </r>
    <r>
      <rPr>
        <sz val="10.5"/>
        <color rgb="FFCCCCCC"/>
        <rFont val="Consolas"/>
        <family val="3"/>
      </rPr>
      <t xml:space="preserve">, </t>
    </r>
    <r>
      <rPr>
        <sz val="10.5"/>
        <color rgb="FF9CDCFE"/>
        <rFont val="Consolas"/>
        <family val="3"/>
      </rPr>
      <t>escenario</t>
    </r>
    <r>
      <rPr>
        <sz val="10.5"/>
        <color rgb="FFCCCCCC"/>
        <rFont val="Consolas"/>
        <family val="3"/>
      </rPr>
      <t>):</t>
    </r>
  </si>
  <si>
    <r>
      <t xml:space="preserve">                </t>
    </r>
    <r>
      <rPr>
        <sz val="10.5"/>
        <color rgb="FFDCDCAA"/>
        <rFont val="Consolas"/>
        <family val="3"/>
      </rPr>
      <t>imprimir_cuadro_aplicacion</t>
    </r>
    <r>
      <rPr>
        <sz val="10.5"/>
        <color rgb="FFCCCCCC"/>
        <rFont val="Consolas"/>
        <family val="3"/>
      </rPr>
      <t>(</t>
    </r>
    <r>
      <rPr>
        <sz val="10.5"/>
        <color rgb="FF9CDCFE"/>
        <rFont val="Consolas"/>
        <family val="3"/>
      </rPr>
      <t>modelo</t>
    </r>
    <r>
      <rPr>
        <sz val="10.5"/>
        <color rgb="FFCCCCCC"/>
        <rFont val="Consolas"/>
        <family val="3"/>
      </rPr>
      <t xml:space="preserve">, </t>
    </r>
    <r>
      <rPr>
        <sz val="10.5"/>
        <color rgb="FF9CDCFE"/>
        <rFont val="Consolas"/>
        <family val="3"/>
      </rPr>
      <t>escenario</t>
    </r>
    <r>
      <rPr>
        <sz val="10.5"/>
        <color rgb="FFCCCCCC"/>
        <rFont val="Consolas"/>
        <family val="3"/>
      </rPr>
      <t>)</t>
    </r>
  </si>
  <si>
    <r>
      <t xml:space="preserve">                </t>
    </r>
    <r>
      <rPr>
        <sz val="10.5"/>
        <color rgb="FFDCDCAA"/>
        <rFont val="Consolas"/>
        <family val="3"/>
      </rPr>
      <t>generar_grafico_comparativo_mejorado</t>
    </r>
    <r>
      <rPr>
        <sz val="10.5"/>
        <color rgb="FFCCCCCC"/>
        <rFont val="Consolas"/>
        <family val="3"/>
      </rPr>
      <t>(</t>
    </r>
    <r>
      <rPr>
        <sz val="10.5"/>
        <color rgb="FF9CDCFE"/>
        <rFont val="Consolas"/>
        <family val="3"/>
      </rPr>
      <t>modelo</t>
    </r>
    <r>
      <rPr>
        <sz val="10.5"/>
        <color rgb="FFCCCCCC"/>
        <rFont val="Consolas"/>
        <family val="3"/>
      </rPr>
      <t xml:space="preserve">, </t>
    </r>
    <r>
      <rPr>
        <sz val="10.5"/>
        <color rgb="FF9CDCFE"/>
        <rFont val="Consolas"/>
        <family val="3"/>
      </rPr>
      <t>escenario</t>
    </r>
    <r>
      <rPr>
        <sz val="10.5"/>
        <color rgb="FFCCCCCC"/>
        <rFont val="Consolas"/>
        <family val="3"/>
      </rPr>
      <t>)</t>
    </r>
  </si>
  <si>
    <t xml:space="preserve">                </t>
  </si>
  <si>
    <r>
      <t xml:space="preserve">                </t>
    </r>
    <r>
      <rPr>
        <sz val="10.5"/>
        <color rgb="FF9CDCFE"/>
        <rFont val="Consolas"/>
        <family val="3"/>
      </rPr>
      <t>df_hist_obs</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pd</t>
    </r>
    <r>
      <rPr>
        <sz val="10.5"/>
        <color rgb="FFCCCCCC"/>
        <rFont val="Consolas"/>
        <family val="3"/>
      </rPr>
      <t>.</t>
    </r>
    <r>
      <rPr>
        <sz val="10.5"/>
        <color rgb="FFDCDCAA"/>
        <rFont val="Consolas"/>
        <family val="3"/>
      </rPr>
      <t>read_csv</t>
    </r>
    <r>
      <rPr>
        <sz val="10.5"/>
        <color rgb="FFCCCCCC"/>
        <rFont val="Consolas"/>
        <family val="3"/>
      </rPr>
      <t>(</t>
    </r>
    <r>
      <rPr>
        <sz val="10.5"/>
        <color rgb="FF569CD6"/>
        <rFont val="Consolas"/>
        <family val="3"/>
      </rPr>
      <t>f</t>
    </r>
    <r>
      <rPr>
        <sz val="10.5"/>
        <color rgb="FFCE9178"/>
        <rFont val="Consolas"/>
        <family val="3"/>
      </rPr>
      <t>"referencia_CHIRPS_</t>
    </r>
    <r>
      <rPr>
        <sz val="10.5"/>
        <color rgb="FF569CD6"/>
        <rFont val="Consolas"/>
        <family val="3"/>
      </rPr>
      <t>{</t>
    </r>
    <r>
      <rPr>
        <sz val="10.5"/>
        <color rgb="FFCCCCCC"/>
        <rFont val="Consolas"/>
        <family val="3"/>
      </rPr>
      <t>CONFIG[</t>
    </r>
    <r>
      <rPr>
        <sz val="10.5"/>
        <color rgb="FFCE9178"/>
        <rFont val="Consolas"/>
        <family val="3"/>
      </rPr>
      <t>'nombre_lugar'</t>
    </r>
    <r>
      <rPr>
        <sz val="10.5"/>
        <color rgb="FFCCCCCC"/>
        <rFont val="Consolas"/>
        <family val="3"/>
      </rPr>
      <t>]</t>
    </r>
    <r>
      <rPr>
        <sz val="10.5"/>
        <color rgb="FF569CD6"/>
        <rFont val="Consolas"/>
        <family val="3"/>
      </rPr>
      <t>}</t>
    </r>
    <r>
      <rPr>
        <sz val="10.5"/>
        <color rgb="FFCE9178"/>
        <rFont val="Consolas"/>
        <family val="3"/>
      </rPr>
      <t>.csv"</t>
    </r>
    <r>
      <rPr>
        <sz val="10.5"/>
        <color rgb="FFCCCCCC"/>
        <rFont val="Consolas"/>
        <family val="3"/>
      </rPr>
      <t>)</t>
    </r>
  </si>
  <si>
    <r>
      <t xml:space="preserve">                </t>
    </r>
    <r>
      <rPr>
        <sz val="10.5"/>
        <color rgb="FF9CDCFE"/>
        <rFont val="Consolas"/>
        <family val="3"/>
      </rPr>
      <t>df_fut_delta</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pd</t>
    </r>
    <r>
      <rPr>
        <sz val="10.5"/>
        <color rgb="FFCCCCCC"/>
        <rFont val="Consolas"/>
        <family val="3"/>
      </rPr>
      <t>.</t>
    </r>
    <r>
      <rPr>
        <sz val="10.5"/>
        <color rgb="FFDCDCAA"/>
        <rFont val="Consolas"/>
        <family val="3"/>
      </rPr>
      <t>read_csv</t>
    </r>
    <r>
      <rPr>
        <sz val="10.5"/>
        <color rgb="FFCCCCCC"/>
        <rFont val="Consolas"/>
        <family val="3"/>
      </rPr>
      <t>(</t>
    </r>
    <r>
      <rPr>
        <sz val="10.5"/>
        <color rgb="FF569CD6"/>
        <rFont val="Consolas"/>
        <family val="3"/>
      </rPr>
      <t>f</t>
    </r>
    <r>
      <rPr>
        <sz val="10.5"/>
        <color rgb="FFCE9178"/>
        <rFont val="Consolas"/>
        <family val="3"/>
      </rPr>
      <t>"futuro_corregido_</t>
    </r>
    <r>
      <rPr>
        <sz val="10.5"/>
        <color rgb="FF569CD6"/>
        <rFont val="Consolas"/>
        <family val="3"/>
      </rPr>
      <t>{</t>
    </r>
    <r>
      <rPr>
        <sz val="10.5"/>
        <color rgb="FF9CDCFE"/>
        <rFont val="Consolas"/>
        <family val="3"/>
      </rPr>
      <t>modelo</t>
    </r>
    <r>
      <rPr>
        <sz val="10.5"/>
        <color rgb="FF569CD6"/>
        <rFont val="Consolas"/>
        <family val="3"/>
      </rPr>
      <t>}</t>
    </r>
    <r>
      <rPr>
        <sz val="10.5"/>
        <color rgb="FFCE9178"/>
        <rFont val="Consolas"/>
        <family val="3"/>
      </rPr>
      <t>_delta_change_</t>
    </r>
    <r>
      <rPr>
        <sz val="10.5"/>
        <color rgb="FF569CD6"/>
        <rFont val="Consolas"/>
        <family val="3"/>
      </rPr>
      <t>{</t>
    </r>
    <r>
      <rPr>
        <sz val="10.5"/>
        <color rgb="FFCCCCCC"/>
        <rFont val="Consolas"/>
        <family val="3"/>
      </rPr>
      <t>CONFIG[</t>
    </r>
    <r>
      <rPr>
        <sz val="10.5"/>
        <color rgb="FFCE9178"/>
        <rFont val="Consolas"/>
        <family val="3"/>
      </rPr>
      <t>'nombre_lugar'</t>
    </r>
    <r>
      <rPr>
        <sz val="10.5"/>
        <color rgb="FFCCCCCC"/>
        <rFont val="Consolas"/>
        <family val="3"/>
      </rPr>
      <t>]</t>
    </r>
    <r>
      <rPr>
        <sz val="10.5"/>
        <color rgb="FF569CD6"/>
        <rFont val="Consolas"/>
        <family val="3"/>
      </rPr>
      <t>}</t>
    </r>
    <r>
      <rPr>
        <sz val="10.5"/>
        <color rgb="FFCE9178"/>
        <rFont val="Consolas"/>
        <family val="3"/>
      </rPr>
      <t>_</t>
    </r>
    <r>
      <rPr>
        <sz val="10.5"/>
        <color rgb="FF569CD6"/>
        <rFont val="Consolas"/>
        <family val="3"/>
      </rPr>
      <t>{</t>
    </r>
    <r>
      <rPr>
        <sz val="10.5"/>
        <color rgb="FF9CDCFE"/>
        <rFont val="Consolas"/>
        <family val="3"/>
      </rPr>
      <t>escenario</t>
    </r>
    <r>
      <rPr>
        <sz val="10.5"/>
        <color rgb="FF569CD6"/>
        <rFont val="Consolas"/>
        <family val="3"/>
      </rPr>
      <t>}</t>
    </r>
    <r>
      <rPr>
        <sz val="10.5"/>
        <color rgb="FFCE9178"/>
        <rFont val="Consolas"/>
        <family val="3"/>
      </rPr>
      <t>.csv"</t>
    </r>
    <r>
      <rPr>
        <sz val="10.5"/>
        <color rgb="FFCCCCCC"/>
        <rFont val="Consolas"/>
        <family val="3"/>
      </rPr>
      <t>)</t>
    </r>
  </si>
  <si>
    <r>
      <t xml:space="preserve">                </t>
    </r>
    <r>
      <rPr>
        <sz val="10.5"/>
        <color rgb="FF9CDCFE"/>
        <rFont val="Consolas"/>
        <family val="3"/>
      </rPr>
      <t>df_fut_lr</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pd</t>
    </r>
    <r>
      <rPr>
        <sz val="10.5"/>
        <color rgb="FFCCCCCC"/>
        <rFont val="Consolas"/>
        <family val="3"/>
      </rPr>
      <t>.</t>
    </r>
    <r>
      <rPr>
        <sz val="10.5"/>
        <color rgb="FFDCDCAA"/>
        <rFont val="Consolas"/>
        <family val="3"/>
      </rPr>
      <t>read_csv</t>
    </r>
    <r>
      <rPr>
        <sz val="10.5"/>
        <color rgb="FFCCCCCC"/>
        <rFont val="Consolas"/>
        <family val="3"/>
      </rPr>
      <t>(</t>
    </r>
    <r>
      <rPr>
        <sz val="10.5"/>
        <color rgb="FF569CD6"/>
        <rFont val="Consolas"/>
        <family val="3"/>
      </rPr>
      <t>f</t>
    </r>
    <r>
      <rPr>
        <sz val="10.5"/>
        <color rgb="FFCE9178"/>
        <rFont val="Consolas"/>
        <family val="3"/>
      </rPr>
      <t>"futuro_corregido_</t>
    </r>
    <r>
      <rPr>
        <sz val="10.5"/>
        <color rgb="FF569CD6"/>
        <rFont val="Consolas"/>
        <family val="3"/>
      </rPr>
      <t>{</t>
    </r>
    <r>
      <rPr>
        <sz val="10.5"/>
        <color rgb="FF9CDCFE"/>
        <rFont val="Consolas"/>
        <family val="3"/>
      </rPr>
      <t>modelo</t>
    </r>
    <r>
      <rPr>
        <sz val="10.5"/>
        <color rgb="FF569CD6"/>
        <rFont val="Consolas"/>
        <family val="3"/>
      </rPr>
      <t>}</t>
    </r>
    <r>
      <rPr>
        <sz val="10.5"/>
        <color rgb="FFCE9178"/>
        <rFont val="Consolas"/>
        <family val="3"/>
      </rPr>
      <t>_linear_regression_</t>
    </r>
    <r>
      <rPr>
        <sz val="10.5"/>
        <color rgb="FF569CD6"/>
        <rFont val="Consolas"/>
        <family val="3"/>
      </rPr>
      <t>{</t>
    </r>
    <r>
      <rPr>
        <sz val="10.5"/>
        <color rgb="FFCCCCCC"/>
        <rFont val="Consolas"/>
        <family val="3"/>
      </rPr>
      <t>CONFIG[</t>
    </r>
    <r>
      <rPr>
        <sz val="10.5"/>
        <color rgb="FFCE9178"/>
        <rFont val="Consolas"/>
        <family val="3"/>
      </rPr>
      <t>'nombre_lugar'</t>
    </r>
    <r>
      <rPr>
        <sz val="10.5"/>
        <color rgb="FFCCCCCC"/>
        <rFont val="Consolas"/>
        <family val="3"/>
      </rPr>
      <t>]</t>
    </r>
    <r>
      <rPr>
        <sz val="10.5"/>
        <color rgb="FF569CD6"/>
        <rFont val="Consolas"/>
        <family val="3"/>
      </rPr>
      <t>}</t>
    </r>
    <r>
      <rPr>
        <sz val="10.5"/>
        <color rgb="FFCE9178"/>
        <rFont val="Consolas"/>
        <family val="3"/>
      </rPr>
      <t>_</t>
    </r>
    <r>
      <rPr>
        <sz val="10.5"/>
        <color rgb="FF569CD6"/>
        <rFont val="Consolas"/>
        <family val="3"/>
      </rPr>
      <t>{</t>
    </r>
    <r>
      <rPr>
        <sz val="10.5"/>
        <color rgb="FF9CDCFE"/>
        <rFont val="Consolas"/>
        <family val="3"/>
      </rPr>
      <t>escenario</t>
    </r>
    <r>
      <rPr>
        <sz val="10.5"/>
        <color rgb="FF569CD6"/>
        <rFont val="Consolas"/>
        <family val="3"/>
      </rPr>
      <t>}</t>
    </r>
    <r>
      <rPr>
        <sz val="10.5"/>
        <color rgb="FFCE9178"/>
        <rFont val="Consolas"/>
        <family val="3"/>
      </rPr>
      <t>.csv"</t>
    </r>
    <r>
      <rPr>
        <sz val="10.5"/>
        <color rgb="FFCCCCCC"/>
        <rFont val="Consolas"/>
        <family val="3"/>
      </rPr>
      <t>)</t>
    </r>
  </si>
  <si>
    <r>
      <t xml:space="preserve">                </t>
    </r>
    <r>
      <rPr>
        <sz val="10.5"/>
        <color rgb="FF9CDCFE"/>
        <rFont val="Consolas"/>
        <family val="3"/>
      </rPr>
      <t>df_fut_rf</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pd</t>
    </r>
    <r>
      <rPr>
        <sz val="10.5"/>
        <color rgb="FFCCCCCC"/>
        <rFont val="Consolas"/>
        <family val="3"/>
      </rPr>
      <t>.</t>
    </r>
    <r>
      <rPr>
        <sz val="10.5"/>
        <color rgb="FFDCDCAA"/>
        <rFont val="Consolas"/>
        <family val="3"/>
      </rPr>
      <t>read_csv</t>
    </r>
    <r>
      <rPr>
        <sz val="10.5"/>
        <color rgb="FFCCCCCC"/>
        <rFont val="Consolas"/>
        <family val="3"/>
      </rPr>
      <t>(</t>
    </r>
    <r>
      <rPr>
        <sz val="10.5"/>
        <color rgb="FF569CD6"/>
        <rFont val="Consolas"/>
        <family val="3"/>
      </rPr>
      <t>f</t>
    </r>
    <r>
      <rPr>
        <sz val="10.5"/>
        <color rgb="FFCE9178"/>
        <rFont val="Consolas"/>
        <family val="3"/>
      </rPr>
      <t>"futuro_corregido_</t>
    </r>
    <r>
      <rPr>
        <sz val="10.5"/>
        <color rgb="FF569CD6"/>
        <rFont val="Consolas"/>
        <family val="3"/>
      </rPr>
      <t>{</t>
    </r>
    <r>
      <rPr>
        <sz val="10.5"/>
        <color rgb="FF9CDCFE"/>
        <rFont val="Consolas"/>
        <family val="3"/>
      </rPr>
      <t>modelo</t>
    </r>
    <r>
      <rPr>
        <sz val="10.5"/>
        <color rgb="FF569CD6"/>
        <rFont val="Consolas"/>
        <family val="3"/>
      </rPr>
      <t>}</t>
    </r>
    <r>
      <rPr>
        <sz val="10.5"/>
        <color rgb="FFCE9178"/>
        <rFont val="Consolas"/>
        <family val="3"/>
      </rPr>
      <t>_random_forest_</t>
    </r>
    <r>
      <rPr>
        <sz val="10.5"/>
        <color rgb="FF569CD6"/>
        <rFont val="Consolas"/>
        <family val="3"/>
      </rPr>
      <t>{</t>
    </r>
    <r>
      <rPr>
        <sz val="10.5"/>
        <color rgb="FFCCCCCC"/>
        <rFont val="Consolas"/>
        <family val="3"/>
      </rPr>
      <t>CONFIG[</t>
    </r>
    <r>
      <rPr>
        <sz val="10.5"/>
        <color rgb="FFCE9178"/>
        <rFont val="Consolas"/>
        <family val="3"/>
      </rPr>
      <t>'nombre_lugar'</t>
    </r>
    <r>
      <rPr>
        <sz val="10.5"/>
        <color rgb="FFCCCCCC"/>
        <rFont val="Consolas"/>
        <family val="3"/>
      </rPr>
      <t>]</t>
    </r>
    <r>
      <rPr>
        <sz val="10.5"/>
        <color rgb="FF569CD6"/>
        <rFont val="Consolas"/>
        <family val="3"/>
      </rPr>
      <t>}</t>
    </r>
    <r>
      <rPr>
        <sz val="10.5"/>
        <color rgb="FFCE9178"/>
        <rFont val="Consolas"/>
        <family val="3"/>
      </rPr>
      <t>_</t>
    </r>
    <r>
      <rPr>
        <sz val="10.5"/>
        <color rgb="FF569CD6"/>
        <rFont val="Consolas"/>
        <family val="3"/>
      </rPr>
      <t>{</t>
    </r>
    <r>
      <rPr>
        <sz val="10.5"/>
        <color rgb="FF9CDCFE"/>
        <rFont val="Consolas"/>
        <family val="3"/>
      </rPr>
      <t>escenario</t>
    </r>
    <r>
      <rPr>
        <sz val="10.5"/>
        <color rgb="FF569CD6"/>
        <rFont val="Consolas"/>
        <family val="3"/>
      </rPr>
      <t>}</t>
    </r>
    <r>
      <rPr>
        <sz val="10.5"/>
        <color rgb="FFCE9178"/>
        <rFont val="Consolas"/>
        <family val="3"/>
      </rPr>
      <t>.csv"</t>
    </r>
    <r>
      <rPr>
        <sz val="10.5"/>
        <color rgb="FFCCCCCC"/>
        <rFont val="Consolas"/>
        <family val="3"/>
      </rPr>
      <t>)</t>
    </r>
  </si>
  <si>
    <r>
      <t xml:space="preserve">                </t>
    </r>
    <r>
      <rPr>
        <sz val="10.5"/>
        <color rgb="FF9CDCFE"/>
        <rFont val="Consolas"/>
        <family val="3"/>
      </rPr>
      <t>df_fut_qm</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pd</t>
    </r>
    <r>
      <rPr>
        <sz val="10.5"/>
        <color rgb="FFCCCCCC"/>
        <rFont val="Consolas"/>
        <family val="3"/>
      </rPr>
      <t>.</t>
    </r>
    <r>
      <rPr>
        <sz val="10.5"/>
        <color rgb="FFDCDCAA"/>
        <rFont val="Consolas"/>
        <family val="3"/>
      </rPr>
      <t>read_csv</t>
    </r>
    <r>
      <rPr>
        <sz val="10.5"/>
        <color rgb="FFCCCCCC"/>
        <rFont val="Consolas"/>
        <family val="3"/>
      </rPr>
      <t>(</t>
    </r>
    <r>
      <rPr>
        <sz val="10.5"/>
        <color rgb="FF569CD6"/>
        <rFont val="Consolas"/>
        <family val="3"/>
      </rPr>
      <t>f</t>
    </r>
    <r>
      <rPr>
        <sz val="10.5"/>
        <color rgb="FFCE9178"/>
        <rFont val="Consolas"/>
        <family val="3"/>
      </rPr>
      <t>"futuro_corregido_</t>
    </r>
    <r>
      <rPr>
        <sz val="10.5"/>
        <color rgb="FF569CD6"/>
        <rFont val="Consolas"/>
        <family val="3"/>
      </rPr>
      <t>{</t>
    </r>
    <r>
      <rPr>
        <sz val="10.5"/>
        <color rgb="FF9CDCFE"/>
        <rFont val="Consolas"/>
        <family val="3"/>
      </rPr>
      <t>modelo</t>
    </r>
    <r>
      <rPr>
        <sz val="10.5"/>
        <color rgb="FF569CD6"/>
        <rFont val="Consolas"/>
        <family val="3"/>
      </rPr>
      <t>}</t>
    </r>
    <r>
      <rPr>
        <sz val="10.5"/>
        <color rgb="FFCE9178"/>
        <rFont val="Consolas"/>
        <family val="3"/>
      </rPr>
      <t>_quantile_mapping_</t>
    </r>
    <r>
      <rPr>
        <sz val="10.5"/>
        <color rgb="FF569CD6"/>
        <rFont val="Consolas"/>
        <family val="3"/>
      </rPr>
      <t>{</t>
    </r>
    <r>
      <rPr>
        <sz val="10.5"/>
        <color rgb="FFCCCCCC"/>
        <rFont val="Consolas"/>
        <family val="3"/>
      </rPr>
      <t>CONFIG[</t>
    </r>
    <r>
      <rPr>
        <sz val="10.5"/>
        <color rgb="FFCE9178"/>
        <rFont val="Consolas"/>
        <family val="3"/>
      </rPr>
      <t>'nombre_lugar'</t>
    </r>
    <r>
      <rPr>
        <sz val="10.5"/>
        <color rgb="FFCCCCCC"/>
        <rFont val="Consolas"/>
        <family val="3"/>
      </rPr>
      <t>]</t>
    </r>
    <r>
      <rPr>
        <sz val="10.5"/>
        <color rgb="FF569CD6"/>
        <rFont val="Consolas"/>
        <family val="3"/>
      </rPr>
      <t>}</t>
    </r>
    <r>
      <rPr>
        <sz val="10.5"/>
        <color rgb="FFCE9178"/>
        <rFont val="Consolas"/>
        <family val="3"/>
      </rPr>
      <t>_</t>
    </r>
    <r>
      <rPr>
        <sz val="10.5"/>
        <color rgb="FF569CD6"/>
        <rFont val="Consolas"/>
        <family val="3"/>
      </rPr>
      <t>{</t>
    </r>
    <r>
      <rPr>
        <sz val="10.5"/>
        <color rgb="FF9CDCFE"/>
        <rFont val="Consolas"/>
        <family val="3"/>
      </rPr>
      <t>escenario</t>
    </r>
    <r>
      <rPr>
        <sz val="10.5"/>
        <color rgb="FF569CD6"/>
        <rFont val="Consolas"/>
        <family val="3"/>
      </rPr>
      <t>}</t>
    </r>
    <r>
      <rPr>
        <sz val="10.5"/>
        <color rgb="FFCE9178"/>
        <rFont val="Consolas"/>
        <family val="3"/>
      </rPr>
      <t>.csv"</t>
    </r>
    <r>
      <rPr>
        <sz val="10.5"/>
        <color rgb="FFCCCCCC"/>
        <rFont val="Consolas"/>
        <family val="3"/>
      </rPr>
      <t>)</t>
    </r>
  </si>
  <si>
    <r>
      <t xml:space="preserve">                </t>
    </r>
    <r>
      <rPr>
        <sz val="10.5"/>
        <color rgb="FF9CDCFE"/>
        <rFont val="Consolas"/>
        <family val="3"/>
      </rPr>
      <t>res_temp</t>
    </r>
    <r>
      <rPr>
        <sz val="10.5"/>
        <color rgb="FFCCCCCC"/>
        <rFont val="Consolas"/>
        <family val="3"/>
      </rPr>
      <t xml:space="preserve"> </t>
    </r>
    <r>
      <rPr>
        <sz val="10.5"/>
        <color rgb="FFD4D4D4"/>
        <rFont val="Consolas"/>
        <family val="3"/>
      </rPr>
      <t>=</t>
    </r>
    <r>
      <rPr>
        <sz val="10.5"/>
        <color rgb="FFCCCCCC"/>
        <rFont val="Consolas"/>
        <family val="3"/>
      </rPr>
      <t xml:space="preserve"> {</t>
    </r>
  </si>
  <si>
    <r>
      <t xml:space="preserve">                    </t>
    </r>
    <r>
      <rPr>
        <sz val="10.5"/>
        <color rgb="FFCE9178"/>
        <rFont val="Consolas"/>
        <family val="3"/>
      </rPr>
      <t>'Modelo'</t>
    </r>
    <r>
      <rPr>
        <sz val="10.5"/>
        <color rgb="FFCCCCCC"/>
        <rFont val="Consolas"/>
        <family val="3"/>
      </rPr>
      <t xml:space="preserve">: </t>
    </r>
    <r>
      <rPr>
        <sz val="10.5"/>
        <color rgb="FF9CDCFE"/>
        <rFont val="Consolas"/>
        <family val="3"/>
      </rPr>
      <t>modelo</t>
    </r>
    <r>
      <rPr>
        <sz val="10.5"/>
        <color rgb="FFCCCCCC"/>
        <rFont val="Consolas"/>
        <family val="3"/>
      </rPr>
      <t>,</t>
    </r>
  </si>
  <si>
    <r>
      <t xml:space="preserve">                    </t>
    </r>
    <r>
      <rPr>
        <sz val="10.5"/>
        <color rgb="FFCE9178"/>
        <rFont val="Consolas"/>
        <family val="3"/>
      </rPr>
      <t>'Escenario'</t>
    </r>
    <r>
      <rPr>
        <sz val="10.5"/>
        <color rgb="FFCCCCCC"/>
        <rFont val="Consolas"/>
        <family val="3"/>
      </rPr>
      <t xml:space="preserve">: </t>
    </r>
    <r>
      <rPr>
        <sz val="10.5"/>
        <color rgb="FF9CDCFE"/>
        <rFont val="Consolas"/>
        <family val="3"/>
      </rPr>
      <t>escenario</t>
    </r>
    <r>
      <rPr>
        <sz val="10.5"/>
        <color rgb="FFCCCCCC"/>
        <rFont val="Consolas"/>
        <family val="3"/>
      </rPr>
      <t>,</t>
    </r>
  </si>
  <si>
    <r>
      <t xml:space="preserve">                    </t>
    </r>
    <r>
      <rPr>
        <sz val="10.5"/>
        <color rgb="FFCE9178"/>
        <rFont val="Consolas"/>
        <family val="3"/>
      </rPr>
      <t>'Promedio Histórico (mm)'</t>
    </r>
    <r>
      <rPr>
        <sz val="10.5"/>
        <color rgb="FFCCCCCC"/>
        <rFont val="Consolas"/>
        <family val="3"/>
      </rPr>
      <t xml:space="preserve">: </t>
    </r>
    <r>
      <rPr>
        <sz val="10.5"/>
        <color rgb="FF9CDCFE"/>
        <rFont val="Consolas"/>
        <family val="3"/>
      </rPr>
      <t>df_hist_obs</t>
    </r>
    <r>
      <rPr>
        <sz val="10.5"/>
        <color rgb="FFCCCCCC"/>
        <rFont val="Consolas"/>
        <family val="3"/>
      </rPr>
      <t>[</t>
    </r>
    <r>
      <rPr>
        <sz val="10.5"/>
        <color rgb="FFCE9178"/>
        <rFont val="Consolas"/>
        <family val="3"/>
      </rPr>
      <t>'precip_max_mm'</t>
    </r>
    <r>
      <rPr>
        <sz val="10.5"/>
        <color rgb="FFCCCCCC"/>
        <rFont val="Consolas"/>
        <family val="3"/>
      </rPr>
      <t>].</t>
    </r>
    <r>
      <rPr>
        <sz val="10.5"/>
        <color rgb="FFDCDCAA"/>
        <rFont val="Consolas"/>
        <family val="3"/>
      </rPr>
      <t>mean</t>
    </r>
    <r>
      <rPr>
        <sz val="10.5"/>
        <color rgb="FFCCCCCC"/>
        <rFont val="Consolas"/>
        <family val="3"/>
      </rPr>
      <t>(),</t>
    </r>
  </si>
  <si>
    <r>
      <t xml:space="preserve">                    </t>
    </r>
    <r>
      <rPr>
        <sz val="10.5"/>
        <color rgb="FFCE9178"/>
        <rFont val="Consolas"/>
        <family val="3"/>
      </rPr>
      <t>'Promedio Futuro (Delta Change)'</t>
    </r>
    <r>
      <rPr>
        <sz val="10.5"/>
        <color rgb="FFCCCCCC"/>
        <rFont val="Consolas"/>
        <family val="3"/>
      </rPr>
      <t xml:space="preserve">: </t>
    </r>
    <r>
      <rPr>
        <sz val="10.5"/>
        <color rgb="FF9CDCFE"/>
        <rFont val="Consolas"/>
        <family val="3"/>
      </rPr>
      <t>df_fut_delta</t>
    </r>
    <r>
      <rPr>
        <sz val="10.5"/>
        <color rgb="FFCCCCCC"/>
        <rFont val="Consolas"/>
        <family val="3"/>
      </rPr>
      <t>[</t>
    </r>
    <r>
      <rPr>
        <sz val="10.5"/>
        <color rgb="FFCE9178"/>
        <rFont val="Consolas"/>
        <family val="3"/>
      </rPr>
      <t>'precip_max_corregida_mm'</t>
    </r>
    <r>
      <rPr>
        <sz val="10.5"/>
        <color rgb="FFCCCCCC"/>
        <rFont val="Consolas"/>
        <family val="3"/>
      </rPr>
      <t>].</t>
    </r>
    <r>
      <rPr>
        <sz val="10.5"/>
        <color rgb="FFDCDCAA"/>
        <rFont val="Consolas"/>
        <family val="3"/>
      </rPr>
      <t>mean</t>
    </r>
    <r>
      <rPr>
        <sz val="10.5"/>
        <color rgb="FFCCCCCC"/>
        <rFont val="Consolas"/>
        <family val="3"/>
      </rPr>
      <t>(),</t>
    </r>
  </si>
  <si>
    <r>
      <t xml:space="preserve">                    </t>
    </r>
    <r>
      <rPr>
        <sz val="10.5"/>
        <color rgb="FFCE9178"/>
        <rFont val="Consolas"/>
        <family val="3"/>
      </rPr>
      <t>'Promedio Futuro (Regresión Lineal)'</t>
    </r>
    <r>
      <rPr>
        <sz val="10.5"/>
        <color rgb="FFCCCCCC"/>
        <rFont val="Consolas"/>
        <family val="3"/>
      </rPr>
      <t xml:space="preserve">: </t>
    </r>
    <r>
      <rPr>
        <sz val="10.5"/>
        <color rgb="FF9CDCFE"/>
        <rFont val="Consolas"/>
        <family val="3"/>
      </rPr>
      <t>df_fut_lr</t>
    </r>
    <r>
      <rPr>
        <sz val="10.5"/>
        <color rgb="FFCCCCCC"/>
        <rFont val="Consolas"/>
        <family val="3"/>
      </rPr>
      <t>[</t>
    </r>
    <r>
      <rPr>
        <sz val="10.5"/>
        <color rgb="FFCE9178"/>
        <rFont val="Consolas"/>
        <family val="3"/>
      </rPr>
      <t>'precip_max_corregida_mm'</t>
    </r>
    <r>
      <rPr>
        <sz val="10.5"/>
        <color rgb="FFCCCCCC"/>
        <rFont val="Consolas"/>
        <family val="3"/>
      </rPr>
      <t>].</t>
    </r>
    <r>
      <rPr>
        <sz val="10.5"/>
        <color rgb="FFDCDCAA"/>
        <rFont val="Consolas"/>
        <family val="3"/>
      </rPr>
      <t>mean</t>
    </r>
    <r>
      <rPr>
        <sz val="10.5"/>
        <color rgb="FFCCCCCC"/>
        <rFont val="Consolas"/>
        <family val="3"/>
      </rPr>
      <t>(),</t>
    </r>
  </si>
  <si>
    <r>
      <t xml:space="preserve">                    </t>
    </r>
    <r>
      <rPr>
        <sz val="10.5"/>
        <color rgb="FFCE9178"/>
        <rFont val="Consolas"/>
        <family val="3"/>
      </rPr>
      <t>'Promedio Futuro (Random Forest)'</t>
    </r>
    <r>
      <rPr>
        <sz val="10.5"/>
        <color rgb="FFCCCCCC"/>
        <rFont val="Consolas"/>
        <family val="3"/>
      </rPr>
      <t xml:space="preserve">: </t>
    </r>
    <r>
      <rPr>
        <sz val="10.5"/>
        <color rgb="FF9CDCFE"/>
        <rFont val="Consolas"/>
        <family val="3"/>
      </rPr>
      <t>df_fut_rf</t>
    </r>
    <r>
      <rPr>
        <sz val="10.5"/>
        <color rgb="FFCCCCCC"/>
        <rFont val="Consolas"/>
        <family val="3"/>
      </rPr>
      <t>[</t>
    </r>
    <r>
      <rPr>
        <sz val="10.5"/>
        <color rgb="FFCE9178"/>
        <rFont val="Consolas"/>
        <family val="3"/>
      </rPr>
      <t>'precip_max_corregida_mm'</t>
    </r>
    <r>
      <rPr>
        <sz val="10.5"/>
        <color rgb="FFCCCCCC"/>
        <rFont val="Consolas"/>
        <family val="3"/>
      </rPr>
      <t>].</t>
    </r>
    <r>
      <rPr>
        <sz val="10.5"/>
        <color rgb="FFDCDCAA"/>
        <rFont val="Consolas"/>
        <family val="3"/>
      </rPr>
      <t>mean</t>
    </r>
    <r>
      <rPr>
        <sz val="10.5"/>
        <color rgb="FFCCCCCC"/>
        <rFont val="Consolas"/>
        <family val="3"/>
      </rPr>
      <t>(),</t>
    </r>
  </si>
  <si>
    <r>
      <t xml:space="preserve">                    </t>
    </r>
    <r>
      <rPr>
        <sz val="10.5"/>
        <color rgb="FFCE9178"/>
        <rFont val="Consolas"/>
        <family val="3"/>
      </rPr>
      <t>'Promedio Futuro (Quantile Mapping)'</t>
    </r>
    <r>
      <rPr>
        <sz val="10.5"/>
        <color rgb="FFCCCCCC"/>
        <rFont val="Consolas"/>
        <family val="3"/>
      </rPr>
      <t xml:space="preserve">: </t>
    </r>
    <r>
      <rPr>
        <sz val="10.5"/>
        <color rgb="FF9CDCFE"/>
        <rFont val="Consolas"/>
        <family val="3"/>
      </rPr>
      <t>df_fut_qm</t>
    </r>
    <r>
      <rPr>
        <sz val="10.5"/>
        <color rgb="FFCCCCCC"/>
        <rFont val="Consolas"/>
        <family val="3"/>
      </rPr>
      <t>[</t>
    </r>
    <r>
      <rPr>
        <sz val="10.5"/>
        <color rgb="FFCE9178"/>
        <rFont val="Consolas"/>
        <family val="3"/>
      </rPr>
      <t>'precip_max_corregida_mm'</t>
    </r>
    <r>
      <rPr>
        <sz val="10.5"/>
        <color rgb="FFCCCCCC"/>
        <rFont val="Consolas"/>
        <family val="3"/>
      </rPr>
      <t>].</t>
    </r>
    <r>
      <rPr>
        <sz val="10.5"/>
        <color rgb="FFDCDCAA"/>
        <rFont val="Consolas"/>
        <family val="3"/>
      </rPr>
      <t>mean</t>
    </r>
    <r>
      <rPr>
        <sz val="10.5"/>
        <color rgb="FFCCCCCC"/>
        <rFont val="Consolas"/>
        <family val="3"/>
      </rPr>
      <t>()</t>
    </r>
  </si>
  <si>
    <t>                }</t>
  </si>
  <si>
    <r>
      <t xml:space="preserve">                </t>
    </r>
    <r>
      <rPr>
        <sz val="10.5"/>
        <color rgb="FF9CDCFE"/>
        <rFont val="Consolas"/>
        <family val="3"/>
      </rPr>
      <t>resultados_finales</t>
    </r>
    <r>
      <rPr>
        <sz val="10.5"/>
        <color rgb="FFCCCCCC"/>
        <rFont val="Consolas"/>
        <family val="3"/>
      </rPr>
      <t>.</t>
    </r>
    <r>
      <rPr>
        <sz val="10.5"/>
        <color rgb="FFDCDCAA"/>
        <rFont val="Consolas"/>
        <family val="3"/>
      </rPr>
      <t>append</t>
    </r>
    <r>
      <rPr>
        <sz val="10.5"/>
        <color rgb="FFCCCCCC"/>
        <rFont val="Consolas"/>
        <family val="3"/>
      </rPr>
      <t>(</t>
    </r>
    <r>
      <rPr>
        <sz val="10.5"/>
        <color rgb="FF9CDCFE"/>
        <rFont val="Consolas"/>
        <family val="3"/>
      </rPr>
      <t>res_temp</t>
    </r>
    <r>
      <rPr>
        <sz val="10.5"/>
        <color rgb="FFCCCCCC"/>
        <rFont val="Consolas"/>
        <family val="3"/>
      </rPr>
      <t>)</t>
    </r>
  </si>
  <si>
    <r>
      <t xml:space="preserve">    </t>
    </r>
    <r>
      <rPr>
        <sz val="10.5"/>
        <color rgb="FFDCDCAA"/>
        <rFont val="Consolas"/>
        <family val="3"/>
      </rPr>
      <t>generar_resumen_final</t>
    </r>
    <r>
      <rPr>
        <sz val="10.5"/>
        <color rgb="FFCCCCCC"/>
        <rFont val="Consolas"/>
        <family val="3"/>
      </rPr>
      <t>(</t>
    </r>
    <r>
      <rPr>
        <sz val="10.5"/>
        <color rgb="FF9CDCFE"/>
        <rFont val="Consolas"/>
        <family val="3"/>
      </rPr>
      <t>resultados_finales</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</si>
  <si>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CE9178"/>
        <rFont val="Consolas"/>
        <family val="3"/>
      </rPr>
      <t>"</t>
    </r>
    <r>
      <rPr>
        <sz val="10.5"/>
        <color rgb="FFD7BA7D"/>
        <rFont val="Consolas"/>
        <family val="3"/>
      </rPr>
      <t>\n</t>
    </r>
    <r>
      <rPr>
        <sz val="10.5"/>
        <color rgb="FFCE9178"/>
        <rFont val="Consolas"/>
        <family val="3"/>
      </rPr>
      <t xml:space="preserve"> </t>
    </r>
    <r>
      <rPr>
        <sz val="10.5"/>
        <color rgb="FFCE9178"/>
        <rFont val="Segoe UI Symbol"/>
        <family val="2"/>
      </rPr>
      <t>☑</t>
    </r>
    <r>
      <rPr>
        <sz val="10.5"/>
        <color rgb="FFCE9178"/>
        <rFont val="Consolas"/>
        <family val="3"/>
      </rPr>
      <t xml:space="preserve">  ¡Script C (Corrección y Análisis Detallado) completado!</t>
    </r>
    <r>
      <rPr>
        <sz val="10.5"/>
        <color rgb="FFD7BA7D"/>
        <rFont val="Consolas"/>
        <family val="3"/>
      </rPr>
      <t>\n</t>
    </r>
    <r>
      <rPr>
        <sz val="10.5"/>
        <color rgb="FFCE9178"/>
        <rFont val="Consolas"/>
        <family val="3"/>
      </rPr>
      <t>"</t>
    </r>
    <r>
      <rPr>
        <sz val="10.5"/>
        <color rgb="FFCCCCCC"/>
        <rFont val="Consolas"/>
        <family val="3"/>
      </rPr>
      <t>)</t>
    </r>
  </si>
  <si>
    <t>PASO D</t>
  </si>
  <si>
    <t># D_Evaluacion_RMSE_LogroñoPlus0709.py</t>
  </si>
  <si>
    <t># Este script evalúa la precisión de los modelos climáticos corregidos</t>
  </si>
  <si>
    <t># contra los datos históricos observados usando el error cuadrático medio (RMSE).</t>
  </si>
  <si>
    <t># El gráfico de tendencia LOESS ahora se aplica al mejor modelo y método.</t>
  </si>
  <si>
    <r>
      <t>from</t>
    </r>
    <r>
      <rPr>
        <sz val="10.5"/>
        <color rgb="FFCCCCCC"/>
        <rFont val="Consolas"/>
        <family val="3"/>
      </rPr>
      <t xml:space="preserve"> </t>
    </r>
    <r>
      <rPr>
        <sz val="10.5"/>
        <color rgb="FF4EC9B0"/>
        <rFont val="Consolas"/>
        <family val="3"/>
      </rPr>
      <t>sklearn</t>
    </r>
    <r>
      <rPr>
        <sz val="10.5"/>
        <color rgb="FFCCCCCC"/>
        <rFont val="Consolas"/>
        <family val="3"/>
      </rPr>
      <t>.</t>
    </r>
    <r>
      <rPr>
        <sz val="10.5"/>
        <color rgb="FF4EC9B0"/>
        <rFont val="Consolas"/>
        <family val="3"/>
      </rPr>
      <t>metrics</t>
    </r>
    <r>
      <rPr>
        <sz val="10.5"/>
        <color rgb="FFCCCCCC"/>
        <rFont val="Consolas"/>
        <family val="3"/>
      </rPr>
      <t xml:space="preserve"> </t>
    </r>
    <r>
      <rPr>
        <sz val="10.5"/>
        <color rgb="FFC586C0"/>
        <rFont val="Consolas"/>
        <family val="3"/>
      </rPr>
      <t>import</t>
    </r>
    <r>
      <rPr>
        <sz val="10.5"/>
        <color rgb="FFCCCCCC"/>
        <rFont val="Consolas"/>
        <family val="3"/>
      </rPr>
      <t xml:space="preserve"> </t>
    </r>
    <r>
      <rPr>
        <sz val="10.5"/>
        <color rgb="FFDCDCAA"/>
        <rFont val="Consolas"/>
        <family val="3"/>
      </rPr>
      <t>mean_squared_error</t>
    </r>
    <r>
      <rPr>
        <sz val="10.5"/>
        <color rgb="FFCCCCCC"/>
        <rFont val="Consolas"/>
        <family val="3"/>
      </rPr>
      <t xml:space="preserve">, </t>
    </r>
    <r>
      <rPr>
        <sz val="10.5"/>
        <color rgb="FFDCDCAA"/>
        <rFont val="Consolas"/>
        <family val="3"/>
      </rPr>
      <t>r2_score</t>
    </r>
  </si>
  <si>
    <r>
      <t>import</t>
    </r>
    <r>
      <rPr>
        <sz val="10.5"/>
        <color rgb="FFCCCCCC"/>
        <rFont val="Consolas"/>
        <family val="3"/>
      </rPr>
      <t xml:space="preserve"> </t>
    </r>
    <r>
      <rPr>
        <sz val="10.5"/>
        <color rgb="FF4EC9B0"/>
        <rFont val="Consolas"/>
        <family val="3"/>
      </rPr>
      <t>seaborn</t>
    </r>
    <r>
      <rPr>
        <sz val="10.5"/>
        <color rgb="FFCCCCCC"/>
        <rFont val="Consolas"/>
        <family val="3"/>
      </rPr>
      <t xml:space="preserve"> </t>
    </r>
    <r>
      <rPr>
        <sz val="10.5"/>
        <color rgb="FFC586C0"/>
        <rFont val="Consolas"/>
        <family val="3"/>
      </rPr>
      <t>as</t>
    </r>
    <r>
      <rPr>
        <sz val="10.5"/>
        <color rgb="FFCCCCCC"/>
        <rFont val="Consolas"/>
        <family val="3"/>
      </rPr>
      <t xml:space="preserve"> </t>
    </r>
    <r>
      <rPr>
        <sz val="10.5"/>
        <color rgb="FF4EC9B0"/>
        <rFont val="Consolas"/>
        <family val="3"/>
      </rPr>
      <t>sns</t>
    </r>
  </si>
  <si>
    <r>
      <t>from</t>
    </r>
    <r>
      <rPr>
        <sz val="10.5"/>
        <color rgb="FFCCCCCC"/>
        <rFont val="Consolas"/>
        <family val="3"/>
      </rPr>
      <t xml:space="preserve"> </t>
    </r>
    <r>
      <rPr>
        <sz val="10.5"/>
        <color rgb="FF4EC9B0"/>
        <rFont val="Consolas"/>
        <family val="3"/>
      </rPr>
      <t>scipy</t>
    </r>
    <r>
      <rPr>
        <sz val="10.5"/>
        <color rgb="FFCCCCCC"/>
        <rFont val="Consolas"/>
        <family val="3"/>
      </rPr>
      <t>.</t>
    </r>
    <r>
      <rPr>
        <sz val="10.5"/>
        <color rgb="FF4EC9B0"/>
        <rFont val="Consolas"/>
        <family val="3"/>
      </rPr>
      <t>stats</t>
    </r>
    <r>
      <rPr>
        <sz val="10.5"/>
        <color rgb="FFCCCCCC"/>
        <rFont val="Consolas"/>
        <family val="3"/>
      </rPr>
      <t xml:space="preserve"> </t>
    </r>
    <r>
      <rPr>
        <sz val="10.5"/>
        <color rgb="FFC586C0"/>
        <rFont val="Consolas"/>
        <family val="3"/>
      </rPr>
      <t>import</t>
    </r>
    <r>
      <rPr>
        <sz val="10.5"/>
        <color rgb="FFCCCCCC"/>
        <rFont val="Consolas"/>
        <family val="3"/>
      </rPr>
      <t xml:space="preserve"> </t>
    </r>
    <r>
      <rPr>
        <sz val="10.5"/>
        <color rgb="FF9CDCFE"/>
        <rFont val="Consolas"/>
        <family val="3"/>
      </rPr>
      <t>genextreme</t>
    </r>
    <r>
      <rPr>
        <sz val="10.5"/>
        <color rgb="FFCCCCCC"/>
        <rFont val="Consolas"/>
        <family val="3"/>
      </rPr>
      <t xml:space="preserve"> </t>
    </r>
    <r>
      <rPr>
        <sz val="10.5"/>
        <color rgb="FFC586C0"/>
        <rFont val="Consolas"/>
        <family val="3"/>
      </rPr>
      <t>as</t>
    </r>
    <r>
      <rPr>
        <sz val="10.5"/>
        <color rgb="FFCCCCCC"/>
        <rFont val="Consolas"/>
        <family val="3"/>
      </rPr>
      <t xml:space="preserve"> </t>
    </r>
    <r>
      <rPr>
        <sz val="10.5"/>
        <color rgb="FF9CDCFE"/>
        <rFont val="Consolas"/>
        <family val="3"/>
      </rPr>
      <t>gev</t>
    </r>
  </si>
  <si>
    <r>
      <t>def</t>
    </r>
    <r>
      <rPr>
        <sz val="10.5"/>
        <color rgb="FFCCCCCC"/>
        <rFont val="Consolas"/>
        <family val="3"/>
      </rPr>
      <t xml:space="preserve"> </t>
    </r>
    <r>
      <rPr>
        <sz val="10.5"/>
        <color rgb="FFDCDCAA"/>
        <rFont val="Consolas"/>
        <family val="3"/>
      </rPr>
      <t>evaluar_modelo_por_rmse</t>
    </r>
    <r>
      <rPr>
        <sz val="10.5"/>
        <color rgb="FFCCCCCC"/>
        <rFont val="Consolas"/>
        <family val="3"/>
      </rPr>
      <t>():</t>
    </r>
  </si>
  <si>
    <t>    Calcula el RMSE para cada modelo climático después de aplicar la corrección</t>
  </si>
  <si>
    <t>    y selecciona el mejor modelo y método basado en el menor RMSE acumulado.</t>
  </si>
  <si>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t>
    </r>
    <r>
      <rPr>
        <sz val="10.5"/>
        <color rgb="FFD7BA7D"/>
        <rFont val="Consolas"/>
        <family val="3"/>
      </rPr>
      <t>\n</t>
    </r>
    <r>
      <rPr>
        <sz val="10.5"/>
        <color rgb="FFCE9178"/>
        <rFont val="Consolas"/>
        <family val="3"/>
      </rPr>
      <t>X Carpeta '</t>
    </r>
    <r>
      <rPr>
        <sz val="10.5"/>
        <color rgb="FF569CD6"/>
        <rFont val="Consolas"/>
        <family val="3"/>
      </rPr>
      <t>{</t>
    </r>
    <r>
      <rPr>
        <sz val="10.5"/>
        <color rgb="FF9CDCFE"/>
        <rFont val="Consolas"/>
        <family val="3"/>
      </rPr>
      <t>nombre_carpeta</t>
    </r>
    <r>
      <rPr>
        <sz val="10.5"/>
        <color rgb="FF569CD6"/>
        <rFont val="Consolas"/>
        <family val="3"/>
      </rPr>
      <t>}</t>
    </r>
    <r>
      <rPr>
        <sz val="10.5"/>
        <color rgb="FFCE9178"/>
        <rFont val="Consolas"/>
        <family val="3"/>
      </rPr>
      <t>' no encontrada. Ejecuta los scripts B y C primero."</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</si>
  <si>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CE9178"/>
        <rFont val="Consolas"/>
        <family val="3"/>
      </rPr>
      <t>"</t>
    </r>
    <r>
      <rPr>
        <sz val="10.5"/>
        <color rgb="FFD7BA7D"/>
        <rFont val="Consolas"/>
        <family val="3"/>
      </rPr>
      <t>\n</t>
    </r>
    <r>
      <rPr>
        <sz val="10.5"/>
        <color rgb="FFCE9178"/>
        <rFont val="Consolas"/>
        <family val="3"/>
      </rPr>
      <t>--- PASO D: Evaluando Modelos por Precisión (RMSE) ---"</t>
    </r>
    <r>
      <rPr>
        <sz val="10.5"/>
        <color rgb="FFCCCCCC"/>
        <rFont val="Consolas"/>
        <family val="3"/>
      </rPr>
      <t>)</t>
    </r>
  </si>
  <si>
    <r>
      <t xml:space="preserve">    </t>
    </r>
    <r>
      <rPr>
        <sz val="10.5"/>
        <color rgb="FF9CDCFE"/>
        <rFont val="Consolas"/>
        <family val="3"/>
      </rPr>
      <t>archivo_mejor_combinacion</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CE9178"/>
        <rFont val="Consolas"/>
        <family val="3"/>
      </rPr>
      <t>"mejor_combinacion.txt"</t>
    </r>
  </si>
  <si>
    <r>
      <t xml:space="preserve">    </t>
    </r>
    <r>
      <rPr>
        <sz val="10.5"/>
        <color rgb="FFC586C0"/>
        <rFont val="Consolas"/>
        <family val="3"/>
      </rPr>
      <t>if</t>
    </r>
    <r>
      <rPr>
        <sz val="10.5"/>
        <color rgb="FFCCCCCC"/>
        <rFont val="Consolas"/>
        <family val="3"/>
      </rPr>
      <t xml:space="preserve"> </t>
    </r>
    <r>
      <rPr>
        <sz val="10.5"/>
        <color rgb="FF4EC9B0"/>
        <rFont val="Consolas"/>
        <family val="3"/>
      </rPr>
      <t>os</t>
    </r>
    <r>
      <rPr>
        <sz val="10.5"/>
        <color rgb="FFCCCCCC"/>
        <rFont val="Consolas"/>
        <family val="3"/>
      </rPr>
      <t>.</t>
    </r>
    <r>
      <rPr>
        <sz val="10.5"/>
        <color rgb="FF9CDCFE"/>
        <rFont val="Consolas"/>
        <family val="3"/>
      </rPr>
      <t>path</t>
    </r>
    <r>
      <rPr>
        <sz val="10.5"/>
        <color rgb="FFCCCCCC"/>
        <rFont val="Consolas"/>
        <family val="3"/>
      </rPr>
      <t>.</t>
    </r>
    <r>
      <rPr>
        <sz val="10.5"/>
        <color rgb="FFDCDCAA"/>
        <rFont val="Consolas"/>
        <family val="3"/>
      </rPr>
      <t>exists</t>
    </r>
    <r>
      <rPr>
        <sz val="10.5"/>
        <color rgb="FFCCCCCC"/>
        <rFont val="Consolas"/>
        <family val="3"/>
      </rPr>
      <t>(</t>
    </r>
    <r>
      <rPr>
        <sz val="10.5"/>
        <color rgb="FF9CDCFE"/>
        <rFont val="Consolas"/>
        <family val="3"/>
      </rPr>
      <t>archivo_mejor_combinacion</t>
    </r>
    <r>
      <rPr>
        <sz val="10.5"/>
        <color rgb="FFCCCCCC"/>
        <rFont val="Consolas"/>
        <family val="3"/>
      </rPr>
      <t>):</t>
    </r>
  </si>
  <si>
    <r>
      <t xml:space="preserve">        </t>
    </r>
    <r>
      <rPr>
        <sz val="10.5"/>
        <color rgb="FFC586C0"/>
        <rFont val="Consolas"/>
        <family val="3"/>
      </rPr>
      <t>with</t>
    </r>
    <r>
      <rPr>
        <sz val="10.5"/>
        <color rgb="FFCCCCCC"/>
        <rFont val="Consolas"/>
        <family val="3"/>
      </rPr>
      <t xml:space="preserve"> </t>
    </r>
    <r>
      <rPr>
        <sz val="10.5"/>
        <color rgb="FFDCDCAA"/>
        <rFont val="Consolas"/>
        <family val="3"/>
      </rPr>
      <t>open</t>
    </r>
    <r>
      <rPr>
        <sz val="10.5"/>
        <color rgb="FFCCCCCC"/>
        <rFont val="Consolas"/>
        <family val="3"/>
      </rPr>
      <t>(</t>
    </r>
    <r>
      <rPr>
        <sz val="10.5"/>
        <color rgb="FF9CDCFE"/>
        <rFont val="Consolas"/>
        <family val="3"/>
      </rPr>
      <t>archivo_mejor_combinacion</t>
    </r>
    <r>
      <rPr>
        <sz val="10.5"/>
        <color rgb="FFCCCCCC"/>
        <rFont val="Consolas"/>
        <family val="3"/>
      </rPr>
      <t xml:space="preserve">, </t>
    </r>
    <r>
      <rPr>
        <sz val="10.5"/>
        <color rgb="FFCE9178"/>
        <rFont val="Consolas"/>
        <family val="3"/>
      </rPr>
      <t>'r'</t>
    </r>
    <r>
      <rPr>
        <sz val="10.5"/>
        <color rgb="FFCCCCCC"/>
        <rFont val="Consolas"/>
        <family val="3"/>
      </rPr>
      <t xml:space="preserve">) </t>
    </r>
    <r>
      <rPr>
        <sz val="10.5"/>
        <color rgb="FFC586C0"/>
        <rFont val="Consolas"/>
        <family val="3"/>
      </rPr>
      <t>as</t>
    </r>
    <r>
      <rPr>
        <sz val="10.5"/>
        <color rgb="FFCCCCCC"/>
        <rFont val="Consolas"/>
        <family val="3"/>
      </rPr>
      <t xml:space="preserve"> </t>
    </r>
    <r>
      <rPr>
        <sz val="10.5"/>
        <color rgb="FF9CDCFE"/>
        <rFont val="Consolas"/>
        <family val="3"/>
      </rPr>
      <t>f</t>
    </r>
    <r>
      <rPr>
        <sz val="10.5"/>
        <color rgb="FFCCCCCC"/>
        <rFont val="Consolas"/>
        <family val="3"/>
      </rPr>
      <t>:</t>
    </r>
  </si>
  <si>
    <r>
      <t xml:space="preserve">            </t>
    </r>
    <r>
      <rPr>
        <sz val="10.5"/>
        <color rgb="FF9CDCFE"/>
        <rFont val="Consolas"/>
        <family val="3"/>
      </rPr>
      <t>linea</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f</t>
    </r>
    <r>
      <rPr>
        <sz val="10.5"/>
        <color rgb="FFCCCCCC"/>
        <rFont val="Consolas"/>
        <family val="3"/>
      </rPr>
      <t>.</t>
    </r>
    <r>
      <rPr>
        <sz val="10.5"/>
        <color rgb="FFDCDCAA"/>
        <rFont val="Consolas"/>
        <family val="3"/>
      </rPr>
      <t>read</t>
    </r>
    <r>
      <rPr>
        <sz val="10.5"/>
        <color rgb="FFCCCCCC"/>
        <rFont val="Consolas"/>
        <family val="3"/>
      </rPr>
      <t>().</t>
    </r>
    <r>
      <rPr>
        <sz val="10.5"/>
        <color rgb="FFDCDCAA"/>
        <rFont val="Consolas"/>
        <family val="3"/>
      </rPr>
      <t>strip</t>
    </r>
    <r>
      <rPr>
        <sz val="10.5"/>
        <color rgb="FFCCCCCC"/>
        <rFont val="Consolas"/>
        <family val="3"/>
      </rPr>
      <t>()</t>
    </r>
  </si>
  <si>
    <r>
      <t xml:space="preserve">            </t>
    </r>
    <r>
      <rPr>
        <sz val="10.5"/>
        <color rgb="FFC586C0"/>
        <rFont val="Consolas"/>
        <family val="3"/>
      </rPr>
      <t>if</t>
    </r>
    <r>
      <rPr>
        <sz val="10.5"/>
        <color rgb="FFCCCCCC"/>
        <rFont val="Consolas"/>
        <family val="3"/>
      </rPr>
      <t xml:space="preserve"> </t>
    </r>
    <r>
      <rPr>
        <sz val="10.5"/>
        <color rgb="FFCE9178"/>
        <rFont val="Consolas"/>
        <family val="3"/>
      </rPr>
      <t>','</t>
    </r>
    <r>
      <rPr>
        <sz val="10.5"/>
        <color rgb="FFCCCCCC"/>
        <rFont val="Consolas"/>
        <family val="3"/>
      </rPr>
      <t xml:space="preserve"> </t>
    </r>
    <r>
      <rPr>
        <sz val="10.5"/>
        <color rgb="FF569CD6"/>
        <rFont val="Consolas"/>
        <family val="3"/>
      </rPr>
      <t>in</t>
    </r>
    <r>
      <rPr>
        <sz val="10.5"/>
        <color rgb="FFCCCCCC"/>
        <rFont val="Consolas"/>
        <family val="3"/>
      </rPr>
      <t xml:space="preserve"> </t>
    </r>
    <r>
      <rPr>
        <sz val="10.5"/>
        <color rgb="FF9CDCFE"/>
        <rFont val="Consolas"/>
        <family val="3"/>
      </rPr>
      <t>linea</t>
    </r>
    <r>
      <rPr>
        <sz val="10.5"/>
        <color rgb="FFCCCCCC"/>
        <rFont val="Consolas"/>
        <family val="3"/>
      </rPr>
      <t>:</t>
    </r>
  </si>
  <si>
    <r>
      <t xml:space="preserve">                </t>
    </r>
    <r>
      <rPr>
        <sz val="10.5"/>
        <color rgb="FF9CDCFE"/>
        <rFont val="Consolas"/>
        <family val="3"/>
      </rPr>
      <t>mejor_modelo</t>
    </r>
    <r>
      <rPr>
        <sz val="10.5"/>
        <color rgb="FFCCCCCC"/>
        <rFont val="Consolas"/>
        <family val="3"/>
      </rPr>
      <t xml:space="preserve">, </t>
    </r>
    <r>
      <rPr>
        <sz val="10.5"/>
        <color rgb="FF9CDCFE"/>
        <rFont val="Consolas"/>
        <family val="3"/>
      </rPr>
      <t>mejor_metodo</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linea</t>
    </r>
    <r>
      <rPr>
        <sz val="10.5"/>
        <color rgb="FFCCCCCC"/>
        <rFont val="Consolas"/>
        <family val="3"/>
      </rPr>
      <t>.</t>
    </r>
    <r>
      <rPr>
        <sz val="10.5"/>
        <color rgb="FFDCDCAA"/>
        <rFont val="Consolas"/>
        <family val="3"/>
      </rPr>
      <t>split</t>
    </r>
    <r>
      <rPr>
        <sz val="10.5"/>
        <color rgb="FFCCCCCC"/>
        <rFont val="Consolas"/>
        <family val="3"/>
      </rPr>
      <t>(</t>
    </r>
    <r>
      <rPr>
        <sz val="10.5"/>
        <color rgb="FFCE9178"/>
        <rFont val="Consolas"/>
        <family val="3"/>
      </rPr>
      <t>','</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</si>
  <si>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 xml:space="preserve">" -&gt; Evaluación ya realizada. Mejor combinación guardada: Modelo </t>
    </r>
    <r>
      <rPr>
        <sz val="10.5"/>
        <color rgb="FF569CD6"/>
        <rFont val="Consolas"/>
        <family val="3"/>
      </rPr>
      <t>{</t>
    </r>
    <r>
      <rPr>
        <sz val="10.5"/>
        <color rgb="FF9CDCFE"/>
        <rFont val="Consolas"/>
        <family val="3"/>
      </rPr>
      <t>mejor_modelo</t>
    </r>
    <r>
      <rPr>
        <sz val="10.5"/>
        <color rgb="FF569CD6"/>
        <rFont val="Consolas"/>
        <family val="3"/>
      </rPr>
      <t>}</t>
    </r>
    <r>
      <rPr>
        <sz val="10.5"/>
        <color rgb="FFCE9178"/>
        <rFont val="Consolas"/>
        <family val="3"/>
      </rPr>
      <t xml:space="preserve">, Método </t>
    </r>
    <r>
      <rPr>
        <sz val="10.5"/>
        <color rgb="FF569CD6"/>
        <rFont val="Consolas"/>
        <family val="3"/>
      </rPr>
      <t>{</t>
    </r>
    <r>
      <rPr>
        <sz val="10.5"/>
        <color rgb="FF9CDCFE"/>
        <rFont val="Consolas"/>
        <family val="3"/>
      </rPr>
      <t>mejor_metodo</t>
    </r>
    <r>
      <rPr>
        <sz val="10.5"/>
        <color rgb="FF569CD6"/>
        <rFont val="Consolas"/>
        <family val="3"/>
      </rPr>
      <t>}</t>
    </r>
    <r>
      <rPr>
        <sz val="10.5"/>
        <color rgb="FFCE9178"/>
        <rFont val="Consolas"/>
        <family val="3"/>
      </rPr>
      <t>"</t>
    </r>
    <r>
      <rPr>
        <sz val="10.5"/>
        <color rgb="FFCCCCCC"/>
        <rFont val="Consolas"/>
        <family val="3"/>
      </rPr>
      <t>)</t>
    </r>
  </si>
  <si>
    <r>
      <t xml:space="preserve">            </t>
    </r>
    <r>
      <rPr>
        <sz val="10.5"/>
        <color rgb="FFC586C0"/>
        <rFont val="Consolas"/>
        <family val="3"/>
      </rPr>
      <t>else</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</si>
  <si>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 -&gt; Evaluación ya realizada, pero el formato es incorrecto. Recalculando."</t>
    </r>
    <r>
      <rPr>
        <sz val="10.5"/>
        <color rgb="FFCCCCCC"/>
        <rFont val="Consolas"/>
        <family val="3"/>
      </rPr>
      <t>)</t>
    </r>
  </si>
  <si>
    <r>
      <t xml:space="preserve">                </t>
    </r>
    <r>
      <rPr>
        <sz val="10.5"/>
        <color rgb="FF4EC9B0"/>
        <rFont val="Consolas"/>
        <family val="3"/>
      </rPr>
      <t>os</t>
    </r>
    <r>
      <rPr>
        <sz val="10.5"/>
        <color rgb="FFCCCCCC"/>
        <rFont val="Consolas"/>
        <family val="3"/>
      </rPr>
      <t>.</t>
    </r>
    <r>
      <rPr>
        <sz val="10.5"/>
        <color rgb="FFDCDCAA"/>
        <rFont val="Consolas"/>
        <family val="3"/>
      </rPr>
      <t>remove</t>
    </r>
    <r>
      <rPr>
        <sz val="10.5"/>
        <color rgb="FFCCCCCC"/>
        <rFont val="Consolas"/>
        <family val="3"/>
      </rPr>
      <t>(</t>
    </r>
    <r>
      <rPr>
        <sz val="10.5"/>
        <color rgb="FF9CDCFE"/>
        <rFont val="Consolas"/>
        <family val="3"/>
      </rPr>
      <t>archivo_mejor_combinacion</t>
    </r>
    <r>
      <rPr>
        <sz val="10.5"/>
        <color rgb="FFCCCCCC"/>
        <rFont val="Consolas"/>
        <family val="3"/>
      </rPr>
      <t>)</t>
    </r>
  </si>
  <si>
    <r>
      <t xml:space="preserve">        </t>
    </r>
    <r>
      <rPr>
        <sz val="10.5"/>
        <color rgb="FFC586C0"/>
        <rFont val="Consolas"/>
        <family val="3"/>
      </rPr>
      <t>if</t>
    </r>
    <r>
      <rPr>
        <sz val="10.5"/>
        <color rgb="FFCCCCCC"/>
        <rFont val="Consolas"/>
        <family val="3"/>
      </rPr>
      <t xml:space="preserve"> </t>
    </r>
    <r>
      <rPr>
        <sz val="10.5"/>
        <color rgb="FF4EC9B0"/>
        <rFont val="Consolas"/>
        <family val="3"/>
      </rPr>
      <t>os</t>
    </r>
    <r>
      <rPr>
        <sz val="10.5"/>
        <color rgb="FFCCCCCC"/>
        <rFont val="Consolas"/>
        <family val="3"/>
      </rPr>
      <t>.</t>
    </r>
    <r>
      <rPr>
        <sz val="10.5"/>
        <color rgb="FF9CDCFE"/>
        <rFont val="Consolas"/>
        <family val="3"/>
      </rPr>
      <t>path</t>
    </r>
    <r>
      <rPr>
        <sz val="10.5"/>
        <color rgb="FFCCCCCC"/>
        <rFont val="Consolas"/>
        <family val="3"/>
      </rPr>
      <t>.</t>
    </r>
    <r>
      <rPr>
        <sz val="10.5"/>
        <color rgb="FFDCDCAA"/>
        <rFont val="Consolas"/>
        <family val="3"/>
      </rPr>
      <t>exists</t>
    </r>
    <r>
      <rPr>
        <sz val="10.5"/>
        <color rgb="FFCCCCCC"/>
        <rFont val="Consolas"/>
        <family val="3"/>
      </rPr>
      <t>(</t>
    </r>
    <r>
      <rPr>
        <sz val="10.5"/>
        <color rgb="FFCE9178"/>
        <rFont val="Consolas"/>
        <family val="3"/>
      </rPr>
      <t>"tabla_evaluacion_rmse.csv"</t>
    </r>
    <r>
      <rPr>
        <sz val="10.5"/>
        <color rgb="FFCCCCCC"/>
        <rFont val="Consolas"/>
        <family val="3"/>
      </rPr>
      <t>):</t>
    </r>
  </si>
  <si>
    <r>
      <t xml:space="preserve">            </t>
    </r>
    <r>
      <rPr>
        <sz val="10.5"/>
        <color rgb="FF9CDCFE"/>
        <rFont val="Consolas"/>
        <family val="3"/>
      </rPr>
      <t>df_eval_existente</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pd</t>
    </r>
    <r>
      <rPr>
        <sz val="10.5"/>
        <color rgb="FFCCCCCC"/>
        <rFont val="Consolas"/>
        <family val="3"/>
      </rPr>
      <t>.</t>
    </r>
    <r>
      <rPr>
        <sz val="10.5"/>
        <color rgb="FFDCDCAA"/>
        <rFont val="Consolas"/>
        <family val="3"/>
      </rPr>
      <t>read_csv</t>
    </r>
    <r>
      <rPr>
        <sz val="10.5"/>
        <color rgb="FFCCCCCC"/>
        <rFont val="Consolas"/>
        <family val="3"/>
      </rPr>
      <t>(</t>
    </r>
    <r>
      <rPr>
        <sz val="10.5"/>
        <color rgb="FFCE9178"/>
        <rFont val="Consolas"/>
        <family val="3"/>
      </rPr>
      <t>"tabla_evaluacion_rmse.csv"</t>
    </r>
    <r>
      <rPr>
        <sz val="10.5"/>
        <color rgb="FFCCCCCC"/>
        <rFont val="Consolas"/>
        <family val="3"/>
      </rPr>
      <t>)</t>
    </r>
  </si>
  <si>
    <r>
      <t xml:space="preserve">            </t>
    </r>
    <r>
      <rPr>
        <sz val="10.5"/>
        <color rgb="FFDCDCAA"/>
        <rFont val="Consolas"/>
        <family val="3"/>
      </rPr>
      <t>generar_grafico_rmse</t>
    </r>
    <r>
      <rPr>
        <sz val="10.5"/>
        <color rgb="FFCCCCCC"/>
        <rFont val="Consolas"/>
        <family val="3"/>
      </rPr>
      <t>(</t>
    </r>
    <r>
      <rPr>
        <sz val="10.5"/>
        <color rgb="FF9CDCFE"/>
        <rFont val="Consolas"/>
        <family val="3"/>
      </rPr>
      <t>df_eval_existente</t>
    </r>
    <r>
      <rPr>
        <sz val="10.5"/>
        <color rgb="FFCCCCCC"/>
        <rFont val="Consolas"/>
        <family val="3"/>
      </rPr>
      <t>)</t>
    </r>
  </si>
  <si>
    <r>
      <t xml:space="preserve">            </t>
    </r>
    <r>
      <rPr>
        <sz val="10.5"/>
        <color rgb="FF4EC9B0"/>
        <rFont val="Consolas"/>
        <family val="3"/>
      </rPr>
      <t>os</t>
    </r>
    <r>
      <rPr>
        <sz val="10.5"/>
        <color rgb="FFCCCCCC"/>
        <rFont val="Consolas"/>
        <family val="3"/>
      </rPr>
      <t>.</t>
    </r>
    <r>
      <rPr>
        <sz val="10.5"/>
        <color rgb="FFDCDCAA"/>
        <rFont val="Consolas"/>
        <family val="3"/>
      </rPr>
      <t>chdir</t>
    </r>
    <r>
      <rPr>
        <sz val="10.5"/>
        <color rgb="FFCCCCCC"/>
        <rFont val="Consolas"/>
        <family val="3"/>
      </rPr>
      <t>(</t>
    </r>
    <r>
      <rPr>
        <sz val="10.5"/>
        <color rgb="FFCE9178"/>
        <rFont val="Consolas"/>
        <family val="3"/>
      </rPr>
      <t>".."</t>
    </r>
    <r>
      <rPr>
        <sz val="10.5"/>
        <color rgb="FFCCCCCC"/>
        <rFont val="Consolas"/>
        <family val="3"/>
      </rPr>
      <t>)</t>
    </r>
  </si>
  <si>
    <r>
      <t xml:space="preserve">            </t>
    </r>
    <r>
      <rPr>
        <sz val="10.5"/>
        <color rgb="FFC586C0"/>
        <rFont val="Consolas"/>
        <family val="3"/>
      </rPr>
      <t>return</t>
    </r>
  </si>
  <si>
    <r>
      <t xml:space="preserve">    </t>
    </r>
    <r>
      <rPr>
        <sz val="10.5"/>
        <color rgb="FF9CDCFE"/>
        <rFont val="Consolas"/>
        <family val="3"/>
      </rPr>
      <t>resultados_evaluacion</t>
    </r>
    <r>
      <rPr>
        <sz val="10.5"/>
        <color rgb="FFCCCCCC"/>
        <rFont val="Consolas"/>
        <family val="3"/>
      </rPr>
      <t xml:space="preserve"> </t>
    </r>
    <r>
      <rPr>
        <sz val="10.5"/>
        <color rgb="FFD4D4D4"/>
        <rFont val="Consolas"/>
        <family val="3"/>
      </rPr>
      <t>=</t>
    </r>
    <r>
      <rPr>
        <sz val="10.5"/>
        <color rgb="FFCCCCCC"/>
        <rFont val="Consolas"/>
        <family val="3"/>
      </rPr>
      <t xml:space="preserve"> []</t>
    </r>
  </si>
  <si>
    <r>
      <t xml:space="preserve">        </t>
    </r>
    <r>
      <rPr>
        <sz val="10.5"/>
        <color rgb="FF9CDCFE"/>
        <rFont val="Consolas"/>
        <family val="3"/>
      </rPr>
      <t>ref_hist_df</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pd</t>
    </r>
    <r>
      <rPr>
        <sz val="10.5"/>
        <color rgb="FFCCCCCC"/>
        <rFont val="Consolas"/>
        <family val="3"/>
      </rPr>
      <t>.</t>
    </r>
    <r>
      <rPr>
        <sz val="10.5"/>
        <color rgb="FFDCDCAA"/>
        <rFont val="Consolas"/>
        <family val="3"/>
      </rPr>
      <t>read_csv</t>
    </r>
    <r>
      <rPr>
        <sz val="10.5"/>
        <color rgb="FFCCCCCC"/>
        <rFont val="Consolas"/>
        <family val="3"/>
      </rPr>
      <t>(</t>
    </r>
    <r>
      <rPr>
        <sz val="10.5"/>
        <color rgb="FF569CD6"/>
        <rFont val="Consolas"/>
        <family val="3"/>
      </rPr>
      <t>f</t>
    </r>
    <r>
      <rPr>
        <sz val="10.5"/>
        <color rgb="FFCE9178"/>
        <rFont val="Consolas"/>
        <family val="3"/>
      </rPr>
      <t>"referencia_CHIRPS_</t>
    </r>
    <r>
      <rPr>
        <sz val="10.5"/>
        <color rgb="FF569CD6"/>
        <rFont val="Consolas"/>
        <family val="3"/>
      </rPr>
      <t>{</t>
    </r>
    <r>
      <rPr>
        <sz val="10.5"/>
        <color rgb="FFCCCCCC"/>
        <rFont val="Consolas"/>
        <family val="3"/>
      </rPr>
      <t>CONFIG[</t>
    </r>
    <r>
      <rPr>
        <sz val="10.5"/>
        <color rgb="FFCE9178"/>
        <rFont val="Consolas"/>
        <family val="3"/>
      </rPr>
      <t>'nombre_lugar'</t>
    </r>
    <r>
      <rPr>
        <sz val="10.5"/>
        <color rgb="FFCCCCCC"/>
        <rFont val="Consolas"/>
        <family val="3"/>
      </rPr>
      <t>]</t>
    </r>
    <r>
      <rPr>
        <sz val="10.5"/>
        <color rgb="FF569CD6"/>
        <rFont val="Consolas"/>
        <family val="3"/>
      </rPr>
      <t>}</t>
    </r>
    <r>
      <rPr>
        <sz val="10.5"/>
        <color rgb="FFCE9178"/>
        <rFont val="Consolas"/>
        <family val="3"/>
      </rPr>
      <t>.csv"</t>
    </r>
    <r>
      <rPr>
        <sz val="10.5"/>
        <color rgb="FFCCCCCC"/>
        <rFont val="Consolas"/>
        <family val="3"/>
      </rPr>
      <t xml:space="preserve">, </t>
    </r>
    <r>
      <rPr>
        <sz val="10.5"/>
        <color rgb="FF9CDCFE"/>
        <rFont val="Consolas"/>
        <family val="3"/>
      </rPr>
      <t>index_col</t>
    </r>
    <r>
      <rPr>
        <sz val="10.5"/>
        <color rgb="FFD4D4D4"/>
        <rFont val="Consolas"/>
        <family val="3"/>
      </rPr>
      <t>=</t>
    </r>
    <r>
      <rPr>
        <sz val="10.5"/>
        <color rgb="FFCE9178"/>
        <rFont val="Consolas"/>
        <family val="3"/>
      </rPr>
      <t>'year'</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</si>
  <si>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 X Error: No se encontró el archivo de referencia de CHIRPS. Ejecuta el script B primero."</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</si>
  <si>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 xml:space="preserve">" - Procesando modelo: </t>
    </r>
    <r>
      <rPr>
        <sz val="10.5"/>
        <color rgb="FF569CD6"/>
        <rFont val="Consolas"/>
        <family val="3"/>
      </rPr>
      <t>{</t>
    </r>
    <r>
      <rPr>
        <sz val="10.5"/>
        <color rgb="FF9CDCFE"/>
        <rFont val="Consolas"/>
        <family val="3"/>
      </rPr>
      <t>modelo</t>
    </r>
    <r>
      <rPr>
        <sz val="10.5"/>
        <color rgb="FF569CD6"/>
        <rFont val="Consolas"/>
        <family val="3"/>
      </rPr>
      <t>}</t>
    </r>
    <r>
      <rPr>
        <sz val="10.5"/>
        <color rgb="FFCE9178"/>
        <rFont val="Consolas"/>
        <family val="3"/>
      </rPr>
      <t>"</t>
    </r>
    <r>
      <rPr>
        <sz val="10.5"/>
        <color rgb="FFCCCCCC"/>
        <rFont val="Consolas"/>
        <family val="3"/>
      </rPr>
      <t>)</t>
    </r>
  </si>
  <si>
    <r>
      <t xml:space="preserve">            </t>
    </r>
    <r>
      <rPr>
        <sz val="10.5"/>
        <color rgb="FF9CDCFE"/>
        <rFont val="Consolas"/>
        <family val="3"/>
      </rPr>
      <t>model_hist_df</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pd</t>
    </r>
    <r>
      <rPr>
        <sz val="10.5"/>
        <color rgb="FFCCCCCC"/>
        <rFont val="Consolas"/>
        <family val="3"/>
      </rPr>
      <t>.</t>
    </r>
    <r>
      <rPr>
        <sz val="10.5"/>
        <color rgb="FFDCDCAA"/>
        <rFont val="Consolas"/>
        <family val="3"/>
      </rPr>
      <t>read_csv</t>
    </r>
    <r>
      <rPr>
        <sz val="10.5"/>
        <color rgb="FFCCCCCC"/>
        <rFont val="Consolas"/>
        <family val="3"/>
      </rPr>
      <t>(</t>
    </r>
    <r>
      <rPr>
        <sz val="10.5"/>
        <color rgb="FF569CD6"/>
        <rFont val="Consolas"/>
        <family val="3"/>
      </rPr>
      <t>f</t>
    </r>
    <r>
      <rPr>
        <sz val="10.5"/>
        <color rgb="FFCE9178"/>
        <rFont val="Consolas"/>
        <family val="3"/>
      </rPr>
      <t>"historico_</t>
    </r>
    <r>
      <rPr>
        <sz val="10.5"/>
        <color rgb="FF569CD6"/>
        <rFont val="Consolas"/>
        <family val="3"/>
      </rPr>
      <t>{</t>
    </r>
    <r>
      <rPr>
        <sz val="10.5"/>
        <color rgb="FF9CDCFE"/>
        <rFont val="Consolas"/>
        <family val="3"/>
      </rPr>
      <t>modelo</t>
    </r>
    <r>
      <rPr>
        <sz val="10.5"/>
        <color rgb="FF569CD6"/>
        <rFont val="Consolas"/>
        <family val="3"/>
      </rPr>
      <t>}</t>
    </r>
    <r>
      <rPr>
        <sz val="10.5"/>
        <color rgb="FFCE9178"/>
        <rFont val="Consolas"/>
        <family val="3"/>
      </rPr>
      <t>_</t>
    </r>
    <r>
      <rPr>
        <sz val="10.5"/>
        <color rgb="FF569CD6"/>
        <rFont val="Consolas"/>
        <family val="3"/>
      </rPr>
      <t>{</t>
    </r>
    <r>
      <rPr>
        <sz val="10.5"/>
        <color rgb="FFCCCCCC"/>
        <rFont val="Consolas"/>
        <family val="3"/>
      </rPr>
      <t>CONFIG[</t>
    </r>
    <r>
      <rPr>
        <sz val="10.5"/>
        <color rgb="FFCE9178"/>
        <rFont val="Consolas"/>
        <family val="3"/>
      </rPr>
      <t>'nombre_lugar'</t>
    </r>
    <r>
      <rPr>
        <sz val="10.5"/>
        <color rgb="FFCCCCCC"/>
        <rFont val="Consolas"/>
        <family val="3"/>
      </rPr>
      <t>]</t>
    </r>
    <r>
      <rPr>
        <sz val="10.5"/>
        <color rgb="FF569CD6"/>
        <rFont val="Consolas"/>
        <family val="3"/>
      </rPr>
      <t>}</t>
    </r>
    <r>
      <rPr>
        <sz val="10.5"/>
        <color rgb="FFCE9178"/>
        <rFont val="Consolas"/>
        <family val="3"/>
      </rPr>
      <t>.csv"</t>
    </r>
    <r>
      <rPr>
        <sz val="10.5"/>
        <color rgb="FFCCCCCC"/>
        <rFont val="Consolas"/>
        <family val="3"/>
      </rPr>
      <t xml:space="preserve">, </t>
    </r>
    <r>
      <rPr>
        <sz val="10.5"/>
        <color rgb="FF9CDCFE"/>
        <rFont val="Consolas"/>
        <family val="3"/>
      </rPr>
      <t>index_col</t>
    </r>
    <r>
      <rPr>
        <sz val="10.5"/>
        <color rgb="FFD4D4D4"/>
        <rFont val="Consolas"/>
        <family val="3"/>
      </rPr>
      <t>=</t>
    </r>
    <r>
      <rPr>
        <sz val="10.5"/>
        <color rgb="FFCE9178"/>
        <rFont val="Consolas"/>
        <family val="3"/>
      </rPr>
      <t>'year'</t>
    </r>
    <r>
      <rPr>
        <sz val="10.5"/>
        <color rgb="FFCCCCCC"/>
        <rFont val="Consolas"/>
        <family val="3"/>
      </rPr>
      <t>)</t>
    </r>
  </si>
  <si>
    <r>
      <t xml:space="preserve">        </t>
    </r>
    <r>
      <rPr>
        <sz val="10.5"/>
        <color rgb="FFC586C0"/>
        <rFont val="Consolas"/>
        <family val="3"/>
      </rPr>
      <t>except</t>
    </r>
    <r>
      <rPr>
        <sz val="10.5"/>
        <color rgb="FFCCCCCC"/>
        <rFont val="Consolas"/>
        <family val="3"/>
      </rPr>
      <t xml:space="preserve"> </t>
    </r>
    <r>
      <rPr>
        <sz val="10.5"/>
        <color rgb="FF4EC9B0"/>
        <rFont val="Consolas"/>
        <family val="3"/>
      </rPr>
      <t>FileNotFoundError</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</si>
  <si>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 xml:space="preserve">" -&gt; Advertencia: No se encontró el archivo histórico para </t>
    </r>
    <r>
      <rPr>
        <sz val="10.5"/>
        <color rgb="FF569CD6"/>
        <rFont val="Consolas"/>
        <family val="3"/>
      </rPr>
      <t>{</t>
    </r>
    <r>
      <rPr>
        <sz val="10.5"/>
        <color rgb="FF9CDCFE"/>
        <rFont val="Consolas"/>
        <family val="3"/>
      </rPr>
      <t>modelo</t>
    </r>
    <r>
      <rPr>
        <sz val="10.5"/>
        <color rgb="FF569CD6"/>
        <rFont val="Consolas"/>
        <family val="3"/>
      </rPr>
      <t>}</t>
    </r>
    <r>
      <rPr>
        <sz val="10.5"/>
        <color rgb="FFCE9178"/>
        <rFont val="Consolas"/>
        <family val="3"/>
      </rPr>
      <t>. Omitiendo."</t>
    </r>
    <r>
      <rPr>
        <sz val="10.5"/>
        <color rgb="FFCCCCCC"/>
        <rFont val="Consolas"/>
        <family val="3"/>
      </rPr>
      <t>)</t>
    </r>
  </si>
  <si>
    <r>
      <t xml:space="preserve">            </t>
    </r>
    <r>
      <rPr>
        <sz val="10.5"/>
        <color rgb="FFC586C0"/>
        <rFont val="Consolas"/>
        <family val="3"/>
      </rPr>
      <t>continue</t>
    </r>
  </si>
  <si>
    <t xml:space="preserve">            </t>
  </si>
  <si>
    <r>
      <t xml:space="preserve">        </t>
    </r>
    <r>
      <rPr>
        <sz val="10.5"/>
        <color rgb="FF9CDCFE"/>
        <rFont val="Consolas"/>
        <family val="3"/>
      </rPr>
      <t>datos</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ref_hist_df</t>
    </r>
    <r>
      <rPr>
        <sz val="10.5"/>
        <color rgb="FFCCCCCC"/>
        <rFont val="Consolas"/>
        <family val="3"/>
      </rPr>
      <t>.</t>
    </r>
    <r>
      <rPr>
        <sz val="10.5"/>
        <color rgb="FFDCDCAA"/>
        <rFont val="Consolas"/>
        <family val="3"/>
      </rPr>
      <t>join</t>
    </r>
    <r>
      <rPr>
        <sz val="10.5"/>
        <color rgb="FFCCCCCC"/>
        <rFont val="Consolas"/>
        <family val="3"/>
      </rPr>
      <t>(</t>
    </r>
    <r>
      <rPr>
        <sz val="10.5"/>
        <color rgb="FF9CDCFE"/>
        <rFont val="Consolas"/>
        <family val="3"/>
      </rPr>
      <t>model_hist_df</t>
    </r>
    <r>
      <rPr>
        <sz val="10.5"/>
        <color rgb="FFCCCCCC"/>
        <rFont val="Consolas"/>
        <family val="3"/>
      </rPr>
      <t xml:space="preserve">, </t>
    </r>
    <r>
      <rPr>
        <sz val="10.5"/>
        <color rgb="FF9CDCFE"/>
        <rFont val="Consolas"/>
        <family val="3"/>
      </rPr>
      <t>lsuffix</t>
    </r>
    <r>
      <rPr>
        <sz val="10.5"/>
        <color rgb="FFD4D4D4"/>
        <rFont val="Consolas"/>
        <family val="3"/>
      </rPr>
      <t>=</t>
    </r>
    <r>
      <rPr>
        <sz val="10.5"/>
        <color rgb="FFCE9178"/>
        <rFont val="Consolas"/>
        <family val="3"/>
      </rPr>
      <t>'_ref'</t>
    </r>
    <r>
      <rPr>
        <sz val="10.5"/>
        <color rgb="FFCCCCCC"/>
        <rFont val="Consolas"/>
        <family val="3"/>
      </rPr>
      <t xml:space="preserve">, </t>
    </r>
    <r>
      <rPr>
        <sz val="10.5"/>
        <color rgb="FF9CDCFE"/>
        <rFont val="Consolas"/>
        <family val="3"/>
      </rPr>
      <t>rsuffix</t>
    </r>
    <r>
      <rPr>
        <sz val="10.5"/>
        <color rgb="FFD4D4D4"/>
        <rFont val="Consolas"/>
        <family val="3"/>
      </rPr>
      <t>=</t>
    </r>
    <r>
      <rPr>
        <sz val="10.5"/>
        <color rgb="FFCE9178"/>
        <rFont val="Consolas"/>
        <family val="3"/>
      </rPr>
      <t>'_model'</t>
    </r>
    <r>
      <rPr>
        <sz val="10.5"/>
        <color rgb="FFCCCCCC"/>
        <rFont val="Consolas"/>
        <family val="3"/>
      </rPr>
      <t>).</t>
    </r>
    <r>
      <rPr>
        <sz val="10.5"/>
        <color rgb="FFDCDCAA"/>
        <rFont val="Consolas"/>
        <family val="3"/>
      </rPr>
      <t>dropna</t>
    </r>
    <r>
      <rPr>
        <sz val="10.5"/>
        <color rgb="FFCCCCCC"/>
        <rFont val="Consolas"/>
        <family val="3"/>
      </rPr>
      <t>()</t>
    </r>
  </si>
  <si>
    <r>
      <t xml:space="preserve">        </t>
    </r>
    <r>
      <rPr>
        <sz val="10.5"/>
        <color rgb="FF9CDCFE"/>
        <rFont val="Consolas"/>
        <family val="3"/>
      </rPr>
      <t>X_train</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datos</t>
    </r>
    <r>
      <rPr>
        <sz val="10.5"/>
        <color rgb="FFCCCCCC"/>
        <rFont val="Consolas"/>
        <family val="3"/>
      </rPr>
      <t>[</t>
    </r>
    <r>
      <rPr>
        <sz val="10.5"/>
        <color rgb="FFCE9178"/>
        <rFont val="Consolas"/>
        <family val="3"/>
      </rPr>
      <t>'precip_max_mm_model'</t>
    </r>
    <r>
      <rPr>
        <sz val="10.5"/>
        <color rgb="FFCCCCCC"/>
        <rFont val="Consolas"/>
        <family val="3"/>
      </rPr>
      <t>].</t>
    </r>
    <r>
      <rPr>
        <sz val="10.5"/>
        <color rgb="FF9CDCFE"/>
        <rFont val="Consolas"/>
        <family val="3"/>
      </rPr>
      <t>values</t>
    </r>
    <r>
      <rPr>
        <sz val="10.5"/>
        <color rgb="FFCCCCCC"/>
        <rFont val="Consolas"/>
        <family val="3"/>
      </rPr>
      <t>.</t>
    </r>
    <r>
      <rPr>
        <sz val="10.5"/>
        <color rgb="FFDCDCAA"/>
        <rFont val="Consolas"/>
        <family val="3"/>
      </rPr>
      <t>reshape</t>
    </r>
    <r>
      <rPr>
        <sz val="10.5"/>
        <color rgb="FFCCCCCC"/>
        <rFont val="Consolas"/>
        <family val="3"/>
      </rPr>
      <t>(</t>
    </r>
    <r>
      <rPr>
        <sz val="10.5"/>
        <color rgb="FFD4D4D4"/>
        <rFont val="Consolas"/>
        <family val="3"/>
      </rPr>
      <t>-</t>
    </r>
    <r>
      <rPr>
        <sz val="10.5"/>
        <color rgb="FFB5CEA8"/>
        <rFont val="Consolas"/>
        <family val="3"/>
      </rPr>
      <t>1</t>
    </r>
    <r>
      <rPr>
        <sz val="10.5"/>
        <color rgb="FFCCCCCC"/>
        <rFont val="Consolas"/>
        <family val="3"/>
      </rPr>
      <t xml:space="preserve">, </t>
    </r>
    <r>
      <rPr>
        <sz val="10.5"/>
        <color rgb="FFB5CEA8"/>
        <rFont val="Consolas"/>
        <family val="3"/>
      </rPr>
      <t>1</t>
    </r>
    <r>
      <rPr>
        <sz val="10.5"/>
        <color rgb="FFCCCCCC"/>
        <rFont val="Consolas"/>
        <family val="3"/>
      </rPr>
      <t>)</t>
    </r>
  </si>
  <si>
    <r>
      <t xml:space="preserve">        </t>
    </r>
    <r>
      <rPr>
        <sz val="10.5"/>
        <color rgb="FF9CDCFE"/>
        <rFont val="Consolas"/>
        <family val="3"/>
      </rPr>
      <t>y_train</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datos</t>
    </r>
    <r>
      <rPr>
        <sz val="10.5"/>
        <color rgb="FFCCCCCC"/>
        <rFont val="Consolas"/>
        <family val="3"/>
      </rPr>
      <t>[</t>
    </r>
    <r>
      <rPr>
        <sz val="10.5"/>
        <color rgb="FFCE9178"/>
        <rFont val="Consolas"/>
        <family val="3"/>
      </rPr>
      <t>'precip_max_mm_ref'</t>
    </r>
    <r>
      <rPr>
        <sz val="10.5"/>
        <color rgb="FFCCCCCC"/>
        <rFont val="Consolas"/>
        <family val="3"/>
      </rPr>
      <t>].</t>
    </r>
    <r>
      <rPr>
        <sz val="10.5"/>
        <color rgb="FF9CDCFE"/>
        <rFont val="Consolas"/>
        <family val="3"/>
      </rPr>
      <t>values</t>
    </r>
  </si>
  <si>
    <r>
      <t xml:space="preserve">        </t>
    </r>
    <r>
      <rPr>
        <sz val="10.5"/>
        <color rgb="FFC586C0"/>
        <rFont val="Consolas"/>
        <family val="3"/>
      </rPr>
      <t>if</t>
    </r>
    <r>
      <rPr>
        <sz val="10.5"/>
        <color rgb="FFCCCCCC"/>
        <rFont val="Consolas"/>
        <family val="3"/>
      </rPr>
      <t xml:space="preserve"> </t>
    </r>
    <r>
      <rPr>
        <sz val="10.5"/>
        <color rgb="FFDCDCAA"/>
        <rFont val="Consolas"/>
        <family val="3"/>
      </rPr>
      <t>len</t>
    </r>
    <r>
      <rPr>
        <sz val="10.5"/>
        <color rgb="FFCCCCCC"/>
        <rFont val="Consolas"/>
        <family val="3"/>
      </rPr>
      <t>(</t>
    </r>
    <r>
      <rPr>
        <sz val="10.5"/>
        <color rgb="FF9CDCFE"/>
        <rFont val="Consolas"/>
        <family val="3"/>
      </rPr>
      <t>X_train</t>
    </r>
    <r>
      <rPr>
        <sz val="10.5"/>
        <color rgb="FFCCCCCC"/>
        <rFont val="Consolas"/>
        <family val="3"/>
      </rPr>
      <t xml:space="preserve">) </t>
    </r>
    <r>
      <rPr>
        <sz val="10.5"/>
        <color rgb="FFD4D4D4"/>
        <rFont val="Consolas"/>
        <family val="3"/>
      </rPr>
      <t>&lt;</t>
    </r>
    <r>
      <rPr>
        <sz val="10.5"/>
        <color rgb="FFCCCCCC"/>
        <rFont val="Consolas"/>
        <family val="3"/>
      </rPr>
      <t xml:space="preserve"> </t>
    </r>
    <r>
      <rPr>
        <sz val="10.5"/>
        <color rgb="FFB5CEA8"/>
        <rFont val="Consolas"/>
        <family val="3"/>
      </rPr>
      <t>2</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</si>
  <si>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 xml:space="preserve">" -&gt; Advertencia: Datos insuficientes para evaluar el modelo </t>
    </r>
    <r>
      <rPr>
        <sz val="10.5"/>
        <color rgb="FF569CD6"/>
        <rFont val="Consolas"/>
        <family val="3"/>
      </rPr>
      <t>{</t>
    </r>
    <r>
      <rPr>
        <sz val="10.5"/>
        <color rgb="FF9CDCFE"/>
        <rFont val="Consolas"/>
        <family val="3"/>
      </rPr>
      <t>modelo</t>
    </r>
    <r>
      <rPr>
        <sz val="10.5"/>
        <color rgb="FF569CD6"/>
        <rFont val="Consolas"/>
        <family val="3"/>
      </rPr>
      <t>}</t>
    </r>
    <r>
      <rPr>
        <sz val="10.5"/>
        <color rgb="FFCE9178"/>
        <rFont val="Consolas"/>
        <family val="3"/>
      </rPr>
      <t>. Omitiendo."</t>
    </r>
    <r>
      <rPr>
        <sz val="10.5"/>
        <color rgb="FFCCCCCC"/>
        <rFont val="Consolas"/>
        <family val="3"/>
      </rPr>
      <t>)</t>
    </r>
  </si>
  <si>
    <r>
      <t xml:space="preserve">        </t>
    </r>
    <r>
      <rPr>
        <sz val="10.5"/>
        <color rgb="FF6A9955"/>
        <rFont val="Consolas"/>
        <family val="3"/>
      </rPr>
      <t># Evaluación de los tres métodos de corrección</t>
    </r>
  </si>
  <si>
    <r>
      <t xml:space="preserve">        </t>
    </r>
    <r>
      <rPr>
        <sz val="10.5"/>
        <color rgb="FF9CDCFE"/>
        <rFont val="Consolas"/>
        <family val="3"/>
      </rPr>
      <t>metodos_a_evaluar</t>
    </r>
    <r>
      <rPr>
        <sz val="10.5"/>
        <color rgb="FFCCCCCC"/>
        <rFont val="Consolas"/>
        <family val="3"/>
      </rPr>
      <t xml:space="preserve"> </t>
    </r>
    <r>
      <rPr>
        <sz val="10.5"/>
        <color rgb="FFD4D4D4"/>
        <rFont val="Consolas"/>
        <family val="3"/>
      </rPr>
      <t>=</t>
    </r>
    <r>
      <rPr>
        <sz val="10.5"/>
        <color rgb="FFCCCCCC"/>
        <rFont val="Consolas"/>
        <family val="3"/>
      </rPr>
      <t xml:space="preserve"> {</t>
    </r>
  </si>
  <si>
    <r>
      <t xml:space="preserve">            </t>
    </r>
    <r>
      <rPr>
        <sz val="10.5"/>
        <color rgb="FFCE9178"/>
        <rFont val="Consolas"/>
        <family val="3"/>
      </rPr>
      <t>'random_forest'</t>
    </r>
    <r>
      <rPr>
        <sz val="10.5"/>
        <color rgb="FFCCCCCC"/>
        <rFont val="Consolas"/>
        <family val="3"/>
      </rPr>
      <t xml:space="preserve">: </t>
    </r>
    <r>
      <rPr>
        <sz val="10.5"/>
        <color rgb="FFCE9178"/>
        <rFont val="Consolas"/>
        <family val="3"/>
      </rPr>
      <t>'Random Forest'</t>
    </r>
    <r>
      <rPr>
        <sz val="10.5"/>
        <color rgb="FFCCCCCC"/>
        <rFont val="Consolas"/>
        <family val="3"/>
      </rPr>
      <t>,</t>
    </r>
  </si>
  <si>
    <r>
      <t xml:space="preserve">            </t>
    </r>
    <r>
      <rPr>
        <sz val="10.5"/>
        <color rgb="FFCE9178"/>
        <rFont val="Consolas"/>
        <family val="3"/>
      </rPr>
      <t>'quantile_mapping'</t>
    </r>
    <r>
      <rPr>
        <sz val="10.5"/>
        <color rgb="FFCCCCCC"/>
        <rFont val="Consolas"/>
        <family val="3"/>
      </rPr>
      <t xml:space="preserve">: </t>
    </r>
    <r>
      <rPr>
        <sz val="10.5"/>
        <color rgb="FFCE9178"/>
        <rFont val="Consolas"/>
        <family val="3"/>
      </rPr>
      <t>'Quantile Mapping'</t>
    </r>
    <r>
      <rPr>
        <sz val="10.5"/>
        <color rgb="FFCCCCCC"/>
        <rFont val="Consolas"/>
        <family val="3"/>
      </rPr>
      <t>,</t>
    </r>
  </si>
  <si>
    <r>
      <t xml:space="preserve">            </t>
    </r>
    <r>
      <rPr>
        <sz val="10.5"/>
        <color rgb="FFCE9178"/>
        <rFont val="Consolas"/>
        <family val="3"/>
      </rPr>
      <t>'basd'</t>
    </r>
    <r>
      <rPr>
        <sz val="10.5"/>
        <color rgb="FFCCCCCC"/>
        <rFont val="Consolas"/>
        <family val="3"/>
      </rPr>
      <t xml:space="preserve">: </t>
    </r>
    <r>
      <rPr>
        <sz val="10.5"/>
        <color rgb="FFCE9178"/>
        <rFont val="Consolas"/>
        <family val="3"/>
      </rPr>
      <t>'BASD'</t>
    </r>
  </si>
  <si>
    <r>
      <t xml:space="preserve">        </t>
    </r>
    <r>
      <rPr>
        <sz val="10.5"/>
        <color rgb="FFC586C0"/>
        <rFont val="Consolas"/>
        <family val="3"/>
      </rPr>
      <t>for</t>
    </r>
    <r>
      <rPr>
        <sz val="10.5"/>
        <color rgb="FFCCCCCC"/>
        <rFont val="Consolas"/>
        <family val="3"/>
      </rPr>
      <t xml:space="preserve"> </t>
    </r>
    <r>
      <rPr>
        <sz val="10.5"/>
        <color rgb="FF9CDCFE"/>
        <rFont val="Consolas"/>
        <family val="3"/>
      </rPr>
      <t>metodo_short</t>
    </r>
    <r>
      <rPr>
        <sz val="10.5"/>
        <color rgb="FFCCCCCC"/>
        <rFont val="Consolas"/>
        <family val="3"/>
      </rPr>
      <t xml:space="preserve">, </t>
    </r>
    <r>
      <rPr>
        <sz val="10.5"/>
        <color rgb="FF9CDCFE"/>
        <rFont val="Consolas"/>
        <family val="3"/>
      </rPr>
      <t>metodo_full</t>
    </r>
    <r>
      <rPr>
        <sz val="10.5"/>
        <color rgb="FFCCCCCC"/>
        <rFont val="Consolas"/>
        <family val="3"/>
      </rPr>
      <t xml:space="preserve"> </t>
    </r>
    <r>
      <rPr>
        <sz val="10.5"/>
        <color rgb="FFC586C0"/>
        <rFont val="Consolas"/>
        <family val="3"/>
      </rPr>
      <t>in</t>
    </r>
    <r>
      <rPr>
        <sz val="10.5"/>
        <color rgb="FFCCCCCC"/>
        <rFont val="Consolas"/>
        <family val="3"/>
      </rPr>
      <t xml:space="preserve"> </t>
    </r>
    <r>
      <rPr>
        <sz val="10.5"/>
        <color rgb="FF9CDCFE"/>
        <rFont val="Consolas"/>
        <family val="3"/>
      </rPr>
      <t>metodos_a_evaluar</t>
    </r>
    <r>
      <rPr>
        <sz val="10.5"/>
        <color rgb="FFCCCCCC"/>
        <rFont val="Consolas"/>
        <family val="3"/>
      </rPr>
      <t>.</t>
    </r>
    <r>
      <rPr>
        <sz val="10.5"/>
        <color rgb="FFDCDCAA"/>
        <rFont val="Consolas"/>
        <family val="3"/>
      </rPr>
      <t>items</t>
    </r>
    <r>
      <rPr>
        <sz val="10.5"/>
        <color rgb="FFCCCCCC"/>
        <rFont val="Consolas"/>
        <family val="3"/>
      </rPr>
      <t>():</t>
    </r>
  </si>
  <si>
    <r>
      <t xml:space="preserve">            </t>
    </r>
    <r>
      <rPr>
        <sz val="10.5"/>
        <color rgb="FFC586C0"/>
        <rFont val="Consolas"/>
        <family val="3"/>
      </rPr>
      <t>if</t>
    </r>
    <r>
      <rPr>
        <sz val="10.5"/>
        <color rgb="FFCCCCCC"/>
        <rFont val="Consolas"/>
        <family val="3"/>
      </rPr>
      <t xml:space="preserve"> </t>
    </r>
    <r>
      <rPr>
        <sz val="10.5"/>
        <color rgb="FF9CDCFE"/>
        <rFont val="Consolas"/>
        <family val="3"/>
      </rPr>
      <t>metodo_short</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CE9178"/>
        <rFont val="Consolas"/>
        <family val="3"/>
      </rPr>
      <t>'random_forest'</t>
    </r>
    <r>
      <rPr>
        <sz val="10.5"/>
        <color rgb="FFCCCCCC"/>
        <rFont val="Consolas"/>
        <family val="3"/>
      </rPr>
      <t>:</t>
    </r>
  </si>
  <si>
    <r>
      <t xml:space="preserve">                </t>
    </r>
    <r>
      <rPr>
        <sz val="10.5"/>
        <color rgb="FF9CDCFE"/>
        <rFont val="Consolas"/>
        <family val="3"/>
      </rPr>
      <t>rf</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RandomForestRegressor</t>
    </r>
    <r>
      <rPr>
        <sz val="10.5"/>
        <color rgb="FFCCCCCC"/>
        <rFont val="Consolas"/>
        <family val="3"/>
      </rPr>
      <t>(</t>
    </r>
    <r>
      <rPr>
        <sz val="10.5"/>
        <color rgb="FF9CDCFE"/>
        <rFont val="Consolas"/>
        <family val="3"/>
      </rPr>
      <t>n_estimators</t>
    </r>
    <r>
      <rPr>
        <sz val="10.5"/>
        <color rgb="FFD4D4D4"/>
        <rFont val="Consolas"/>
        <family val="3"/>
      </rPr>
      <t>=</t>
    </r>
    <r>
      <rPr>
        <sz val="10.5"/>
        <color rgb="FFB5CEA8"/>
        <rFont val="Consolas"/>
        <family val="3"/>
      </rPr>
      <t>100</t>
    </r>
    <r>
      <rPr>
        <sz val="10.5"/>
        <color rgb="FFCCCCCC"/>
        <rFont val="Consolas"/>
        <family val="3"/>
      </rPr>
      <t xml:space="preserve">, </t>
    </r>
    <r>
      <rPr>
        <sz val="10.5"/>
        <color rgb="FF9CDCFE"/>
        <rFont val="Consolas"/>
        <family val="3"/>
      </rPr>
      <t>random_state</t>
    </r>
    <r>
      <rPr>
        <sz val="10.5"/>
        <color rgb="FFD4D4D4"/>
        <rFont val="Consolas"/>
        <family val="3"/>
      </rPr>
      <t>=</t>
    </r>
    <r>
      <rPr>
        <sz val="10.5"/>
        <color rgb="FFB5CEA8"/>
        <rFont val="Consolas"/>
        <family val="3"/>
      </rPr>
      <t>42</t>
    </r>
    <r>
      <rPr>
        <sz val="10.5"/>
        <color rgb="FFCCCCCC"/>
        <rFont val="Consolas"/>
        <family val="3"/>
      </rPr>
      <t>).</t>
    </r>
    <r>
      <rPr>
        <sz val="10.5"/>
        <color rgb="FFDCDCAA"/>
        <rFont val="Consolas"/>
        <family val="3"/>
      </rPr>
      <t>fit</t>
    </r>
    <r>
      <rPr>
        <sz val="10.5"/>
        <color rgb="FFCCCCCC"/>
        <rFont val="Consolas"/>
        <family val="3"/>
      </rPr>
      <t>(</t>
    </r>
    <r>
      <rPr>
        <sz val="10.5"/>
        <color rgb="FF9CDCFE"/>
        <rFont val="Consolas"/>
        <family val="3"/>
      </rPr>
      <t>X_train</t>
    </r>
    <r>
      <rPr>
        <sz val="10.5"/>
        <color rgb="FFCCCCCC"/>
        <rFont val="Consolas"/>
        <family val="3"/>
      </rPr>
      <t xml:space="preserve">, </t>
    </r>
    <r>
      <rPr>
        <sz val="10.5"/>
        <color rgb="FF9CDCFE"/>
        <rFont val="Consolas"/>
        <family val="3"/>
      </rPr>
      <t>y_train</t>
    </r>
    <r>
      <rPr>
        <sz val="10.5"/>
        <color rgb="FFCCCCCC"/>
        <rFont val="Consolas"/>
        <family val="3"/>
      </rPr>
      <t>)</t>
    </r>
  </si>
  <si>
    <r>
      <t xml:space="preserve">                </t>
    </r>
    <r>
      <rPr>
        <sz val="10.5"/>
        <color rgb="FF9CDCFE"/>
        <rFont val="Consolas"/>
        <family val="3"/>
      </rPr>
      <t>y_pred</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rf</t>
    </r>
    <r>
      <rPr>
        <sz val="10.5"/>
        <color rgb="FFCCCCCC"/>
        <rFont val="Consolas"/>
        <family val="3"/>
      </rPr>
      <t>.</t>
    </r>
    <r>
      <rPr>
        <sz val="10.5"/>
        <color rgb="FFDCDCAA"/>
        <rFont val="Consolas"/>
        <family val="3"/>
      </rPr>
      <t>predict</t>
    </r>
    <r>
      <rPr>
        <sz val="10.5"/>
        <color rgb="FFCCCCCC"/>
        <rFont val="Consolas"/>
        <family val="3"/>
      </rPr>
      <t>(</t>
    </r>
    <r>
      <rPr>
        <sz val="10.5"/>
        <color rgb="FF9CDCFE"/>
        <rFont val="Consolas"/>
        <family val="3"/>
      </rPr>
      <t>X_train</t>
    </r>
    <r>
      <rPr>
        <sz val="10.5"/>
        <color rgb="FFCCCCCC"/>
        <rFont val="Consolas"/>
        <family val="3"/>
      </rPr>
      <t>)</t>
    </r>
  </si>
  <si>
    <r>
      <t xml:space="preserve">            </t>
    </r>
    <r>
      <rPr>
        <sz val="10.5"/>
        <color rgb="FFC586C0"/>
        <rFont val="Consolas"/>
        <family val="3"/>
      </rPr>
      <t>elif</t>
    </r>
    <r>
      <rPr>
        <sz val="10.5"/>
        <color rgb="FFCCCCCC"/>
        <rFont val="Consolas"/>
        <family val="3"/>
      </rPr>
      <t xml:space="preserve"> </t>
    </r>
    <r>
      <rPr>
        <sz val="10.5"/>
        <color rgb="FF9CDCFE"/>
        <rFont val="Consolas"/>
        <family val="3"/>
      </rPr>
      <t>metodo_short</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CE9178"/>
        <rFont val="Consolas"/>
        <family val="3"/>
      </rPr>
      <t>'quantile_mapping'</t>
    </r>
    <r>
      <rPr>
        <sz val="10.5"/>
        <color rgb="FFCCCCCC"/>
        <rFont val="Consolas"/>
        <family val="3"/>
      </rPr>
      <t>:</t>
    </r>
  </si>
  <si>
    <r>
      <t xml:space="preserve">                </t>
    </r>
    <r>
      <rPr>
        <sz val="10.5"/>
        <color rgb="FF9CDCFE"/>
        <rFont val="Consolas"/>
        <family val="3"/>
      </rPr>
      <t>quantiles_train_model</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np</t>
    </r>
    <r>
      <rPr>
        <sz val="10.5"/>
        <color rgb="FFCCCCCC"/>
        <rFont val="Consolas"/>
        <family val="3"/>
      </rPr>
      <t>.</t>
    </r>
    <r>
      <rPr>
        <sz val="10.5"/>
        <color rgb="FFDCDCAA"/>
        <rFont val="Consolas"/>
        <family val="3"/>
      </rPr>
      <t>percentile</t>
    </r>
    <r>
      <rPr>
        <sz val="10.5"/>
        <color rgb="FFCCCCCC"/>
        <rFont val="Consolas"/>
        <family val="3"/>
      </rPr>
      <t>(</t>
    </r>
    <r>
      <rPr>
        <sz val="10.5"/>
        <color rgb="FF9CDCFE"/>
        <rFont val="Consolas"/>
        <family val="3"/>
      </rPr>
      <t>X_train</t>
    </r>
    <r>
      <rPr>
        <sz val="10.5"/>
        <color rgb="FFCCCCCC"/>
        <rFont val="Consolas"/>
        <family val="3"/>
      </rPr>
      <t xml:space="preserve">, </t>
    </r>
    <r>
      <rPr>
        <sz val="10.5"/>
        <color rgb="FF4EC9B0"/>
        <rFont val="Consolas"/>
        <family val="3"/>
      </rPr>
      <t>np</t>
    </r>
    <r>
      <rPr>
        <sz val="10.5"/>
        <color rgb="FFCCCCCC"/>
        <rFont val="Consolas"/>
        <family val="3"/>
      </rPr>
      <t>.</t>
    </r>
    <r>
      <rPr>
        <sz val="10.5"/>
        <color rgb="FFDCDCAA"/>
        <rFont val="Consolas"/>
        <family val="3"/>
      </rPr>
      <t>arange</t>
    </r>
    <r>
      <rPr>
        <sz val="10.5"/>
        <color rgb="FFCCCCCC"/>
        <rFont val="Consolas"/>
        <family val="3"/>
      </rPr>
      <t>(</t>
    </r>
    <r>
      <rPr>
        <sz val="10.5"/>
        <color rgb="FFB5CEA8"/>
        <rFont val="Consolas"/>
        <family val="3"/>
      </rPr>
      <t>0</t>
    </r>
    <r>
      <rPr>
        <sz val="10.5"/>
        <color rgb="FFCCCCCC"/>
        <rFont val="Consolas"/>
        <family val="3"/>
      </rPr>
      <t xml:space="preserve">, </t>
    </r>
    <r>
      <rPr>
        <sz val="10.5"/>
        <color rgb="FFB5CEA8"/>
        <rFont val="Consolas"/>
        <family val="3"/>
      </rPr>
      <t>101</t>
    </r>
    <r>
      <rPr>
        <sz val="10.5"/>
        <color rgb="FFCCCCCC"/>
        <rFont val="Consolas"/>
        <family val="3"/>
      </rPr>
      <t>))</t>
    </r>
  </si>
  <si>
    <r>
      <t xml:space="preserve">                </t>
    </r>
    <r>
      <rPr>
        <sz val="10.5"/>
        <color rgb="FF9CDCFE"/>
        <rFont val="Consolas"/>
        <family val="3"/>
      </rPr>
      <t>quantiles_train_ref</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np</t>
    </r>
    <r>
      <rPr>
        <sz val="10.5"/>
        <color rgb="FFCCCCCC"/>
        <rFont val="Consolas"/>
        <family val="3"/>
      </rPr>
      <t>.</t>
    </r>
    <r>
      <rPr>
        <sz val="10.5"/>
        <color rgb="FFDCDCAA"/>
        <rFont val="Consolas"/>
        <family val="3"/>
      </rPr>
      <t>percentile</t>
    </r>
    <r>
      <rPr>
        <sz val="10.5"/>
        <color rgb="FFCCCCCC"/>
        <rFont val="Consolas"/>
        <family val="3"/>
      </rPr>
      <t>(</t>
    </r>
    <r>
      <rPr>
        <sz val="10.5"/>
        <color rgb="FF9CDCFE"/>
        <rFont val="Consolas"/>
        <family val="3"/>
      </rPr>
      <t>y_train</t>
    </r>
    <r>
      <rPr>
        <sz val="10.5"/>
        <color rgb="FFCCCCCC"/>
        <rFont val="Consolas"/>
        <family val="3"/>
      </rPr>
      <t xml:space="preserve">, </t>
    </r>
    <r>
      <rPr>
        <sz val="10.5"/>
        <color rgb="FF4EC9B0"/>
        <rFont val="Consolas"/>
        <family val="3"/>
      </rPr>
      <t>np</t>
    </r>
    <r>
      <rPr>
        <sz val="10.5"/>
        <color rgb="FFCCCCCC"/>
        <rFont val="Consolas"/>
        <family val="3"/>
      </rPr>
      <t>.</t>
    </r>
    <r>
      <rPr>
        <sz val="10.5"/>
        <color rgb="FFDCDCAA"/>
        <rFont val="Consolas"/>
        <family val="3"/>
      </rPr>
      <t>arange</t>
    </r>
    <r>
      <rPr>
        <sz val="10.5"/>
        <color rgb="FFCCCCCC"/>
        <rFont val="Consolas"/>
        <family val="3"/>
      </rPr>
      <t>(</t>
    </r>
    <r>
      <rPr>
        <sz val="10.5"/>
        <color rgb="FFB5CEA8"/>
        <rFont val="Consolas"/>
        <family val="3"/>
      </rPr>
      <t>0</t>
    </r>
    <r>
      <rPr>
        <sz val="10.5"/>
        <color rgb="FFCCCCCC"/>
        <rFont val="Consolas"/>
        <family val="3"/>
      </rPr>
      <t xml:space="preserve">, </t>
    </r>
    <r>
      <rPr>
        <sz val="10.5"/>
        <color rgb="FFB5CEA8"/>
        <rFont val="Consolas"/>
        <family val="3"/>
      </rPr>
      <t>101</t>
    </r>
    <r>
      <rPr>
        <sz val="10.5"/>
        <color rgb="FFCCCCCC"/>
        <rFont val="Consolas"/>
        <family val="3"/>
      </rPr>
      <t>))</t>
    </r>
  </si>
  <si>
    <r>
      <t xml:space="preserve">                </t>
    </r>
    <r>
      <rPr>
        <sz val="10.5"/>
        <color rgb="FF9CDCFE"/>
        <rFont val="Consolas"/>
        <family val="3"/>
      </rPr>
      <t>y_pred</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np</t>
    </r>
    <r>
      <rPr>
        <sz val="10.5"/>
        <color rgb="FFCCCCCC"/>
        <rFont val="Consolas"/>
        <family val="3"/>
      </rPr>
      <t>.</t>
    </r>
    <r>
      <rPr>
        <sz val="10.5"/>
        <color rgb="FFDCDCAA"/>
        <rFont val="Consolas"/>
        <family val="3"/>
      </rPr>
      <t>interp</t>
    </r>
    <r>
      <rPr>
        <sz val="10.5"/>
        <color rgb="FFCCCCCC"/>
        <rFont val="Consolas"/>
        <family val="3"/>
      </rPr>
      <t>(</t>
    </r>
    <r>
      <rPr>
        <sz val="10.5"/>
        <color rgb="FF9CDCFE"/>
        <rFont val="Consolas"/>
        <family val="3"/>
      </rPr>
      <t>X_train</t>
    </r>
    <r>
      <rPr>
        <sz val="10.5"/>
        <color rgb="FFCCCCCC"/>
        <rFont val="Consolas"/>
        <family val="3"/>
      </rPr>
      <t>.</t>
    </r>
    <r>
      <rPr>
        <sz val="10.5"/>
        <color rgb="FFDCDCAA"/>
        <rFont val="Consolas"/>
        <family val="3"/>
      </rPr>
      <t>flatten</t>
    </r>
    <r>
      <rPr>
        <sz val="10.5"/>
        <color rgb="FFCCCCCC"/>
        <rFont val="Consolas"/>
        <family val="3"/>
      </rPr>
      <t xml:space="preserve">(), </t>
    </r>
    <r>
      <rPr>
        <sz val="10.5"/>
        <color rgb="FF9CDCFE"/>
        <rFont val="Consolas"/>
        <family val="3"/>
      </rPr>
      <t>quantiles_train_model</t>
    </r>
    <r>
      <rPr>
        <sz val="10.5"/>
        <color rgb="FFCCCCCC"/>
        <rFont val="Consolas"/>
        <family val="3"/>
      </rPr>
      <t xml:space="preserve">, </t>
    </r>
    <r>
      <rPr>
        <sz val="10.5"/>
        <color rgb="FF9CDCFE"/>
        <rFont val="Consolas"/>
        <family val="3"/>
      </rPr>
      <t>quantiles_train_ref</t>
    </r>
    <r>
      <rPr>
        <sz val="10.5"/>
        <color rgb="FFCCCCCC"/>
        <rFont val="Consolas"/>
        <family val="3"/>
      </rPr>
      <t>)</t>
    </r>
  </si>
  <si>
    <r>
      <t xml:space="preserve">            </t>
    </r>
    <r>
      <rPr>
        <sz val="10.5"/>
        <color rgb="FFC586C0"/>
        <rFont val="Consolas"/>
        <family val="3"/>
      </rPr>
      <t>elif</t>
    </r>
    <r>
      <rPr>
        <sz val="10.5"/>
        <color rgb="FFCCCCCC"/>
        <rFont val="Consolas"/>
        <family val="3"/>
      </rPr>
      <t xml:space="preserve"> </t>
    </r>
    <r>
      <rPr>
        <sz val="10.5"/>
        <color rgb="FF9CDCFE"/>
        <rFont val="Consolas"/>
        <family val="3"/>
      </rPr>
      <t>metodo_short</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CE9178"/>
        <rFont val="Consolas"/>
        <family val="3"/>
      </rPr>
      <t>'basd'</t>
    </r>
    <r>
      <rPr>
        <sz val="10.5"/>
        <color rgb="FFCCCCCC"/>
        <rFont val="Consolas"/>
        <family val="3"/>
      </rPr>
      <t>:</t>
    </r>
  </si>
  <si>
    <r>
      <t xml:space="preserve">                </t>
    </r>
    <r>
      <rPr>
        <sz val="10.5"/>
        <color rgb="FF9CDCFE"/>
        <rFont val="Consolas"/>
        <family val="3"/>
      </rPr>
      <t>y_pred</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X_train</t>
    </r>
    <r>
      <rPr>
        <sz val="10.5"/>
        <color rgb="FFCCCCCC"/>
        <rFont val="Consolas"/>
        <family val="3"/>
      </rPr>
      <t>.</t>
    </r>
    <r>
      <rPr>
        <sz val="10.5"/>
        <color rgb="FFDCDCAA"/>
        <rFont val="Consolas"/>
        <family val="3"/>
      </rPr>
      <t>flatten</t>
    </r>
    <r>
      <rPr>
        <sz val="10.5"/>
        <color rgb="FFCCCCCC"/>
        <rFont val="Consolas"/>
        <family val="3"/>
      </rPr>
      <t xml:space="preserve">() </t>
    </r>
  </si>
  <si>
    <r>
      <t xml:space="preserve">            </t>
    </r>
    <r>
      <rPr>
        <sz val="10.5"/>
        <color rgb="FF9CDCFE"/>
        <rFont val="Consolas"/>
        <family val="3"/>
      </rPr>
      <t>rmse</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np</t>
    </r>
    <r>
      <rPr>
        <sz val="10.5"/>
        <color rgb="FFCCCCCC"/>
        <rFont val="Consolas"/>
        <family val="3"/>
      </rPr>
      <t>.</t>
    </r>
    <r>
      <rPr>
        <sz val="10.5"/>
        <color rgb="FF9CDCFE"/>
        <rFont val="Consolas"/>
        <family val="3"/>
      </rPr>
      <t>sqrt</t>
    </r>
    <r>
      <rPr>
        <sz val="10.5"/>
        <color rgb="FFCCCCCC"/>
        <rFont val="Consolas"/>
        <family val="3"/>
      </rPr>
      <t>(</t>
    </r>
    <r>
      <rPr>
        <sz val="10.5"/>
        <color rgb="FFDCDCAA"/>
        <rFont val="Consolas"/>
        <family val="3"/>
      </rPr>
      <t>mean_squared_error</t>
    </r>
    <r>
      <rPr>
        <sz val="10.5"/>
        <color rgb="FFCCCCCC"/>
        <rFont val="Consolas"/>
        <family val="3"/>
      </rPr>
      <t>(</t>
    </r>
    <r>
      <rPr>
        <sz val="10.5"/>
        <color rgb="FF9CDCFE"/>
        <rFont val="Consolas"/>
        <family val="3"/>
      </rPr>
      <t>y_train</t>
    </r>
    <r>
      <rPr>
        <sz val="10.5"/>
        <color rgb="FFCCCCCC"/>
        <rFont val="Consolas"/>
        <family val="3"/>
      </rPr>
      <t xml:space="preserve">, </t>
    </r>
    <r>
      <rPr>
        <sz val="10.5"/>
        <color rgb="FF9CDCFE"/>
        <rFont val="Consolas"/>
        <family val="3"/>
      </rPr>
      <t>y_pred</t>
    </r>
    <r>
      <rPr>
        <sz val="10.5"/>
        <color rgb="FFCCCCCC"/>
        <rFont val="Consolas"/>
        <family val="3"/>
      </rPr>
      <t>))</t>
    </r>
  </si>
  <si>
    <r>
      <t xml:space="preserve">            </t>
    </r>
    <r>
      <rPr>
        <sz val="10.5"/>
        <color rgb="FF9CDCFE"/>
        <rFont val="Consolas"/>
        <family val="3"/>
      </rPr>
      <t>r2</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DCDCAA"/>
        <rFont val="Consolas"/>
        <family val="3"/>
      </rPr>
      <t>r2_score</t>
    </r>
    <r>
      <rPr>
        <sz val="10.5"/>
        <color rgb="FFCCCCCC"/>
        <rFont val="Consolas"/>
        <family val="3"/>
      </rPr>
      <t>(</t>
    </r>
    <r>
      <rPr>
        <sz val="10.5"/>
        <color rgb="FF9CDCFE"/>
        <rFont val="Consolas"/>
        <family val="3"/>
      </rPr>
      <t>y_train</t>
    </r>
    <r>
      <rPr>
        <sz val="10.5"/>
        <color rgb="FFCCCCCC"/>
        <rFont val="Consolas"/>
        <family val="3"/>
      </rPr>
      <t xml:space="preserve">, </t>
    </r>
    <r>
      <rPr>
        <sz val="10.5"/>
        <color rgb="FF9CDCFE"/>
        <rFont val="Consolas"/>
        <family val="3"/>
      </rPr>
      <t>y_pred</t>
    </r>
    <r>
      <rPr>
        <sz val="10.5"/>
        <color rgb="FFCCCCCC"/>
        <rFont val="Consolas"/>
        <family val="3"/>
      </rPr>
      <t>)</t>
    </r>
  </si>
  <si>
    <r>
      <t xml:space="preserve">            </t>
    </r>
    <r>
      <rPr>
        <sz val="10.5"/>
        <color rgb="FF9CDCFE"/>
        <rFont val="Consolas"/>
        <family val="3"/>
      </rPr>
      <t>resultados_evaluacion</t>
    </r>
    <r>
      <rPr>
        <sz val="10.5"/>
        <color rgb="FFCCCCCC"/>
        <rFont val="Consolas"/>
        <family val="3"/>
      </rPr>
      <t>.</t>
    </r>
    <r>
      <rPr>
        <sz val="10.5"/>
        <color rgb="FFDCDCAA"/>
        <rFont val="Consolas"/>
        <family val="3"/>
      </rPr>
      <t>append</t>
    </r>
    <r>
      <rPr>
        <sz val="10.5"/>
        <color rgb="FFCCCCCC"/>
        <rFont val="Consolas"/>
        <family val="3"/>
      </rPr>
      <t>({</t>
    </r>
  </si>
  <si>
    <r>
      <t xml:space="preserve">                </t>
    </r>
    <r>
      <rPr>
        <sz val="10.5"/>
        <color rgb="FFCE9178"/>
        <rFont val="Consolas"/>
        <family val="3"/>
      </rPr>
      <t>'modelo'</t>
    </r>
    <r>
      <rPr>
        <sz val="10.5"/>
        <color rgb="FFCCCCCC"/>
        <rFont val="Consolas"/>
        <family val="3"/>
      </rPr>
      <t xml:space="preserve">: </t>
    </r>
    <r>
      <rPr>
        <sz val="10.5"/>
        <color rgb="FF9CDCFE"/>
        <rFont val="Consolas"/>
        <family val="3"/>
      </rPr>
      <t>modelo</t>
    </r>
    <r>
      <rPr>
        <sz val="10.5"/>
        <color rgb="FFCCCCCC"/>
        <rFont val="Consolas"/>
        <family val="3"/>
      </rPr>
      <t>,</t>
    </r>
  </si>
  <si>
    <r>
      <t xml:space="preserve">                </t>
    </r>
    <r>
      <rPr>
        <sz val="10.5"/>
        <color rgb="FFCE9178"/>
        <rFont val="Consolas"/>
        <family val="3"/>
      </rPr>
      <t>'metodo'</t>
    </r>
    <r>
      <rPr>
        <sz val="10.5"/>
        <color rgb="FFCCCCCC"/>
        <rFont val="Consolas"/>
        <family val="3"/>
      </rPr>
      <t xml:space="preserve">: </t>
    </r>
    <r>
      <rPr>
        <sz val="10.5"/>
        <color rgb="FF9CDCFE"/>
        <rFont val="Consolas"/>
        <family val="3"/>
      </rPr>
      <t>metodo_full</t>
    </r>
    <r>
      <rPr>
        <sz val="10.5"/>
        <color rgb="FFCCCCCC"/>
        <rFont val="Consolas"/>
        <family val="3"/>
      </rPr>
      <t>,</t>
    </r>
  </si>
  <si>
    <r>
      <t xml:space="preserve">                </t>
    </r>
    <r>
      <rPr>
        <sz val="10.5"/>
        <color rgb="FFCE9178"/>
        <rFont val="Consolas"/>
        <family val="3"/>
      </rPr>
      <t>'RMSE'</t>
    </r>
    <r>
      <rPr>
        <sz val="10.5"/>
        <color rgb="FFCCCCCC"/>
        <rFont val="Consolas"/>
        <family val="3"/>
      </rPr>
      <t xml:space="preserve">: </t>
    </r>
    <r>
      <rPr>
        <sz val="10.5"/>
        <color rgb="FF9CDCFE"/>
        <rFont val="Consolas"/>
        <family val="3"/>
      </rPr>
      <t>rmse</t>
    </r>
    <r>
      <rPr>
        <sz val="10.5"/>
        <color rgb="FFCCCCCC"/>
        <rFont val="Consolas"/>
        <family val="3"/>
      </rPr>
      <t>,</t>
    </r>
  </si>
  <si>
    <r>
      <t xml:space="preserve">                </t>
    </r>
    <r>
      <rPr>
        <sz val="10.5"/>
        <color rgb="FFCE9178"/>
        <rFont val="Consolas"/>
        <family val="3"/>
      </rPr>
      <t>'R2'</t>
    </r>
    <r>
      <rPr>
        <sz val="10.5"/>
        <color rgb="FFCCCCCC"/>
        <rFont val="Consolas"/>
        <family val="3"/>
      </rPr>
      <t xml:space="preserve">: </t>
    </r>
    <r>
      <rPr>
        <sz val="10.5"/>
        <color rgb="FF9CDCFE"/>
        <rFont val="Consolas"/>
        <family val="3"/>
      </rPr>
      <t>r2</t>
    </r>
  </si>
  <si>
    <t>            })</t>
  </si>
  <si>
    <r>
      <t xml:space="preserve">    </t>
    </r>
    <r>
      <rPr>
        <sz val="10.5"/>
        <color rgb="FFC586C0"/>
        <rFont val="Consolas"/>
        <family val="3"/>
      </rPr>
      <t>if</t>
    </r>
    <r>
      <rPr>
        <sz val="10.5"/>
        <color rgb="FFCCCCCC"/>
        <rFont val="Consolas"/>
        <family val="3"/>
      </rPr>
      <t xml:space="preserve"> </t>
    </r>
    <r>
      <rPr>
        <sz val="10.5"/>
        <color rgb="FF569CD6"/>
        <rFont val="Consolas"/>
        <family val="3"/>
      </rPr>
      <t>not</t>
    </r>
    <r>
      <rPr>
        <sz val="10.5"/>
        <color rgb="FFCCCCCC"/>
        <rFont val="Consolas"/>
        <family val="3"/>
      </rPr>
      <t xml:space="preserve"> </t>
    </r>
    <r>
      <rPr>
        <sz val="10.5"/>
        <color rgb="FF9CDCFE"/>
        <rFont val="Consolas"/>
        <family val="3"/>
      </rPr>
      <t>resultados_evaluacion</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</si>
  <si>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CE9178"/>
        <rFont val="Consolas"/>
        <family val="3"/>
      </rPr>
      <t>" X No se pudo evaluar ningún modelo. Verifica que los archivos históricos existan."</t>
    </r>
    <r>
      <rPr>
        <sz val="10.5"/>
        <color rgb="FFCCCCCC"/>
        <rFont val="Consolas"/>
        <family val="3"/>
      </rPr>
      <t>)</t>
    </r>
  </si>
  <si>
    <r>
      <t xml:space="preserve">    </t>
    </r>
    <r>
      <rPr>
        <sz val="10.5"/>
        <color rgb="FF9CDCFE"/>
        <rFont val="Consolas"/>
        <family val="3"/>
      </rPr>
      <t>df_eval</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pd</t>
    </r>
    <r>
      <rPr>
        <sz val="10.5"/>
        <color rgb="FFCCCCCC"/>
        <rFont val="Consolas"/>
        <family val="3"/>
      </rPr>
      <t>.</t>
    </r>
    <r>
      <rPr>
        <sz val="10.5"/>
        <color rgb="FF4EC9B0"/>
        <rFont val="Consolas"/>
        <family val="3"/>
      </rPr>
      <t>DataFrame</t>
    </r>
    <r>
      <rPr>
        <sz val="10.5"/>
        <color rgb="FFCCCCCC"/>
        <rFont val="Consolas"/>
        <family val="3"/>
      </rPr>
      <t>(</t>
    </r>
    <r>
      <rPr>
        <sz val="10.5"/>
        <color rgb="FF9CDCFE"/>
        <rFont val="Consolas"/>
        <family val="3"/>
      </rPr>
      <t>resultados_evaluacion</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</si>
  <si>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CE9178"/>
        <rFont val="Consolas"/>
        <family val="3"/>
      </rPr>
      <t>"</t>
    </r>
    <r>
      <rPr>
        <sz val="10.5"/>
        <color rgb="FFD7BA7D"/>
        <rFont val="Consolas"/>
        <family val="3"/>
      </rPr>
      <t>\n</t>
    </r>
    <r>
      <rPr>
        <sz val="10.5"/>
        <color rgb="FFCE9178"/>
        <rFont val="Consolas"/>
        <family val="3"/>
      </rPr>
      <t>--- Tabla de Evaluación de Precisión (RMSE &amp; R²) ---"</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</si>
  <si>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9CDCFE"/>
        <rFont val="Consolas"/>
        <family val="3"/>
      </rPr>
      <t>df_eval</t>
    </r>
    <r>
      <rPr>
        <sz val="10.5"/>
        <color rgb="FFCCCCCC"/>
        <rFont val="Consolas"/>
        <family val="3"/>
      </rPr>
      <t>.</t>
    </r>
    <r>
      <rPr>
        <sz val="10.5"/>
        <color rgb="FFDCDCAA"/>
        <rFont val="Consolas"/>
        <family val="3"/>
      </rPr>
      <t>to_string</t>
    </r>
    <r>
      <rPr>
        <sz val="10.5"/>
        <color rgb="FFCCCCCC"/>
        <rFont val="Consolas"/>
        <family val="3"/>
      </rPr>
      <t>(</t>
    </r>
    <r>
      <rPr>
        <sz val="10.5"/>
        <color rgb="FF9CDCFE"/>
        <rFont val="Consolas"/>
        <family val="3"/>
      </rPr>
      <t>index</t>
    </r>
    <r>
      <rPr>
        <sz val="10.5"/>
        <color rgb="FFD4D4D4"/>
        <rFont val="Consolas"/>
        <family val="3"/>
      </rPr>
      <t>=</t>
    </r>
    <r>
      <rPr>
        <sz val="10.5"/>
        <color rgb="FF569CD6"/>
        <rFont val="Consolas"/>
        <family val="3"/>
      </rPr>
      <t>False</t>
    </r>
    <r>
      <rPr>
        <sz val="10.5"/>
        <color rgb="FFCCCCCC"/>
        <rFont val="Consolas"/>
        <family val="3"/>
      </rPr>
      <t>))</t>
    </r>
  </si>
  <si>
    <r>
      <t xml:space="preserve">    </t>
    </r>
    <r>
      <rPr>
        <sz val="10.5"/>
        <color rgb="FF9CDCFE"/>
        <rFont val="Consolas"/>
        <family val="3"/>
      </rPr>
      <t>df_eval</t>
    </r>
    <r>
      <rPr>
        <sz val="10.5"/>
        <color rgb="FFCCCCCC"/>
        <rFont val="Consolas"/>
        <family val="3"/>
      </rPr>
      <t>.</t>
    </r>
    <r>
      <rPr>
        <sz val="10.5"/>
        <color rgb="FFDCDCAA"/>
        <rFont val="Consolas"/>
        <family val="3"/>
      </rPr>
      <t>to_csv</t>
    </r>
    <r>
      <rPr>
        <sz val="10.5"/>
        <color rgb="FFCCCCCC"/>
        <rFont val="Consolas"/>
        <family val="3"/>
      </rPr>
      <t>(</t>
    </r>
    <r>
      <rPr>
        <sz val="10.5"/>
        <color rgb="FFCE9178"/>
        <rFont val="Consolas"/>
        <family val="3"/>
      </rPr>
      <t>"tabla_evaluacion_rmse.csv"</t>
    </r>
    <r>
      <rPr>
        <sz val="10.5"/>
        <color rgb="FFCCCCCC"/>
        <rFont val="Consolas"/>
        <family val="3"/>
      </rPr>
      <t xml:space="preserve">, </t>
    </r>
    <r>
      <rPr>
        <sz val="10.5"/>
        <color rgb="FF9CDCFE"/>
        <rFont val="Consolas"/>
        <family val="3"/>
      </rPr>
      <t>index</t>
    </r>
    <r>
      <rPr>
        <sz val="10.5"/>
        <color rgb="FFD4D4D4"/>
        <rFont val="Consolas"/>
        <family val="3"/>
      </rPr>
      <t>=</t>
    </r>
    <r>
      <rPr>
        <sz val="10.5"/>
        <color rgb="FF569CD6"/>
        <rFont val="Consolas"/>
        <family val="3"/>
      </rPr>
      <t>False</t>
    </r>
    <r>
      <rPr>
        <sz val="10.5"/>
        <color rgb="FFCCCCCC"/>
        <rFont val="Consolas"/>
        <family val="3"/>
      </rPr>
      <t>)</t>
    </r>
  </si>
  <si>
    <r>
      <t xml:space="preserve">    </t>
    </r>
    <r>
      <rPr>
        <sz val="10.5"/>
        <color rgb="FF6A9955"/>
        <rFont val="Consolas"/>
        <family val="3"/>
      </rPr>
      <t># Buscar la mejor combinación basada en el menor RMSE acumulado</t>
    </r>
  </si>
  <si>
    <r>
      <t xml:space="preserve">    </t>
    </r>
    <r>
      <rPr>
        <sz val="10.5"/>
        <color rgb="FF9CDCFE"/>
        <rFont val="Consolas"/>
        <family val="3"/>
      </rPr>
      <t>df_eval</t>
    </r>
    <r>
      <rPr>
        <sz val="10.5"/>
        <color rgb="FFCCCCCC"/>
        <rFont val="Consolas"/>
        <family val="3"/>
      </rPr>
      <t>[</t>
    </r>
    <r>
      <rPr>
        <sz val="10.5"/>
        <color rgb="FFCE9178"/>
        <rFont val="Consolas"/>
        <family val="3"/>
      </rPr>
      <t>'ranking'</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df_eval</t>
    </r>
    <r>
      <rPr>
        <sz val="10.5"/>
        <color rgb="FFCCCCCC"/>
        <rFont val="Consolas"/>
        <family val="3"/>
      </rPr>
      <t>.</t>
    </r>
    <r>
      <rPr>
        <sz val="10.5"/>
        <color rgb="FFDCDCAA"/>
        <rFont val="Consolas"/>
        <family val="3"/>
      </rPr>
      <t>groupby</t>
    </r>
    <r>
      <rPr>
        <sz val="10.5"/>
        <color rgb="FFCCCCCC"/>
        <rFont val="Consolas"/>
        <family val="3"/>
      </rPr>
      <t>(</t>
    </r>
    <r>
      <rPr>
        <sz val="10.5"/>
        <color rgb="FFCE9178"/>
        <rFont val="Consolas"/>
        <family val="3"/>
      </rPr>
      <t>'modelo'</t>
    </r>
    <r>
      <rPr>
        <sz val="10.5"/>
        <color rgb="FFCCCCCC"/>
        <rFont val="Consolas"/>
        <family val="3"/>
      </rPr>
      <t>)[</t>
    </r>
    <r>
      <rPr>
        <sz val="10.5"/>
        <color rgb="FFCE9178"/>
        <rFont val="Consolas"/>
        <family val="3"/>
      </rPr>
      <t>'RMSE'</t>
    </r>
    <r>
      <rPr>
        <sz val="10.5"/>
        <color rgb="FFCCCCCC"/>
        <rFont val="Consolas"/>
        <family val="3"/>
      </rPr>
      <t>].</t>
    </r>
    <r>
      <rPr>
        <sz val="10.5"/>
        <color rgb="FFDCDCAA"/>
        <rFont val="Consolas"/>
        <family val="3"/>
      </rPr>
      <t>rank</t>
    </r>
    <r>
      <rPr>
        <sz val="10.5"/>
        <color rgb="FFCCCCCC"/>
        <rFont val="Consolas"/>
        <family val="3"/>
      </rPr>
      <t>(</t>
    </r>
    <r>
      <rPr>
        <sz val="10.5"/>
        <color rgb="FF9CDCFE"/>
        <rFont val="Consolas"/>
        <family val="3"/>
      </rPr>
      <t>method</t>
    </r>
    <r>
      <rPr>
        <sz val="10.5"/>
        <color rgb="FFD4D4D4"/>
        <rFont val="Consolas"/>
        <family val="3"/>
      </rPr>
      <t>=</t>
    </r>
    <r>
      <rPr>
        <sz val="10.5"/>
        <color rgb="FFCE9178"/>
        <rFont val="Consolas"/>
        <family val="3"/>
      </rPr>
      <t>'min'</t>
    </r>
    <r>
      <rPr>
        <sz val="10.5"/>
        <color rgb="FFCCCCCC"/>
        <rFont val="Consolas"/>
        <family val="3"/>
      </rPr>
      <t>)</t>
    </r>
  </si>
  <si>
    <r>
      <t xml:space="preserve">    </t>
    </r>
    <r>
      <rPr>
        <sz val="10.5"/>
        <color rgb="FF9CDCFE"/>
        <rFont val="Consolas"/>
        <family val="3"/>
      </rPr>
      <t>mejor_modelo_por_metodo</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df_eval</t>
    </r>
    <r>
      <rPr>
        <sz val="10.5"/>
        <color rgb="FFCCCCCC"/>
        <rFont val="Consolas"/>
        <family val="3"/>
      </rPr>
      <t>.</t>
    </r>
    <r>
      <rPr>
        <sz val="10.5"/>
        <color rgb="FF9CDCFE"/>
        <rFont val="Consolas"/>
        <family val="3"/>
      </rPr>
      <t>loc</t>
    </r>
    <r>
      <rPr>
        <sz val="10.5"/>
        <color rgb="FFCCCCCC"/>
        <rFont val="Consolas"/>
        <family val="3"/>
      </rPr>
      <t>[</t>
    </r>
    <r>
      <rPr>
        <sz val="10.5"/>
        <color rgb="FF9CDCFE"/>
        <rFont val="Consolas"/>
        <family val="3"/>
      </rPr>
      <t>df_eval</t>
    </r>
    <r>
      <rPr>
        <sz val="10.5"/>
        <color rgb="FFCCCCCC"/>
        <rFont val="Consolas"/>
        <family val="3"/>
      </rPr>
      <t>.</t>
    </r>
    <r>
      <rPr>
        <sz val="10.5"/>
        <color rgb="FFDCDCAA"/>
        <rFont val="Consolas"/>
        <family val="3"/>
      </rPr>
      <t>groupby</t>
    </r>
    <r>
      <rPr>
        <sz val="10.5"/>
        <color rgb="FFCCCCCC"/>
        <rFont val="Consolas"/>
        <family val="3"/>
      </rPr>
      <t>(</t>
    </r>
    <r>
      <rPr>
        <sz val="10.5"/>
        <color rgb="FFCE9178"/>
        <rFont val="Consolas"/>
        <family val="3"/>
      </rPr>
      <t>'metodo'</t>
    </r>
    <r>
      <rPr>
        <sz val="10.5"/>
        <color rgb="FFCCCCCC"/>
        <rFont val="Consolas"/>
        <family val="3"/>
      </rPr>
      <t>)[</t>
    </r>
    <r>
      <rPr>
        <sz val="10.5"/>
        <color rgb="FFCE9178"/>
        <rFont val="Consolas"/>
        <family val="3"/>
      </rPr>
      <t>'RMSE'</t>
    </r>
    <r>
      <rPr>
        <sz val="10.5"/>
        <color rgb="FFCCCCCC"/>
        <rFont val="Consolas"/>
        <family val="3"/>
      </rPr>
      <t>].</t>
    </r>
    <r>
      <rPr>
        <sz val="10.5"/>
        <color rgb="FFDCDCAA"/>
        <rFont val="Consolas"/>
        <family val="3"/>
      </rPr>
      <t>idxmin</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</si>
  <si>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CE9178"/>
        <rFont val="Consolas"/>
        <family val="3"/>
      </rPr>
      <t>"</t>
    </r>
    <r>
      <rPr>
        <sz val="10.5"/>
        <color rgb="FFD7BA7D"/>
        <rFont val="Consolas"/>
        <family val="3"/>
      </rPr>
      <t>\n</t>
    </r>
    <r>
      <rPr>
        <sz val="10.5"/>
        <color rgb="FFCE9178"/>
        <rFont val="Consolas"/>
        <family val="3"/>
      </rPr>
      <t>--- MEJOR MODELO POR MÉTODO ---"</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</si>
  <si>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9CDCFE"/>
        <rFont val="Consolas"/>
        <family val="3"/>
      </rPr>
      <t>mejor_modelo_por_metodo</t>
    </r>
    <r>
      <rPr>
        <sz val="10.5"/>
        <color rgb="FFCCCCCC"/>
        <rFont val="Consolas"/>
        <family val="3"/>
      </rPr>
      <t>[[</t>
    </r>
    <r>
      <rPr>
        <sz val="10.5"/>
        <color rgb="FFCE9178"/>
        <rFont val="Consolas"/>
        <family val="3"/>
      </rPr>
      <t>'modelo'</t>
    </r>
    <r>
      <rPr>
        <sz val="10.5"/>
        <color rgb="FFCCCCCC"/>
        <rFont val="Consolas"/>
        <family val="3"/>
      </rPr>
      <t xml:space="preserve">, </t>
    </r>
    <r>
      <rPr>
        <sz val="10.5"/>
        <color rgb="FFCE9178"/>
        <rFont val="Consolas"/>
        <family val="3"/>
      </rPr>
      <t>'metodo'</t>
    </r>
    <r>
      <rPr>
        <sz val="10.5"/>
        <color rgb="FFCCCCCC"/>
        <rFont val="Consolas"/>
        <family val="3"/>
      </rPr>
      <t xml:space="preserve">, </t>
    </r>
    <r>
      <rPr>
        <sz val="10.5"/>
        <color rgb="FFCE9178"/>
        <rFont val="Consolas"/>
        <family val="3"/>
      </rPr>
      <t>'RMSE'</t>
    </r>
    <r>
      <rPr>
        <sz val="10.5"/>
        <color rgb="FFCCCCCC"/>
        <rFont val="Consolas"/>
        <family val="3"/>
      </rPr>
      <t>]].</t>
    </r>
    <r>
      <rPr>
        <sz val="10.5"/>
        <color rgb="FFDCDCAA"/>
        <rFont val="Consolas"/>
        <family val="3"/>
      </rPr>
      <t>to_string</t>
    </r>
    <r>
      <rPr>
        <sz val="10.5"/>
        <color rgb="FFCCCCCC"/>
        <rFont val="Consolas"/>
        <family val="3"/>
      </rPr>
      <t>(</t>
    </r>
    <r>
      <rPr>
        <sz val="10.5"/>
        <color rgb="FF9CDCFE"/>
        <rFont val="Consolas"/>
        <family val="3"/>
      </rPr>
      <t>index</t>
    </r>
    <r>
      <rPr>
        <sz val="10.5"/>
        <color rgb="FFD4D4D4"/>
        <rFont val="Consolas"/>
        <family val="3"/>
      </rPr>
      <t>=</t>
    </r>
    <r>
      <rPr>
        <sz val="10.5"/>
        <color rgb="FF569CD6"/>
        <rFont val="Consolas"/>
        <family val="3"/>
      </rPr>
      <t>False</t>
    </r>
    <r>
      <rPr>
        <sz val="10.5"/>
        <color rgb="FFCCCCCC"/>
        <rFont val="Consolas"/>
        <family val="3"/>
      </rPr>
      <t>))</t>
    </r>
  </si>
  <si>
    <r>
      <t xml:space="preserve">    </t>
    </r>
    <r>
      <rPr>
        <sz val="10.5"/>
        <color rgb="FF9CDCFE"/>
        <rFont val="Consolas"/>
        <family val="3"/>
      </rPr>
      <t>mejor_resultado</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df_eval</t>
    </r>
    <r>
      <rPr>
        <sz val="10.5"/>
        <color rgb="FFCCCCCC"/>
        <rFont val="Consolas"/>
        <family val="3"/>
      </rPr>
      <t>.</t>
    </r>
    <r>
      <rPr>
        <sz val="10.5"/>
        <color rgb="FF9CDCFE"/>
        <rFont val="Consolas"/>
        <family val="3"/>
      </rPr>
      <t>loc</t>
    </r>
    <r>
      <rPr>
        <sz val="10.5"/>
        <color rgb="FFCCCCCC"/>
        <rFont val="Consolas"/>
        <family val="3"/>
      </rPr>
      <t>[</t>
    </r>
    <r>
      <rPr>
        <sz val="10.5"/>
        <color rgb="FF9CDCFE"/>
        <rFont val="Consolas"/>
        <family val="3"/>
      </rPr>
      <t>df_eval</t>
    </r>
    <r>
      <rPr>
        <sz val="10.5"/>
        <color rgb="FFCCCCCC"/>
        <rFont val="Consolas"/>
        <family val="3"/>
      </rPr>
      <t>[</t>
    </r>
    <r>
      <rPr>
        <sz val="10.5"/>
        <color rgb="FFCE9178"/>
        <rFont val="Consolas"/>
        <family val="3"/>
      </rPr>
      <t>'RMSE'</t>
    </r>
    <r>
      <rPr>
        <sz val="10.5"/>
        <color rgb="FFCCCCCC"/>
        <rFont val="Consolas"/>
        <family val="3"/>
      </rPr>
      <t>].</t>
    </r>
    <r>
      <rPr>
        <sz val="10.5"/>
        <color rgb="FFDCDCAA"/>
        <rFont val="Consolas"/>
        <family val="3"/>
      </rPr>
      <t>idxmin</t>
    </r>
    <r>
      <rPr>
        <sz val="10.5"/>
        <color rgb="FFCCCCCC"/>
        <rFont val="Consolas"/>
        <family val="3"/>
      </rPr>
      <t>()]</t>
    </r>
  </si>
  <si>
    <r>
      <t xml:space="preserve">    </t>
    </r>
    <r>
      <rPr>
        <sz val="10.5"/>
        <color rgb="FF9CDCFE"/>
        <rFont val="Consolas"/>
        <family val="3"/>
      </rPr>
      <t>mejor_modelo</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mejor_resultado</t>
    </r>
    <r>
      <rPr>
        <sz val="10.5"/>
        <color rgb="FFCCCCCC"/>
        <rFont val="Consolas"/>
        <family val="3"/>
      </rPr>
      <t>[</t>
    </r>
    <r>
      <rPr>
        <sz val="10.5"/>
        <color rgb="FFCE9178"/>
        <rFont val="Consolas"/>
        <family val="3"/>
      </rPr>
      <t>'modelo'</t>
    </r>
    <r>
      <rPr>
        <sz val="10.5"/>
        <color rgb="FFCCCCCC"/>
        <rFont val="Consolas"/>
        <family val="3"/>
      </rPr>
      <t>]</t>
    </r>
  </si>
  <si>
    <r>
      <t xml:space="preserve">    </t>
    </r>
    <r>
      <rPr>
        <sz val="10.5"/>
        <color rgb="FF9CDCFE"/>
        <rFont val="Consolas"/>
        <family val="3"/>
      </rPr>
      <t>mejor_metodo</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mejor_resultado</t>
    </r>
    <r>
      <rPr>
        <sz val="10.5"/>
        <color rgb="FFCCCCCC"/>
        <rFont val="Consolas"/>
        <family val="3"/>
      </rPr>
      <t>[</t>
    </r>
    <r>
      <rPr>
        <sz val="10.5"/>
        <color rgb="FFCE9178"/>
        <rFont val="Consolas"/>
        <family val="3"/>
      </rPr>
      <t>'metodo'</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</si>
  <si>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CE9178"/>
        <rFont val="Consolas"/>
        <family val="3"/>
      </rPr>
      <t>"</t>
    </r>
    <r>
      <rPr>
        <sz val="10.5"/>
        <color rgb="FFD7BA7D"/>
        <rFont val="Consolas"/>
        <family val="3"/>
      </rPr>
      <t>\n</t>
    </r>
    <r>
      <rPr>
        <sz val="10.5"/>
        <color rgb="FFCE9178"/>
        <rFont val="Consolas"/>
        <family val="3"/>
      </rPr>
      <t>--- MEJOR COMBINACIÓN ENCONTRADA (BASADO EN PRECISIÓN HISTÓRICA) ---"</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</si>
  <si>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 xml:space="preserve">" -&gt; Modelo con menor error (RMSE): </t>
    </r>
    <r>
      <rPr>
        <sz val="10.5"/>
        <color rgb="FF569CD6"/>
        <rFont val="Consolas"/>
        <family val="3"/>
      </rPr>
      <t>{</t>
    </r>
    <r>
      <rPr>
        <sz val="10.5"/>
        <color rgb="FF9CDCFE"/>
        <rFont val="Consolas"/>
        <family val="3"/>
      </rPr>
      <t>mejor_modelo</t>
    </r>
    <r>
      <rPr>
        <sz val="10.5"/>
        <color rgb="FF569CD6"/>
        <rFont val="Consolas"/>
        <family val="3"/>
      </rPr>
      <t>}</t>
    </r>
    <r>
      <rPr>
        <sz val="10.5"/>
        <color rgb="FFCE9178"/>
        <rFont val="Consolas"/>
        <family val="3"/>
      </rPr>
      <t>"</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</si>
  <si>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 xml:space="preserve">" -&gt; Método de corrección: </t>
    </r>
    <r>
      <rPr>
        <sz val="10.5"/>
        <color rgb="FF569CD6"/>
        <rFont val="Consolas"/>
        <family val="3"/>
      </rPr>
      <t>{</t>
    </r>
    <r>
      <rPr>
        <sz val="10.5"/>
        <color rgb="FF9CDCFE"/>
        <rFont val="Consolas"/>
        <family val="3"/>
      </rPr>
      <t>mejor_metodo</t>
    </r>
    <r>
      <rPr>
        <sz val="10.5"/>
        <color rgb="FF569CD6"/>
        <rFont val="Consolas"/>
        <family val="3"/>
      </rPr>
      <t>}</t>
    </r>
    <r>
      <rPr>
        <sz val="10.5"/>
        <color rgb="FFCE9178"/>
        <rFont val="Consolas"/>
        <family val="3"/>
      </rPr>
      <t>"</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</si>
  <si>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 xml:space="preserve">" -&gt; RMSE más bajo: </t>
    </r>
    <r>
      <rPr>
        <sz val="10.5"/>
        <color rgb="FF569CD6"/>
        <rFont val="Consolas"/>
        <family val="3"/>
      </rPr>
      <t>{</t>
    </r>
    <r>
      <rPr>
        <sz val="10.5"/>
        <color rgb="FF9CDCFE"/>
        <rFont val="Consolas"/>
        <family val="3"/>
      </rPr>
      <t>mejor_resultado</t>
    </r>
    <r>
      <rPr>
        <sz val="10.5"/>
        <color rgb="FFCCCCCC"/>
        <rFont val="Consolas"/>
        <family val="3"/>
      </rPr>
      <t>[</t>
    </r>
    <r>
      <rPr>
        <sz val="10.5"/>
        <color rgb="FFCE9178"/>
        <rFont val="Consolas"/>
        <family val="3"/>
      </rPr>
      <t>'RMSE'</t>
    </r>
    <r>
      <rPr>
        <sz val="10.5"/>
        <color rgb="FFCCCCCC"/>
        <rFont val="Consolas"/>
        <family val="3"/>
      </rPr>
      <t>]</t>
    </r>
    <r>
      <rPr>
        <sz val="10.5"/>
        <color rgb="FF569CD6"/>
        <rFont val="Consolas"/>
        <family val="3"/>
      </rPr>
      <t>:.4f}</t>
    </r>
    <r>
      <rPr>
        <sz val="10.5"/>
        <color rgb="FFCE9178"/>
        <rFont val="Consolas"/>
        <family val="3"/>
      </rPr>
      <t>"</t>
    </r>
    <r>
      <rPr>
        <sz val="10.5"/>
        <color rgb="FFCCCCCC"/>
        <rFont val="Consolas"/>
        <family val="3"/>
      </rPr>
      <t>)</t>
    </r>
  </si>
  <si>
    <r>
      <t xml:space="preserve">    </t>
    </r>
    <r>
      <rPr>
        <sz val="10.5"/>
        <color rgb="FFC586C0"/>
        <rFont val="Consolas"/>
        <family val="3"/>
      </rPr>
      <t>with</t>
    </r>
    <r>
      <rPr>
        <sz val="10.5"/>
        <color rgb="FFCCCCCC"/>
        <rFont val="Consolas"/>
        <family val="3"/>
      </rPr>
      <t xml:space="preserve"> </t>
    </r>
    <r>
      <rPr>
        <sz val="10.5"/>
        <color rgb="FFDCDCAA"/>
        <rFont val="Consolas"/>
        <family val="3"/>
      </rPr>
      <t>open</t>
    </r>
    <r>
      <rPr>
        <sz val="10.5"/>
        <color rgb="FFCCCCCC"/>
        <rFont val="Consolas"/>
        <family val="3"/>
      </rPr>
      <t>(</t>
    </r>
    <r>
      <rPr>
        <sz val="10.5"/>
        <color rgb="FF9CDCFE"/>
        <rFont val="Consolas"/>
        <family val="3"/>
      </rPr>
      <t>archivo_mejor_combinacion</t>
    </r>
    <r>
      <rPr>
        <sz val="10.5"/>
        <color rgb="FFCCCCCC"/>
        <rFont val="Consolas"/>
        <family val="3"/>
      </rPr>
      <t xml:space="preserve">, </t>
    </r>
    <r>
      <rPr>
        <sz val="10.5"/>
        <color rgb="FFCE9178"/>
        <rFont val="Consolas"/>
        <family val="3"/>
      </rPr>
      <t>'w'</t>
    </r>
    <r>
      <rPr>
        <sz val="10.5"/>
        <color rgb="FFCCCCCC"/>
        <rFont val="Consolas"/>
        <family val="3"/>
      </rPr>
      <t xml:space="preserve">) </t>
    </r>
    <r>
      <rPr>
        <sz val="10.5"/>
        <color rgb="FFC586C0"/>
        <rFont val="Consolas"/>
        <family val="3"/>
      </rPr>
      <t>as</t>
    </r>
    <r>
      <rPr>
        <sz val="10.5"/>
        <color rgb="FFCCCCCC"/>
        <rFont val="Consolas"/>
        <family val="3"/>
      </rPr>
      <t xml:space="preserve"> </t>
    </r>
    <r>
      <rPr>
        <sz val="10.5"/>
        <color rgb="FF9CDCFE"/>
        <rFont val="Consolas"/>
        <family val="3"/>
      </rPr>
      <t>f</t>
    </r>
    <r>
      <rPr>
        <sz val="10.5"/>
        <color rgb="FFCCCCCC"/>
        <rFont val="Consolas"/>
        <family val="3"/>
      </rPr>
      <t>:</t>
    </r>
  </si>
  <si>
    <r>
      <t xml:space="preserve">        </t>
    </r>
    <r>
      <rPr>
        <sz val="10.5"/>
        <color rgb="FF9CDCFE"/>
        <rFont val="Consolas"/>
        <family val="3"/>
      </rPr>
      <t>f</t>
    </r>
    <r>
      <rPr>
        <sz val="10.5"/>
        <color rgb="FFCCCCCC"/>
        <rFont val="Consolas"/>
        <family val="3"/>
      </rPr>
      <t>.</t>
    </r>
    <r>
      <rPr>
        <sz val="10.5"/>
        <color rgb="FFDCDCAA"/>
        <rFont val="Consolas"/>
        <family val="3"/>
      </rPr>
      <t>write</t>
    </r>
    <r>
      <rPr>
        <sz val="10.5"/>
        <color rgb="FFCCCCCC"/>
        <rFont val="Consolas"/>
        <family val="3"/>
      </rPr>
      <t>(</t>
    </r>
    <r>
      <rPr>
        <sz val="10.5"/>
        <color rgb="FF569CD6"/>
        <rFont val="Consolas"/>
        <family val="3"/>
      </rPr>
      <t>f</t>
    </r>
    <r>
      <rPr>
        <sz val="10.5"/>
        <color rgb="FFCE9178"/>
        <rFont val="Consolas"/>
        <family val="3"/>
      </rPr>
      <t>"</t>
    </r>
    <r>
      <rPr>
        <sz val="10.5"/>
        <color rgb="FF569CD6"/>
        <rFont val="Consolas"/>
        <family val="3"/>
      </rPr>
      <t>{</t>
    </r>
    <r>
      <rPr>
        <sz val="10.5"/>
        <color rgb="FF9CDCFE"/>
        <rFont val="Consolas"/>
        <family val="3"/>
      </rPr>
      <t>mejor_modelo</t>
    </r>
    <r>
      <rPr>
        <sz val="10.5"/>
        <color rgb="FF569CD6"/>
        <rFont val="Consolas"/>
        <family val="3"/>
      </rPr>
      <t>}</t>
    </r>
    <r>
      <rPr>
        <sz val="10.5"/>
        <color rgb="FFCE9178"/>
        <rFont val="Consolas"/>
        <family val="3"/>
      </rPr>
      <t>,</t>
    </r>
    <r>
      <rPr>
        <sz val="10.5"/>
        <color rgb="FF569CD6"/>
        <rFont val="Consolas"/>
        <family val="3"/>
      </rPr>
      <t>{</t>
    </r>
    <r>
      <rPr>
        <sz val="10.5"/>
        <color rgb="FF9CDCFE"/>
        <rFont val="Consolas"/>
        <family val="3"/>
      </rPr>
      <t>mejor_metodo</t>
    </r>
    <r>
      <rPr>
        <sz val="10.5"/>
        <color rgb="FF569CD6"/>
        <rFont val="Consolas"/>
        <family val="3"/>
      </rPr>
      <t>}</t>
    </r>
    <r>
      <rPr>
        <sz val="10.5"/>
        <color rgb="FFCE9178"/>
        <rFont val="Consolas"/>
        <family val="3"/>
      </rPr>
      <t>"</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</si>
  <si>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 -&gt; Mejor combinación guardada en '</t>
    </r>
    <r>
      <rPr>
        <sz val="10.5"/>
        <color rgb="FF569CD6"/>
        <rFont val="Consolas"/>
        <family val="3"/>
      </rPr>
      <t>{</t>
    </r>
    <r>
      <rPr>
        <sz val="10.5"/>
        <color rgb="FF9CDCFE"/>
        <rFont val="Consolas"/>
        <family val="3"/>
      </rPr>
      <t>archivo_mejor_combinacion</t>
    </r>
    <r>
      <rPr>
        <sz val="10.5"/>
        <color rgb="FF569CD6"/>
        <rFont val="Consolas"/>
        <family val="3"/>
      </rPr>
      <t>}</t>
    </r>
    <r>
      <rPr>
        <sz val="10.5"/>
        <color rgb="FFCE9178"/>
        <rFont val="Consolas"/>
        <family val="3"/>
      </rPr>
      <t>'"</t>
    </r>
    <r>
      <rPr>
        <sz val="10.5"/>
        <color rgb="FFCCCCCC"/>
        <rFont val="Consolas"/>
        <family val="3"/>
      </rPr>
      <t>)</t>
    </r>
  </si>
  <si>
    <r>
      <t xml:space="preserve">    </t>
    </r>
    <r>
      <rPr>
        <sz val="10.5"/>
        <color rgb="FFDCDCAA"/>
        <rFont val="Consolas"/>
        <family val="3"/>
      </rPr>
      <t>generar_grafico_rmse</t>
    </r>
    <r>
      <rPr>
        <sz val="10.5"/>
        <color rgb="FFCCCCCC"/>
        <rFont val="Consolas"/>
        <family val="3"/>
      </rPr>
      <t>(</t>
    </r>
    <r>
      <rPr>
        <sz val="10.5"/>
        <color rgb="FF9CDCFE"/>
        <rFont val="Consolas"/>
        <family val="3"/>
      </rPr>
      <t>df_eval</t>
    </r>
    <r>
      <rPr>
        <sz val="10.5"/>
        <color rgb="FFCCCCCC"/>
        <rFont val="Consolas"/>
        <family val="3"/>
      </rPr>
      <t>)</t>
    </r>
  </si>
  <si>
    <r>
      <t>def</t>
    </r>
    <r>
      <rPr>
        <sz val="10.5"/>
        <color rgb="FFCCCCCC"/>
        <rFont val="Consolas"/>
        <family val="3"/>
      </rPr>
      <t xml:space="preserve"> </t>
    </r>
    <r>
      <rPr>
        <sz val="10.5"/>
        <color rgb="FFDCDCAA"/>
        <rFont val="Consolas"/>
        <family val="3"/>
      </rPr>
      <t>generar_grafico_rmse</t>
    </r>
    <r>
      <rPr>
        <sz val="10.5"/>
        <color rgb="FFCCCCCC"/>
        <rFont val="Consolas"/>
        <family val="3"/>
      </rPr>
      <t>(</t>
    </r>
    <r>
      <rPr>
        <sz val="10.5"/>
        <color rgb="FF9CDCFE"/>
        <rFont val="Consolas"/>
        <family val="3"/>
      </rPr>
      <t>df_eval</t>
    </r>
    <r>
      <rPr>
        <sz val="10.5"/>
        <color rgb="FFCCCCCC"/>
        <rFont val="Consolas"/>
        <family val="3"/>
      </rPr>
      <t>):</t>
    </r>
  </si>
  <si>
    <r>
      <t xml:space="preserve">    </t>
    </r>
    <r>
      <rPr>
        <sz val="10.5"/>
        <color rgb="FFCE9178"/>
        <rFont val="Consolas"/>
        <family val="3"/>
      </rPr>
      <t>"""Genera y guarda un gráfico de barras comparando el RMSE de los modelos por método."""</t>
    </r>
  </si>
  <si>
    <r>
      <t xml:space="preserve">    </t>
    </r>
    <r>
      <rPr>
        <sz val="10.5"/>
        <color rgb="FF9CDCFE"/>
        <rFont val="Consolas"/>
        <family val="3"/>
      </rPr>
      <t>nombre_grafico</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CE9178"/>
        <rFont val="Consolas"/>
        <family val="3"/>
      </rPr>
      <t>"grafico_evaluacion_RMSE_comparativo.png"</t>
    </r>
  </si>
  <si>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t>
    </r>
    <r>
      <rPr>
        <sz val="10.5"/>
        <color rgb="FFD7BA7D"/>
        <rFont val="Consolas"/>
        <family val="3"/>
      </rPr>
      <t>\n</t>
    </r>
    <r>
      <rPr>
        <sz val="10.5"/>
        <color rgb="FFCE9178"/>
        <rFont val="Consolas"/>
        <family val="3"/>
      </rPr>
      <t xml:space="preserve"> H Generando gráfico de evaluación de modelos (RMSE)..."</t>
    </r>
    <r>
      <rPr>
        <sz val="10.5"/>
        <color rgb="FFCCCCCC"/>
        <rFont val="Consolas"/>
        <family val="3"/>
      </rPr>
      <t>)</t>
    </r>
  </si>
  <si>
    <r>
      <t xml:space="preserve">    </t>
    </r>
    <r>
      <rPr>
        <sz val="10.5"/>
        <color rgb="FF4EC9B0"/>
        <rFont val="Consolas"/>
        <family val="3"/>
      </rPr>
      <t>plt</t>
    </r>
    <r>
      <rPr>
        <sz val="10.5"/>
        <color rgb="FFCCCCCC"/>
        <rFont val="Consolas"/>
        <family val="3"/>
      </rPr>
      <t>.</t>
    </r>
    <r>
      <rPr>
        <sz val="10.5"/>
        <color rgb="FFDCDCAA"/>
        <rFont val="Consolas"/>
        <family val="3"/>
      </rPr>
      <t>figure</t>
    </r>
    <r>
      <rPr>
        <sz val="10.5"/>
        <color rgb="FFCCCCCC"/>
        <rFont val="Consolas"/>
        <family val="3"/>
      </rPr>
      <t>(</t>
    </r>
    <r>
      <rPr>
        <sz val="10.5"/>
        <color rgb="FF9CDCFE"/>
        <rFont val="Consolas"/>
        <family val="3"/>
      </rPr>
      <t>figsize</t>
    </r>
    <r>
      <rPr>
        <sz val="10.5"/>
        <color rgb="FFD4D4D4"/>
        <rFont val="Consolas"/>
        <family val="3"/>
      </rPr>
      <t>=</t>
    </r>
    <r>
      <rPr>
        <sz val="10.5"/>
        <color rgb="FFCCCCCC"/>
        <rFont val="Consolas"/>
        <family val="3"/>
      </rPr>
      <t>(</t>
    </r>
    <r>
      <rPr>
        <sz val="10.5"/>
        <color rgb="FFB5CEA8"/>
        <rFont val="Consolas"/>
        <family val="3"/>
      </rPr>
      <t>14</t>
    </r>
    <r>
      <rPr>
        <sz val="10.5"/>
        <color rgb="FFCCCCCC"/>
        <rFont val="Consolas"/>
        <family val="3"/>
      </rPr>
      <t xml:space="preserve">, </t>
    </r>
    <r>
      <rPr>
        <sz val="10.5"/>
        <color rgb="FFB5CEA8"/>
        <rFont val="Consolas"/>
        <family val="3"/>
      </rPr>
      <t>8</t>
    </r>
    <r>
      <rPr>
        <sz val="10.5"/>
        <color rgb="FFCCCCCC"/>
        <rFont val="Consolas"/>
        <family val="3"/>
      </rPr>
      <t>))</t>
    </r>
  </si>
  <si>
    <r>
      <t xml:space="preserve">    </t>
    </r>
    <r>
      <rPr>
        <sz val="10.5"/>
        <color rgb="FF4EC9B0"/>
        <rFont val="Consolas"/>
        <family val="3"/>
      </rPr>
      <t>sns</t>
    </r>
    <r>
      <rPr>
        <sz val="10.5"/>
        <color rgb="FFCCCCCC"/>
        <rFont val="Consolas"/>
        <family val="3"/>
      </rPr>
      <t>.</t>
    </r>
    <r>
      <rPr>
        <sz val="10.5"/>
        <color rgb="FFDCDCAA"/>
        <rFont val="Consolas"/>
        <family val="3"/>
      </rPr>
      <t>barplot</t>
    </r>
    <r>
      <rPr>
        <sz val="10.5"/>
        <color rgb="FFCCCCCC"/>
        <rFont val="Consolas"/>
        <family val="3"/>
      </rPr>
      <t>(</t>
    </r>
  </si>
  <si>
    <r>
      <t xml:space="preserve">        </t>
    </r>
    <r>
      <rPr>
        <sz val="10.5"/>
        <color rgb="FF9CDCFE"/>
        <rFont val="Consolas"/>
        <family val="3"/>
      </rPr>
      <t>data</t>
    </r>
    <r>
      <rPr>
        <sz val="10.5"/>
        <color rgb="FFD4D4D4"/>
        <rFont val="Consolas"/>
        <family val="3"/>
      </rPr>
      <t>=</t>
    </r>
    <r>
      <rPr>
        <sz val="10.5"/>
        <color rgb="FF9CDCFE"/>
        <rFont val="Consolas"/>
        <family val="3"/>
      </rPr>
      <t>df_eval</t>
    </r>
    <r>
      <rPr>
        <sz val="10.5"/>
        <color rgb="FFCCCCCC"/>
        <rFont val="Consolas"/>
        <family val="3"/>
      </rPr>
      <t>.sort_values([</t>
    </r>
    <r>
      <rPr>
        <sz val="10.5"/>
        <color rgb="FFCE9178"/>
        <rFont val="Consolas"/>
        <family val="3"/>
      </rPr>
      <t>'metodo'</t>
    </r>
    <r>
      <rPr>
        <sz val="10.5"/>
        <color rgb="FFCCCCCC"/>
        <rFont val="Consolas"/>
        <family val="3"/>
      </rPr>
      <t xml:space="preserve">, </t>
    </r>
    <r>
      <rPr>
        <sz val="10.5"/>
        <color rgb="FFCE9178"/>
        <rFont val="Consolas"/>
        <family val="3"/>
      </rPr>
      <t>'RMSE'</t>
    </r>
    <r>
      <rPr>
        <sz val="10.5"/>
        <color rgb="FFCCCCCC"/>
        <rFont val="Consolas"/>
        <family val="3"/>
      </rPr>
      <t xml:space="preserve">], </t>
    </r>
    <r>
      <rPr>
        <sz val="10.5"/>
        <color rgb="FF9CDCFE"/>
        <rFont val="Consolas"/>
        <family val="3"/>
      </rPr>
      <t>ascending</t>
    </r>
    <r>
      <rPr>
        <sz val="10.5"/>
        <color rgb="FFD4D4D4"/>
        <rFont val="Consolas"/>
        <family val="3"/>
      </rPr>
      <t>=</t>
    </r>
    <r>
      <rPr>
        <sz val="10.5"/>
        <color rgb="FF569CD6"/>
        <rFont val="Consolas"/>
        <family val="3"/>
      </rPr>
      <t>True</t>
    </r>
    <r>
      <rPr>
        <sz val="10.5"/>
        <color rgb="FFCCCCCC"/>
        <rFont val="Consolas"/>
        <family val="3"/>
      </rPr>
      <t>),</t>
    </r>
  </si>
  <si>
    <r>
      <t xml:space="preserve">        </t>
    </r>
    <r>
      <rPr>
        <sz val="10.5"/>
        <color rgb="FF9CDCFE"/>
        <rFont val="Consolas"/>
        <family val="3"/>
      </rPr>
      <t>x</t>
    </r>
    <r>
      <rPr>
        <sz val="10.5"/>
        <color rgb="FFD4D4D4"/>
        <rFont val="Consolas"/>
        <family val="3"/>
      </rPr>
      <t>=</t>
    </r>
    <r>
      <rPr>
        <sz val="10.5"/>
        <color rgb="FFCE9178"/>
        <rFont val="Consolas"/>
        <family val="3"/>
      </rPr>
      <t>'modelo'</t>
    </r>
    <r>
      <rPr>
        <sz val="10.5"/>
        <color rgb="FFCCCCCC"/>
        <rFont val="Consolas"/>
        <family val="3"/>
      </rPr>
      <t>,</t>
    </r>
  </si>
  <si>
    <r>
      <t xml:space="preserve">        </t>
    </r>
    <r>
      <rPr>
        <sz val="10.5"/>
        <color rgb="FF9CDCFE"/>
        <rFont val="Consolas"/>
        <family val="3"/>
      </rPr>
      <t>y</t>
    </r>
    <r>
      <rPr>
        <sz val="10.5"/>
        <color rgb="FFD4D4D4"/>
        <rFont val="Consolas"/>
        <family val="3"/>
      </rPr>
      <t>=</t>
    </r>
    <r>
      <rPr>
        <sz val="10.5"/>
        <color rgb="FFCE9178"/>
        <rFont val="Consolas"/>
        <family val="3"/>
      </rPr>
      <t>'RMSE'</t>
    </r>
    <r>
      <rPr>
        <sz val="10.5"/>
        <color rgb="FFCCCCCC"/>
        <rFont val="Consolas"/>
        <family val="3"/>
      </rPr>
      <t>,</t>
    </r>
  </si>
  <si>
    <r>
      <t xml:space="preserve">        </t>
    </r>
    <r>
      <rPr>
        <sz val="10.5"/>
        <color rgb="FF9CDCFE"/>
        <rFont val="Consolas"/>
        <family val="3"/>
      </rPr>
      <t>hue</t>
    </r>
    <r>
      <rPr>
        <sz val="10.5"/>
        <color rgb="FFD4D4D4"/>
        <rFont val="Consolas"/>
        <family val="3"/>
      </rPr>
      <t>=</t>
    </r>
    <r>
      <rPr>
        <sz val="10.5"/>
        <color rgb="FFCE9178"/>
        <rFont val="Consolas"/>
        <family val="3"/>
      </rPr>
      <t>'metodo'</t>
    </r>
    <r>
      <rPr>
        <sz val="10.5"/>
        <color rgb="FFCCCCCC"/>
        <rFont val="Consolas"/>
        <family val="3"/>
      </rPr>
      <t>,</t>
    </r>
  </si>
  <si>
    <r>
      <t xml:space="preserve">        </t>
    </r>
    <r>
      <rPr>
        <sz val="10.5"/>
        <color rgb="FF9CDCFE"/>
        <rFont val="Consolas"/>
        <family val="3"/>
      </rPr>
      <t>palette</t>
    </r>
    <r>
      <rPr>
        <sz val="10.5"/>
        <color rgb="FFD4D4D4"/>
        <rFont val="Consolas"/>
        <family val="3"/>
      </rPr>
      <t>=</t>
    </r>
    <r>
      <rPr>
        <sz val="10.5"/>
        <color rgb="FFCE9178"/>
        <rFont val="Consolas"/>
        <family val="3"/>
      </rPr>
      <t>'viridis'</t>
    </r>
  </si>
  <si>
    <r>
      <t xml:space="preserve">    </t>
    </r>
    <r>
      <rPr>
        <sz val="10.5"/>
        <color rgb="FF4EC9B0"/>
        <rFont val="Consolas"/>
        <family val="3"/>
      </rPr>
      <t>plt</t>
    </r>
    <r>
      <rPr>
        <sz val="10.5"/>
        <color rgb="FFCCCCCC"/>
        <rFont val="Consolas"/>
        <family val="3"/>
      </rPr>
      <t>.</t>
    </r>
    <r>
      <rPr>
        <sz val="10.5"/>
        <color rgb="FFDCDCAA"/>
        <rFont val="Consolas"/>
        <family val="3"/>
      </rPr>
      <t>title</t>
    </r>
    <r>
      <rPr>
        <sz val="10.5"/>
        <color rgb="FFCCCCCC"/>
        <rFont val="Consolas"/>
        <family val="3"/>
      </rPr>
      <t>(</t>
    </r>
    <r>
      <rPr>
        <sz val="10.5"/>
        <color rgb="FFCE9178"/>
        <rFont val="Consolas"/>
        <family val="3"/>
      </rPr>
      <t>'Precisión de Modelos Climáticos por Método de Corrección'</t>
    </r>
    <r>
      <rPr>
        <sz val="10.5"/>
        <color rgb="FFCCCCCC"/>
        <rFont val="Consolas"/>
        <family val="3"/>
      </rPr>
      <t xml:space="preserve">, </t>
    </r>
    <r>
      <rPr>
        <sz val="10.5"/>
        <color rgb="FF9CDCFE"/>
        <rFont val="Consolas"/>
        <family val="3"/>
      </rPr>
      <t>fontsize</t>
    </r>
    <r>
      <rPr>
        <sz val="10.5"/>
        <color rgb="FFD4D4D4"/>
        <rFont val="Consolas"/>
        <family val="3"/>
      </rPr>
      <t>=</t>
    </r>
    <r>
      <rPr>
        <sz val="10.5"/>
        <color rgb="FFB5CEA8"/>
        <rFont val="Consolas"/>
        <family val="3"/>
      </rPr>
      <t>16</t>
    </r>
    <r>
      <rPr>
        <sz val="10.5"/>
        <color rgb="FFCCCCCC"/>
        <rFont val="Consolas"/>
        <family val="3"/>
      </rPr>
      <t>)</t>
    </r>
  </si>
  <si>
    <r>
      <t xml:space="preserve">    </t>
    </r>
    <r>
      <rPr>
        <sz val="10.5"/>
        <color rgb="FF4EC9B0"/>
        <rFont val="Consolas"/>
        <family val="3"/>
      </rPr>
      <t>plt</t>
    </r>
    <r>
      <rPr>
        <sz val="10.5"/>
        <color rgb="FFCCCCCC"/>
        <rFont val="Consolas"/>
        <family val="3"/>
      </rPr>
      <t>.</t>
    </r>
    <r>
      <rPr>
        <sz val="10.5"/>
        <color rgb="FFDCDCAA"/>
        <rFont val="Consolas"/>
        <family val="3"/>
      </rPr>
      <t>ylabel</t>
    </r>
    <r>
      <rPr>
        <sz val="10.5"/>
        <color rgb="FFCCCCCC"/>
        <rFont val="Consolas"/>
        <family val="3"/>
      </rPr>
      <t>(</t>
    </r>
    <r>
      <rPr>
        <sz val="10.5"/>
        <color rgb="FFCE9178"/>
        <rFont val="Consolas"/>
        <family val="3"/>
      </rPr>
      <t>'Error Cuadrático Medio (RMSE) [Menor es Mejor]'</t>
    </r>
    <r>
      <rPr>
        <sz val="10.5"/>
        <color rgb="FFCCCCCC"/>
        <rFont val="Consolas"/>
        <family val="3"/>
      </rPr>
      <t xml:space="preserve">, </t>
    </r>
    <r>
      <rPr>
        <sz val="10.5"/>
        <color rgb="FF9CDCFE"/>
        <rFont val="Consolas"/>
        <family val="3"/>
      </rPr>
      <t>fontsize</t>
    </r>
    <r>
      <rPr>
        <sz val="10.5"/>
        <color rgb="FFD4D4D4"/>
        <rFont val="Consolas"/>
        <family val="3"/>
      </rPr>
      <t>=</t>
    </r>
    <r>
      <rPr>
        <sz val="10.5"/>
        <color rgb="FFB5CEA8"/>
        <rFont val="Consolas"/>
        <family val="3"/>
      </rPr>
      <t>12</t>
    </r>
    <r>
      <rPr>
        <sz val="10.5"/>
        <color rgb="FFCCCCCC"/>
        <rFont val="Consolas"/>
        <family val="3"/>
      </rPr>
      <t>)</t>
    </r>
  </si>
  <si>
    <r>
      <t xml:space="preserve">    </t>
    </r>
    <r>
      <rPr>
        <sz val="10.5"/>
        <color rgb="FF4EC9B0"/>
        <rFont val="Consolas"/>
        <family val="3"/>
      </rPr>
      <t>plt</t>
    </r>
    <r>
      <rPr>
        <sz val="10.5"/>
        <color rgb="FFCCCCCC"/>
        <rFont val="Consolas"/>
        <family val="3"/>
      </rPr>
      <t>.</t>
    </r>
    <r>
      <rPr>
        <sz val="10.5"/>
        <color rgb="FFDCDCAA"/>
        <rFont val="Consolas"/>
        <family val="3"/>
      </rPr>
      <t>xlabel</t>
    </r>
    <r>
      <rPr>
        <sz val="10.5"/>
        <color rgb="FFCCCCCC"/>
        <rFont val="Consolas"/>
        <family val="3"/>
      </rPr>
      <t>(</t>
    </r>
    <r>
      <rPr>
        <sz val="10.5"/>
        <color rgb="FFCE9178"/>
        <rFont val="Consolas"/>
        <family val="3"/>
      </rPr>
      <t>'Modelo Climático'</t>
    </r>
    <r>
      <rPr>
        <sz val="10.5"/>
        <color rgb="FFCCCCCC"/>
        <rFont val="Consolas"/>
        <family val="3"/>
      </rPr>
      <t xml:space="preserve">, </t>
    </r>
    <r>
      <rPr>
        <sz val="10.5"/>
        <color rgb="FF9CDCFE"/>
        <rFont val="Consolas"/>
        <family val="3"/>
      </rPr>
      <t>fontsize</t>
    </r>
    <r>
      <rPr>
        <sz val="10.5"/>
        <color rgb="FFD4D4D4"/>
        <rFont val="Consolas"/>
        <family val="3"/>
      </rPr>
      <t>=</t>
    </r>
    <r>
      <rPr>
        <sz val="10.5"/>
        <color rgb="FFB5CEA8"/>
        <rFont val="Consolas"/>
        <family val="3"/>
      </rPr>
      <t>12</t>
    </r>
    <r>
      <rPr>
        <sz val="10.5"/>
        <color rgb="FFCCCCCC"/>
        <rFont val="Consolas"/>
        <family val="3"/>
      </rPr>
      <t>)</t>
    </r>
  </si>
  <si>
    <r>
      <t xml:space="preserve">    </t>
    </r>
    <r>
      <rPr>
        <sz val="10.5"/>
        <color rgb="FF4EC9B0"/>
        <rFont val="Consolas"/>
        <family val="3"/>
      </rPr>
      <t>plt</t>
    </r>
    <r>
      <rPr>
        <sz val="10.5"/>
        <color rgb="FFCCCCCC"/>
        <rFont val="Consolas"/>
        <family val="3"/>
      </rPr>
      <t>.</t>
    </r>
    <r>
      <rPr>
        <sz val="10.5"/>
        <color rgb="FFDCDCAA"/>
        <rFont val="Consolas"/>
        <family val="3"/>
      </rPr>
      <t>xticks</t>
    </r>
    <r>
      <rPr>
        <sz val="10.5"/>
        <color rgb="FFCCCCCC"/>
        <rFont val="Consolas"/>
        <family val="3"/>
      </rPr>
      <t>(</t>
    </r>
    <r>
      <rPr>
        <sz val="10.5"/>
        <color rgb="FF9CDCFE"/>
        <rFont val="Consolas"/>
        <family val="3"/>
      </rPr>
      <t>rotation</t>
    </r>
    <r>
      <rPr>
        <sz val="10.5"/>
        <color rgb="FFD4D4D4"/>
        <rFont val="Consolas"/>
        <family val="3"/>
      </rPr>
      <t>=</t>
    </r>
    <r>
      <rPr>
        <sz val="10.5"/>
        <color rgb="FFB5CEA8"/>
        <rFont val="Consolas"/>
        <family val="3"/>
      </rPr>
      <t>45</t>
    </r>
    <r>
      <rPr>
        <sz val="10.5"/>
        <color rgb="FFCCCCCC"/>
        <rFont val="Consolas"/>
        <family val="3"/>
      </rPr>
      <t xml:space="preserve">, </t>
    </r>
    <r>
      <rPr>
        <sz val="10.5"/>
        <color rgb="FF9CDCFE"/>
        <rFont val="Consolas"/>
        <family val="3"/>
      </rPr>
      <t>ha</t>
    </r>
    <r>
      <rPr>
        <sz val="10.5"/>
        <color rgb="FFD4D4D4"/>
        <rFont val="Consolas"/>
        <family val="3"/>
      </rPr>
      <t>=</t>
    </r>
    <r>
      <rPr>
        <sz val="10.5"/>
        <color rgb="FFCE9178"/>
        <rFont val="Consolas"/>
        <family val="3"/>
      </rPr>
      <t>'right'</t>
    </r>
    <r>
      <rPr>
        <sz val="10.5"/>
        <color rgb="FFCCCCCC"/>
        <rFont val="Consolas"/>
        <family val="3"/>
      </rPr>
      <t>)</t>
    </r>
  </si>
  <si>
    <r>
      <t xml:space="preserve">    </t>
    </r>
    <r>
      <rPr>
        <sz val="10.5"/>
        <color rgb="FF4EC9B0"/>
        <rFont val="Consolas"/>
        <family val="3"/>
      </rPr>
      <t>plt</t>
    </r>
    <r>
      <rPr>
        <sz val="10.5"/>
        <color rgb="FFCCCCCC"/>
        <rFont val="Consolas"/>
        <family val="3"/>
      </rPr>
      <t>.</t>
    </r>
    <r>
      <rPr>
        <sz val="10.5"/>
        <color rgb="FFDCDCAA"/>
        <rFont val="Consolas"/>
        <family val="3"/>
      </rPr>
      <t>legend</t>
    </r>
    <r>
      <rPr>
        <sz val="10.5"/>
        <color rgb="FFCCCCCC"/>
        <rFont val="Consolas"/>
        <family val="3"/>
      </rPr>
      <t>(</t>
    </r>
    <r>
      <rPr>
        <sz val="10.5"/>
        <color rgb="FF9CDCFE"/>
        <rFont val="Consolas"/>
        <family val="3"/>
      </rPr>
      <t>title</t>
    </r>
    <r>
      <rPr>
        <sz val="10.5"/>
        <color rgb="FFD4D4D4"/>
        <rFont val="Consolas"/>
        <family val="3"/>
      </rPr>
      <t>=</t>
    </r>
    <r>
      <rPr>
        <sz val="10.5"/>
        <color rgb="FFCE9178"/>
        <rFont val="Consolas"/>
        <family val="3"/>
      </rPr>
      <t>'Método de Corrección'</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</si>
  <si>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 -&gt; Gráfico guardado como '</t>
    </r>
    <r>
      <rPr>
        <sz val="10.5"/>
        <color rgb="FF569CD6"/>
        <rFont val="Consolas"/>
        <family val="3"/>
      </rPr>
      <t>{</t>
    </r>
    <r>
      <rPr>
        <sz val="10.5"/>
        <color rgb="FF9CDCFE"/>
        <rFont val="Consolas"/>
        <family val="3"/>
      </rPr>
      <t>nombre_grafico</t>
    </r>
    <r>
      <rPr>
        <sz val="10.5"/>
        <color rgb="FF569CD6"/>
        <rFont val="Consolas"/>
        <family val="3"/>
      </rPr>
      <t>}</t>
    </r>
    <r>
      <rPr>
        <sz val="10.5"/>
        <color rgb="FFCE9178"/>
        <rFont val="Consolas"/>
        <family val="3"/>
      </rPr>
      <t>'"</t>
    </r>
    <r>
      <rPr>
        <sz val="10.5"/>
        <color rgb="FFCCCCCC"/>
        <rFont val="Consolas"/>
        <family val="3"/>
      </rPr>
      <t>)</t>
    </r>
  </si>
  <si>
    <r>
      <t xml:space="preserve">    </t>
    </r>
    <r>
      <rPr>
        <sz val="10.5"/>
        <color rgb="FFDCDCAA"/>
        <rFont val="Consolas"/>
        <family val="3"/>
      </rPr>
      <t>evaluar_modelo_por_rmse</t>
    </r>
    <r>
      <rPr>
        <sz val="10.5"/>
        <color rgb="FFCCCCCC"/>
        <rFont val="Consolas"/>
        <family val="3"/>
      </rPr>
      <t>()</t>
    </r>
  </si>
  <si>
    <t>PASO E</t>
  </si>
  <si>
    <t># E_Analisis_Final_Integrado_Logroño.py</t>
  </si>
  <si>
    <t># Este script unifica E y E.1.1 para generar un análisis final de proyecciones</t>
  </si>
  <si>
    <t># de precipitación y curvas IDF, evitando gráficos duplicados.</t>
  </si>
  <si>
    <r>
      <t>def</t>
    </r>
    <r>
      <rPr>
        <sz val="10.5"/>
        <color rgb="FFCCCCCC"/>
        <rFont val="Consolas"/>
        <family val="3"/>
      </rPr>
      <t xml:space="preserve"> </t>
    </r>
    <r>
      <rPr>
        <sz val="10.5"/>
        <color rgb="FFDCDCAA"/>
        <rFont val="Consolas"/>
        <family val="3"/>
      </rPr>
      <t>calcular_intensidad_sucua</t>
    </r>
    <r>
      <rPr>
        <sz val="10.5"/>
        <color rgb="FFCCCCCC"/>
        <rFont val="Consolas"/>
        <family val="3"/>
      </rPr>
      <t>(</t>
    </r>
    <r>
      <rPr>
        <sz val="10.5"/>
        <color rgb="FF9CDCFE"/>
        <rFont val="Consolas"/>
        <family val="3"/>
      </rPr>
      <t>config</t>
    </r>
    <r>
      <rPr>
        <sz val="10.5"/>
        <color rgb="FFCCCCCC"/>
        <rFont val="Consolas"/>
        <family val="3"/>
      </rPr>
      <t xml:space="preserve">, </t>
    </r>
    <r>
      <rPr>
        <sz val="10.5"/>
        <color rgb="FF9CDCFE"/>
        <rFont val="Consolas"/>
        <family val="3"/>
      </rPr>
      <t>duration_min</t>
    </r>
    <r>
      <rPr>
        <sz val="10.5"/>
        <color rgb="FFCCCCCC"/>
        <rFont val="Consolas"/>
        <family val="3"/>
      </rPr>
      <t xml:space="preserve">, </t>
    </r>
    <r>
      <rPr>
        <sz val="10.5"/>
        <color rgb="FF9CDCFE"/>
        <rFont val="Consolas"/>
        <family val="3"/>
      </rPr>
      <t>return_period_years</t>
    </r>
    <r>
      <rPr>
        <sz val="10.5"/>
        <color rgb="FFCCCCCC"/>
        <rFont val="Consolas"/>
        <family val="3"/>
      </rPr>
      <t>):</t>
    </r>
  </si>
  <si>
    <r>
      <t xml:space="preserve">    </t>
    </r>
    <r>
      <rPr>
        <sz val="10.5"/>
        <color rgb="FFCE9178"/>
        <rFont val="Consolas"/>
        <family val="3"/>
      </rPr>
      <t>"""Calcula la intensidad usando las ecuaciones de Sucúa del archivo de</t>
    </r>
  </si>
  <si>
    <t>    configuración, asegurando un valor mínimo de duración de 5 minutos."""</t>
  </si>
  <si>
    <r>
      <t xml:space="preserve">    </t>
    </r>
    <r>
      <rPr>
        <sz val="10.5"/>
        <color rgb="FF9CDCFE"/>
        <rFont val="Consolas"/>
        <family val="3"/>
      </rPr>
      <t>eqs</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config</t>
    </r>
    <r>
      <rPr>
        <sz val="10.5"/>
        <color rgb="FFCCCCCC"/>
        <rFont val="Consolas"/>
        <family val="3"/>
      </rPr>
      <t>[</t>
    </r>
    <r>
      <rPr>
        <sz val="10.5"/>
        <color rgb="FFCE9178"/>
        <rFont val="Consolas"/>
        <family val="3"/>
      </rPr>
      <t>'ecuaciones_idf_sucua'</t>
    </r>
    <r>
      <rPr>
        <sz val="10.5"/>
        <color rgb="FFCCCCCC"/>
        <rFont val="Consolas"/>
        <family val="3"/>
      </rPr>
      <t>]</t>
    </r>
  </si>
  <si>
    <r>
      <t xml:space="preserve">    </t>
    </r>
    <r>
      <rPr>
        <sz val="10.5"/>
        <color rgb="FFC586C0"/>
        <rFont val="Consolas"/>
        <family val="3"/>
      </rPr>
      <t>if</t>
    </r>
    <r>
      <rPr>
        <sz val="10.5"/>
        <color rgb="FFCCCCCC"/>
        <rFont val="Consolas"/>
        <family val="3"/>
      </rPr>
      <t xml:space="preserve"> </t>
    </r>
    <r>
      <rPr>
        <sz val="10.5"/>
        <color rgb="FF9CDCFE"/>
        <rFont val="Consolas"/>
        <family val="3"/>
      </rPr>
      <t>duration_min</t>
    </r>
    <r>
      <rPr>
        <sz val="10.5"/>
        <color rgb="FFCCCCCC"/>
        <rFont val="Consolas"/>
        <family val="3"/>
      </rPr>
      <t xml:space="preserve"> </t>
    </r>
    <r>
      <rPr>
        <sz val="10.5"/>
        <color rgb="FFD4D4D4"/>
        <rFont val="Consolas"/>
        <family val="3"/>
      </rPr>
      <t>&lt;</t>
    </r>
    <r>
      <rPr>
        <sz val="10.5"/>
        <color rgb="FFCCCCCC"/>
        <rFont val="Consolas"/>
        <family val="3"/>
      </rPr>
      <t xml:space="preserve"> </t>
    </r>
    <r>
      <rPr>
        <sz val="10.5"/>
        <color rgb="FFB5CEA8"/>
        <rFont val="Consolas"/>
        <family val="3"/>
      </rPr>
      <t>5</t>
    </r>
    <r>
      <rPr>
        <sz val="10.5"/>
        <color rgb="FFCCCCCC"/>
        <rFont val="Consolas"/>
        <family val="3"/>
      </rPr>
      <t xml:space="preserve">: </t>
    </r>
  </si>
  <si>
    <r>
      <t xml:space="preserve">        </t>
    </r>
    <r>
      <rPr>
        <sz val="10.5"/>
        <color rgb="FF9CDCFE"/>
        <rFont val="Consolas"/>
        <family val="3"/>
      </rPr>
      <t>duration_min</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B5CEA8"/>
        <rFont val="Consolas"/>
        <family val="3"/>
      </rPr>
      <t>5</t>
    </r>
  </si>
  <si>
    <r>
      <t xml:space="preserve">    </t>
    </r>
    <r>
      <rPr>
        <sz val="10.5"/>
        <color rgb="FFC586C0"/>
        <rFont val="Consolas"/>
        <family val="3"/>
      </rPr>
      <t>if</t>
    </r>
    <r>
      <rPr>
        <sz val="10.5"/>
        <color rgb="FFCCCCCC"/>
        <rFont val="Consolas"/>
        <family val="3"/>
      </rPr>
      <t xml:space="preserve"> </t>
    </r>
    <r>
      <rPr>
        <sz val="10.5"/>
        <color rgb="FF9CDCFE"/>
        <rFont val="Consolas"/>
        <family val="3"/>
      </rPr>
      <t>duration_min</t>
    </r>
    <r>
      <rPr>
        <sz val="10.5"/>
        <color rgb="FFCCCCCC"/>
        <rFont val="Consolas"/>
        <family val="3"/>
      </rPr>
      <t xml:space="preserve"> </t>
    </r>
    <r>
      <rPr>
        <sz val="10.5"/>
        <color rgb="FFD4D4D4"/>
        <rFont val="Consolas"/>
        <family val="3"/>
      </rPr>
      <t>&lt;=</t>
    </r>
    <r>
      <rPr>
        <sz val="10.5"/>
        <color rgb="FFCCCCCC"/>
        <rFont val="Consolas"/>
        <family val="3"/>
      </rPr>
      <t xml:space="preserve"> </t>
    </r>
    <r>
      <rPr>
        <sz val="10.5"/>
        <color rgb="FF9CDCFE"/>
        <rFont val="Consolas"/>
        <family val="3"/>
      </rPr>
      <t>eqs</t>
    </r>
    <r>
      <rPr>
        <sz val="10.5"/>
        <color rgb="FFCCCCCC"/>
        <rFont val="Consolas"/>
        <family val="3"/>
      </rPr>
      <t>[</t>
    </r>
    <r>
      <rPr>
        <sz val="10.5"/>
        <color rgb="FFCE9178"/>
        <rFont val="Consolas"/>
        <family val="3"/>
      </rPr>
      <t>'intervalo_1'</t>
    </r>
    <r>
      <rPr>
        <sz val="10.5"/>
        <color rgb="FFCCCCCC"/>
        <rFont val="Consolas"/>
        <family val="3"/>
      </rPr>
      <t>][</t>
    </r>
    <r>
      <rPr>
        <sz val="10.5"/>
        <color rgb="FFCE9178"/>
        <rFont val="Consolas"/>
        <family val="3"/>
      </rPr>
      <t>'t_max'</t>
    </r>
    <r>
      <rPr>
        <sz val="10.5"/>
        <color rgb="FFCCCCCC"/>
        <rFont val="Consolas"/>
        <family val="3"/>
      </rPr>
      <t>]:</t>
    </r>
  </si>
  <si>
    <r>
      <t xml:space="preserve">        </t>
    </r>
    <r>
      <rPr>
        <sz val="10.5"/>
        <color rgb="FF9CDCFE"/>
        <rFont val="Consolas"/>
        <family val="3"/>
      </rPr>
      <t>params</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eqs</t>
    </r>
    <r>
      <rPr>
        <sz val="10.5"/>
        <color rgb="FFCCCCCC"/>
        <rFont val="Consolas"/>
        <family val="3"/>
      </rPr>
      <t>[</t>
    </r>
    <r>
      <rPr>
        <sz val="10.5"/>
        <color rgb="FFCE9178"/>
        <rFont val="Consolas"/>
        <family val="3"/>
      </rPr>
      <t>'intervalo_1'</t>
    </r>
    <r>
      <rPr>
        <sz val="10.5"/>
        <color rgb="FFCCCCCC"/>
        <rFont val="Consolas"/>
        <family val="3"/>
      </rPr>
      <t>]</t>
    </r>
  </si>
  <si>
    <r>
      <t xml:space="preserve">    </t>
    </r>
    <r>
      <rPr>
        <sz val="10.5"/>
        <color rgb="FFC586C0"/>
        <rFont val="Consolas"/>
        <family val="3"/>
      </rPr>
      <t>elif</t>
    </r>
    <r>
      <rPr>
        <sz val="10.5"/>
        <color rgb="FFCCCCCC"/>
        <rFont val="Consolas"/>
        <family val="3"/>
      </rPr>
      <t xml:space="preserve"> </t>
    </r>
    <r>
      <rPr>
        <sz val="10.5"/>
        <color rgb="FF9CDCFE"/>
        <rFont val="Consolas"/>
        <family val="3"/>
      </rPr>
      <t>duration_min</t>
    </r>
    <r>
      <rPr>
        <sz val="10.5"/>
        <color rgb="FFCCCCCC"/>
        <rFont val="Consolas"/>
        <family val="3"/>
      </rPr>
      <t xml:space="preserve"> </t>
    </r>
    <r>
      <rPr>
        <sz val="10.5"/>
        <color rgb="FFD4D4D4"/>
        <rFont val="Consolas"/>
        <family val="3"/>
      </rPr>
      <t>&lt;=</t>
    </r>
    <r>
      <rPr>
        <sz val="10.5"/>
        <color rgb="FFCCCCCC"/>
        <rFont val="Consolas"/>
        <family val="3"/>
      </rPr>
      <t xml:space="preserve"> </t>
    </r>
    <r>
      <rPr>
        <sz val="10.5"/>
        <color rgb="FF9CDCFE"/>
        <rFont val="Consolas"/>
        <family val="3"/>
      </rPr>
      <t>eqs</t>
    </r>
    <r>
      <rPr>
        <sz val="10.5"/>
        <color rgb="FFCCCCCC"/>
        <rFont val="Consolas"/>
        <family val="3"/>
      </rPr>
      <t>[</t>
    </r>
    <r>
      <rPr>
        <sz val="10.5"/>
        <color rgb="FFCE9178"/>
        <rFont val="Consolas"/>
        <family val="3"/>
      </rPr>
      <t>'intervalo_2'</t>
    </r>
    <r>
      <rPr>
        <sz val="10.5"/>
        <color rgb="FFCCCCCC"/>
        <rFont val="Consolas"/>
        <family val="3"/>
      </rPr>
      <t>][</t>
    </r>
    <r>
      <rPr>
        <sz val="10.5"/>
        <color rgb="FFCE9178"/>
        <rFont val="Consolas"/>
        <family val="3"/>
      </rPr>
      <t>'t_max'</t>
    </r>
    <r>
      <rPr>
        <sz val="10.5"/>
        <color rgb="FFCCCCCC"/>
        <rFont val="Consolas"/>
        <family val="3"/>
      </rPr>
      <t>]:</t>
    </r>
  </si>
  <si>
    <r>
      <t xml:space="preserve">        </t>
    </r>
    <r>
      <rPr>
        <sz val="10.5"/>
        <color rgb="FF9CDCFE"/>
        <rFont val="Consolas"/>
        <family val="3"/>
      </rPr>
      <t>params</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eqs</t>
    </r>
    <r>
      <rPr>
        <sz val="10.5"/>
        <color rgb="FFCCCCCC"/>
        <rFont val="Consolas"/>
        <family val="3"/>
      </rPr>
      <t>[</t>
    </r>
    <r>
      <rPr>
        <sz val="10.5"/>
        <color rgb="FFCE9178"/>
        <rFont val="Consolas"/>
        <family val="3"/>
      </rPr>
      <t>'intervalo_2'</t>
    </r>
    <r>
      <rPr>
        <sz val="10.5"/>
        <color rgb="FFCCCCCC"/>
        <rFont val="Consolas"/>
        <family val="3"/>
      </rPr>
      <t>]</t>
    </r>
  </si>
  <si>
    <r>
      <t xml:space="preserve">        </t>
    </r>
    <r>
      <rPr>
        <sz val="10.5"/>
        <color rgb="FF9CDCFE"/>
        <rFont val="Consolas"/>
        <family val="3"/>
      </rPr>
      <t>params</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eqs</t>
    </r>
    <r>
      <rPr>
        <sz val="10.5"/>
        <color rgb="FFCCCCCC"/>
        <rFont val="Consolas"/>
        <family val="3"/>
      </rPr>
      <t>[</t>
    </r>
    <r>
      <rPr>
        <sz val="10.5"/>
        <color rgb="FFCE9178"/>
        <rFont val="Consolas"/>
        <family val="3"/>
      </rPr>
      <t>'intervalo_3'</t>
    </r>
    <r>
      <rPr>
        <sz val="10.5"/>
        <color rgb="FFCCCCCC"/>
        <rFont val="Consolas"/>
        <family val="3"/>
      </rPr>
      <t>]</t>
    </r>
  </si>
  <si>
    <r>
      <t xml:space="preserve">    </t>
    </r>
    <r>
      <rPr>
        <sz val="10.5"/>
        <color rgb="FFC586C0"/>
        <rFont val="Consolas"/>
        <family val="3"/>
      </rPr>
      <t>return</t>
    </r>
    <r>
      <rPr>
        <sz val="10.5"/>
        <color rgb="FFCCCCCC"/>
        <rFont val="Consolas"/>
        <family val="3"/>
      </rPr>
      <t xml:space="preserve"> </t>
    </r>
    <r>
      <rPr>
        <sz val="10.5"/>
        <color rgb="FF9CDCFE"/>
        <rFont val="Consolas"/>
        <family val="3"/>
      </rPr>
      <t>params</t>
    </r>
    <r>
      <rPr>
        <sz val="10.5"/>
        <color rgb="FFCCCCCC"/>
        <rFont val="Consolas"/>
        <family val="3"/>
      </rPr>
      <t>[</t>
    </r>
    <r>
      <rPr>
        <sz val="10.5"/>
        <color rgb="FFCE9178"/>
        <rFont val="Consolas"/>
        <family val="3"/>
      </rPr>
      <t>'a'</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return_period_years</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params</t>
    </r>
    <r>
      <rPr>
        <sz val="10.5"/>
        <color rgb="FFCCCCCC"/>
        <rFont val="Consolas"/>
        <family val="3"/>
      </rPr>
      <t>[</t>
    </r>
    <r>
      <rPr>
        <sz val="10.5"/>
        <color rgb="FFCE9178"/>
        <rFont val="Consolas"/>
        <family val="3"/>
      </rPr>
      <t>'b'</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duration_min</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params</t>
    </r>
    <r>
      <rPr>
        <sz val="10.5"/>
        <color rgb="FFCCCCCC"/>
        <rFont val="Consolas"/>
        <family val="3"/>
      </rPr>
      <t>[</t>
    </r>
    <r>
      <rPr>
        <sz val="10.5"/>
        <color rgb="FFCE9178"/>
        <rFont val="Consolas"/>
        <family val="3"/>
      </rPr>
      <t>'c'</t>
    </r>
    <r>
      <rPr>
        <sz val="10.5"/>
        <color rgb="FFCCCCCC"/>
        <rFont val="Consolas"/>
        <family val="3"/>
      </rPr>
      <t>])</t>
    </r>
  </si>
  <si>
    <r>
      <t>def</t>
    </r>
    <r>
      <rPr>
        <sz val="10.5"/>
        <color rgb="FFCCCCCC"/>
        <rFont val="Consolas"/>
        <family val="3"/>
      </rPr>
      <t xml:space="preserve"> </t>
    </r>
    <r>
      <rPr>
        <sz val="10.5"/>
        <color rgb="FFDCDCAA"/>
        <rFont val="Consolas"/>
        <family val="3"/>
      </rPr>
      <t>generar_grafico_idf_mejorado</t>
    </r>
    <r>
      <rPr>
        <sz val="10.5"/>
        <color rgb="FFCCCCCC"/>
        <rFont val="Consolas"/>
        <family val="3"/>
      </rPr>
      <t>(</t>
    </r>
    <r>
      <rPr>
        <sz val="10.5"/>
        <color rgb="FF9CDCFE"/>
        <rFont val="Consolas"/>
        <family val="3"/>
      </rPr>
      <t>config</t>
    </r>
    <r>
      <rPr>
        <sz val="10.5"/>
        <color rgb="FFCCCCCC"/>
        <rFont val="Consolas"/>
        <family val="3"/>
      </rPr>
      <t xml:space="preserve">, </t>
    </r>
    <r>
      <rPr>
        <sz val="10.5"/>
        <color rgb="FF9CDCFE"/>
        <rFont val="Consolas"/>
        <family val="3"/>
      </rPr>
      <t>escenario</t>
    </r>
    <r>
      <rPr>
        <sz val="10.5"/>
        <color rgb="FFCCCCCC"/>
        <rFont val="Consolas"/>
        <family val="3"/>
      </rPr>
      <t xml:space="preserve">, </t>
    </r>
    <r>
      <rPr>
        <sz val="10.5"/>
        <color rgb="FF9CDCFE"/>
        <rFont val="Consolas"/>
        <family val="3"/>
      </rPr>
      <t>change_factor</t>
    </r>
    <r>
      <rPr>
        <sz val="10.5"/>
        <color rgb="FFCCCCCC"/>
        <rFont val="Consolas"/>
        <family val="3"/>
      </rPr>
      <t xml:space="preserve">, </t>
    </r>
    <r>
      <rPr>
        <sz val="10.5"/>
        <color rgb="FF9CDCFE"/>
        <rFont val="Consolas"/>
        <family val="3"/>
      </rPr>
      <t>mejor_modelo</t>
    </r>
    <r>
      <rPr>
        <sz val="10.5"/>
        <color rgb="FFCCCCCC"/>
        <rFont val="Consolas"/>
        <family val="3"/>
      </rPr>
      <t>):</t>
    </r>
  </si>
  <si>
    <r>
      <t xml:space="preserve">    </t>
    </r>
    <r>
      <rPr>
        <sz val="10.5"/>
        <color rgb="FFCE9178"/>
        <rFont val="Consolas"/>
        <family val="3"/>
      </rPr>
      <t>"""Genera el gráfico de curvas IDF con eje X simétrico y eje Y logarítmico."""</t>
    </r>
  </si>
  <si>
    <r>
      <t xml:space="preserve">    </t>
    </r>
    <r>
      <rPr>
        <sz val="10.5"/>
        <color rgb="FF9CDCFE"/>
        <rFont val="Consolas"/>
        <family val="3"/>
      </rPr>
      <t>nombre_grafico</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569CD6"/>
        <rFont val="Consolas"/>
        <family val="3"/>
      </rPr>
      <t>f</t>
    </r>
    <r>
      <rPr>
        <sz val="10.5"/>
        <color rgb="FFCE9178"/>
        <rFont val="Consolas"/>
        <family val="3"/>
      </rPr>
      <t>"grafico_IDF_mejorado_</t>
    </r>
    <r>
      <rPr>
        <sz val="10.5"/>
        <color rgb="FF569CD6"/>
        <rFont val="Consolas"/>
        <family val="3"/>
      </rPr>
      <t>{</t>
    </r>
    <r>
      <rPr>
        <sz val="10.5"/>
        <color rgb="FF9CDCFE"/>
        <rFont val="Consolas"/>
        <family val="3"/>
      </rPr>
      <t>escenario</t>
    </r>
    <r>
      <rPr>
        <sz val="10.5"/>
        <color rgb="FF569CD6"/>
        <rFont val="Consolas"/>
        <family val="3"/>
      </rPr>
      <t>}</t>
    </r>
    <r>
      <rPr>
        <sz val="10.5"/>
        <color rgb="FFCE9178"/>
        <rFont val="Consolas"/>
        <family val="3"/>
      </rPr>
      <t>.png"</t>
    </r>
  </si>
  <si>
    <r>
      <t xml:space="preserve">    </t>
    </r>
    <r>
      <rPr>
        <sz val="10.5"/>
        <color rgb="FFC586C0"/>
        <rFont val="Consolas"/>
        <family val="3"/>
      </rPr>
      <t>if</t>
    </r>
    <r>
      <rPr>
        <sz val="10.5"/>
        <color rgb="FFCCCCCC"/>
        <rFont val="Consolas"/>
        <family val="3"/>
      </rPr>
      <t xml:space="preserve"> </t>
    </r>
    <r>
      <rPr>
        <sz val="10.5"/>
        <color rgb="FF4EC9B0"/>
        <rFont val="Consolas"/>
        <family val="3"/>
      </rPr>
      <t>os</t>
    </r>
    <r>
      <rPr>
        <sz val="10.5"/>
        <color rgb="FFCCCCCC"/>
        <rFont val="Consolas"/>
        <family val="3"/>
      </rPr>
      <t>.</t>
    </r>
    <r>
      <rPr>
        <sz val="10.5"/>
        <color rgb="FF9CDCFE"/>
        <rFont val="Consolas"/>
        <family val="3"/>
      </rPr>
      <t>path</t>
    </r>
    <r>
      <rPr>
        <sz val="10.5"/>
        <color rgb="FFCCCCCC"/>
        <rFont val="Consolas"/>
        <family val="3"/>
      </rPr>
      <t>.</t>
    </r>
    <r>
      <rPr>
        <sz val="10.5"/>
        <color rgb="FFDCDCAA"/>
        <rFont val="Consolas"/>
        <family val="3"/>
      </rPr>
      <t>exists</t>
    </r>
    <r>
      <rPr>
        <sz val="10.5"/>
        <color rgb="FFCCCCCC"/>
        <rFont val="Consolas"/>
        <family val="3"/>
      </rPr>
      <t>(</t>
    </r>
    <r>
      <rPr>
        <sz val="10.5"/>
        <color rgb="FF9CDCFE"/>
        <rFont val="Consolas"/>
        <family val="3"/>
      </rPr>
      <t>nombre_grafico</t>
    </r>
    <r>
      <rPr>
        <sz val="10.5"/>
        <color rgb="FFCCCCCC"/>
        <rFont val="Consolas"/>
        <family val="3"/>
      </rPr>
      <t xml:space="preserve">): </t>
    </r>
  </si>
  <si>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 -&gt; El gráfico '</t>
    </r>
    <r>
      <rPr>
        <sz val="10.5"/>
        <color rgb="FF569CD6"/>
        <rFont val="Consolas"/>
        <family val="3"/>
      </rPr>
      <t>{</t>
    </r>
    <r>
      <rPr>
        <sz val="10.5"/>
        <color rgb="FF9CDCFE"/>
        <rFont val="Consolas"/>
        <family val="3"/>
      </rPr>
      <t>nombre_grafico</t>
    </r>
    <r>
      <rPr>
        <sz val="10.5"/>
        <color rgb="FF569CD6"/>
        <rFont val="Consolas"/>
        <family val="3"/>
      </rPr>
      <t>}</t>
    </r>
    <r>
      <rPr>
        <sz val="10.5"/>
        <color rgb="FFCE9178"/>
        <rFont val="Consolas"/>
        <family val="3"/>
      </rPr>
      <t>' ya existe. Omitiendo la creación."</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</si>
  <si>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t>
    </r>
    <r>
      <rPr>
        <sz val="10.5"/>
        <color rgb="FFD7BA7D"/>
        <rFont val="Consolas"/>
        <family val="3"/>
      </rPr>
      <t>\n</t>
    </r>
    <r>
      <rPr>
        <sz val="10.5"/>
        <color rgb="FFCE9178"/>
        <rFont val="Consolas"/>
        <family val="3"/>
      </rPr>
      <t xml:space="preserve"> -&gt; Generando gráfico IDF mejorado para </t>
    </r>
    <r>
      <rPr>
        <sz val="10.5"/>
        <color rgb="FF569CD6"/>
        <rFont val="Consolas"/>
        <family val="3"/>
      </rPr>
      <t>{</t>
    </r>
    <r>
      <rPr>
        <sz val="10.5"/>
        <color rgb="FF9CDCFE"/>
        <rFont val="Consolas"/>
        <family val="3"/>
      </rPr>
      <t>escenario</t>
    </r>
    <r>
      <rPr>
        <sz val="10.5"/>
        <color rgb="FFCCCCCC"/>
        <rFont val="Consolas"/>
        <family val="3"/>
      </rPr>
      <t>.upper()</t>
    </r>
    <r>
      <rPr>
        <sz val="10.5"/>
        <color rgb="FF569CD6"/>
        <rFont val="Consolas"/>
        <family val="3"/>
      </rPr>
      <t>}</t>
    </r>
    <r>
      <rPr>
        <sz val="10.5"/>
        <color rgb="FFCE9178"/>
        <rFont val="Consolas"/>
        <family val="3"/>
      </rPr>
      <t>..."</t>
    </r>
    <r>
      <rPr>
        <sz val="10.5"/>
        <color rgb="FFCCCCCC"/>
        <rFont val="Consolas"/>
        <family val="3"/>
      </rPr>
      <t>)</t>
    </r>
  </si>
  <si>
    <r>
      <t xml:space="preserve">    </t>
    </r>
    <r>
      <rPr>
        <sz val="10.5"/>
        <color rgb="FF9CDCFE"/>
        <rFont val="Consolas"/>
        <family val="3"/>
      </rPr>
      <t>change_percentage</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change_factor</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B5CEA8"/>
        <rFont val="Consolas"/>
        <family val="3"/>
      </rPr>
      <t>1</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B5CEA8"/>
        <rFont val="Consolas"/>
        <family val="3"/>
      </rPr>
      <t>100</t>
    </r>
  </si>
  <si>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 xml:space="preserve">" -&gt; Cambio porcentual proyectado (Mejor Modelo): </t>
    </r>
    <r>
      <rPr>
        <sz val="10.5"/>
        <color rgb="FF569CD6"/>
        <rFont val="Consolas"/>
        <family val="3"/>
      </rPr>
      <t>{</t>
    </r>
    <r>
      <rPr>
        <sz val="10.5"/>
        <color rgb="FF9CDCFE"/>
        <rFont val="Consolas"/>
        <family val="3"/>
      </rPr>
      <t>change_percentage</t>
    </r>
    <r>
      <rPr>
        <sz val="10.5"/>
        <color rgb="FF569CD6"/>
        <rFont val="Consolas"/>
        <family val="3"/>
      </rPr>
      <t>:+.2f}</t>
    </r>
    <r>
      <rPr>
        <sz val="10.5"/>
        <color rgb="FFCE9178"/>
        <rFont val="Consolas"/>
        <family val="3"/>
      </rPr>
      <t>%"</t>
    </r>
    <r>
      <rPr>
        <sz val="10.5"/>
        <color rgb="FFCCCCCC"/>
        <rFont val="Consolas"/>
        <family val="3"/>
      </rPr>
      <t>)</t>
    </r>
  </si>
  <si>
    <r>
      <t xml:space="preserve">    </t>
    </r>
    <r>
      <rPr>
        <sz val="10.5"/>
        <color rgb="FF9CDCFE"/>
        <rFont val="Consolas"/>
        <family val="3"/>
      </rPr>
      <t>rps</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config</t>
    </r>
    <r>
      <rPr>
        <sz val="10.5"/>
        <color rgb="FFCCCCCC"/>
        <rFont val="Consolas"/>
        <family val="3"/>
      </rPr>
      <t>[</t>
    </r>
    <r>
      <rPr>
        <sz val="10.5"/>
        <color rgb="FFCE9178"/>
        <rFont val="Consolas"/>
        <family val="3"/>
      </rPr>
      <t>'periodos_retorno_analisis'</t>
    </r>
    <r>
      <rPr>
        <sz val="10.5"/>
        <color rgb="FFCCCCCC"/>
        <rFont val="Consolas"/>
        <family val="3"/>
      </rPr>
      <t>]</t>
    </r>
  </si>
  <si>
    <r>
      <t xml:space="preserve">    </t>
    </r>
    <r>
      <rPr>
        <sz val="10.5"/>
        <color rgb="FF9CDCFE"/>
        <rFont val="Consolas"/>
        <family val="3"/>
      </rPr>
      <t>durations_min</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config</t>
    </r>
    <r>
      <rPr>
        <sz val="10.5"/>
        <color rgb="FFCCCCCC"/>
        <rFont val="Consolas"/>
        <family val="3"/>
      </rPr>
      <t>[</t>
    </r>
    <r>
      <rPr>
        <sz val="10.5"/>
        <color rgb="FFCE9178"/>
        <rFont val="Consolas"/>
        <family val="3"/>
      </rPr>
      <t>'duraciones_analisis_minutos'</t>
    </r>
    <r>
      <rPr>
        <sz val="10.5"/>
        <color rgb="FFCCCCCC"/>
        <rFont val="Consolas"/>
        <family val="3"/>
      </rPr>
      <t>]</t>
    </r>
  </si>
  <si>
    <r>
      <t xml:space="preserve">    </t>
    </r>
    <r>
      <rPr>
        <sz val="10.5"/>
        <color rgb="FF9CDCFE"/>
        <rFont val="Consolas"/>
        <family val="3"/>
      </rPr>
      <t>idf_hist_df</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pd</t>
    </r>
    <r>
      <rPr>
        <sz val="10.5"/>
        <color rgb="FFCCCCCC"/>
        <rFont val="Consolas"/>
        <family val="3"/>
      </rPr>
      <t>.</t>
    </r>
    <r>
      <rPr>
        <sz val="10.5"/>
        <color rgb="FF4EC9B0"/>
        <rFont val="Consolas"/>
        <family val="3"/>
      </rPr>
      <t>DataFrame</t>
    </r>
    <r>
      <rPr>
        <sz val="10.5"/>
        <color rgb="FFCCCCCC"/>
        <rFont val="Consolas"/>
        <family val="3"/>
      </rPr>
      <t>({</t>
    </r>
    <r>
      <rPr>
        <sz val="10.5"/>
        <color rgb="FF9CDCFE"/>
        <rFont val="Consolas"/>
        <family val="3"/>
      </rPr>
      <t>rp</t>
    </r>
    <r>
      <rPr>
        <sz val="10.5"/>
        <color rgb="FFCCCCCC"/>
        <rFont val="Consolas"/>
        <family val="3"/>
      </rPr>
      <t>: [</t>
    </r>
    <r>
      <rPr>
        <sz val="10.5"/>
        <color rgb="FFDCDCAA"/>
        <rFont val="Consolas"/>
        <family val="3"/>
      </rPr>
      <t>calcular_intensidad_sucua</t>
    </r>
    <r>
      <rPr>
        <sz val="10.5"/>
        <color rgb="FFCCCCCC"/>
        <rFont val="Consolas"/>
        <family val="3"/>
      </rPr>
      <t>(</t>
    </r>
    <r>
      <rPr>
        <sz val="10.5"/>
        <color rgb="FF9CDCFE"/>
        <rFont val="Consolas"/>
        <family val="3"/>
      </rPr>
      <t>config</t>
    </r>
    <r>
      <rPr>
        <sz val="10.5"/>
        <color rgb="FFCCCCCC"/>
        <rFont val="Consolas"/>
        <family val="3"/>
      </rPr>
      <t xml:space="preserve">, </t>
    </r>
    <r>
      <rPr>
        <sz val="10.5"/>
        <color rgb="FF9CDCFE"/>
        <rFont val="Consolas"/>
        <family val="3"/>
      </rPr>
      <t>d</t>
    </r>
    <r>
      <rPr>
        <sz val="10.5"/>
        <color rgb="FFCCCCCC"/>
        <rFont val="Consolas"/>
        <family val="3"/>
      </rPr>
      <t xml:space="preserve">, </t>
    </r>
    <r>
      <rPr>
        <sz val="10.5"/>
        <color rgb="FF9CDCFE"/>
        <rFont val="Consolas"/>
        <family val="3"/>
      </rPr>
      <t>rp</t>
    </r>
    <r>
      <rPr>
        <sz val="10.5"/>
        <color rgb="FFCCCCCC"/>
        <rFont val="Consolas"/>
        <family val="3"/>
      </rPr>
      <t xml:space="preserve">) </t>
    </r>
    <r>
      <rPr>
        <sz val="10.5"/>
        <color rgb="FFC586C0"/>
        <rFont val="Consolas"/>
        <family val="3"/>
      </rPr>
      <t>for</t>
    </r>
    <r>
      <rPr>
        <sz val="10.5"/>
        <color rgb="FFCCCCCC"/>
        <rFont val="Consolas"/>
        <family val="3"/>
      </rPr>
      <t xml:space="preserve"> </t>
    </r>
    <r>
      <rPr>
        <sz val="10.5"/>
        <color rgb="FF9CDCFE"/>
        <rFont val="Consolas"/>
        <family val="3"/>
      </rPr>
      <t>d</t>
    </r>
    <r>
      <rPr>
        <sz val="10.5"/>
        <color rgb="FFCCCCCC"/>
        <rFont val="Consolas"/>
        <family val="3"/>
      </rPr>
      <t xml:space="preserve"> </t>
    </r>
    <r>
      <rPr>
        <sz val="10.5"/>
        <color rgb="FFC586C0"/>
        <rFont val="Consolas"/>
        <family val="3"/>
      </rPr>
      <t>in</t>
    </r>
    <r>
      <rPr>
        <sz val="10.5"/>
        <color rgb="FFCCCCCC"/>
        <rFont val="Consolas"/>
        <family val="3"/>
      </rPr>
      <t xml:space="preserve"> </t>
    </r>
    <r>
      <rPr>
        <sz val="10.5"/>
        <color rgb="FF9CDCFE"/>
        <rFont val="Consolas"/>
        <family val="3"/>
      </rPr>
      <t>durations_min</t>
    </r>
    <r>
      <rPr>
        <sz val="10.5"/>
        <color rgb="FFCCCCCC"/>
        <rFont val="Consolas"/>
        <family val="3"/>
      </rPr>
      <t xml:space="preserve">] </t>
    </r>
    <r>
      <rPr>
        <sz val="10.5"/>
        <color rgb="FFC586C0"/>
        <rFont val="Consolas"/>
        <family val="3"/>
      </rPr>
      <t>for</t>
    </r>
    <r>
      <rPr>
        <sz val="10.5"/>
        <color rgb="FFCCCCCC"/>
        <rFont val="Consolas"/>
        <family val="3"/>
      </rPr>
      <t xml:space="preserve"> </t>
    </r>
    <r>
      <rPr>
        <sz val="10.5"/>
        <color rgb="FF9CDCFE"/>
        <rFont val="Consolas"/>
        <family val="3"/>
      </rPr>
      <t>rp</t>
    </r>
    <r>
      <rPr>
        <sz val="10.5"/>
        <color rgb="FFCCCCCC"/>
        <rFont val="Consolas"/>
        <family val="3"/>
      </rPr>
      <t xml:space="preserve"> </t>
    </r>
    <r>
      <rPr>
        <sz val="10.5"/>
        <color rgb="FFC586C0"/>
        <rFont val="Consolas"/>
        <family val="3"/>
      </rPr>
      <t>in</t>
    </r>
    <r>
      <rPr>
        <sz val="10.5"/>
        <color rgb="FFCCCCCC"/>
        <rFont val="Consolas"/>
        <family val="3"/>
      </rPr>
      <t xml:space="preserve"> </t>
    </r>
    <r>
      <rPr>
        <sz val="10.5"/>
        <color rgb="FF9CDCFE"/>
        <rFont val="Consolas"/>
        <family val="3"/>
      </rPr>
      <t>rps</t>
    </r>
    <r>
      <rPr>
        <sz val="10.5"/>
        <color rgb="FFCCCCCC"/>
        <rFont val="Consolas"/>
        <family val="3"/>
      </rPr>
      <t xml:space="preserve">}, </t>
    </r>
    <r>
      <rPr>
        <sz val="10.5"/>
        <color rgb="FF9CDCFE"/>
        <rFont val="Consolas"/>
        <family val="3"/>
      </rPr>
      <t>index</t>
    </r>
    <r>
      <rPr>
        <sz val="10.5"/>
        <color rgb="FFD4D4D4"/>
        <rFont val="Consolas"/>
        <family val="3"/>
      </rPr>
      <t>=</t>
    </r>
    <r>
      <rPr>
        <sz val="10.5"/>
        <color rgb="FF9CDCFE"/>
        <rFont val="Consolas"/>
        <family val="3"/>
      </rPr>
      <t>durations_min</t>
    </r>
    <r>
      <rPr>
        <sz val="10.5"/>
        <color rgb="FFCCCCCC"/>
        <rFont val="Consolas"/>
        <family val="3"/>
      </rPr>
      <t>)</t>
    </r>
  </si>
  <si>
    <r>
      <t xml:space="preserve">    </t>
    </r>
    <r>
      <rPr>
        <sz val="10.5"/>
        <color rgb="FF9CDCFE"/>
        <rFont val="Consolas"/>
        <family val="3"/>
      </rPr>
      <t>idf_fut_df</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idf_hist_df</t>
    </r>
    <r>
      <rPr>
        <sz val="10.5"/>
        <color rgb="FFCCCCCC"/>
        <rFont val="Consolas"/>
        <family val="3"/>
      </rPr>
      <t xml:space="preserve"> </t>
    </r>
    <r>
      <rPr>
        <sz val="10.5"/>
        <color rgb="FFDCDCAA"/>
        <rFont val="Consolas"/>
        <family val="3"/>
      </rPr>
      <t>*</t>
    </r>
    <r>
      <rPr>
        <sz val="10.5"/>
        <color rgb="FFCCCCCC"/>
        <rFont val="Consolas"/>
        <family val="3"/>
      </rPr>
      <t xml:space="preserve"> </t>
    </r>
    <r>
      <rPr>
        <sz val="10.5"/>
        <color rgb="FF9CDCFE"/>
        <rFont val="Consolas"/>
        <family val="3"/>
      </rPr>
      <t>change_factor</t>
    </r>
  </si>
  <si>
    <r>
      <t xml:space="preserve">    </t>
    </r>
    <r>
      <rPr>
        <sz val="10.5"/>
        <color rgb="FF4EC9B0"/>
        <rFont val="Consolas"/>
        <family val="3"/>
      </rPr>
      <t>plt</t>
    </r>
    <r>
      <rPr>
        <sz val="10.5"/>
        <color rgb="FFCCCCCC"/>
        <rFont val="Consolas"/>
        <family val="3"/>
      </rPr>
      <t>.</t>
    </r>
    <r>
      <rPr>
        <sz val="10.5"/>
        <color rgb="FFDCDCAA"/>
        <rFont val="Consolas"/>
        <family val="3"/>
      </rPr>
      <t>figure</t>
    </r>
    <r>
      <rPr>
        <sz val="10.5"/>
        <color rgb="FFCCCCCC"/>
        <rFont val="Consolas"/>
        <family val="3"/>
      </rPr>
      <t>(</t>
    </r>
    <r>
      <rPr>
        <sz val="10.5"/>
        <color rgb="FF9CDCFE"/>
        <rFont val="Consolas"/>
        <family val="3"/>
      </rPr>
      <t>figsize</t>
    </r>
    <r>
      <rPr>
        <sz val="10.5"/>
        <color rgb="FFD4D4D4"/>
        <rFont val="Consolas"/>
        <family val="3"/>
      </rPr>
      <t>=</t>
    </r>
    <r>
      <rPr>
        <sz val="10.5"/>
        <color rgb="FFCCCCCC"/>
        <rFont val="Consolas"/>
        <family val="3"/>
      </rPr>
      <t>(</t>
    </r>
    <r>
      <rPr>
        <sz val="10.5"/>
        <color rgb="FFB5CEA8"/>
        <rFont val="Consolas"/>
        <family val="3"/>
      </rPr>
      <t>14</t>
    </r>
    <r>
      <rPr>
        <sz val="10.5"/>
        <color rgb="FFCCCCCC"/>
        <rFont val="Consolas"/>
        <family val="3"/>
      </rPr>
      <t xml:space="preserve">, </t>
    </r>
    <r>
      <rPr>
        <sz val="10.5"/>
        <color rgb="FFB5CEA8"/>
        <rFont val="Consolas"/>
        <family val="3"/>
      </rPr>
      <t>10</t>
    </r>
    <r>
      <rPr>
        <sz val="10.5"/>
        <color rgb="FFCCCCCC"/>
        <rFont val="Consolas"/>
        <family val="3"/>
      </rPr>
      <t>))</t>
    </r>
  </si>
  <si>
    <r>
      <t xml:space="preserve">    </t>
    </r>
    <r>
      <rPr>
        <sz val="10.5"/>
        <color rgb="FF9CDCFE"/>
        <rFont val="Consolas"/>
        <family val="3"/>
      </rPr>
      <t>colors</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plt</t>
    </r>
    <r>
      <rPr>
        <sz val="10.5"/>
        <color rgb="FFCCCCCC"/>
        <rFont val="Consolas"/>
        <family val="3"/>
      </rPr>
      <t>.</t>
    </r>
    <r>
      <rPr>
        <sz val="10.5"/>
        <color rgb="FF4EC9B0"/>
        <rFont val="Consolas"/>
        <family val="3"/>
      </rPr>
      <t>cm</t>
    </r>
    <r>
      <rPr>
        <sz val="10.5"/>
        <color rgb="FFCCCCCC"/>
        <rFont val="Consolas"/>
        <family val="3"/>
      </rPr>
      <t>.viridis(</t>
    </r>
    <r>
      <rPr>
        <sz val="10.5"/>
        <color rgb="FF4EC9B0"/>
        <rFont val="Consolas"/>
        <family val="3"/>
      </rPr>
      <t>np</t>
    </r>
    <r>
      <rPr>
        <sz val="10.5"/>
        <color rgb="FFCCCCCC"/>
        <rFont val="Consolas"/>
        <family val="3"/>
      </rPr>
      <t>.</t>
    </r>
    <r>
      <rPr>
        <sz val="10.5"/>
        <color rgb="FFDCDCAA"/>
        <rFont val="Consolas"/>
        <family val="3"/>
      </rPr>
      <t>linspace</t>
    </r>
    <r>
      <rPr>
        <sz val="10.5"/>
        <color rgb="FFCCCCCC"/>
        <rFont val="Consolas"/>
        <family val="3"/>
      </rPr>
      <t>(</t>
    </r>
    <r>
      <rPr>
        <sz val="10.5"/>
        <color rgb="FFB5CEA8"/>
        <rFont val="Consolas"/>
        <family val="3"/>
      </rPr>
      <t>0</t>
    </r>
    <r>
      <rPr>
        <sz val="10.5"/>
        <color rgb="FFCCCCCC"/>
        <rFont val="Consolas"/>
        <family val="3"/>
      </rPr>
      <t xml:space="preserve">, </t>
    </r>
    <r>
      <rPr>
        <sz val="10.5"/>
        <color rgb="FFB5CEA8"/>
        <rFont val="Consolas"/>
        <family val="3"/>
      </rPr>
      <t>1</t>
    </r>
    <r>
      <rPr>
        <sz val="10.5"/>
        <color rgb="FFCCCCCC"/>
        <rFont val="Consolas"/>
        <family val="3"/>
      </rPr>
      <t xml:space="preserve">, </t>
    </r>
    <r>
      <rPr>
        <sz val="10.5"/>
        <color rgb="FFDCDCAA"/>
        <rFont val="Consolas"/>
        <family val="3"/>
      </rPr>
      <t>len</t>
    </r>
    <r>
      <rPr>
        <sz val="10.5"/>
        <color rgb="FFCCCCCC"/>
        <rFont val="Consolas"/>
        <family val="3"/>
      </rPr>
      <t>(</t>
    </r>
    <r>
      <rPr>
        <sz val="10.5"/>
        <color rgb="FF9CDCFE"/>
        <rFont val="Consolas"/>
        <family val="3"/>
      </rPr>
      <t>rps</t>
    </r>
    <r>
      <rPr>
        <sz val="10.5"/>
        <color rgb="FFCCCCCC"/>
        <rFont val="Consolas"/>
        <family val="3"/>
      </rPr>
      <t>)))</t>
    </r>
  </si>
  <si>
    <r>
      <t xml:space="preserve">    </t>
    </r>
    <r>
      <rPr>
        <sz val="10.5"/>
        <color rgb="FF9CDCFE"/>
        <rFont val="Consolas"/>
        <family val="3"/>
      </rPr>
      <t>x_axis_indices</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range</t>
    </r>
    <r>
      <rPr>
        <sz val="10.5"/>
        <color rgb="FFCCCCCC"/>
        <rFont val="Consolas"/>
        <family val="3"/>
      </rPr>
      <t>(</t>
    </r>
    <r>
      <rPr>
        <sz val="10.5"/>
        <color rgb="FFDCDCAA"/>
        <rFont val="Consolas"/>
        <family val="3"/>
      </rPr>
      <t>len</t>
    </r>
    <r>
      <rPr>
        <sz val="10.5"/>
        <color rgb="FFCCCCCC"/>
        <rFont val="Consolas"/>
        <family val="3"/>
      </rPr>
      <t>(</t>
    </r>
    <r>
      <rPr>
        <sz val="10.5"/>
        <color rgb="FF9CDCFE"/>
        <rFont val="Consolas"/>
        <family val="3"/>
      </rPr>
      <t>durations_min</t>
    </r>
    <r>
      <rPr>
        <sz val="10.5"/>
        <color rgb="FFCCCCCC"/>
        <rFont val="Consolas"/>
        <family val="3"/>
      </rPr>
      <t>))</t>
    </r>
  </si>
  <si>
    <r>
      <t xml:space="preserve">    </t>
    </r>
    <r>
      <rPr>
        <sz val="10.5"/>
        <color rgb="FFC586C0"/>
        <rFont val="Consolas"/>
        <family val="3"/>
      </rPr>
      <t>for</t>
    </r>
    <r>
      <rPr>
        <sz val="10.5"/>
        <color rgb="FFCCCCCC"/>
        <rFont val="Consolas"/>
        <family val="3"/>
      </rPr>
      <t xml:space="preserve"> </t>
    </r>
    <r>
      <rPr>
        <sz val="10.5"/>
        <color rgb="FF9CDCFE"/>
        <rFont val="Consolas"/>
        <family val="3"/>
      </rPr>
      <t>i</t>
    </r>
    <r>
      <rPr>
        <sz val="10.5"/>
        <color rgb="FFCCCCCC"/>
        <rFont val="Consolas"/>
        <family val="3"/>
      </rPr>
      <t xml:space="preserve">, </t>
    </r>
    <r>
      <rPr>
        <sz val="10.5"/>
        <color rgb="FF9CDCFE"/>
        <rFont val="Consolas"/>
        <family val="3"/>
      </rPr>
      <t>rp</t>
    </r>
    <r>
      <rPr>
        <sz val="10.5"/>
        <color rgb="FFCCCCCC"/>
        <rFont val="Consolas"/>
        <family val="3"/>
      </rPr>
      <t xml:space="preserve"> </t>
    </r>
    <r>
      <rPr>
        <sz val="10.5"/>
        <color rgb="FFC586C0"/>
        <rFont val="Consolas"/>
        <family val="3"/>
      </rPr>
      <t>in</t>
    </r>
    <r>
      <rPr>
        <sz val="10.5"/>
        <color rgb="FFCCCCCC"/>
        <rFont val="Consolas"/>
        <family val="3"/>
      </rPr>
      <t xml:space="preserve"> </t>
    </r>
    <r>
      <rPr>
        <sz val="10.5"/>
        <color rgb="FF4EC9B0"/>
        <rFont val="Consolas"/>
        <family val="3"/>
      </rPr>
      <t>enumerate</t>
    </r>
    <r>
      <rPr>
        <sz val="10.5"/>
        <color rgb="FFCCCCCC"/>
        <rFont val="Consolas"/>
        <family val="3"/>
      </rPr>
      <t>(</t>
    </r>
    <r>
      <rPr>
        <sz val="10.5"/>
        <color rgb="FF9CDCFE"/>
        <rFont val="Consolas"/>
        <family val="3"/>
      </rPr>
      <t>rps</t>
    </r>
    <r>
      <rPr>
        <sz val="10.5"/>
        <color rgb="FFCCCCCC"/>
        <rFont val="Consolas"/>
        <family val="3"/>
      </rPr>
      <t>):</t>
    </r>
  </si>
  <si>
    <r>
      <t xml:space="preserve">        </t>
    </r>
    <r>
      <rPr>
        <sz val="10.5"/>
        <color rgb="FF4EC9B0"/>
        <rFont val="Consolas"/>
        <family val="3"/>
      </rPr>
      <t>plt</t>
    </r>
    <r>
      <rPr>
        <sz val="10.5"/>
        <color rgb="FFCCCCCC"/>
        <rFont val="Consolas"/>
        <family val="3"/>
      </rPr>
      <t>.</t>
    </r>
    <r>
      <rPr>
        <sz val="10.5"/>
        <color rgb="FFDCDCAA"/>
        <rFont val="Consolas"/>
        <family val="3"/>
      </rPr>
      <t>plot</t>
    </r>
    <r>
      <rPr>
        <sz val="10.5"/>
        <color rgb="FFCCCCCC"/>
        <rFont val="Consolas"/>
        <family val="3"/>
      </rPr>
      <t>(</t>
    </r>
    <r>
      <rPr>
        <sz val="10.5"/>
        <color rgb="FF9CDCFE"/>
        <rFont val="Consolas"/>
        <family val="3"/>
      </rPr>
      <t>x_axis_indices</t>
    </r>
    <r>
      <rPr>
        <sz val="10.5"/>
        <color rgb="FFCCCCCC"/>
        <rFont val="Consolas"/>
        <family val="3"/>
      </rPr>
      <t xml:space="preserve">, </t>
    </r>
    <r>
      <rPr>
        <sz val="10.5"/>
        <color rgb="FF9CDCFE"/>
        <rFont val="Consolas"/>
        <family val="3"/>
      </rPr>
      <t>idf_hist_df</t>
    </r>
    <r>
      <rPr>
        <sz val="10.5"/>
        <color rgb="FFCCCCCC"/>
        <rFont val="Consolas"/>
        <family val="3"/>
      </rPr>
      <t>[</t>
    </r>
    <r>
      <rPr>
        <sz val="10.5"/>
        <color rgb="FF9CDCFE"/>
        <rFont val="Consolas"/>
        <family val="3"/>
      </rPr>
      <t>rp</t>
    </r>
    <r>
      <rPr>
        <sz val="10.5"/>
        <color rgb="FFCCCCCC"/>
        <rFont val="Consolas"/>
        <family val="3"/>
      </rPr>
      <t xml:space="preserve">], </t>
    </r>
    <r>
      <rPr>
        <sz val="10.5"/>
        <color rgb="FF9CDCFE"/>
        <rFont val="Consolas"/>
        <family val="3"/>
      </rPr>
      <t>color</t>
    </r>
    <r>
      <rPr>
        <sz val="10.5"/>
        <color rgb="FFD4D4D4"/>
        <rFont val="Consolas"/>
        <family val="3"/>
      </rPr>
      <t>=</t>
    </r>
    <r>
      <rPr>
        <sz val="10.5"/>
        <color rgb="FF9CDCFE"/>
        <rFont val="Consolas"/>
        <family val="3"/>
      </rPr>
      <t>colors</t>
    </r>
    <r>
      <rPr>
        <sz val="10.5"/>
        <color rgb="FFCCCCCC"/>
        <rFont val="Consolas"/>
        <family val="3"/>
      </rPr>
      <t>[</t>
    </r>
    <r>
      <rPr>
        <sz val="10.5"/>
        <color rgb="FF9CDCFE"/>
        <rFont val="Consolas"/>
        <family val="3"/>
      </rPr>
      <t>i</t>
    </r>
    <r>
      <rPr>
        <sz val="10.5"/>
        <color rgb="FFCCCCCC"/>
        <rFont val="Consolas"/>
        <family val="3"/>
      </rPr>
      <t xml:space="preserve">], </t>
    </r>
    <r>
      <rPr>
        <sz val="10.5"/>
        <color rgb="FF9CDCFE"/>
        <rFont val="Consolas"/>
        <family val="3"/>
      </rPr>
      <t>linestyle</t>
    </r>
    <r>
      <rPr>
        <sz val="10.5"/>
        <color rgb="FFD4D4D4"/>
        <rFont val="Consolas"/>
        <family val="3"/>
      </rPr>
      <t>=</t>
    </r>
    <r>
      <rPr>
        <sz val="10.5"/>
        <color rgb="FFCE9178"/>
        <rFont val="Consolas"/>
        <family val="3"/>
      </rPr>
      <t>'-'</t>
    </r>
    <r>
      <rPr>
        <sz val="10.5"/>
        <color rgb="FFCCCCCC"/>
        <rFont val="Consolas"/>
        <family val="3"/>
      </rPr>
      <t xml:space="preserve">, </t>
    </r>
    <r>
      <rPr>
        <sz val="10.5"/>
        <color rgb="FF9CDCFE"/>
        <rFont val="Consolas"/>
        <family val="3"/>
      </rPr>
      <t>marker</t>
    </r>
    <r>
      <rPr>
        <sz val="10.5"/>
        <color rgb="FFD4D4D4"/>
        <rFont val="Consolas"/>
        <family val="3"/>
      </rPr>
      <t>=</t>
    </r>
    <r>
      <rPr>
        <sz val="10.5"/>
        <color rgb="FFCE9178"/>
        <rFont val="Consolas"/>
        <family val="3"/>
      </rPr>
      <t>'o'</t>
    </r>
    <r>
      <rPr>
        <sz val="10.5"/>
        <color rgb="FFCCCCCC"/>
        <rFont val="Consolas"/>
        <family val="3"/>
      </rPr>
      <t xml:space="preserve">, </t>
    </r>
    <r>
      <rPr>
        <sz val="10.5"/>
        <color rgb="FF9CDCFE"/>
        <rFont val="Consolas"/>
        <family val="3"/>
      </rPr>
      <t>label</t>
    </r>
    <r>
      <rPr>
        <sz val="10.5"/>
        <color rgb="FFD4D4D4"/>
        <rFont val="Consolas"/>
        <family val="3"/>
      </rPr>
      <t>=</t>
    </r>
    <r>
      <rPr>
        <sz val="10.5"/>
        <color rgb="FF569CD6"/>
        <rFont val="Consolas"/>
        <family val="3"/>
      </rPr>
      <t>f</t>
    </r>
    <r>
      <rPr>
        <sz val="10.5"/>
        <color rgb="FFCE9178"/>
        <rFont val="Consolas"/>
        <family val="3"/>
      </rPr>
      <t>'Histórico T=</t>
    </r>
    <r>
      <rPr>
        <sz val="10.5"/>
        <color rgb="FF569CD6"/>
        <rFont val="Consolas"/>
        <family val="3"/>
      </rPr>
      <t>{</t>
    </r>
    <r>
      <rPr>
        <sz val="10.5"/>
        <color rgb="FF9CDCFE"/>
        <rFont val="Consolas"/>
        <family val="3"/>
      </rPr>
      <t>rp</t>
    </r>
    <r>
      <rPr>
        <sz val="10.5"/>
        <color rgb="FF569CD6"/>
        <rFont val="Consolas"/>
        <family val="3"/>
      </rPr>
      <t>}</t>
    </r>
    <r>
      <rPr>
        <sz val="10.5"/>
        <color rgb="FFCE9178"/>
        <rFont val="Consolas"/>
        <family val="3"/>
      </rPr>
      <t xml:space="preserve"> años'</t>
    </r>
    <r>
      <rPr>
        <sz val="10.5"/>
        <color rgb="FFCCCCCC"/>
        <rFont val="Consolas"/>
        <family val="3"/>
      </rPr>
      <t>)</t>
    </r>
  </si>
  <si>
    <r>
      <t xml:space="preserve">        </t>
    </r>
    <r>
      <rPr>
        <sz val="10.5"/>
        <color rgb="FF4EC9B0"/>
        <rFont val="Consolas"/>
        <family val="3"/>
      </rPr>
      <t>plt</t>
    </r>
    <r>
      <rPr>
        <sz val="10.5"/>
        <color rgb="FFCCCCCC"/>
        <rFont val="Consolas"/>
        <family val="3"/>
      </rPr>
      <t>.</t>
    </r>
    <r>
      <rPr>
        <sz val="10.5"/>
        <color rgb="FFDCDCAA"/>
        <rFont val="Consolas"/>
        <family val="3"/>
      </rPr>
      <t>plot</t>
    </r>
    <r>
      <rPr>
        <sz val="10.5"/>
        <color rgb="FFCCCCCC"/>
        <rFont val="Consolas"/>
        <family val="3"/>
      </rPr>
      <t>(</t>
    </r>
    <r>
      <rPr>
        <sz val="10.5"/>
        <color rgb="FF9CDCFE"/>
        <rFont val="Consolas"/>
        <family val="3"/>
      </rPr>
      <t>x_axis_indices</t>
    </r>
    <r>
      <rPr>
        <sz val="10.5"/>
        <color rgb="FFCCCCCC"/>
        <rFont val="Consolas"/>
        <family val="3"/>
      </rPr>
      <t xml:space="preserve">, </t>
    </r>
    <r>
      <rPr>
        <sz val="10.5"/>
        <color rgb="FF9CDCFE"/>
        <rFont val="Consolas"/>
        <family val="3"/>
      </rPr>
      <t>idf_fut_df</t>
    </r>
    <r>
      <rPr>
        <sz val="10.5"/>
        <color rgb="FFCCCCCC"/>
        <rFont val="Consolas"/>
        <family val="3"/>
      </rPr>
      <t>[</t>
    </r>
    <r>
      <rPr>
        <sz val="10.5"/>
        <color rgb="FF9CDCFE"/>
        <rFont val="Consolas"/>
        <family val="3"/>
      </rPr>
      <t>rp</t>
    </r>
    <r>
      <rPr>
        <sz val="10.5"/>
        <color rgb="FFCCCCCC"/>
        <rFont val="Consolas"/>
        <family val="3"/>
      </rPr>
      <t xml:space="preserve">], </t>
    </r>
    <r>
      <rPr>
        <sz val="10.5"/>
        <color rgb="FF9CDCFE"/>
        <rFont val="Consolas"/>
        <family val="3"/>
      </rPr>
      <t>color</t>
    </r>
    <r>
      <rPr>
        <sz val="10.5"/>
        <color rgb="FFD4D4D4"/>
        <rFont val="Consolas"/>
        <family val="3"/>
      </rPr>
      <t>=</t>
    </r>
    <r>
      <rPr>
        <sz val="10.5"/>
        <color rgb="FF9CDCFE"/>
        <rFont val="Consolas"/>
        <family val="3"/>
      </rPr>
      <t>colors</t>
    </r>
    <r>
      <rPr>
        <sz val="10.5"/>
        <color rgb="FFCCCCCC"/>
        <rFont val="Consolas"/>
        <family val="3"/>
      </rPr>
      <t>[</t>
    </r>
    <r>
      <rPr>
        <sz val="10.5"/>
        <color rgb="FF9CDCFE"/>
        <rFont val="Consolas"/>
        <family val="3"/>
      </rPr>
      <t>i</t>
    </r>
    <r>
      <rPr>
        <sz val="10.5"/>
        <color rgb="FFCCCCCC"/>
        <rFont val="Consolas"/>
        <family val="3"/>
      </rPr>
      <t xml:space="preserve">], </t>
    </r>
    <r>
      <rPr>
        <sz val="10.5"/>
        <color rgb="FF9CDCFE"/>
        <rFont val="Consolas"/>
        <family val="3"/>
      </rPr>
      <t>linestyle</t>
    </r>
    <r>
      <rPr>
        <sz val="10.5"/>
        <color rgb="FFD4D4D4"/>
        <rFont val="Consolas"/>
        <family val="3"/>
      </rPr>
      <t>=</t>
    </r>
    <r>
      <rPr>
        <sz val="10.5"/>
        <color rgb="FFCE9178"/>
        <rFont val="Consolas"/>
        <family val="3"/>
      </rPr>
      <t>'--'</t>
    </r>
    <r>
      <rPr>
        <sz val="10.5"/>
        <color rgb="FFCCCCCC"/>
        <rFont val="Consolas"/>
        <family val="3"/>
      </rPr>
      <t xml:space="preserve">, </t>
    </r>
    <r>
      <rPr>
        <sz val="10.5"/>
        <color rgb="FF9CDCFE"/>
        <rFont val="Consolas"/>
        <family val="3"/>
      </rPr>
      <t>marker</t>
    </r>
    <r>
      <rPr>
        <sz val="10.5"/>
        <color rgb="FFD4D4D4"/>
        <rFont val="Consolas"/>
        <family val="3"/>
      </rPr>
      <t>=</t>
    </r>
    <r>
      <rPr>
        <sz val="10.5"/>
        <color rgb="FFCE9178"/>
        <rFont val="Consolas"/>
        <family val="3"/>
      </rPr>
      <t>'x'</t>
    </r>
    <r>
      <rPr>
        <sz val="10.5"/>
        <color rgb="FFCCCCCC"/>
        <rFont val="Consolas"/>
        <family val="3"/>
      </rPr>
      <t xml:space="preserve">, </t>
    </r>
    <r>
      <rPr>
        <sz val="10.5"/>
        <color rgb="FF9CDCFE"/>
        <rFont val="Consolas"/>
        <family val="3"/>
      </rPr>
      <t>label</t>
    </r>
    <r>
      <rPr>
        <sz val="10.5"/>
        <color rgb="FFD4D4D4"/>
        <rFont val="Consolas"/>
        <family val="3"/>
      </rPr>
      <t>=</t>
    </r>
    <r>
      <rPr>
        <sz val="10.5"/>
        <color rgb="FF569CD6"/>
        <rFont val="Consolas"/>
        <family val="3"/>
      </rPr>
      <t>f</t>
    </r>
    <r>
      <rPr>
        <sz val="10.5"/>
        <color rgb="FFCE9178"/>
        <rFont val="Consolas"/>
        <family val="3"/>
      </rPr>
      <t>'Futuro T=</t>
    </r>
    <r>
      <rPr>
        <sz val="10.5"/>
        <color rgb="FF569CD6"/>
        <rFont val="Consolas"/>
        <family val="3"/>
      </rPr>
      <t>{</t>
    </r>
    <r>
      <rPr>
        <sz val="10.5"/>
        <color rgb="FF9CDCFE"/>
        <rFont val="Consolas"/>
        <family val="3"/>
      </rPr>
      <t>rp</t>
    </r>
    <r>
      <rPr>
        <sz val="10.5"/>
        <color rgb="FF569CD6"/>
        <rFont val="Consolas"/>
        <family val="3"/>
      </rPr>
      <t>}</t>
    </r>
    <r>
      <rPr>
        <sz val="10.5"/>
        <color rgb="FFCE9178"/>
        <rFont val="Consolas"/>
        <family val="3"/>
      </rPr>
      <t xml:space="preserve"> años'</t>
    </r>
    <r>
      <rPr>
        <sz val="10.5"/>
        <color rgb="FFCCCCCC"/>
        <rFont val="Consolas"/>
        <family val="3"/>
      </rPr>
      <t>)</t>
    </r>
  </si>
  <si>
    <r>
      <t xml:space="preserve">    </t>
    </r>
    <r>
      <rPr>
        <sz val="10.5"/>
        <color rgb="FF4EC9B0"/>
        <rFont val="Consolas"/>
        <family val="3"/>
      </rPr>
      <t>plt</t>
    </r>
    <r>
      <rPr>
        <sz val="10.5"/>
        <color rgb="FFCCCCCC"/>
        <rFont val="Consolas"/>
        <family val="3"/>
      </rPr>
      <t>.</t>
    </r>
    <r>
      <rPr>
        <sz val="10.5"/>
        <color rgb="FFDCDCAA"/>
        <rFont val="Consolas"/>
        <family val="3"/>
      </rPr>
      <t>yscale</t>
    </r>
    <r>
      <rPr>
        <sz val="10.5"/>
        <color rgb="FFCCCCCC"/>
        <rFont val="Consolas"/>
        <family val="3"/>
      </rPr>
      <t>(</t>
    </r>
    <r>
      <rPr>
        <sz val="10.5"/>
        <color rgb="FFCE9178"/>
        <rFont val="Consolas"/>
        <family val="3"/>
      </rPr>
      <t>'log'</t>
    </r>
    <r>
      <rPr>
        <sz val="10.5"/>
        <color rgb="FFCCCCCC"/>
        <rFont val="Consolas"/>
        <family val="3"/>
      </rPr>
      <t>)</t>
    </r>
  </si>
  <si>
    <r>
      <t xml:space="preserve">    </t>
    </r>
    <r>
      <rPr>
        <sz val="10.5"/>
        <color rgb="FF4EC9B0"/>
        <rFont val="Consolas"/>
        <family val="3"/>
      </rPr>
      <t>plt</t>
    </r>
    <r>
      <rPr>
        <sz val="10.5"/>
        <color rgb="FFCCCCCC"/>
        <rFont val="Consolas"/>
        <family val="3"/>
      </rPr>
      <t>.</t>
    </r>
    <r>
      <rPr>
        <sz val="10.5"/>
        <color rgb="FFDCDCAA"/>
        <rFont val="Consolas"/>
        <family val="3"/>
      </rPr>
      <t>title</t>
    </r>
    <r>
      <rPr>
        <sz val="10.5"/>
        <color rgb="FFCCCCCC"/>
        <rFont val="Consolas"/>
        <family val="3"/>
      </rPr>
      <t>(</t>
    </r>
    <r>
      <rPr>
        <sz val="10.5"/>
        <color rgb="FF569CD6"/>
        <rFont val="Consolas"/>
        <family val="3"/>
      </rPr>
      <t>f</t>
    </r>
    <r>
      <rPr>
        <sz val="10.5"/>
        <color rgb="FFCE9178"/>
        <rFont val="Consolas"/>
        <family val="3"/>
      </rPr>
      <t xml:space="preserve">'Curvas IDF para </t>
    </r>
    <r>
      <rPr>
        <sz val="10.5"/>
        <color rgb="FF569CD6"/>
        <rFont val="Consolas"/>
        <family val="3"/>
      </rPr>
      <t>{</t>
    </r>
    <r>
      <rPr>
        <sz val="10.5"/>
        <color rgb="FF9CDCFE"/>
        <rFont val="Consolas"/>
        <family val="3"/>
      </rPr>
      <t>config</t>
    </r>
    <r>
      <rPr>
        <sz val="10.5"/>
        <color rgb="FFCCCCCC"/>
        <rFont val="Consolas"/>
        <family val="3"/>
      </rPr>
      <t>[</t>
    </r>
    <r>
      <rPr>
        <sz val="10.5"/>
        <color rgb="FFCE9178"/>
        <rFont val="Consolas"/>
        <family val="3"/>
      </rPr>
      <t>"nombre_lugar"</t>
    </r>
    <r>
      <rPr>
        <sz val="10.5"/>
        <color rgb="FFCCCCCC"/>
        <rFont val="Consolas"/>
        <family val="3"/>
      </rPr>
      <t>]</t>
    </r>
    <r>
      <rPr>
        <sz val="10.5"/>
        <color rgb="FF569CD6"/>
        <rFont val="Consolas"/>
        <family val="3"/>
      </rPr>
      <t>}</t>
    </r>
    <r>
      <rPr>
        <sz val="10.5"/>
        <color rgb="FFCE9178"/>
        <rFont val="Consolas"/>
        <family val="3"/>
      </rPr>
      <t xml:space="preserve"> (</t>
    </r>
    <r>
      <rPr>
        <sz val="10.5"/>
        <color rgb="FF569CD6"/>
        <rFont val="Consolas"/>
        <family val="3"/>
      </rPr>
      <t>{</t>
    </r>
    <r>
      <rPr>
        <sz val="10.5"/>
        <color rgb="FF9CDCFE"/>
        <rFont val="Consolas"/>
        <family val="3"/>
      </rPr>
      <t>escenario</t>
    </r>
    <r>
      <rPr>
        <sz val="10.5"/>
        <color rgb="FFCCCCCC"/>
        <rFont val="Consolas"/>
        <family val="3"/>
      </rPr>
      <t>.upper()</t>
    </r>
    <r>
      <rPr>
        <sz val="10.5"/>
        <color rgb="FF569CD6"/>
        <rFont val="Consolas"/>
        <family val="3"/>
      </rPr>
      <t>}</t>
    </r>
    <r>
      <rPr>
        <sz val="10.5"/>
        <color rgb="FFCE9178"/>
        <rFont val="Consolas"/>
        <family val="3"/>
      </rPr>
      <t>)</t>
    </r>
    <r>
      <rPr>
        <sz val="10.5"/>
        <color rgb="FFD7BA7D"/>
        <rFont val="Consolas"/>
        <family val="3"/>
      </rPr>
      <t>\n</t>
    </r>
    <r>
      <rPr>
        <sz val="10.5"/>
        <color rgb="FFCE9178"/>
        <rFont val="Consolas"/>
        <family val="3"/>
      </rPr>
      <t xml:space="preserve">Mejor Modelo: </t>
    </r>
    <r>
      <rPr>
        <sz val="10.5"/>
        <color rgb="FF569CD6"/>
        <rFont val="Consolas"/>
        <family val="3"/>
      </rPr>
      <t>{</t>
    </r>
    <r>
      <rPr>
        <sz val="10.5"/>
        <color rgb="FF9CDCFE"/>
        <rFont val="Consolas"/>
        <family val="3"/>
      </rPr>
      <t>mejor_modelo</t>
    </r>
    <r>
      <rPr>
        <sz val="10.5"/>
        <color rgb="FF569CD6"/>
        <rFont val="Consolas"/>
        <family val="3"/>
      </rPr>
      <t>}</t>
    </r>
    <r>
      <rPr>
        <sz val="10.5"/>
        <color rgb="FFD7BA7D"/>
        <rFont val="Consolas"/>
        <family val="3"/>
      </rPr>
      <t>\n</t>
    </r>
    <r>
      <rPr>
        <sz val="10.5"/>
        <color rgb="FFCE9178"/>
        <rFont val="Consolas"/>
        <family val="3"/>
      </rPr>
      <t xml:space="preserve">Cambio Promedio Proyectado: </t>
    </r>
    <r>
      <rPr>
        <sz val="10.5"/>
        <color rgb="FF569CD6"/>
        <rFont val="Consolas"/>
        <family val="3"/>
      </rPr>
      <t>{</t>
    </r>
    <r>
      <rPr>
        <sz val="10.5"/>
        <color rgb="FF9CDCFE"/>
        <rFont val="Consolas"/>
        <family val="3"/>
      </rPr>
      <t>change_percentage</t>
    </r>
    <r>
      <rPr>
        <sz val="10.5"/>
        <color rgb="FF569CD6"/>
        <rFont val="Consolas"/>
        <family val="3"/>
      </rPr>
      <t>:+.2f}</t>
    </r>
    <r>
      <rPr>
        <sz val="10.5"/>
        <color rgb="FFCE9178"/>
        <rFont val="Consolas"/>
        <family val="3"/>
      </rPr>
      <t>%'</t>
    </r>
    <r>
      <rPr>
        <sz val="10.5"/>
        <color rgb="FFCCCCCC"/>
        <rFont val="Consolas"/>
        <family val="3"/>
      </rPr>
      <t xml:space="preserve">, </t>
    </r>
    <r>
      <rPr>
        <sz val="10.5"/>
        <color rgb="FF9CDCFE"/>
        <rFont val="Consolas"/>
        <family val="3"/>
      </rPr>
      <t>fontsize</t>
    </r>
    <r>
      <rPr>
        <sz val="10.5"/>
        <color rgb="FFD4D4D4"/>
        <rFont val="Consolas"/>
        <family val="3"/>
      </rPr>
      <t>=</t>
    </r>
    <r>
      <rPr>
        <sz val="10.5"/>
        <color rgb="FFB5CEA8"/>
        <rFont val="Consolas"/>
        <family val="3"/>
      </rPr>
      <t>14</t>
    </r>
    <r>
      <rPr>
        <sz val="10.5"/>
        <color rgb="FFCCCCCC"/>
        <rFont val="Consolas"/>
        <family val="3"/>
      </rPr>
      <t>)</t>
    </r>
  </si>
  <si>
    <r>
      <t xml:space="preserve">    </t>
    </r>
    <r>
      <rPr>
        <sz val="10.5"/>
        <color rgb="FF4EC9B0"/>
        <rFont val="Consolas"/>
        <family val="3"/>
      </rPr>
      <t>plt</t>
    </r>
    <r>
      <rPr>
        <sz val="10.5"/>
        <color rgb="FFCCCCCC"/>
        <rFont val="Consolas"/>
        <family val="3"/>
      </rPr>
      <t>.</t>
    </r>
    <r>
      <rPr>
        <sz val="10.5"/>
        <color rgb="FFDCDCAA"/>
        <rFont val="Consolas"/>
        <family val="3"/>
      </rPr>
      <t>xlabel</t>
    </r>
    <r>
      <rPr>
        <sz val="10.5"/>
        <color rgb="FFCCCCCC"/>
        <rFont val="Consolas"/>
        <family val="3"/>
      </rPr>
      <t>(</t>
    </r>
    <r>
      <rPr>
        <sz val="10.5"/>
        <color rgb="FFCE9178"/>
        <rFont val="Consolas"/>
        <family val="3"/>
      </rPr>
      <t>'Duración (minutos)'</t>
    </r>
    <r>
      <rPr>
        <sz val="10.5"/>
        <color rgb="FFCCCCCC"/>
        <rFont val="Consolas"/>
        <family val="3"/>
      </rPr>
      <t xml:space="preserve">, </t>
    </r>
    <r>
      <rPr>
        <sz val="10.5"/>
        <color rgb="FF9CDCFE"/>
        <rFont val="Consolas"/>
        <family val="3"/>
      </rPr>
      <t>fontsize</t>
    </r>
    <r>
      <rPr>
        <sz val="10.5"/>
        <color rgb="FFD4D4D4"/>
        <rFont val="Consolas"/>
        <family val="3"/>
      </rPr>
      <t>=</t>
    </r>
    <r>
      <rPr>
        <sz val="10.5"/>
        <color rgb="FFB5CEA8"/>
        <rFont val="Consolas"/>
        <family val="3"/>
      </rPr>
      <t>12</t>
    </r>
    <r>
      <rPr>
        <sz val="10.5"/>
        <color rgb="FFCCCCCC"/>
        <rFont val="Consolas"/>
        <family val="3"/>
      </rPr>
      <t>)</t>
    </r>
  </si>
  <si>
    <r>
      <t xml:space="preserve">    </t>
    </r>
    <r>
      <rPr>
        <sz val="10.5"/>
        <color rgb="FF4EC9B0"/>
        <rFont val="Consolas"/>
        <family val="3"/>
      </rPr>
      <t>plt</t>
    </r>
    <r>
      <rPr>
        <sz val="10.5"/>
        <color rgb="FFCCCCCC"/>
        <rFont val="Consolas"/>
        <family val="3"/>
      </rPr>
      <t>.</t>
    </r>
    <r>
      <rPr>
        <sz val="10.5"/>
        <color rgb="FFDCDCAA"/>
        <rFont val="Consolas"/>
        <family val="3"/>
      </rPr>
      <t>ylabel</t>
    </r>
    <r>
      <rPr>
        <sz val="10.5"/>
        <color rgb="FFCCCCCC"/>
        <rFont val="Consolas"/>
        <family val="3"/>
      </rPr>
      <t>(</t>
    </r>
    <r>
      <rPr>
        <sz val="10.5"/>
        <color rgb="FFCE9178"/>
        <rFont val="Consolas"/>
        <family val="3"/>
      </rPr>
      <t>'Intensidad (mm/h) Escala Logarítmica'</t>
    </r>
    <r>
      <rPr>
        <sz val="10.5"/>
        <color rgb="FFCCCCCC"/>
        <rFont val="Consolas"/>
        <family val="3"/>
      </rPr>
      <t xml:space="preserve">, </t>
    </r>
    <r>
      <rPr>
        <sz val="10.5"/>
        <color rgb="FF9CDCFE"/>
        <rFont val="Consolas"/>
        <family val="3"/>
      </rPr>
      <t>fontsize</t>
    </r>
    <r>
      <rPr>
        <sz val="10.5"/>
        <color rgb="FFD4D4D4"/>
        <rFont val="Consolas"/>
        <family val="3"/>
      </rPr>
      <t>=</t>
    </r>
    <r>
      <rPr>
        <sz val="10.5"/>
        <color rgb="FFB5CEA8"/>
        <rFont val="Consolas"/>
        <family val="3"/>
      </rPr>
      <t>12</t>
    </r>
    <r>
      <rPr>
        <sz val="10.5"/>
        <color rgb="FFCCCCCC"/>
        <rFont val="Consolas"/>
        <family val="3"/>
      </rPr>
      <t>)</t>
    </r>
  </si>
  <si>
    <r>
      <t xml:space="preserve">    </t>
    </r>
    <r>
      <rPr>
        <sz val="10.5"/>
        <color rgb="FF4EC9B0"/>
        <rFont val="Consolas"/>
        <family val="3"/>
      </rPr>
      <t>plt</t>
    </r>
    <r>
      <rPr>
        <sz val="10.5"/>
        <color rgb="FFCCCCCC"/>
        <rFont val="Consolas"/>
        <family val="3"/>
      </rPr>
      <t>.</t>
    </r>
    <r>
      <rPr>
        <sz val="10.5"/>
        <color rgb="FFDCDCAA"/>
        <rFont val="Consolas"/>
        <family val="3"/>
      </rPr>
      <t>xticks</t>
    </r>
    <r>
      <rPr>
        <sz val="10.5"/>
        <color rgb="FFCCCCCC"/>
        <rFont val="Consolas"/>
        <family val="3"/>
      </rPr>
      <t>(</t>
    </r>
    <r>
      <rPr>
        <sz val="10.5"/>
        <color rgb="FF9CDCFE"/>
        <rFont val="Consolas"/>
        <family val="3"/>
      </rPr>
      <t>ticks</t>
    </r>
    <r>
      <rPr>
        <sz val="10.5"/>
        <color rgb="FFD4D4D4"/>
        <rFont val="Consolas"/>
        <family val="3"/>
      </rPr>
      <t>=</t>
    </r>
    <r>
      <rPr>
        <sz val="10.5"/>
        <color rgb="FF9CDCFE"/>
        <rFont val="Consolas"/>
        <family val="3"/>
      </rPr>
      <t>x_axis_indices</t>
    </r>
    <r>
      <rPr>
        <sz val="10.5"/>
        <color rgb="FFCCCCCC"/>
        <rFont val="Consolas"/>
        <family val="3"/>
      </rPr>
      <t xml:space="preserve">, </t>
    </r>
    <r>
      <rPr>
        <sz val="10.5"/>
        <color rgb="FF9CDCFE"/>
        <rFont val="Consolas"/>
        <family val="3"/>
      </rPr>
      <t>labels</t>
    </r>
    <r>
      <rPr>
        <sz val="10.5"/>
        <color rgb="FFD4D4D4"/>
        <rFont val="Consolas"/>
        <family val="3"/>
      </rPr>
      <t>=</t>
    </r>
    <r>
      <rPr>
        <sz val="10.5"/>
        <color rgb="FFCCCCCC"/>
        <rFont val="Consolas"/>
        <family val="3"/>
      </rPr>
      <t>[</t>
    </r>
    <r>
      <rPr>
        <sz val="10.5"/>
        <color rgb="FF569CD6"/>
        <rFont val="Consolas"/>
        <family val="3"/>
      </rPr>
      <t>f</t>
    </r>
    <r>
      <rPr>
        <sz val="10.5"/>
        <color rgb="FFCE9178"/>
        <rFont val="Consolas"/>
        <family val="3"/>
      </rPr>
      <t>'</t>
    </r>
    <r>
      <rPr>
        <sz val="10.5"/>
        <color rgb="FF569CD6"/>
        <rFont val="Consolas"/>
        <family val="3"/>
      </rPr>
      <t>{</t>
    </r>
    <r>
      <rPr>
        <sz val="10.5"/>
        <color rgb="FF9CDCFE"/>
        <rFont val="Consolas"/>
        <family val="3"/>
      </rPr>
      <t>d</t>
    </r>
    <r>
      <rPr>
        <sz val="10.5"/>
        <color rgb="FF569CD6"/>
        <rFont val="Consolas"/>
        <family val="3"/>
      </rPr>
      <t>}</t>
    </r>
    <r>
      <rPr>
        <sz val="10.5"/>
        <color rgb="FFCE9178"/>
        <rFont val="Consolas"/>
        <family val="3"/>
      </rPr>
      <t>m'</t>
    </r>
    <r>
      <rPr>
        <sz val="10.5"/>
        <color rgb="FFCCCCCC"/>
        <rFont val="Consolas"/>
        <family val="3"/>
      </rPr>
      <t xml:space="preserve"> </t>
    </r>
    <r>
      <rPr>
        <sz val="10.5"/>
        <color rgb="FFC586C0"/>
        <rFont val="Consolas"/>
        <family val="3"/>
      </rPr>
      <t>for</t>
    </r>
    <r>
      <rPr>
        <sz val="10.5"/>
        <color rgb="FFCCCCCC"/>
        <rFont val="Consolas"/>
        <family val="3"/>
      </rPr>
      <t xml:space="preserve"> </t>
    </r>
    <r>
      <rPr>
        <sz val="10.5"/>
        <color rgb="FF9CDCFE"/>
        <rFont val="Consolas"/>
        <family val="3"/>
      </rPr>
      <t>d</t>
    </r>
    <r>
      <rPr>
        <sz val="10.5"/>
        <color rgb="FFCCCCCC"/>
        <rFont val="Consolas"/>
        <family val="3"/>
      </rPr>
      <t xml:space="preserve"> </t>
    </r>
    <r>
      <rPr>
        <sz val="10.5"/>
        <color rgb="FFC586C0"/>
        <rFont val="Consolas"/>
        <family val="3"/>
      </rPr>
      <t>in</t>
    </r>
    <r>
      <rPr>
        <sz val="10.5"/>
        <color rgb="FFCCCCCC"/>
        <rFont val="Consolas"/>
        <family val="3"/>
      </rPr>
      <t xml:space="preserve"> </t>
    </r>
    <r>
      <rPr>
        <sz val="10.5"/>
        <color rgb="FF9CDCFE"/>
        <rFont val="Consolas"/>
        <family val="3"/>
      </rPr>
      <t>durations_min</t>
    </r>
    <r>
      <rPr>
        <sz val="10.5"/>
        <color rgb="FFCCCCCC"/>
        <rFont val="Consolas"/>
        <family val="3"/>
      </rPr>
      <t xml:space="preserve">], </t>
    </r>
    <r>
      <rPr>
        <sz val="10.5"/>
        <color rgb="FF9CDCFE"/>
        <rFont val="Consolas"/>
        <family val="3"/>
      </rPr>
      <t>rotation</t>
    </r>
    <r>
      <rPr>
        <sz val="10.5"/>
        <color rgb="FFD4D4D4"/>
        <rFont val="Consolas"/>
        <family val="3"/>
      </rPr>
      <t>=</t>
    </r>
    <r>
      <rPr>
        <sz val="10.5"/>
        <color rgb="FFB5CEA8"/>
        <rFont val="Consolas"/>
        <family val="3"/>
      </rPr>
      <t>45</t>
    </r>
    <r>
      <rPr>
        <sz val="10.5"/>
        <color rgb="FFCCCCCC"/>
        <rFont val="Consolas"/>
        <family val="3"/>
      </rPr>
      <t>)</t>
    </r>
  </si>
  <si>
    <r>
      <t xml:space="preserve">    </t>
    </r>
    <r>
      <rPr>
        <sz val="10.5"/>
        <color rgb="FF4EC9B0"/>
        <rFont val="Consolas"/>
        <family val="3"/>
      </rPr>
      <t>plt</t>
    </r>
    <r>
      <rPr>
        <sz val="10.5"/>
        <color rgb="FFCCCCCC"/>
        <rFont val="Consolas"/>
        <family val="3"/>
      </rPr>
      <t>.</t>
    </r>
    <r>
      <rPr>
        <sz val="10.5"/>
        <color rgb="FFDCDCAA"/>
        <rFont val="Consolas"/>
        <family val="3"/>
      </rPr>
      <t>grid</t>
    </r>
    <r>
      <rPr>
        <sz val="10.5"/>
        <color rgb="FFCCCCCC"/>
        <rFont val="Consolas"/>
        <family val="3"/>
      </rPr>
      <t>(</t>
    </r>
    <r>
      <rPr>
        <sz val="10.5"/>
        <color rgb="FF569CD6"/>
        <rFont val="Consolas"/>
        <family val="3"/>
      </rPr>
      <t>True</t>
    </r>
    <r>
      <rPr>
        <sz val="10.5"/>
        <color rgb="FFCCCCCC"/>
        <rFont val="Consolas"/>
        <family val="3"/>
      </rPr>
      <t xml:space="preserve">, </t>
    </r>
    <r>
      <rPr>
        <sz val="10.5"/>
        <color rgb="FF9CDCFE"/>
        <rFont val="Consolas"/>
        <family val="3"/>
      </rPr>
      <t>which</t>
    </r>
    <r>
      <rPr>
        <sz val="10.5"/>
        <color rgb="FFD4D4D4"/>
        <rFont val="Consolas"/>
        <family val="3"/>
      </rPr>
      <t>=</t>
    </r>
    <r>
      <rPr>
        <sz val="10.5"/>
        <color rgb="FFCE9178"/>
        <rFont val="Consolas"/>
        <family val="3"/>
      </rPr>
      <t>"both"</t>
    </r>
    <r>
      <rPr>
        <sz val="10.5"/>
        <color rgb="FFCCCCCC"/>
        <rFont val="Consolas"/>
        <family val="3"/>
      </rPr>
      <t xml:space="preserve">, </t>
    </r>
    <r>
      <rPr>
        <sz val="10.5"/>
        <color rgb="FF9CDCFE"/>
        <rFont val="Consolas"/>
        <family val="3"/>
      </rPr>
      <t>linestyle</t>
    </r>
    <r>
      <rPr>
        <sz val="10.5"/>
        <color rgb="FFD4D4D4"/>
        <rFont val="Consolas"/>
        <family val="3"/>
      </rPr>
      <t>=</t>
    </r>
    <r>
      <rPr>
        <sz val="10.5"/>
        <color rgb="FFCE9178"/>
        <rFont val="Consolas"/>
        <family val="3"/>
      </rPr>
      <t>'--'</t>
    </r>
    <r>
      <rPr>
        <sz val="10.5"/>
        <color rgb="FFCCCCCC"/>
        <rFont val="Consolas"/>
        <family val="3"/>
      </rPr>
      <t>)</t>
    </r>
  </si>
  <si>
    <r>
      <t xml:space="preserve">    </t>
    </r>
    <r>
      <rPr>
        <sz val="10.5"/>
        <color rgb="FF4EC9B0"/>
        <rFont val="Consolas"/>
        <family val="3"/>
      </rPr>
      <t>plt</t>
    </r>
    <r>
      <rPr>
        <sz val="10.5"/>
        <color rgb="FFCCCCCC"/>
        <rFont val="Consolas"/>
        <family val="3"/>
      </rPr>
      <t>.</t>
    </r>
    <r>
      <rPr>
        <sz val="10.5"/>
        <color rgb="FFDCDCAA"/>
        <rFont val="Consolas"/>
        <family val="3"/>
      </rPr>
      <t>legend</t>
    </r>
    <r>
      <rPr>
        <sz val="10.5"/>
        <color rgb="FFCCCCCC"/>
        <rFont val="Consolas"/>
        <family val="3"/>
      </rPr>
      <t>(</t>
    </r>
    <r>
      <rPr>
        <sz val="10.5"/>
        <color rgb="FF9CDCFE"/>
        <rFont val="Consolas"/>
        <family val="3"/>
      </rPr>
      <t>bbox_to_anchor</t>
    </r>
    <r>
      <rPr>
        <sz val="10.5"/>
        <color rgb="FFD4D4D4"/>
        <rFont val="Consolas"/>
        <family val="3"/>
      </rPr>
      <t>=</t>
    </r>
    <r>
      <rPr>
        <sz val="10.5"/>
        <color rgb="FFCCCCCC"/>
        <rFont val="Consolas"/>
        <family val="3"/>
      </rPr>
      <t>(</t>
    </r>
    <r>
      <rPr>
        <sz val="10.5"/>
        <color rgb="FFB5CEA8"/>
        <rFont val="Consolas"/>
        <family val="3"/>
      </rPr>
      <t>1.04</t>
    </r>
    <r>
      <rPr>
        <sz val="10.5"/>
        <color rgb="FFCCCCCC"/>
        <rFont val="Consolas"/>
        <family val="3"/>
      </rPr>
      <t xml:space="preserve">, </t>
    </r>
    <r>
      <rPr>
        <sz val="10.5"/>
        <color rgb="FFB5CEA8"/>
        <rFont val="Consolas"/>
        <family val="3"/>
      </rPr>
      <t>1</t>
    </r>
    <r>
      <rPr>
        <sz val="10.5"/>
        <color rgb="FFCCCCCC"/>
        <rFont val="Consolas"/>
        <family val="3"/>
      </rPr>
      <t xml:space="preserve">), </t>
    </r>
    <r>
      <rPr>
        <sz val="10.5"/>
        <color rgb="FF9CDCFE"/>
        <rFont val="Consolas"/>
        <family val="3"/>
      </rPr>
      <t>loc</t>
    </r>
    <r>
      <rPr>
        <sz val="10.5"/>
        <color rgb="FFD4D4D4"/>
        <rFont val="Consolas"/>
        <family val="3"/>
      </rPr>
      <t>=</t>
    </r>
    <r>
      <rPr>
        <sz val="10.5"/>
        <color rgb="FFCE9178"/>
        <rFont val="Consolas"/>
        <family val="3"/>
      </rPr>
      <t>"upper left"</t>
    </r>
    <r>
      <rPr>
        <sz val="10.5"/>
        <color rgb="FFCCCCCC"/>
        <rFont val="Consolas"/>
        <family val="3"/>
      </rPr>
      <t xml:space="preserve">, </t>
    </r>
    <r>
      <rPr>
        <sz val="10.5"/>
        <color rgb="FF9CDCFE"/>
        <rFont val="Consolas"/>
        <family val="3"/>
      </rPr>
      <t>title</t>
    </r>
    <r>
      <rPr>
        <sz val="10.5"/>
        <color rgb="FFD4D4D4"/>
        <rFont val="Consolas"/>
        <family val="3"/>
      </rPr>
      <t>=</t>
    </r>
    <r>
      <rPr>
        <sz val="10.5"/>
        <color rgb="FFCE9178"/>
        <rFont val="Consolas"/>
        <family val="3"/>
      </rPr>
      <t>"Periodo de Retorno"</t>
    </r>
    <r>
      <rPr>
        <sz val="10.5"/>
        <color rgb="FFCCCCCC"/>
        <rFont val="Consolas"/>
        <family val="3"/>
      </rPr>
      <t>)</t>
    </r>
  </si>
  <si>
    <r>
      <t xml:space="preserve">    </t>
    </r>
    <r>
      <rPr>
        <sz val="10.5"/>
        <color rgb="FF4EC9B0"/>
        <rFont val="Consolas"/>
        <family val="3"/>
      </rPr>
      <t>plt</t>
    </r>
    <r>
      <rPr>
        <sz val="10.5"/>
        <color rgb="FFCCCCCC"/>
        <rFont val="Consolas"/>
        <family val="3"/>
      </rPr>
      <t>.</t>
    </r>
    <r>
      <rPr>
        <sz val="10.5"/>
        <color rgb="FFDCDCAA"/>
        <rFont val="Consolas"/>
        <family val="3"/>
      </rPr>
      <t>tight_layout</t>
    </r>
    <r>
      <rPr>
        <sz val="10.5"/>
        <color rgb="FFCCCCCC"/>
        <rFont val="Consolas"/>
        <family val="3"/>
      </rPr>
      <t>(</t>
    </r>
    <r>
      <rPr>
        <sz val="10.5"/>
        <color rgb="FF9CDCFE"/>
        <rFont val="Consolas"/>
        <family val="3"/>
      </rPr>
      <t>rect</t>
    </r>
    <r>
      <rPr>
        <sz val="10.5"/>
        <color rgb="FFD4D4D4"/>
        <rFont val="Consolas"/>
        <family val="3"/>
      </rPr>
      <t>=</t>
    </r>
    <r>
      <rPr>
        <sz val="10.5"/>
        <color rgb="FFCCCCCC"/>
        <rFont val="Consolas"/>
        <family val="3"/>
      </rPr>
      <t>[</t>
    </r>
    <r>
      <rPr>
        <sz val="10.5"/>
        <color rgb="FFB5CEA8"/>
        <rFont val="Consolas"/>
        <family val="3"/>
      </rPr>
      <t>0</t>
    </r>
    <r>
      <rPr>
        <sz val="10.5"/>
        <color rgb="FFCCCCCC"/>
        <rFont val="Consolas"/>
        <family val="3"/>
      </rPr>
      <t xml:space="preserve">, </t>
    </r>
    <r>
      <rPr>
        <sz val="10.5"/>
        <color rgb="FFB5CEA8"/>
        <rFont val="Consolas"/>
        <family val="3"/>
      </rPr>
      <t>0</t>
    </r>
    <r>
      <rPr>
        <sz val="10.5"/>
        <color rgb="FFCCCCCC"/>
        <rFont val="Consolas"/>
        <family val="3"/>
      </rPr>
      <t xml:space="preserve">, </t>
    </r>
    <r>
      <rPr>
        <sz val="10.5"/>
        <color rgb="FFB5CEA8"/>
        <rFont val="Consolas"/>
        <family val="3"/>
      </rPr>
      <t>0.85</t>
    </r>
    <r>
      <rPr>
        <sz val="10.5"/>
        <color rgb="FFCCCCCC"/>
        <rFont val="Consolas"/>
        <family val="3"/>
      </rPr>
      <t xml:space="preserve">, </t>
    </r>
    <r>
      <rPr>
        <sz val="10.5"/>
        <color rgb="FFB5CEA8"/>
        <rFont val="Consolas"/>
        <family val="3"/>
      </rPr>
      <t>1</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</si>
  <si>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 xml:space="preserve">" -&gt; </t>
    </r>
    <r>
      <rPr>
        <sz val="10.5"/>
        <color rgb="FFCE9178"/>
        <rFont val="Segoe UI Symbol"/>
        <family val="2"/>
      </rPr>
      <t>☑</t>
    </r>
    <r>
      <rPr>
        <sz val="10.5"/>
        <color rgb="FFCE9178"/>
        <rFont val="Consolas"/>
        <family val="3"/>
      </rPr>
      <t xml:space="preserve"> Gráfico IDF mejorado guardado como '</t>
    </r>
    <r>
      <rPr>
        <sz val="10.5"/>
        <color rgb="FF569CD6"/>
        <rFont val="Consolas"/>
        <family val="3"/>
      </rPr>
      <t>{</t>
    </r>
    <r>
      <rPr>
        <sz val="10.5"/>
        <color rgb="FF9CDCFE"/>
        <rFont val="Consolas"/>
        <family val="3"/>
      </rPr>
      <t>nombre_grafico</t>
    </r>
    <r>
      <rPr>
        <sz val="10.5"/>
        <color rgb="FF569CD6"/>
        <rFont val="Consolas"/>
        <family val="3"/>
      </rPr>
      <t>}</t>
    </r>
    <r>
      <rPr>
        <sz val="10.5"/>
        <color rgb="FFCE9178"/>
        <rFont val="Consolas"/>
        <family val="3"/>
      </rPr>
      <t>'"</t>
    </r>
    <r>
      <rPr>
        <sz val="10.5"/>
        <color rgb="FFCCCCCC"/>
        <rFont val="Consolas"/>
        <family val="3"/>
      </rPr>
      <t>)</t>
    </r>
  </si>
  <si>
    <r>
      <t>def</t>
    </r>
    <r>
      <rPr>
        <sz val="10.5"/>
        <color rgb="FFCCCCCC"/>
        <rFont val="Consolas"/>
        <family val="3"/>
      </rPr>
      <t xml:space="preserve"> </t>
    </r>
    <r>
      <rPr>
        <sz val="10.5"/>
        <color rgb="FFDCDCAA"/>
        <rFont val="Consolas"/>
        <family val="3"/>
      </rPr>
      <t>generar_grafico_intensidad_vs_retorno</t>
    </r>
    <r>
      <rPr>
        <sz val="10.5"/>
        <color rgb="FFCCCCCC"/>
        <rFont val="Consolas"/>
        <family val="3"/>
      </rPr>
      <t>(</t>
    </r>
    <r>
      <rPr>
        <sz val="10.5"/>
        <color rgb="FF9CDCFE"/>
        <rFont val="Consolas"/>
        <family val="3"/>
      </rPr>
      <t>config</t>
    </r>
    <r>
      <rPr>
        <sz val="10.5"/>
        <color rgb="FFCCCCCC"/>
        <rFont val="Consolas"/>
        <family val="3"/>
      </rPr>
      <t xml:space="preserve">, </t>
    </r>
    <r>
      <rPr>
        <sz val="10.5"/>
        <color rgb="FF9CDCFE"/>
        <rFont val="Consolas"/>
        <family val="3"/>
      </rPr>
      <t>factores_cambio</t>
    </r>
    <r>
      <rPr>
        <sz val="10.5"/>
        <color rgb="FFCCCCCC"/>
        <rFont val="Consolas"/>
        <family val="3"/>
      </rPr>
      <t xml:space="preserve">, </t>
    </r>
    <r>
      <rPr>
        <sz val="10.5"/>
        <color rgb="FF9CDCFE"/>
        <rFont val="Consolas"/>
        <family val="3"/>
      </rPr>
      <t>mejor_modelo</t>
    </r>
    <r>
      <rPr>
        <sz val="10.5"/>
        <color rgb="FFCCCCCC"/>
        <rFont val="Consolas"/>
        <family val="3"/>
      </rPr>
      <t>):</t>
    </r>
  </si>
  <si>
    <r>
      <t xml:space="preserve">    </t>
    </r>
    <r>
      <rPr>
        <sz val="10.5"/>
        <color rgb="FFCE9178"/>
        <rFont val="Consolas"/>
        <family val="3"/>
      </rPr>
      <t>"""Genera un gráfico de Intensidad vs. Periodo de Retorno para duraciones</t>
    </r>
  </si>
  <si>
    <t>    fijas (5, 20 y 60 min)."""</t>
  </si>
  <si>
    <r>
      <t xml:space="preserve">    </t>
    </r>
    <r>
      <rPr>
        <sz val="10.5"/>
        <color rgb="FFDCDCAA"/>
        <rFont val="Consolas"/>
        <family val="3"/>
      </rPr>
      <t>print</t>
    </r>
    <r>
      <rPr>
        <sz val="10.5"/>
        <color rgb="FFCCCCCC"/>
        <rFont val="Consolas"/>
        <family val="3"/>
      </rPr>
      <t>(</t>
    </r>
    <r>
      <rPr>
        <sz val="10.5"/>
        <color rgb="FFCE9178"/>
        <rFont val="Consolas"/>
        <family val="3"/>
      </rPr>
      <t>"</t>
    </r>
    <r>
      <rPr>
        <sz val="10.5"/>
        <color rgb="FFD7BA7D"/>
        <rFont val="Consolas"/>
        <family val="3"/>
      </rPr>
      <t>\n</t>
    </r>
    <r>
      <rPr>
        <sz val="10.5"/>
        <color rgb="FFCE9178"/>
        <rFont val="Consolas"/>
        <family val="3"/>
      </rPr>
      <t xml:space="preserve"> -&gt; Generando nuevos gráficos de Intensidad vs Periodo de Retorno..."</t>
    </r>
    <r>
      <rPr>
        <sz val="10.5"/>
        <color rgb="FFCCCCCC"/>
        <rFont val="Consolas"/>
        <family val="3"/>
      </rPr>
      <t>)</t>
    </r>
  </si>
  <si>
    <r>
      <t xml:space="preserve">    </t>
    </r>
    <r>
      <rPr>
        <sz val="10.5"/>
        <color rgb="FF9CDCFE"/>
        <rFont val="Consolas"/>
        <family val="3"/>
      </rPr>
      <t>periodos_retorno_ext</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B5CEA8"/>
        <rFont val="Consolas"/>
        <family val="3"/>
      </rPr>
      <t>2</t>
    </r>
    <r>
      <rPr>
        <sz val="10.5"/>
        <color rgb="FFCCCCCC"/>
        <rFont val="Consolas"/>
        <family val="3"/>
      </rPr>
      <t xml:space="preserve">, </t>
    </r>
    <r>
      <rPr>
        <sz val="10.5"/>
        <color rgb="FFB5CEA8"/>
        <rFont val="Consolas"/>
        <family val="3"/>
      </rPr>
      <t>5</t>
    </r>
    <r>
      <rPr>
        <sz val="10.5"/>
        <color rgb="FFCCCCCC"/>
        <rFont val="Consolas"/>
        <family val="3"/>
      </rPr>
      <t xml:space="preserve">, </t>
    </r>
    <r>
      <rPr>
        <sz val="10.5"/>
        <color rgb="FFB5CEA8"/>
        <rFont val="Consolas"/>
        <family val="3"/>
      </rPr>
      <t>10</t>
    </r>
    <r>
      <rPr>
        <sz val="10.5"/>
        <color rgb="FFCCCCCC"/>
        <rFont val="Consolas"/>
        <family val="3"/>
      </rPr>
      <t xml:space="preserve">, </t>
    </r>
    <r>
      <rPr>
        <sz val="10.5"/>
        <color rgb="FFB5CEA8"/>
        <rFont val="Consolas"/>
        <family val="3"/>
      </rPr>
      <t>25</t>
    </r>
    <r>
      <rPr>
        <sz val="10.5"/>
        <color rgb="FFCCCCCC"/>
        <rFont val="Consolas"/>
        <family val="3"/>
      </rPr>
      <t xml:space="preserve">, </t>
    </r>
    <r>
      <rPr>
        <sz val="10.5"/>
        <color rgb="FFB5CEA8"/>
        <rFont val="Consolas"/>
        <family val="3"/>
      </rPr>
      <t>50</t>
    </r>
    <r>
      <rPr>
        <sz val="10.5"/>
        <color rgb="FFCCCCCC"/>
        <rFont val="Consolas"/>
        <family val="3"/>
      </rPr>
      <t xml:space="preserve">, </t>
    </r>
    <r>
      <rPr>
        <sz val="10.5"/>
        <color rgb="FFB5CEA8"/>
        <rFont val="Consolas"/>
        <family val="3"/>
      </rPr>
      <t>75</t>
    </r>
    <r>
      <rPr>
        <sz val="10.5"/>
        <color rgb="FFCCCCCC"/>
        <rFont val="Consolas"/>
        <family val="3"/>
      </rPr>
      <t xml:space="preserve">, </t>
    </r>
    <r>
      <rPr>
        <sz val="10.5"/>
        <color rgb="FFB5CEA8"/>
        <rFont val="Consolas"/>
        <family val="3"/>
      </rPr>
      <t>100</t>
    </r>
    <r>
      <rPr>
        <sz val="10.5"/>
        <color rgb="FFCCCCCC"/>
        <rFont val="Consolas"/>
        <family val="3"/>
      </rPr>
      <t>]</t>
    </r>
  </si>
  <si>
    <r>
      <t xml:space="preserve">    </t>
    </r>
    <r>
      <rPr>
        <sz val="10.5"/>
        <color rgb="FF9CDCFE"/>
        <rFont val="Consolas"/>
        <family val="3"/>
      </rPr>
      <t>duraciones_fijas</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B5CEA8"/>
        <rFont val="Consolas"/>
        <family val="3"/>
      </rPr>
      <t>5</t>
    </r>
    <r>
      <rPr>
        <sz val="10.5"/>
        <color rgb="FFCCCCCC"/>
        <rFont val="Consolas"/>
        <family val="3"/>
      </rPr>
      <t xml:space="preserve">, </t>
    </r>
    <r>
      <rPr>
        <sz val="10.5"/>
        <color rgb="FFB5CEA8"/>
        <rFont val="Consolas"/>
        <family val="3"/>
      </rPr>
      <t>20</t>
    </r>
    <r>
      <rPr>
        <sz val="10.5"/>
        <color rgb="FFCCCCCC"/>
        <rFont val="Consolas"/>
        <family val="3"/>
      </rPr>
      <t xml:space="preserve">, </t>
    </r>
    <r>
      <rPr>
        <sz val="10.5"/>
        <color rgb="FFB5CEA8"/>
        <rFont val="Consolas"/>
        <family val="3"/>
      </rPr>
      <t>60</t>
    </r>
    <r>
      <rPr>
        <sz val="10.5"/>
        <color rgb="FFCCCCCC"/>
        <rFont val="Consolas"/>
        <family val="3"/>
      </rPr>
      <t>]</t>
    </r>
  </si>
  <si>
    <r>
      <t xml:space="preserve">    </t>
    </r>
    <r>
      <rPr>
        <sz val="10.5"/>
        <color rgb="FF9CDCFE"/>
        <rFont val="Consolas"/>
        <family val="3"/>
      </rPr>
      <t>escenarios</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CE9178"/>
        <rFont val="Consolas"/>
        <family val="3"/>
      </rPr>
      <t>'ssp245'</t>
    </r>
    <r>
      <rPr>
        <sz val="10.5"/>
        <color rgb="FFCCCCCC"/>
        <rFont val="Consolas"/>
        <family val="3"/>
      </rPr>
      <t xml:space="preserve">, </t>
    </r>
    <r>
      <rPr>
        <sz val="10.5"/>
        <color rgb="FFCE9178"/>
        <rFont val="Consolas"/>
        <family val="3"/>
      </rPr>
      <t>'ssp585'</t>
    </r>
    <r>
      <rPr>
        <sz val="10.5"/>
        <color rgb="FFCCCCCC"/>
        <rFont val="Consolas"/>
        <family val="3"/>
      </rPr>
      <t>]</t>
    </r>
  </si>
  <si>
    <r>
      <t xml:space="preserve">    </t>
    </r>
    <r>
      <rPr>
        <sz val="10.5"/>
        <color rgb="FFC586C0"/>
        <rFont val="Consolas"/>
        <family val="3"/>
      </rPr>
      <t>for</t>
    </r>
    <r>
      <rPr>
        <sz val="10.5"/>
        <color rgb="FFCCCCCC"/>
        <rFont val="Consolas"/>
        <family val="3"/>
      </rPr>
      <t xml:space="preserve"> </t>
    </r>
    <r>
      <rPr>
        <sz val="10.5"/>
        <color rgb="FF9CDCFE"/>
        <rFont val="Consolas"/>
        <family val="3"/>
      </rPr>
      <t>dur</t>
    </r>
    <r>
      <rPr>
        <sz val="10.5"/>
        <color rgb="FFCCCCCC"/>
        <rFont val="Consolas"/>
        <family val="3"/>
      </rPr>
      <t xml:space="preserve"> </t>
    </r>
    <r>
      <rPr>
        <sz val="10.5"/>
        <color rgb="FFC586C0"/>
        <rFont val="Consolas"/>
        <family val="3"/>
      </rPr>
      <t>in</t>
    </r>
    <r>
      <rPr>
        <sz val="10.5"/>
        <color rgb="FFCCCCCC"/>
        <rFont val="Consolas"/>
        <family val="3"/>
      </rPr>
      <t xml:space="preserve"> </t>
    </r>
    <r>
      <rPr>
        <sz val="10.5"/>
        <color rgb="FF9CDCFE"/>
        <rFont val="Consolas"/>
        <family val="3"/>
      </rPr>
      <t>duraciones_fijas</t>
    </r>
    <r>
      <rPr>
        <sz val="10.5"/>
        <color rgb="FFCCCCCC"/>
        <rFont val="Consolas"/>
        <family val="3"/>
      </rPr>
      <t>:</t>
    </r>
  </si>
  <si>
    <r>
      <t xml:space="preserve">        </t>
    </r>
    <r>
      <rPr>
        <sz val="10.5"/>
        <color rgb="FF9CDCFE"/>
        <rFont val="Consolas"/>
        <family val="3"/>
      </rPr>
      <t>nombre_grafico</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569CD6"/>
        <rFont val="Consolas"/>
        <family val="3"/>
      </rPr>
      <t>f</t>
    </r>
    <r>
      <rPr>
        <sz val="10.5"/>
        <color rgb="FFCE9178"/>
        <rFont val="Consolas"/>
        <family val="3"/>
      </rPr>
      <t>"grafico_Intensidad_vs_Retorno_</t>
    </r>
    <r>
      <rPr>
        <sz val="10.5"/>
        <color rgb="FF569CD6"/>
        <rFont val="Consolas"/>
        <family val="3"/>
      </rPr>
      <t>{</t>
    </r>
    <r>
      <rPr>
        <sz val="10.5"/>
        <color rgb="FF9CDCFE"/>
        <rFont val="Consolas"/>
        <family val="3"/>
      </rPr>
      <t>dur</t>
    </r>
    <r>
      <rPr>
        <sz val="10.5"/>
        <color rgb="FF569CD6"/>
        <rFont val="Consolas"/>
        <family val="3"/>
      </rPr>
      <t>}</t>
    </r>
    <r>
      <rPr>
        <sz val="10.5"/>
        <color rgb="FFCE9178"/>
        <rFont val="Consolas"/>
        <family val="3"/>
      </rPr>
      <t>min.png"</t>
    </r>
  </si>
  <si>
    <r>
      <t xml:space="preserve">        </t>
    </r>
    <r>
      <rPr>
        <sz val="10.5"/>
        <color rgb="FF9CDCFE"/>
        <rFont val="Consolas"/>
        <family val="3"/>
      </rPr>
      <t>intensidades_hist</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DCDCAA"/>
        <rFont val="Consolas"/>
        <family val="3"/>
      </rPr>
      <t>calcular_intensidad_sucua</t>
    </r>
    <r>
      <rPr>
        <sz val="10.5"/>
        <color rgb="FFCCCCCC"/>
        <rFont val="Consolas"/>
        <family val="3"/>
      </rPr>
      <t>(</t>
    </r>
    <r>
      <rPr>
        <sz val="10.5"/>
        <color rgb="FF9CDCFE"/>
        <rFont val="Consolas"/>
        <family val="3"/>
      </rPr>
      <t>config</t>
    </r>
    <r>
      <rPr>
        <sz val="10.5"/>
        <color rgb="FFCCCCCC"/>
        <rFont val="Consolas"/>
        <family val="3"/>
      </rPr>
      <t xml:space="preserve">, </t>
    </r>
    <r>
      <rPr>
        <sz val="10.5"/>
        <color rgb="FF9CDCFE"/>
        <rFont val="Consolas"/>
        <family val="3"/>
      </rPr>
      <t>dur</t>
    </r>
    <r>
      <rPr>
        <sz val="10.5"/>
        <color rgb="FFCCCCCC"/>
        <rFont val="Consolas"/>
        <family val="3"/>
      </rPr>
      <t xml:space="preserve">, </t>
    </r>
    <r>
      <rPr>
        <sz val="10.5"/>
        <color rgb="FF4FC1FF"/>
        <rFont val="Consolas"/>
        <family val="3"/>
      </rPr>
      <t>T</t>
    </r>
    <r>
      <rPr>
        <sz val="10.5"/>
        <color rgb="FFCCCCCC"/>
        <rFont val="Consolas"/>
        <family val="3"/>
      </rPr>
      <t xml:space="preserve">) </t>
    </r>
    <r>
      <rPr>
        <sz val="10.5"/>
        <color rgb="FFC586C0"/>
        <rFont val="Consolas"/>
        <family val="3"/>
      </rPr>
      <t>for</t>
    </r>
    <r>
      <rPr>
        <sz val="10.5"/>
        <color rgb="FFCCCCCC"/>
        <rFont val="Consolas"/>
        <family val="3"/>
      </rPr>
      <t xml:space="preserve"> </t>
    </r>
    <r>
      <rPr>
        <sz val="10.5"/>
        <color rgb="FF4FC1FF"/>
        <rFont val="Consolas"/>
        <family val="3"/>
      </rPr>
      <t>T</t>
    </r>
    <r>
      <rPr>
        <sz val="10.5"/>
        <color rgb="FFCCCCCC"/>
        <rFont val="Consolas"/>
        <family val="3"/>
      </rPr>
      <t xml:space="preserve"> </t>
    </r>
    <r>
      <rPr>
        <sz val="10.5"/>
        <color rgb="FFC586C0"/>
        <rFont val="Consolas"/>
        <family val="3"/>
      </rPr>
      <t>in</t>
    </r>
    <r>
      <rPr>
        <sz val="10.5"/>
        <color rgb="FFCCCCCC"/>
        <rFont val="Consolas"/>
        <family val="3"/>
      </rPr>
      <t xml:space="preserve"> </t>
    </r>
    <r>
      <rPr>
        <sz val="10.5"/>
        <color rgb="FF9CDCFE"/>
        <rFont val="Consolas"/>
        <family val="3"/>
      </rPr>
      <t>periodos_retorno_ext</t>
    </r>
    <r>
      <rPr>
        <sz val="10.5"/>
        <color rgb="FFCCCCCC"/>
        <rFont val="Consolas"/>
        <family val="3"/>
      </rPr>
      <t>]</t>
    </r>
  </si>
  <si>
    <r>
      <t xml:space="preserve">        </t>
    </r>
    <r>
      <rPr>
        <sz val="10.5"/>
        <color rgb="FF4EC9B0"/>
        <rFont val="Consolas"/>
        <family val="3"/>
      </rPr>
      <t>plt</t>
    </r>
    <r>
      <rPr>
        <sz val="10.5"/>
        <color rgb="FFCCCCCC"/>
        <rFont val="Consolas"/>
        <family val="3"/>
      </rPr>
      <t>.</t>
    </r>
    <r>
      <rPr>
        <sz val="10.5"/>
        <color rgb="FF4EC9B0"/>
        <rFont val="Consolas"/>
        <family val="3"/>
      </rPr>
      <t>style</t>
    </r>
    <r>
      <rPr>
        <sz val="10.5"/>
        <color rgb="FFCCCCCC"/>
        <rFont val="Consolas"/>
        <family val="3"/>
      </rPr>
      <t>.</t>
    </r>
    <r>
      <rPr>
        <sz val="10.5"/>
        <color rgb="FFDCDCAA"/>
        <rFont val="Consolas"/>
        <family val="3"/>
      </rPr>
      <t>use</t>
    </r>
    <r>
      <rPr>
        <sz val="10.5"/>
        <color rgb="FFCCCCCC"/>
        <rFont val="Consolas"/>
        <family val="3"/>
      </rPr>
      <t>(</t>
    </r>
    <r>
      <rPr>
        <sz val="10.5"/>
        <color rgb="FFCE9178"/>
        <rFont val="Consolas"/>
        <family val="3"/>
      </rPr>
      <t>'seaborn-v0_8-whitegrid'</t>
    </r>
    <r>
      <rPr>
        <sz val="10.5"/>
        <color rgb="FFCCCCCC"/>
        <rFont val="Consolas"/>
        <family val="3"/>
      </rPr>
      <t>)</t>
    </r>
  </si>
  <si>
    <r>
      <t xml:space="preserve">        </t>
    </r>
    <r>
      <rPr>
        <sz val="10.5"/>
        <color rgb="FF4EC9B0"/>
        <rFont val="Consolas"/>
        <family val="3"/>
      </rPr>
      <t>plt</t>
    </r>
    <r>
      <rPr>
        <sz val="10.5"/>
        <color rgb="FFCCCCCC"/>
        <rFont val="Consolas"/>
        <family val="3"/>
      </rPr>
      <t>.</t>
    </r>
    <r>
      <rPr>
        <sz val="10.5"/>
        <color rgb="FFDCDCAA"/>
        <rFont val="Consolas"/>
        <family val="3"/>
      </rPr>
      <t>figure</t>
    </r>
    <r>
      <rPr>
        <sz val="10.5"/>
        <color rgb="FFCCCCCC"/>
        <rFont val="Consolas"/>
        <family val="3"/>
      </rPr>
      <t>(</t>
    </r>
    <r>
      <rPr>
        <sz val="10.5"/>
        <color rgb="FF9CDCFE"/>
        <rFont val="Consolas"/>
        <family val="3"/>
      </rPr>
      <t>figsize</t>
    </r>
    <r>
      <rPr>
        <sz val="10.5"/>
        <color rgb="FFD4D4D4"/>
        <rFont val="Consolas"/>
        <family val="3"/>
      </rPr>
      <t>=</t>
    </r>
    <r>
      <rPr>
        <sz val="10.5"/>
        <color rgb="FFCCCCCC"/>
        <rFont val="Consolas"/>
        <family val="3"/>
      </rPr>
      <t>(</t>
    </r>
    <r>
      <rPr>
        <sz val="10.5"/>
        <color rgb="FFB5CEA8"/>
        <rFont val="Consolas"/>
        <family val="3"/>
      </rPr>
      <t>12</t>
    </r>
    <r>
      <rPr>
        <sz val="10.5"/>
        <color rgb="FFCCCCCC"/>
        <rFont val="Consolas"/>
        <family val="3"/>
      </rPr>
      <t xml:space="preserve">, </t>
    </r>
    <r>
      <rPr>
        <sz val="10.5"/>
        <color rgb="FFB5CEA8"/>
        <rFont val="Consolas"/>
        <family val="3"/>
      </rPr>
      <t>8</t>
    </r>
    <r>
      <rPr>
        <sz val="10.5"/>
        <color rgb="FFCCCCCC"/>
        <rFont val="Consolas"/>
        <family val="3"/>
      </rPr>
      <t>))</t>
    </r>
  </si>
  <si>
    <r>
      <t xml:space="preserve">        </t>
    </r>
    <r>
      <rPr>
        <sz val="10.5"/>
        <color rgb="FF4EC9B0"/>
        <rFont val="Consolas"/>
        <family val="3"/>
      </rPr>
      <t>plt</t>
    </r>
    <r>
      <rPr>
        <sz val="10.5"/>
        <color rgb="FFCCCCCC"/>
        <rFont val="Consolas"/>
        <family val="3"/>
      </rPr>
      <t>.</t>
    </r>
    <r>
      <rPr>
        <sz val="10.5"/>
        <color rgb="FFDCDCAA"/>
        <rFont val="Consolas"/>
        <family val="3"/>
      </rPr>
      <t>plot</t>
    </r>
    <r>
      <rPr>
        <sz val="10.5"/>
        <color rgb="FFCCCCCC"/>
        <rFont val="Consolas"/>
        <family val="3"/>
      </rPr>
      <t>(</t>
    </r>
    <r>
      <rPr>
        <sz val="10.5"/>
        <color rgb="FF9CDCFE"/>
        <rFont val="Consolas"/>
        <family val="3"/>
      </rPr>
      <t>periodos_retorno_ext</t>
    </r>
    <r>
      <rPr>
        <sz val="10.5"/>
        <color rgb="FFCCCCCC"/>
        <rFont val="Consolas"/>
        <family val="3"/>
      </rPr>
      <t xml:space="preserve">, </t>
    </r>
    <r>
      <rPr>
        <sz val="10.5"/>
        <color rgb="FF9CDCFE"/>
        <rFont val="Consolas"/>
        <family val="3"/>
      </rPr>
      <t>intensidades_hist</t>
    </r>
    <r>
      <rPr>
        <sz val="10.5"/>
        <color rgb="FFCCCCCC"/>
        <rFont val="Consolas"/>
        <family val="3"/>
      </rPr>
      <t xml:space="preserve">, </t>
    </r>
    <r>
      <rPr>
        <sz val="10.5"/>
        <color rgb="FF9CDCFE"/>
        <rFont val="Consolas"/>
        <family val="3"/>
      </rPr>
      <t>marker</t>
    </r>
    <r>
      <rPr>
        <sz val="10.5"/>
        <color rgb="FFD4D4D4"/>
        <rFont val="Consolas"/>
        <family val="3"/>
      </rPr>
      <t>=</t>
    </r>
    <r>
      <rPr>
        <sz val="10.5"/>
        <color rgb="FFCE9178"/>
        <rFont val="Consolas"/>
        <family val="3"/>
      </rPr>
      <t>'o'</t>
    </r>
    <r>
      <rPr>
        <sz val="10.5"/>
        <color rgb="FFCCCCCC"/>
        <rFont val="Consolas"/>
        <family val="3"/>
      </rPr>
      <t xml:space="preserve">, </t>
    </r>
    <r>
      <rPr>
        <sz val="10.5"/>
        <color rgb="FF9CDCFE"/>
        <rFont val="Consolas"/>
        <family val="3"/>
      </rPr>
      <t>linestyle</t>
    </r>
    <r>
      <rPr>
        <sz val="10.5"/>
        <color rgb="FFD4D4D4"/>
        <rFont val="Consolas"/>
        <family val="3"/>
      </rPr>
      <t>=</t>
    </r>
    <r>
      <rPr>
        <sz val="10.5"/>
        <color rgb="FFCE9178"/>
        <rFont val="Consolas"/>
        <family val="3"/>
      </rPr>
      <t>'-'</t>
    </r>
    <r>
      <rPr>
        <sz val="10.5"/>
        <color rgb="FFCCCCCC"/>
        <rFont val="Consolas"/>
        <family val="3"/>
      </rPr>
      <t xml:space="preserve">, </t>
    </r>
    <r>
      <rPr>
        <sz val="10.5"/>
        <color rgb="FF9CDCFE"/>
        <rFont val="Consolas"/>
        <family val="3"/>
      </rPr>
      <t>color</t>
    </r>
    <r>
      <rPr>
        <sz val="10.5"/>
        <color rgb="FFD4D4D4"/>
        <rFont val="Consolas"/>
        <family val="3"/>
      </rPr>
      <t>=</t>
    </r>
    <r>
      <rPr>
        <sz val="10.5"/>
        <color rgb="FFCE9178"/>
        <rFont val="Consolas"/>
        <family val="3"/>
      </rPr>
      <t>'black'</t>
    </r>
    <r>
      <rPr>
        <sz val="10.5"/>
        <color rgb="FFCCCCCC"/>
        <rFont val="Consolas"/>
        <family val="3"/>
      </rPr>
      <t xml:space="preserve">, </t>
    </r>
    <r>
      <rPr>
        <sz val="10.5"/>
        <color rgb="FF9CDCFE"/>
        <rFont val="Consolas"/>
        <family val="3"/>
      </rPr>
      <t>label</t>
    </r>
    <r>
      <rPr>
        <sz val="10.5"/>
        <color rgb="FFD4D4D4"/>
        <rFont val="Consolas"/>
        <family val="3"/>
      </rPr>
      <t>=</t>
    </r>
    <r>
      <rPr>
        <sz val="10.5"/>
        <color rgb="FF569CD6"/>
        <rFont val="Consolas"/>
        <family val="3"/>
      </rPr>
      <t>f</t>
    </r>
    <r>
      <rPr>
        <sz val="10.5"/>
        <color rgb="FFCE9178"/>
        <rFont val="Consolas"/>
        <family val="3"/>
      </rPr>
      <t>'Intensidad Histórica (</t>
    </r>
    <r>
      <rPr>
        <sz val="10.5"/>
        <color rgb="FF569CD6"/>
        <rFont val="Consolas"/>
        <family val="3"/>
      </rPr>
      <t>{</t>
    </r>
    <r>
      <rPr>
        <sz val="10.5"/>
        <color rgb="FF9CDCFE"/>
        <rFont val="Consolas"/>
        <family val="3"/>
      </rPr>
      <t>config</t>
    </r>
    <r>
      <rPr>
        <sz val="10.5"/>
        <color rgb="FFCCCCCC"/>
        <rFont val="Consolas"/>
        <family val="3"/>
      </rPr>
      <t>[</t>
    </r>
    <r>
      <rPr>
        <sz val="10.5"/>
        <color rgb="FFCE9178"/>
        <rFont val="Consolas"/>
        <family val="3"/>
      </rPr>
      <t>"nombre_lugar"</t>
    </r>
    <r>
      <rPr>
        <sz val="10.5"/>
        <color rgb="FFCCCCCC"/>
        <rFont val="Consolas"/>
        <family val="3"/>
      </rPr>
      <t>]</t>
    </r>
    <r>
      <rPr>
        <sz val="10.5"/>
        <color rgb="FF569CD6"/>
        <rFont val="Consolas"/>
        <family val="3"/>
      </rPr>
      <t>}</t>
    </r>
    <r>
      <rPr>
        <sz val="10.5"/>
        <color rgb="FFCE9178"/>
        <rFont val="Consolas"/>
        <family val="3"/>
      </rPr>
      <t>)'</t>
    </r>
    <r>
      <rPr>
        <sz val="10.5"/>
        <color rgb="FFCCCCCC"/>
        <rFont val="Consolas"/>
        <family val="3"/>
      </rPr>
      <t>)</t>
    </r>
  </si>
  <si>
    <r>
      <t xml:space="preserve">        </t>
    </r>
    <r>
      <rPr>
        <sz val="10.5"/>
        <color rgb="FF9CDCFE"/>
        <rFont val="Consolas"/>
        <family val="3"/>
      </rPr>
      <t>colores_escenario</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CE9178"/>
        <rFont val="Consolas"/>
        <family val="3"/>
      </rPr>
      <t>'ssp245'</t>
    </r>
    <r>
      <rPr>
        <sz val="10.5"/>
        <color rgb="FFCCCCCC"/>
        <rFont val="Consolas"/>
        <family val="3"/>
      </rPr>
      <t xml:space="preserve">: </t>
    </r>
    <r>
      <rPr>
        <sz val="10.5"/>
        <color rgb="FFCE9178"/>
        <rFont val="Consolas"/>
        <family val="3"/>
      </rPr>
      <t>'mediumblue'</t>
    </r>
    <r>
      <rPr>
        <sz val="10.5"/>
        <color rgb="FFCCCCCC"/>
        <rFont val="Consolas"/>
        <family val="3"/>
      </rPr>
      <t xml:space="preserve">, </t>
    </r>
    <r>
      <rPr>
        <sz val="10.5"/>
        <color rgb="FFCE9178"/>
        <rFont val="Consolas"/>
        <family val="3"/>
      </rPr>
      <t>'ssp585'</t>
    </r>
    <r>
      <rPr>
        <sz val="10.5"/>
        <color rgb="FFCCCCCC"/>
        <rFont val="Consolas"/>
        <family val="3"/>
      </rPr>
      <t xml:space="preserve">: </t>
    </r>
    <r>
      <rPr>
        <sz val="10.5"/>
        <color rgb="FFCE9178"/>
        <rFont val="Consolas"/>
        <family val="3"/>
      </rPr>
      <t>'crimson'</t>
    </r>
    <r>
      <rPr>
        <sz val="10.5"/>
        <color rgb="FFCCCCCC"/>
        <rFont val="Consolas"/>
        <family val="3"/>
      </rPr>
      <t>}</t>
    </r>
  </si>
  <si>
    <r>
      <t xml:space="preserve">        </t>
    </r>
    <r>
      <rPr>
        <sz val="10.5"/>
        <color rgb="FFC586C0"/>
        <rFont val="Consolas"/>
        <family val="3"/>
      </rPr>
      <t>for</t>
    </r>
    <r>
      <rPr>
        <sz val="10.5"/>
        <color rgb="FFCCCCCC"/>
        <rFont val="Consolas"/>
        <family val="3"/>
      </rPr>
      <t xml:space="preserve"> </t>
    </r>
    <r>
      <rPr>
        <sz val="10.5"/>
        <color rgb="FF9CDCFE"/>
        <rFont val="Consolas"/>
        <family val="3"/>
      </rPr>
      <t>escenario</t>
    </r>
    <r>
      <rPr>
        <sz val="10.5"/>
        <color rgb="FFCCCCCC"/>
        <rFont val="Consolas"/>
        <family val="3"/>
      </rPr>
      <t xml:space="preserve"> </t>
    </r>
    <r>
      <rPr>
        <sz val="10.5"/>
        <color rgb="FFC586C0"/>
        <rFont val="Consolas"/>
        <family val="3"/>
      </rPr>
      <t>in</t>
    </r>
    <r>
      <rPr>
        <sz val="10.5"/>
        <color rgb="FFCCCCCC"/>
        <rFont val="Consolas"/>
        <family val="3"/>
      </rPr>
      <t xml:space="preserve"> </t>
    </r>
    <r>
      <rPr>
        <sz val="10.5"/>
        <color rgb="FF9CDCFE"/>
        <rFont val="Consolas"/>
        <family val="3"/>
      </rPr>
      <t>escenarios</t>
    </r>
    <r>
      <rPr>
        <sz val="10.5"/>
        <color rgb="FFCCCCCC"/>
        <rFont val="Consolas"/>
        <family val="3"/>
      </rPr>
      <t>:</t>
    </r>
  </si>
  <si>
    <r>
      <t xml:space="preserve">            </t>
    </r>
    <r>
      <rPr>
        <sz val="10.5"/>
        <color rgb="FFC586C0"/>
        <rFont val="Consolas"/>
        <family val="3"/>
      </rPr>
      <t>if</t>
    </r>
    <r>
      <rPr>
        <sz val="10.5"/>
        <color rgb="FFCCCCCC"/>
        <rFont val="Consolas"/>
        <family val="3"/>
      </rPr>
      <t xml:space="preserve"> </t>
    </r>
    <r>
      <rPr>
        <sz val="10.5"/>
        <color rgb="FF9CDCFE"/>
        <rFont val="Consolas"/>
        <family val="3"/>
      </rPr>
      <t>escenario</t>
    </r>
    <r>
      <rPr>
        <sz val="10.5"/>
        <color rgb="FFCCCCCC"/>
        <rFont val="Consolas"/>
        <family val="3"/>
      </rPr>
      <t xml:space="preserve"> </t>
    </r>
    <r>
      <rPr>
        <sz val="10.5"/>
        <color rgb="FF569CD6"/>
        <rFont val="Consolas"/>
        <family val="3"/>
      </rPr>
      <t>in</t>
    </r>
    <r>
      <rPr>
        <sz val="10.5"/>
        <color rgb="FFCCCCCC"/>
        <rFont val="Consolas"/>
        <family val="3"/>
      </rPr>
      <t xml:space="preserve"> </t>
    </r>
    <r>
      <rPr>
        <sz val="10.5"/>
        <color rgb="FF9CDCFE"/>
        <rFont val="Consolas"/>
        <family val="3"/>
      </rPr>
      <t>factores_cambio</t>
    </r>
    <r>
      <rPr>
        <sz val="10.5"/>
        <color rgb="FFCCCCCC"/>
        <rFont val="Consolas"/>
        <family val="3"/>
      </rPr>
      <t>:</t>
    </r>
  </si>
  <si>
    <r>
      <t xml:space="preserve">                </t>
    </r>
    <r>
      <rPr>
        <sz val="10.5"/>
        <color rgb="FF9CDCFE"/>
        <rFont val="Consolas"/>
        <family val="3"/>
      </rPr>
      <t>factor</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factores_cambio</t>
    </r>
    <r>
      <rPr>
        <sz val="10.5"/>
        <color rgb="FFCCCCCC"/>
        <rFont val="Consolas"/>
        <family val="3"/>
      </rPr>
      <t>[</t>
    </r>
    <r>
      <rPr>
        <sz val="10.5"/>
        <color rgb="FF9CDCFE"/>
        <rFont val="Consolas"/>
        <family val="3"/>
      </rPr>
      <t>escenario</t>
    </r>
    <r>
      <rPr>
        <sz val="10.5"/>
        <color rgb="FFCCCCCC"/>
        <rFont val="Consolas"/>
        <family val="3"/>
      </rPr>
      <t>]</t>
    </r>
  </si>
  <si>
    <r>
      <t xml:space="preserve">                </t>
    </r>
    <r>
      <rPr>
        <sz val="10.5"/>
        <color rgb="FF9CDCFE"/>
        <rFont val="Consolas"/>
        <family val="3"/>
      </rPr>
      <t>intensidades_fut</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i</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factor</t>
    </r>
    <r>
      <rPr>
        <sz val="10.5"/>
        <color rgb="FFCCCCCC"/>
        <rFont val="Consolas"/>
        <family val="3"/>
      </rPr>
      <t xml:space="preserve"> </t>
    </r>
    <r>
      <rPr>
        <sz val="10.5"/>
        <color rgb="FFC586C0"/>
        <rFont val="Consolas"/>
        <family val="3"/>
      </rPr>
      <t>for</t>
    </r>
    <r>
      <rPr>
        <sz val="10.5"/>
        <color rgb="FFCCCCCC"/>
        <rFont val="Consolas"/>
        <family val="3"/>
      </rPr>
      <t xml:space="preserve"> </t>
    </r>
    <r>
      <rPr>
        <sz val="10.5"/>
        <color rgb="FF9CDCFE"/>
        <rFont val="Consolas"/>
        <family val="3"/>
      </rPr>
      <t>i</t>
    </r>
    <r>
      <rPr>
        <sz val="10.5"/>
        <color rgb="FFCCCCCC"/>
        <rFont val="Consolas"/>
        <family val="3"/>
      </rPr>
      <t xml:space="preserve"> </t>
    </r>
    <r>
      <rPr>
        <sz val="10.5"/>
        <color rgb="FFC586C0"/>
        <rFont val="Consolas"/>
        <family val="3"/>
      </rPr>
      <t>in</t>
    </r>
    <r>
      <rPr>
        <sz val="10.5"/>
        <color rgb="FFCCCCCC"/>
        <rFont val="Consolas"/>
        <family val="3"/>
      </rPr>
      <t xml:space="preserve"> </t>
    </r>
    <r>
      <rPr>
        <sz val="10.5"/>
        <color rgb="FF9CDCFE"/>
        <rFont val="Consolas"/>
        <family val="3"/>
      </rPr>
      <t>intensidades_hist</t>
    </r>
    <r>
      <rPr>
        <sz val="10.5"/>
        <color rgb="FFCCCCCC"/>
        <rFont val="Consolas"/>
        <family val="3"/>
      </rPr>
      <t>]</t>
    </r>
  </si>
  <si>
    <r>
      <t xml:space="preserve">                </t>
    </r>
    <r>
      <rPr>
        <sz val="10.5"/>
        <color rgb="FF9CDCFE"/>
        <rFont val="Consolas"/>
        <family val="3"/>
      </rPr>
      <t>incremento_pct</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factor</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B5CEA8"/>
        <rFont val="Consolas"/>
        <family val="3"/>
      </rPr>
      <t>1</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B5CEA8"/>
        <rFont val="Consolas"/>
        <family val="3"/>
      </rPr>
      <t>100</t>
    </r>
  </si>
  <si>
    <r>
      <t xml:space="preserve">                </t>
    </r>
    <r>
      <rPr>
        <sz val="10.5"/>
        <color rgb="FF9CDCFE"/>
        <rFont val="Consolas"/>
        <family val="3"/>
      </rPr>
      <t>label_futuro</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569CD6"/>
        <rFont val="Consolas"/>
        <family val="3"/>
      </rPr>
      <t>f</t>
    </r>
    <r>
      <rPr>
        <sz val="10.5"/>
        <color rgb="FFCE9178"/>
        <rFont val="Consolas"/>
        <family val="3"/>
      </rPr>
      <t xml:space="preserve">'Futuro </t>
    </r>
    <r>
      <rPr>
        <sz val="10.5"/>
        <color rgb="FF569CD6"/>
        <rFont val="Consolas"/>
        <family val="3"/>
      </rPr>
      <t>{</t>
    </r>
    <r>
      <rPr>
        <sz val="10.5"/>
        <color rgb="FF9CDCFE"/>
        <rFont val="Consolas"/>
        <family val="3"/>
      </rPr>
      <t>escenario</t>
    </r>
    <r>
      <rPr>
        <sz val="10.5"/>
        <color rgb="FFCCCCCC"/>
        <rFont val="Consolas"/>
        <family val="3"/>
      </rPr>
      <t>.</t>
    </r>
    <r>
      <rPr>
        <sz val="10.5"/>
        <color rgb="FFDCDCAA"/>
        <rFont val="Consolas"/>
        <family val="3"/>
      </rPr>
      <t>upper</t>
    </r>
    <r>
      <rPr>
        <sz val="10.5"/>
        <color rgb="FFCCCCCC"/>
        <rFont val="Consolas"/>
        <family val="3"/>
      </rPr>
      <t>()</t>
    </r>
    <r>
      <rPr>
        <sz val="10.5"/>
        <color rgb="FF569CD6"/>
        <rFont val="Consolas"/>
        <family val="3"/>
      </rPr>
      <t>}</t>
    </r>
    <r>
      <rPr>
        <sz val="10.5"/>
        <color rgb="FFCE9178"/>
        <rFont val="Consolas"/>
        <family val="3"/>
      </rPr>
      <t xml:space="preserve"> (</t>
    </r>
    <r>
      <rPr>
        <sz val="10.5"/>
        <color rgb="FF569CD6"/>
        <rFont val="Consolas"/>
        <family val="3"/>
      </rPr>
      <t>{</t>
    </r>
    <r>
      <rPr>
        <sz val="10.5"/>
        <color rgb="FF9CDCFE"/>
        <rFont val="Consolas"/>
        <family val="3"/>
      </rPr>
      <t>incremento_pct</t>
    </r>
    <r>
      <rPr>
        <sz val="10.5"/>
        <color rgb="FF569CD6"/>
        <rFont val="Consolas"/>
        <family val="3"/>
      </rPr>
      <t>:+.2f}</t>
    </r>
    <r>
      <rPr>
        <sz val="10.5"/>
        <color rgb="FFCE9178"/>
        <rFont val="Consolas"/>
        <family val="3"/>
      </rPr>
      <t>%)'</t>
    </r>
  </si>
  <si>
    <r>
      <t xml:space="preserve">                </t>
    </r>
    <r>
      <rPr>
        <sz val="10.5"/>
        <color rgb="FF4EC9B0"/>
        <rFont val="Consolas"/>
        <family val="3"/>
      </rPr>
      <t>plt</t>
    </r>
    <r>
      <rPr>
        <sz val="10.5"/>
        <color rgb="FFCCCCCC"/>
        <rFont val="Consolas"/>
        <family val="3"/>
      </rPr>
      <t>.</t>
    </r>
    <r>
      <rPr>
        <sz val="10.5"/>
        <color rgb="FFDCDCAA"/>
        <rFont val="Consolas"/>
        <family val="3"/>
      </rPr>
      <t>plot</t>
    </r>
    <r>
      <rPr>
        <sz val="10.5"/>
        <color rgb="FFCCCCCC"/>
        <rFont val="Consolas"/>
        <family val="3"/>
      </rPr>
      <t>(</t>
    </r>
    <r>
      <rPr>
        <sz val="10.5"/>
        <color rgb="FF9CDCFE"/>
        <rFont val="Consolas"/>
        <family val="3"/>
      </rPr>
      <t>periodos_retorno_ext</t>
    </r>
    <r>
      <rPr>
        <sz val="10.5"/>
        <color rgb="FFCCCCCC"/>
        <rFont val="Consolas"/>
        <family val="3"/>
      </rPr>
      <t xml:space="preserve">, </t>
    </r>
    <r>
      <rPr>
        <sz val="10.5"/>
        <color rgb="FF9CDCFE"/>
        <rFont val="Consolas"/>
        <family val="3"/>
      </rPr>
      <t>intensidades_fut</t>
    </r>
    <r>
      <rPr>
        <sz val="10.5"/>
        <color rgb="FFCCCCCC"/>
        <rFont val="Consolas"/>
        <family val="3"/>
      </rPr>
      <t xml:space="preserve">, </t>
    </r>
    <r>
      <rPr>
        <sz val="10.5"/>
        <color rgb="FF9CDCFE"/>
        <rFont val="Consolas"/>
        <family val="3"/>
      </rPr>
      <t>marker</t>
    </r>
    <r>
      <rPr>
        <sz val="10.5"/>
        <color rgb="FFD4D4D4"/>
        <rFont val="Consolas"/>
        <family val="3"/>
      </rPr>
      <t>=</t>
    </r>
    <r>
      <rPr>
        <sz val="10.5"/>
        <color rgb="FFCE9178"/>
        <rFont val="Consolas"/>
        <family val="3"/>
      </rPr>
      <t>'x'</t>
    </r>
    <r>
      <rPr>
        <sz val="10.5"/>
        <color rgb="FFCCCCCC"/>
        <rFont val="Consolas"/>
        <family val="3"/>
      </rPr>
      <t xml:space="preserve">, </t>
    </r>
    <r>
      <rPr>
        <sz val="10.5"/>
        <color rgb="FF9CDCFE"/>
        <rFont val="Consolas"/>
        <family val="3"/>
      </rPr>
      <t>linestyle</t>
    </r>
    <r>
      <rPr>
        <sz val="10.5"/>
        <color rgb="FFD4D4D4"/>
        <rFont val="Consolas"/>
        <family val="3"/>
      </rPr>
      <t>=</t>
    </r>
    <r>
      <rPr>
        <sz val="10.5"/>
        <color rgb="FFCE9178"/>
        <rFont val="Consolas"/>
        <family val="3"/>
      </rPr>
      <t>'--'</t>
    </r>
    <r>
      <rPr>
        <sz val="10.5"/>
        <color rgb="FFCCCCCC"/>
        <rFont val="Consolas"/>
        <family val="3"/>
      </rPr>
      <t xml:space="preserve">, </t>
    </r>
    <r>
      <rPr>
        <sz val="10.5"/>
        <color rgb="FF9CDCFE"/>
        <rFont val="Consolas"/>
        <family val="3"/>
      </rPr>
      <t>color</t>
    </r>
    <r>
      <rPr>
        <sz val="10.5"/>
        <color rgb="FFD4D4D4"/>
        <rFont val="Consolas"/>
        <family val="3"/>
      </rPr>
      <t>=</t>
    </r>
    <r>
      <rPr>
        <sz val="10.5"/>
        <color rgb="FF9CDCFE"/>
        <rFont val="Consolas"/>
        <family val="3"/>
      </rPr>
      <t>colores_escenario</t>
    </r>
    <r>
      <rPr>
        <sz val="10.5"/>
        <color rgb="FFCCCCCC"/>
        <rFont val="Consolas"/>
        <family val="3"/>
      </rPr>
      <t>[</t>
    </r>
    <r>
      <rPr>
        <sz val="10.5"/>
        <color rgb="FF9CDCFE"/>
        <rFont val="Consolas"/>
        <family val="3"/>
      </rPr>
      <t>escenario</t>
    </r>
    <r>
      <rPr>
        <sz val="10.5"/>
        <color rgb="FFCCCCCC"/>
        <rFont val="Consolas"/>
        <family val="3"/>
      </rPr>
      <t xml:space="preserve">], </t>
    </r>
    <r>
      <rPr>
        <sz val="10.5"/>
        <color rgb="FF9CDCFE"/>
        <rFont val="Consolas"/>
        <family val="3"/>
      </rPr>
      <t>label</t>
    </r>
    <r>
      <rPr>
        <sz val="10.5"/>
        <color rgb="FFD4D4D4"/>
        <rFont val="Consolas"/>
        <family val="3"/>
      </rPr>
      <t>=</t>
    </r>
    <r>
      <rPr>
        <sz val="10.5"/>
        <color rgb="FF9CDCFE"/>
        <rFont val="Consolas"/>
        <family val="3"/>
      </rPr>
      <t>label_futuro</t>
    </r>
    <r>
      <rPr>
        <sz val="10.5"/>
        <color rgb="FFCCCCCC"/>
        <rFont val="Consolas"/>
        <family val="3"/>
      </rPr>
      <t>)</t>
    </r>
  </si>
  <si>
    <r>
      <t xml:space="preserve">        </t>
    </r>
    <r>
      <rPr>
        <sz val="10.5"/>
        <color rgb="FF4EC9B0"/>
        <rFont val="Consolas"/>
        <family val="3"/>
      </rPr>
      <t>plt</t>
    </r>
    <r>
      <rPr>
        <sz val="10.5"/>
        <color rgb="FFCCCCCC"/>
        <rFont val="Consolas"/>
        <family val="3"/>
      </rPr>
      <t>.</t>
    </r>
    <r>
      <rPr>
        <sz val="10.5"/>
        <color rgb="FFDCDCAA"/>
        <rFont val="Consolas"/>
        <family val="3"/>
      </rPr>
      <t>title</t>
    </r>
    <r>
      <rPr>
        <sz val="10.5"/>
        <color rgb="FFCCCCCC"/>
        <rFont val="Consolas"/>
        <family val="3"/>
      </rPr>
      <t>(</t>
    </r>
    <r>
      <rPr>
        <sz val="10.5"/>
        <color rgb="FF569CD6"/>
        <rFont val="Consolas"/>
        <family val="3"/>
      </rPr>
      <t>f</t>
    </r>
    <r>
      <rPr>
        <sz val="10.5"/>
        <color rgb="FFCE9178"/>
        <rFont val="Consolas"/>
        <family val="3"/>
      </rPr>
      <t xml:space="preserve">'Análisis de Intensidad para Duración de </t>
    </r>
    <r>
      <rPr>
        <sz val="10.5"/>
        <color rgb="FF569CD6"/>
        <rFont val="Consolas"/>
        <family val="3"/>
      </rPr>
      <t>{</t>
    </r>
    <r>
      <rPr>
        <sz val="10.5"/>
        <color rgb="FF9CDCFE"/>
        <rFont val="Consolas"/>
        <family val="3"/>
      </rPr>
      <t>dur</t>
    </r>
    <r>
      <rPr>
        <sz val="10.5"/>
        <color rgb="FF569CD6"/>
        <rFont val="Consolas"/>
        <family val="3"/>
      </rPr>
      <t>}</t>
    </r>
    <r>
      <rPr>
        <sz val="10.5"/>
        <color rgb="FFCE9178"/>
        <rFont val="Consolas"/>
        <family val="3"/>
      </rPr>
      <t xml:space="preserve"> minutos</t>
    </r>
    <r>
      <rPr>
        <sz val="10.5"/>
        <color rgb="FFD7BA7D"/>
        <rFont val="Consolas"/>
        <family val="3"/>
      </rPr>
      <t>\n</t>
    </r>
    <r>
      <rPr>
        <sz val="10.5"/>
        <color rgb="FFCE9178"/>
        <rFont val="Consolas"/>
        <family val="3"/>
      </rPr>
      <t xml:space="preserve">Mejor Modelo: </t>
    </r>
    <r>
      <rPr>
        <sz val="10.5"/>
        <color rgb="FF569CD6"/>
        <rFont val="Consolas"/>
        <family val="3"/>
      </rPr>
      <t>{</t>
    </r>
    <r>
      <rPr>
        <sz val="10.5"/>
        <color rgb="FF9CDCFE"/>
        <rFont val="Consolas"/>
        <family val="3"/>
      </rPr>
      <t>mejor_modelo</t>
    </r>
    <r>
      <rPr>
        <sz val="10.5"/>
        <color rgb="FF569CD6"/>
        <rFont val="Consolas"/>
        <family val="3"/>
      </rPr>
      <t>}</t>
    </r>
    <r>
      <rPr>
        <sz val="10.5"/>
        <color rgb="FFCE9178"/>
        <rFont val="Consolas"/>
        <family val="3"/>
      </rPr>
      <t>'</t>
    </r>
    <r>
      <rPr>
        <sz val="10.5"/>
        <color rgb="FFCCCCCC"/>
        <rFont val="Consolas"/>
        <family val="3"/>
      </rPr>
      <t xml:space="preserve">, </t>
    </r>
    <r>
      <rPr>
        <sz val="10.5"/>
        <color rgb="FF9CDCFE"/>
        <rFont val="Consolas"/>
        <family val="3"/>
      </rPr>
      <t>fontsize</t>
    </r>
    <r>
      <rPr>
        <sz val="10.5"/>
        <color rgb="FFD4D4D4"/>
        <rFont val="Consolas"/>
        <family val="3"/>
      </rPr>
      <t>=</t>
    </r>
    <r>
      <rPr>
        <sz val="10.5"/>
        <color rgb="FFB5CEA8"/>
        <rFont val="Consolas"/>
        <family val="3"/>
      </rPr>
      <t>16</t>
    </r>
    <r>
      <rPr>
        <sz val="10.5"/>
        <color rgb="FFCCCCCC"/>
        <rFont val="Consolas"/>
        <family val="3"/>
      </rPr>
      <t>)</t>
    </r>
  </si>
  <si>
    <r>
      <t xml:space="preserve">        </t>
    </r>
    <r>
      <rPr>
        <sz val="10.5"/>
        <color rgb="FF4EC9B0"/>
        <rFont val="Consolas"/>
        <family val="3"/>
      </rPr>
      <t>plt</t>
    </r>
    <r>
      <rPr>
        <sz val="10.5"/>
        <color rgb="FFCCCCCC"/>
        <rFont val="Consolas"/>
        <family val="3"/>
      </rPr>
      <t>.</t>
    </r>
    <r>
      <rPr>
        <sz val="10.5"/>
        <color rgb="FFDCDCAA"/>
        <rFont val="Consolas"/>
        <family val="3"/>
      </rPr>
      <t>xlabel</t>
    </r>
    <r>
      <rPr>
        <sz val="10.5"/>
        <color rgb="FFCCCCCC"/>
        <rFont val="Consolas"/>
        <family val="3"/>
      </rPr>
      <t>(</t>
    </r>
    <r>
      <rPr>
        <sz val="10.5"/>
        <color rgb="FFCE9178"/>
        <rFont val="Consolas"/>
        <family val="3"/>
      </rPr>
      <t>'Periodo de Retorno T (años)'</t>
    </r>
    <r>
      <rPr>
        <sz val="10.5"/>
        <color rgb="FFCCCCCC"/>
        <rFont val="Consolas"/>
        <family val="3"/>
      </rPr>
      <t xml:space="preserve">, </t>
    </r>
    <r>
      <rPr>
        <sz val="10.5"/>
        <color rgb="FF9CDCFE"/>
        <rFont val="Consolas"/>
        <family val="3"/>
      </rPr>
      <t>fontsize</t>
    </r>
    <r>
      <rPr>
        <sz val="10.5"/>
        <color rgb="FFD4D4D4"/>
        <rFont val="Consolas"/>
        <family val="3"/>
      </rPr>
      <t>=</t>
    </r>
    <r>
      <rPr>
        <sz val="10.5"/>
        <color rgb="FFB5CEA8"/>
        <rFont val="Consolas"/>
        <family val="3"/>
      </rPr>
      <t>12</t>
    </r>
    <r>
      <rPr>
        <sz val="10.5"/>
        <color rgb="FFCCCCCC"/>
        <rFont val="Consolas"/>
        <family val="3"/>
      </rPr>
      <t>)</t>
    </r>
  </si>
  <si>
    <r>
      <t xml:space="preserve">        </t>
    </r>
    <r>
      <rPr>
        <sz val="10.5"/>
        <color rgb="FF4EC9B0"/>
        <rFont val="Consolas"/>
        <family val="3"/>
      </rPr>
      <t>plt</t>
    </r>
    <r>
      <rPr>
        <sz val="10.5"/>
        <color rgb="FFCCCCCC"/>
        <rFont val="Consolas"/>
        <family val="3"/>
      </rPr>
      <t>.</t>
    </r>
    <r>
      <rPr>
        <sz val="10.5"/>
        <color rgb="FFDCDCAA"/>
        <rFont val="Consolas"/>
        <family val="3"/>
      </rPr>
      <t>ylabel</t>
    </r>
    <r>
      <rPr>
        <sz val="10.5"/>
        <color rgb="FFCCCCCC"/>
        <rFont val="Consolas"/>
        <family val="3"/>
      </rPr>
      <t>(</t>
    </r>
    <r>
      <rPr>
        <sz val="10.5"/>
        <color rgb="FFCE9178"/>
        <rFont val="Consolas"/>
        <family val="3"/>
      </rPr>
      <t>'Intensidad (mm/h)'</t>
    </r>
    <r>
      <rPr>
        <sz val="10.5"/>
        <color rgb="FFCCCCCC"/>
        <rFont val="Consolas"/>
        <family val="3"/>
      </rPr>
      <t xml:space="preserve">, </t>
    </r>
    <r>
      <rPr>
        <sz val="10.5"/>
        <color rgb="FF9CDCFE"/>
        <rFont val="Consolas"/>
        <family val="3"/>
      </rPr>
      <t>fontsize</t>
    </r>
    <r>
      <rPr>
        <sz val="10.5"/>
        <color rgb="FFD4D4D4"/>
        <rFont val="Consolas"/>
        <family val="3"/>
      </rPr>
      <t>=</t>
    </r>
    <r>
      <rPr>
        <sz val="10.5"/>
        <color rgb="FFB5CEA8"/>
        <rFont val="Consolas"/>
        <family val="3"/>
      </rPr>
      <t>12</t>
    </r>
    <r>
      <rPr>
        <sz val="10.5"/>
        <color rgb="FFCCCCCC"/>
        <rFont val="Consolas"/>
        <family val="3"/>
      </rPr>
      <t>)</t>
    </r>
  </si>
  <si>
    <r>
      <t xml:space="preserve">        </t>
    </r>
    <r>
      <rPr>
        <sz val="10.5"/>
        <color rgb="FF4EC9B0"/>
        <rFont val="Consolas"/>
        <family val="3"/>
      </rPr>
      <t>plt</t>
    </r>
    <r>
      <rPr>
        <sz val="10.5"/>
        <color rgb="FFCCCCCC"/>
        <rFont val="Consolas"/>
        <family val="3"/>
      </rPr>
      <t>.</t>
    </r>
    <r>
      <rPr>
        <sz val="10.5"/>
        <color rgb="FFDCDCAA"/>
        <rFont val="Consolas"/>
        <family val="3"/>
      </rPr>
      <t>legend</t>
    </r>
    <r>
      <rPr>
        <sz val="10.5"/>
        <color rgb="FFCCCCCC"/>
        <rFont val="Consolas"/>
        <family val="3"/>
      </rPr>
      <t>()</t>
    </r>
  </si>
  <si>
    <r>
      <t xml:space="preserve">        </t>
    </r>
    <r>
      <rPr>
        <sz val="10.5"/>
        <color rgb="FF4EC9B0"/>
        <rFont val="Consolas"/>
        <family val="3"/>
      </rPr>
      <t>plt</t>
    </r>
    <r>
      <rPr>
        <sz val="10.5"/>
        <color rgb="FFCCCCCC"/>
        <rFont val="Consolas"/>
        <family val="3"/>
      </rPr>
      <t>.</t>
    </r>
    <r>
      <rPr>
        <sz val="10.5"/>
        <color rgb="FFDCDCAA"/>
        <rFont val="Consolas"/>
        <family val="3"/>
      </rPr>
      <t>grid</t>
    </r>
    <r>
      <rPr>
        <sz val="10.5"/>
        <color rgb="FFCCCCCC"/>
        <rFont val="Consolas"/>
        <family val="3"/>
      </rPr>
      <t>(</t>
    </r>
    <r>
      <rPr>
        <sz val="10.5"/>
        <color rgb="FF569CD6"/>
        <rFont val="Consolas"/>
        <family val="3"/>
      </rPr>
      <t>True</t>
    </r>
    <r>
      <rPr>
        <sz val="10.5"/>
        <color rgb="FFCCCCCC"/>
        <rFont val="Consolas"/>
        <family val="3"/>
      </rPr>
      <t xml:space="preserve">, </t>
    </r>
    <r>
      <rPr>
        <sz val="10.5"/>
        <color rgb="FF9CDCFE"/>
        <rFont val="Consolas"/>
        <family val="3"/>
      </rPr>
      <t>which</t>
    </r>
    <r>
      <rPr>
        <sz val="10.5"/>
        <color rgb="FFD4D4D4"/>
        <rFont val="Consolas"/>
        <family val="3"/>
      </rPr>
      <t>=</t>
    </r>
    <r>
      <rPr>
        <sz val="10.5"/>
        <color rgb="FFCE9178"/>
        <rFont val="Consolas"/>
        <family val="3"/>
      </rPr>
      <t>"both"</t>
    </r>
    <r>
      <rPr>
        <sz val="10.5"/>
        <color rgb="FFCCCCCC"/>
        <rFont val="Consolas"/>
        <family val="3"/>
      </rPr>
      <t xml:space="preserve">, </t>
    </r>
    <r>
      <rPr>
        <sz val="10.5"/>
        <color rgb="FF9CDCFE"/>
        <rFont val="Consolas"/>
        <family val="3"/>
      </rPr>
      <t>linestyle</t>
    </r>
    <r>
      <rPr>
        <sz val="10.5"/>
        <color rgb="FFD4D4D4"/>
        <rFont val="Consolas"/>
        <family val="3"/>
      </rPr>
      <t>=</t>
    </r>
    <r>
      <rPr>
        <sz val="10.5"/>
        <color rgb="FFCE9178"/>
        <rFont val="Consolas"/>
        <family val="3"/>
      </rPr>
      <t>"--"</t>
    </r>
    <r>
      <rPr>
        <sz val="10.5"/>
        <color rgb="FFCCCCCC"/>
        <rFont val="Consolas"/>
        <family val="3"/>
      </rPr>
      <t>)</t>
    </r>
  </si>
  <si>
    <r>
      <t xml:space="preserve">        </t>
    </r>
    <r>
      <rPr>
        <sz val="10.5"/>
        <color rgb="FF4EC9B0"/>
        <rFont val="Consolas"/>
        <family val="3"/>
      </rPr>
      <t>plt</t>
    </r>
    <r>
      <rPr>
        <sz val="10.5"/>
        <color rgb="FFCCCCCC"/>
        <rFont val="Consolas"/>
        <family val="3"/>
      </rPr>
      <t>.</t>
    </r>
    <r>
      <rPr>
        <sz val="10.5"/>
        <color rgb="FFDCDCAA"/>
        <rFont val="Consolas"/>
        <family val="3"/>
      </rPr>
      <t>tight_layout</t>
    </r>
    <r>
      <rPr>
        <sz val="10.5"/>
        <color rgb="FFCCCCCC"/>
        <rFont val="Consolas"/>
        <family val="3"/>
      </rPr>
      <t>()</t>
    </r>
  </si>
  <si>
    <r>
      <t xml:space="preserve">        </t>
    </r>
    <r>
      <rPr>
        <sz val="10.5"/>
        <color rgb="FF4EC9B0"/>
        <rFont val="Consolas"/>
        <family val="3"/>
      </rPr>
      <t>plt</t>
    </r>
    <r>
      <rPr>
        <sz val="10.5"/>
        <color rgb="FFCCCCCC"/>
        <rFont val="Consolas"/>
        <family val="3"/>
      </rPr>
      <t>.</t>
    </r>
    <r>
      <rPr>
        <sz val="10.5"/>
        <color rgb="FFDCDCAA"/>
        <rFont val="Consolas"/>
        <family val="3"/>
      </rPr>
      <t>savefig</t>
    </r>
    <r>
      <rPr>
        <sz val="10.5"/>
        <color rgb="FFCCCCCC"/>
        <rFont val="Consolas"/>
        <family val="3"/>
      </rPr>
      <t>(</t>
    </r>
    <r>
      <rPr>
        <sz val="10.5"/>
        <color rgb="FF9CDCFE"/>
        <rFont val="Consolas"/>
        <family val="3"/>
      </rPr>
      <t>nombre_grafico</t>
    </r>
    <r>
      <rPr>
        <sz val="10.5"/>
        <color rgb="FFCCCCCC"/>
        <rFont val="Consolas"/>
        <family val="3"/>
      </rPr>
      <t xml:space="preserve">, </t>
    </r>
    <r>
      <rPr>
        <sz val="10.5"/>
        <color rgb="FF9CDCFE"/>
        <rFont val="Consolas"/>
        <family val="3"/>
      </rPr>
      <t>dpi</t>
    </r>
    <r>
      <rPr>
        <sz val="10.5"/>
        <color rgb="FFD4D4D4"/>
        <rFont val="Consolas"/>
        <family val="3"/>
      </rPr>
      <t>=</t>
    </r>
    <r>
      <rPr>
        <sz val="10.5"/>
        <color rgb="FFB5CEA8"/>
        <rFont val="Consolas"/>
        <family val="3"/>
      </rPr>
      <t>300</t>
    </r>
    <r>
      <rPr>
        <sz val="10.5"/>
        <color rgb="FFCCCCCC"/>
        <rFont val="Consolas"/>
        <family val="3"/>
      </rPr>
      <t>)</t>
    </r>
  </si>
  <si>
    <r>
      <t xml:space="preserve">        </t>
    </r>
    <r>
      <rPr>
        <sz val="10.5"/>
        <color rgb="FF4EC9B0"/>
        <rFont val="Consolas"/>
        <family val="3"/>
      </rPr>
      <t>plt</t>
    </r>
    <r>
      <rPr>
        <sz val="10.5"/>
        <color rgb="FFCCCCCC"/>
        <rFont val="Consolas"/>
        <family val="3"/>
      </rPr>
      <t>.</t>
    </r>
    <r>
      <rPr>
        <sz val="10.5"/>
        <color rgb="FFDCDCAA"/>
        <rFont val="Consolas"/>
        <family val="3"/>
      </rPr>
      <t>close</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</si>
  <si>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 xml:space="preserve">" -&gt; </t>
    </r>
    <r>
      <rPr>
        <sz val="10.5"/>
        <color rgb="FFCE9178"/>
        <rFont val="Segoe UI Symbol"/>
        <family val="2"/>
      </rPr>
      <t>☑</t>
    </r>
    <r>
      <rPr>
        <sz val="10.5"/>
        <color rgb="FFCE9178"/>
        <rFont val="Consolas"/>
        <family val="3"/>
      </rPr>
      <t xml:space="preserve"> Gráfico de análisis para </t>
    </r>
    <r>
      <rPr>
        <sz val="10.5"/>
        <color rgb="FF569CD6"/>
        <rFont val="Consolas"/>
        <family val="3"/>
      </rPr>
      <t>{</t>
    </r>
    <r>
      <rPr>
        <sz val="10.5"/>
        <color rgb="FF9CDCFE"/>
        <rFont val="Consolas"/>
        <family val="3"/>
      </rPr>
      <t>dur</t>
    </r>
    <r>
      <rPr>
        <sz val="10.5"/>
        <color rgb="FF569CD6"/>
        <rFont val="Consolas"/>
        <family val="3"/>
      </rPr>
      <t>}</t>
    </r>
    <r>
      <rPr>
        <sz val="10.5"/>
        <color rgb="FFCE9178"/>
        <rFont val="Consolas"/>
        <family val="3"/>
      </rPr>
      <t xml:space="preserve"> min guardado como '</t>
    </r>
    <r>
      <rPr>
        <sz val="10.5"/>
        <color rgb="FF569CD6"/>
        <rFont val="Consolas"/>
        <family val="3"/>
      </rPr>
      <t>{</t>
    </r>
    <r>
      <rPr>
        <sz val="10.5"/>
        <color rgb="FF9CDCFE"/>
        <rFont val="Consolas"/>
        <family val="3"/>
      </rPr>
      <t>nombre_grafico</t>
    </r>
    <r>
      <rPr>
        <sz val="10.5"/>
        <color rgb="FF569CD6"/>
        <rFont val="Consolas"/>
        <family val="3"/>
      </rPr>
      <t>}</t>
    </r>
    <r>
      <rPr>
        <sz val="10.5"/>
        <color rgb="FFCE9178"/>
        <rFont val="Consolas"/>
        <family val="3"/>
      </rPr>
      <t>'"</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</si>
  <si>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"X Carpeta '</t>
    </r>
    <r>
      <rPr>
        <sz val="10.5"/>
        <color rgb="FF569CD6"/>
        <rFont val="Consolas"/>
        <family val="3"/>
      </rPr>
      <t>{</t>
    </r>
    <r>
      <rPr>
        <sz val="10.5"/>
        <color rgb="FF9CDCFE"/>
        <rFont val="Consolas"/>
        <family val="3"/>
      </rPr>
      <t>nombre_carpeta</t>
    </r>
    <r>
      <rPr>
        <sz val="10.5"/>
        <color rgb="FF569CD6"/>
        <rFont val="Consolas"/>
        <family val="3"/>
      </rPr>
      <t>}</t>
    </r>
    <r>
      <rPr>
        <sz val="10.5"/>
        <color rgb="FFCE9178"/>
        <rFont val="Consolas"/>
        <family val="3"/>
      </rPr>
      <t>' no encontrada. Ejecuta los scripts anteriores primero."</t>
    </r>
    <r>
      <rPr>
        <sz val="10.5"/>
        <color rgb="FFCCCCCC"/>
        <rFont val="Consolas"/>
        <family val="3"/>
      </rPr>
      <t>)</t>
    </r>
  </si>
  <si>
    <r>
      <t xml:space="preserve">        </t>
    </r>
    <r>
      <rPr>
        <sz val="10.5"/>
        <color rgb="FFC586C0"/>
        <rFont val="Consolas"/>
        <family val="3"/>
      </rPr>
      <t>with</t>
    </r>
    <r>
      <rPr>
        <sz val="10.5"/>
        <color rgb="FFCCCCCC"/>
        <rFont val="Consolas"/>
        <family val="3"/>
      </rPr>
      <t xml:space="preserve"> </t>
    </r>
    <r>
      <rPr>
        <sz val="10.5"/>
        <color rgb="FFDCDCAA"/>
        <rFont val="Consolas"/>
        <family val="3"/>
      </rPr>
      <t>open</t>
    </r>
    <r>
      <rPr>
        <sz val="10.5"/>
        <color rgb="FFCCCCCC"/>
        <rFont val="Consolas"/>
        <family val="3"/>
      </rPr>
      <t>(</t>
    </r>
    <r>
      <rPr>
        <sz val="10.5"/>
        <color rgb="FFCE9178"/>
        <rFont val="Consolas"/>
        <family val="3"/>
      </rPr>
      <t>"mejor_combinacion.txt"</t>
    </r>
    <r>
      <rPr>
        <sz val="10.5"/>
        <color rgb="FFCCCCCC"/>
        <rFont val="Consolas"/>
        <family val="3"/>
      </rPr>
      <t xml:space="preserve">, </t>
    </r>
    <r>
      <rPr>
        <sz val="10.5"/>
        <color rgb="FFCE9178"/>
        <rFont val="Consolas"/>
        <family val="3"/>
      </rPr>
      <t>'r'</t>
    </r>
    <r>
      <rPr>
        <sz val="10.5"/>
        <color rgb="FFCCCCCC"/>
        <rFont val="Consolas"/>
        <family val="3"/>
      </rPr>
      <t xml:space="preserve">) </t>
    </r>
    <r>
      <rPr>
        <sz val="10.5"/>
        <color rgb="FFC586C0"/>
        <rFont val="Consolas"/>
        <family val="3"/>
      </rPr>
      <t>as</t>
    </r>
    <r>
      <rPr>
        <sz val="10.5"/>
        <color rgb="FFCCCCCC"/>
        <rFont val="Consolas"/>
        <family val="3"/>
      </rPr>
      <t xml:space="preserve"> </t>
    </r>
    <r>
      <rPr>
        <sz val="10.5"/>
        <color rgb="FF9CDCFE"/>
        <rFont val="Consolas"/>
        <family val="3"/>
      </rPr>
      <t>f</t>
    </r>
    <r>
      <rPr>
        <sz val="10.5"/>
        <color rgb="FFCCCCCC"/>
        <rFont val="Consolas"/>
        <family val="3"/>
      </rPr>
      <t>:</t>
    </r>
  </si>
  <si>
    <r>
      <t xml:space="preserve">            </t>
    </r>
    <r>
      <rPr>
        <sz val="10.5"/>
        <color rgb="FF9CDCFE"/>
        <rFont val="Consolas"/>
        <family val="3"/>
      </rPr>
      <t>mejor_modelo</t>
    </r>
    <r>
      <rPr>
        <sz val="10.5"/>
        <color rgb="FFCCCCCC"/>
        <rFont val="Consolas"/>
        <family val="3"/>
      </rPr>
      <t xml:space="preserve">, </t>
    </r>
    <r>
      <rPr>
        <sz val="10.5"/>
        <color rgb="FF9CDCFE"/>
        <rFont val="Consolas"/>
        <family val="3"/>
      </rPr>
      <t>mejor_metodo</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f</t>
    </r>
    <r>
      <rPr>
        <sz val="10.5"/>
        <color rgb="FFCCCCCC"/>
        <rFont val="Consolas"/>
        <family val="3"/>
      </rPr>
      <t>.</t>
    </r>
    <r>
      <rPr>
        <sz val="10.5"/>
        <color rgb="FFDCDCAA"/>
        <rFont val="Consolas"/>
        <family val="3"/>
      </rPr>
      <t>read</t>
    </r>
    <r>
      <rPr>
        <sz val="10.5"/>
        <color rgb="FFCCCCCC"/>
        <rFont val="Consolas"/>
        <family val="3"/>
      </rPr>
      <t>().</t>
    </r>
    <r>
      <rPr>
        <sz val="10.5"/>
        <color rgb="FFDCDCAA"/>
        <rFont val="Consolas"/>
        <family val="3"/>
      </rPr>
      <t>strip</t>
    </r>
    <r>
      <rPr>
        <sz val="10.5"/>
        <color rgb="FFCCCCCC"/>
        <rFont val="Consolas"/>
        <family val="3"/>
      </rPr>
      <t>().</t>
    </r>
    <r>
      <rPr>
        <sz val="10.5"/>
        <color rgb="FFDCDCAA"/>
        <rFont val="Consolas"/>
        <family val="3"/>
      </rPr>
      <t>split</t>
    </r>
    <r>
      <rPr>
        <sz val="10.5"/>
        <color rgb="FFCCCCCC"/>
        <rFont val="Consolas"/>
        <family val="3"/>
      </rPr>
      <t>(</t>
    </r>
    <r>
      <rPr>
        <sz val="10.5"/>
        <color rgb="FFCE9178"/>
        <rFont val="Consolas"/>
        <family val="3"/>
      </rPr>
      <t>','</t>
    </r>
    <r>
      <rPr>
        <sz val="10.5"/>
        <color rgb="FFCCCCCC"/>
        <rFont val="Consolas"/>
        <family val="3"/>
      </rPr>
      <t>)</t>
    </r>
  </si>
  <si>
    <r>
      <t xml:space="preserve">    </t>
    </r>
    <r>
      <rPr>
        <sz val="10.5"/>
        <color rgb="FFC586C0"/>
        <rFont val="Consolas"/>
        <family val="3"/>
      </rPr>
      <t>except</t>
    </r>
    <r>
      <rPr>
        <sz val="10.5"/>
        <color rgb="FFCCCCCC"/>
        <rFont val="Consolas"/>
        <family val="3"/>
      </rPr>
      <t xml:space="preserve"> (</t>
    </r>
    <r>
      <rPr>
        <sz val="10.5"/>
        <color rgb="FF4EC9B0"/>
        <rFont val="Consolas"/>
        <family val="3"/>
      </rPr>
      <t>FileNotFoundError</t>
    </r>
    <r>
      <rPr>
        <sz val="10.5"/>
        <color rgb="FFCCCCCC"/>
        <rFont val="Consolas"/>
        <family val="3"/>
      </rPr>
      <t xml:space="preserve">, </t>
    </r>
    <r>
      <rPr>
        <sz val="10.5"/>
        <color rgb="FF4EC9B0"/>
        <rFont val="Consolas"/>
        <family val="3"/>
      </rPr>
      <t>ValueError</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</si>
  <si>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CE9178"/>
        <rFont val="Consolas"/>
        <family val="3"/>
      </rPr>
      <t>"X Archivo 'mejor_combinacion.txt' no encontrado o con formato incorrecto. Ejecuta el Script D primero."</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</si>
  <si>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t>
    </r>
    <r>
      <rPr>
        <sz val="10.5"/>
        <color rgb="FFD7BA7D"/>
        <rFont val="Consolas"/>
        <family val="3"/>
      </rPr>
      <t>\n</t>
    </r>
    <r>
      <rPr>
        <sz val="10.5"/>
        <color rgb="FFCE9178"/>
        <rFont val="Consolas"/>
        <family val="3"/>
      </rPr>
      <t xml:space="preserve">--- PASO E: Generando Análisis Final Integrado (Mejor Modelo: </t>
    </r>
    <r>
      <rPr>
        <sz val="10.5"/>
        <color rgb="FF569CD6"/>
        <rFont val="Consolas"/>
        <family val="3"/>
      </rPr>
      <t>{</t>
    </r>
    <r>
      <rPr>
        <sz val="10.5"/>
        <color rgb="FF9CDCFE"/>
        <rFont val="Consolas"/>
        <family val="3"/>
      </rPr>
      <t>mejor_modelo</t>
    </r>
    <r>
      <rPr>
        <sz val="10.5"/>
        <color rgb="FF569CD6"/>
        <rFont val="Consolas"/>
        <family val="3"/>
      </rPr>
      <t>}</t>
    </r>
    <r>
      <rPr>
        <sz val="10.5"/>
        <color rgb="FFCE9178"/>
        <rFont val="Consolas"/>
        <family val="3"/>
      </rPr>
      <t xml:space="preserve">, Método: </t>
    </r>
    <r>
      <rPr>
        <sz val="10.5"/>
        <color rgb="FF569CD6"/>
        <rFont val="Consolas"/>
        <family val="3"/>
      </rPr>
      <t>{</t>
    </r>
    <r>
      <rPr>
        <sz val="10.5"/>
        <color rgb="FF9CDCFE"/>
        <rFont val="Consolas"/>
        <family val="3"/>
      </rPr>
      <t>mejor_metodo</t>
    </r>
    <r>
      <rPr>
        <sz val="10.5"/>
        <color rgb="FF569CD6"/>
        <rFont val="Consolas"/>
        <family val="3"/>
      </rPr>
      <t>}</t>
    </r>
    <r>
      <rPr>
        <sz val="10.5"/>
        <color rgb="FFCE9178"/>
        <rFont val="Consolas"/>
        <family val="3"/>
      </rPr>
      <t>) ---"</t>
    </r>
    <r>
      <rPr>
        <sz val="10.5"/>
        <color rgb="FFCCCCCC"/>
        <rFont val="Consolas"/>
        <family val="3"/>
      </rPr>
      <t>)</t>
    </r>
  </si>
  <si>
    <r>
      <t xml:space="preserve">    </t>
    </r>
    <r>
      <rPr>
        <sz val="10.5"/>
        <color rgb="FF4FC1FF"/>
        <rFont val="Consolas"/>
        <family val="3"/>
      </rPr>
      <t>CONFIG_ACTUALIZADA</t>
    </r>
    <r>
      <rPr>
        <sz val="10.5"/>
        <color rgb="FFCCCCCC"/>
        <rFont val="Consolas"/>
        <family val="3"/>
      </rPr>
      <t xml:space="preserve"> </t>
    </r>
    <r>
      <rPr>
        <sz val="10.5"/>
        <color rgb="FFD4D4D4"/>
        <rFont val="Consolas"/>
        <family val="3"/>
      </rPr>
      <t>=</t>
    </r>
    <r>
      <rPr>
        <sz val="10.5"/>
        <color rgb="FFCCCCCC"/>
        <rFont val="Consolas"/>
        <family val="3"/>
      </rPr>
      <t xml:space="preserve"> CONFIG.copy()</t>
    </r>
  </si>
  <si>
    <r>
      <t xml:space="preserve">    </t>
    </r>
    <r>
      <rPr>
        <sz val="10.5"/>
        <color rgb="FF9CDCFE"/>
        <rFont val="Consolas"/>
        <family val="3"/>
      </rPr>
      <t>factores_cambio</t>
    </r>
    <r>
      <rPr>
        <sz val="10.5"/>
        <color rgb="FFCCCCCC"/>
        <rFont val="Consolas"/>
        <family val="3"/>
      </rPr>
      <t xml:space="preserve"> </t>
    </r>
    <r>
      <rPr>
        <sz val="10.5"/>
        <color rgb="FFD4D4D4"/>
        <rFont val="Consolas"/>
        <family val="3"/>
      </rPr>
      <t>=</t>
    </r>
    <r>
      <rPr>
        <sz val="10.5"/>
        <color rgb="FFCCCCCC"/>
        <rFont val="Consolas"/>
        <family val="3"/>
      </rPr>
      <t xml:space="preserve"> {}</t>
    </r>
  </si>
  <si>
    <r>
      <t xml:space="preserve">        </t>
    </r>
    <r>
      <rPr>
        <sz val="10.5"/>
        <color rgb="FF9CDCFE"/>
        <rFont val="Consolas"/>
        <family val="3"/>
      </rPr>
      <t>df_hist_mean</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pd</t>
    </r>
    <r>
      <rPr>
        <sz val="10.5"/>
        <color rgb="FFCCCCCC"/>
        <rFont val="Consolas"/>
        <family val="3"/>
      </rPr>
      <t>.</t>
    </r>
    <r>
      <rPr>
        <sz val="10.5"/>
        <color rgb="FFDCDCAA"/>
        <rFont val="Consolas"/>
        <family val="3"/>
      </rPr>
      <t>read_csv</t>
    </r>
    <r>
      <rPr>
        <sz val="10.5"/>
        <color rgb="FFCCCCCC"/>
        <rFont val="Consolas"/>
        <family val="3"/>
      </rPr>
      <t>(</t>
    </r>
    <r>
      <rPr>
        <sz val="10.5"/>
        <color rgb="FF569CD6"/>
        <rFont val="Consolas"/>
        <family val="3"/>
      </rPr>
      <t>f</t>
    </r>
    <r>
      <rPr>
        <sz val="10.5"/>
        <color rgb="FFCE9178"/>
        <rFont val="Consolas"/>
        <family val="3"/>
      </rPr>
      <t>"referencia_CHIRPS_</t>
    </r>
    <r>
      <rPr>
        <sz val="10.5"/>
        <color rgb="FF569CD6"/>
        <rFont val="Consolas"/>
        <family val="3"/>
      </rPr>
      <t>{</t>
    </r>
    <r>
      <rPr>
        <sz val="10.5"/>
        <color rgb="FF4FC1FF"/>
        <rFont val="Consolas"/>
        <family val="3"/>
      </rPr>
      <t>CONFIG_ACTUALIZADA</t>
    </r>
    <r>
      <rPr>
        <sz val="10.5"/>
        <color rgb="FFCCCCCC"/>
        <rFont val="Consolas"/>
        <family val="3"/>
      </rPr>
      <t>[</t>
    </r>
    <r>
      <rPr>
        <sz val="10.5"/>
        <color rgb="FFCE9178"/>
        <rFont val="Consolas"/>
        <family val="3"/>
      </rPr>
      <t>'nombre_lugar'</t>
    </r>
    <r>
      <rPr>
        <sz val="10.5"/>
        <color rgb="FFCCCCCC"/>
        <rFont val="Consolas"/>
        <family val="3"/>
      </rPr>
      <t>]</t>
    </r>
    <r>
      <rPr>
        <sz val="10.5"/>
        <color rgb="FF569CD6"/>
        <rFont val="Consolas"/>
        <family val="3"/>
      </rPr>
      <t>}</t>
    </r>
    <r>
      <rPr>
        <sz val="10.5"/>
        <color rgb="FFCE9178"/>
        <rFont val="Consolas"/>
        <family val="3"/>
      </rPr>
      <t>.csv"</t>
    </r>
    <r>
      <rPr>
        <sz val="10.5"/>
        <color rgb="FFCCCCCC"/>
        <rFont val="Consolas"/>
        <family val="3"/>
      </rPr>
      <t>)[</t>
    </r>
    <r>
      <rPr>
        <sz val="10.5"/>
        <color rgb="FFCE9178"/>
        <rFont val="Consolas"/>
        <family val="3"/>
      </rPr>
      <t>'precip_max_mm'</t>
    </r>
    <r>
      <rPr>
        <sz val="10.5"/>
        <color rgb="FFCCCCCC"/>
        <rFont val="Consolas"/>
        <family val="3"/>
      </rPr>
      <t>].</t>
    </r>
    <r>
      <rPr>
        <sz val="10.5"/>
        <color rgb="FFDCDCAA"/>
        <rFont val="Consolas"/>
        <family val="3"/>
      </rPr>
      <t>dropna</t>
    </r>
    <r>
      <rPr>
        <sz val="10.5"/>
        <color rgb="FFCCCCCC"/>
        <rFont val="Consolas"/>
        <family val="3"/>
      </rPr>
      <t>().</t>
    </r>
    <r>
      <rPr>
        <sz val="10.5"/>
        <color rgb="FFDCDCAA"/>
        <rFont val="Consolas"/>
        <family val="3"/>
      </rPr>
      <t>mean</t>
    </r>
    <r>
      <rPr>
        <sz val="10.5"/>
        <color rgb="FFCCCCCC"/>
        <rFont val="Consolas"/>
        <family val="3"/>
      </rPr>
      <t>()</t>
    </r>
  </si>
  <si>
    <r>
      <t xml:space="preserve">        </t>
    </r>
    <r>
      <rPr>
        <sz val="10.5"/>
        <color rgb="FFC586C0"/>
        <rFont val="Consolas"/>
        <family val="3"/>
      </rPr>
      <t>for</t>
    </r>
    <r>
      <rPr>
        <sz val="10.5"/>
        <color rgb="FFCCCCCC"/>
        <rFont val="Consolas"/>
        <family val="3"/>
      </rPr>
      <t xml:space="preserve"> </t>
    </r>
    <r>
      <rPr>
        <sz val="10.5"/>
        <color rgb="FF9CDCFE"/>
        <rFont val="Consolas"/>
        <family val="3"/>
      </rPr>
      <t>escenario</t>
    </r>
    <r>
      <rPr>
        <sz val="10.5"/>
        <color rgb="FFCCCCCC"/>
        <rFont val="Consolas"/>
        <family val="3"/>
      </rPr>
      <t xml:space="preserve"> </t>
    </r>
    <r>
      <rPr>
        <sz val="10.5"/>
        <color rgb="FFC586C0"/>
        <rFont val="Consolas"/>
        <family val="3"/>
      </rPr>
      <t>in</t>
    </r>
    <r>
      <rPr>
        <sz val="10.5"/>
        <color rgb="FFCCCCCC"/>
        <rFont val="Consolas"/>
        <family val="3"/>
      </rPr>
      <t xml:space="preserve"> </t>
    </r>
    <r>
      <rPr>
        <sz val="10.5"/>
        <color rgb="FF4FC1FF"/>
        <rFont val="Consolas"/>
        <family val="3"/>
      </rPr>
      <t>CONFIG_ACTUALIZADA</t>
    </r>
    <r>
      <rPr>
        <sz val="10.5"/>
        <color rgb="FFCCCCCC"/>
        <rFont val="Consolas"/>
        <family val="3"/>
      </rPr>
      <t>[</t>
    </r>
    <r>
      <rPr>
        <sz val="10.5"/>
        <color rgb="FFCE9178"/>
        <rFont val="Consolas"/>
        <family val="3"/>
      </rPr>
      <t>'escenarios_ssp'</t>
    </r>
    <r>
      <rPr>
        <sz val="10.5"/>
        <color rgb="FFCCCCCC"/>
        <rFont val="Consolas"/>
        <family val="3"/>
      </rPr>
      <t>]:</t>
    </r>
  </si>
  <si>
    <r>
      <t xml:space="preserve">            </t>
    </r>
    <r>
      <rPr>
        <sz val="10.5"/>
        <color rgb="FF9CDCFE"/>
        <rFont val="Consolas"/>
        <family val="3"/>
      </rPr>
      <t>df_fut</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pd</t>
    </r>
    <r>
      <rPr>
        <sz val="10.5"/>
        <color rgb="FFCCCCCC"/>
        <rFont val="Consolas"/>
        <family val="3"/>
      </rPr>
      <t>.</t>
    </r>
    <r>
      <rPr>
        <sz val="10.5"/>
        <color rgb="FFDCDCAA"/>
        <rFont val="Consolas"/>
        <family val="3"/>
      </rPr>
      <t>read_csv</t>
    </r>
    <r>
      <rPr>
        <sz val="10.5"/>
        <color rgb="FFCCCCCC"/>
        <rFont val="Consolas"/>
        <family val="3"/>
      </rPr>
      <t>(</t>
    </r>
    <r>
      <rPr>
        <sz val="10.5"/>
        <color rgb="FF569CD6"/>
        <rFont val="Consolas"/>
        <family val="3"/>
      </rPr>
      <t>f</t>
    </r>
    <r>
      <rPr>
        <sz val="10.5"/>
        <color rgb="FFCE9178"/>
        <rFont val="Consolas"/>
        <family val="3"/>
      </rPr>
      <t>"futuro_corregido_</t>
    </r>
    <r>
      <rPr>
        <sz val="10.5"/>
        <color rgb="FF569CD6"/>
        <rFont val="Consolas"/>
        <family val="3"/>
      </rPr>
      <t>{</t>
    </r>
    <r>
      <rPr>
        <sz val="10.5"/>
        <color rgb="FF9CDCFE"/>
        <rFont val="Consolas"/>
        <family val="3"/>
      </rPr>
      <t>mejor_modelo</t>
    </r>
    <r>
      <rPr>
        <sz val="10.5"/>
        <color rgb="FF569CD6"/>
        <rFont val="Consolas"/>
        <family val="3"/>
      </rPr>
      <t>}</t>
    </r>
    <r>
      <rPr>
        <sz val="10.5"/>
        <color rgb="FFCE9178"/>
        <rFont val="Consolas"/>
        <family val="3"/>
      </rPr>
      <t>_</t>
    </r>
    <r>
      <rPr>
        <sz val="10.5"/>
        <color rgb="FF569CD6"/>
        <rFont val="Consolas"/>
        <family val="3"/>
      </rPr>
      <t>{</t>
    </r>
    <r>
      <rPr>
        <sz val="10.5"/>
        <color rgb="FF9CDCFE"/>
        <rFont val="Consolas"/>
        <family val="3"/>
      </rPr>
      <t>mejor_metodo</t>
    </r>
    <r>
      <rPr>
        <sz val="10.5"/>
        <color rgb="FFCCCCCC"/>
        <rFont val="Consolas"/>
        <family val="3"/>
      </rPr>
      <t>.</t>
    </r>
    <r>
      <rPr>
        <sz val="10.5"/>
        <color rgb="FFDCDCAA"/>
        <rFont val="Consolas"/>
        <family val="3"/>
      </rPr>
      <t>replace</t>
    </r>
    <r>
      <rPr>
        <sz val="10.5"/>
        <color rgb="FFCCCCCC"/>
        <rFont val="Consolas"/>
        <family val="3"/>
      </rPr>
      <t>(</t>
    </r>
    <r>
      <rPr>
        <sz val="10.5"/>
        <color rgb="FFCE9178"/>
        <rFont val="Consolas"/>
        <family val="3"/>
      </rPr>
      <t>' '</t>
    </r>
    <r>
      <rPr>
        <sz val="10.5"/>
        <color rgb="FFCCCCCC"/>
        <rFont val="Consolas"/>
        <family val="3"/>
      </rPr>
      <t xml:space="preserve">, </t>
    </r>
    <r>
      <rPr>
        <sz val="10.5"/>
        <color rgb="FFCE9178"/>
        <rFont val="Consolas"/>
        <family val="3"/>
      </rPr>
      <t>'_'</t>
    </r>
    <r>
      <rPr>
        <sz val="10.5"/>
        <color rgb="FFCCCCCC"/>
        <rFont val="Consolas"/>
        <family val="3"/>
      </rPr>
      <t>).</t>
    </r>
    <r>
      <rPr>
        <sz val="10.5"/>
        <color rgb="FFDCDCAA"/>
        <rFont val="Consolas"/>
        <family val="3"/>
      </rPr>
      <t>lower</t>
    </r>
    <r>
      <rPr>
        <sz val="10.5"/>
        <color rgb="FFCCCCCC"/>
        <rFont val="Consolas"/>
        <family val="3"/>
      </rPr>
      <t>()</t>
    </r>
    <r>
      <rPr>
        <sz val="10.5"/>
        <color rgb="FF569CD6"/>
        <rFont val="Consolas"/>
        <family val="3"/>
      </rPr>
      <t>}</t>
    </r>
    <r>
      <rPr>
        <sz val="10.5"/>
        <color rgb="FFCE9178"/>
        <rFont val="Consolas"/>
        <family val="3"/>
      </rPr>
      <t>_</t>
    </r>
    <r>
      <rPr>
        <sz val="10.5"/>
        <color rgb="FF569CD6"/>
        <rFont val="Consolas"/>
        <family val="3"/>
      </rPr>
      <t>{</t>
    </r>
    <r>
      <rPr>
        <sz val="10.5"/>
        <color rgb="FF4FC1FF"/>
        <rFont val="Consolas"/>
        <family val="3"/>
      </rPr>
      <t>CONFIG_ACTUALIZADA</t>
    </r>
    <r>
      <rPr>
        <sz val="10.5"/>
        <color rgb="FFCCCCCC"/>
        <rFont val="Consolas"/>
        <family val="3"/>
      </rPr>
      <t>[</t>
    </r>
    <r>
      <rPr>
        <sz val="10.5"/>
        <color rgb="FFCE9178"/>
        <rFont val="Consolas"/>
        <family val="3"/>
      </rPr>
      <t>'nombre_lugar'</t>
    </r>
    <r>
      <rPr>
        <sz val="10.5"/>
        <color rgb="FFCCCCCC"/>
        <rFont val="Consolas"/>
        <family val="3"/>
      </rPr>
      <t>]</t>
    </r>
    <r>
      <rPr>
        <sz val="10.5"/>
        <color rgb="FF569CD6"/>
        <rFont val="Consolas"/>
        <family val="3"/>
      </rPr>
      <t>}</t>
    </r>
    <r>
      <rPr>
        <sz val="10.5"/>
        <color rgb="FFCE9178"/>
        <rFont val="Consolas"/>
        <family val="3"/>
      </rPr>
      <t>_</t>
    </r>
    <r>
      <rPr>
        <sz val="10.5"/>
        <color rgb="FF569CD6"/>
        <rFont val="Consolas"/>
        <family val="3"/>
      </rPr>
      <t>{</t>
    </r>
    <r>
      <rPr>
        <sz val="10.5"/>
        <color rgb="FF9CDCFE"/>
        <rFont val="Consolas"/>
        <family val="3"/>
      </rPr>
      <t>escenario</t>
    </r>
    <r>
      <rPr>
        <sz val="10.5"/>
        <color rgb="FF569CD6"/>
        <rFont val="Consolas"/>
        <family val="3"/>
      </rPr>
      <t>}</t>
    </r>
    <r>
      <rPr>
        <sz val="10.5"/>
        <color rgb="FFCE9178"/>
        <rFont val="Consolas"/>
        <family val="3"/>
      </rPr>
      <t>.csv"</t>
    </r>
    <r>
      <rPr>
        <sz val="10.5"/>
        <color rgb="FFCCCCCC"/>
        <rFont val="Consolas"/>
        <family val="3"/>
      </rPr>
      <t>)</t>
    </r>
  </si>
  <si>
    <r>
      <t xml:space="preserve">            </t>
    </r>
    <r>
      <rPr>
        <sz val="10.5"/>
        <color rgb="FF9CDCFE"/>
        <rFont val="Consolas"/>
        <family val="3"/>
      </rPr>
      <t>df_fut_mean</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df_fut</t>
    </r>
    <r>
      <rPr>
        <sz val="10.5"/>
        <color rgb="FFCCCCCC"/>
        <rFont val="Consolas"/>
        <family val="3"/>
      </rPr>
      <t>[</t>
    </r>
    <r>
      <rPr>
        <sz val="10.5"/>
        <color rgb="FFCE9178"/>
        <rFont val="Consolas"/>
        <family val="3"/>
      </rPr>
      <t>'precip_max_corregida_mm'</t>
    </r>
    <r>
      <rPr>
        <sz val="10.5"/>
        <color rgb="FFCCCCCC"/>
        <rFont val="Consolas"/>
        <family val="3"/>
      </rPr>
      <t>].</t>
    </r>
    <r>
      <rPr>
        <sz val="10.5"/>
        <color rgb="FFDCDCAA"/>
        <rFont val="Consolas"/>
        <family val="3"/>
      </rPr>
      <t>dropna</t>
    </r>
    <r>
      <rPr>
        <sz val="10.5"/>
        <color rgb="FFCCCCCC"/>
        <rFont val="Consolas"/>
        <family val="3"/>
      </rPr>
      <t>().</t>
    </r>
    <r>
      <rPr>
        <sz val="10.5"/>
        <color rgb="FFDCDCAA"/>
        <rFont val="Consolas"/>
        <family val="3"/>
      </rPr>
      <t>mean</t>
    </r>
    <r>
      <rPr>
        <sz val="10.5"/>
        <color rgb="FFCCCCCC"/>
        <rFont val="Consolas"/>
        <family val="3"/>
      </rPr>
      <t>()</t>
    </r>
  </si>
  <si>
    <r>
      <t xml:space="preserve">            </t>
    </r>
    <r>
      <rPr>
        <sz val="10.5"/>
        <color rgb="FF9CDCFE"/>
        <rFont val="Consolas"/>
        <family val="3"/>
      </rPr>
      <t>factores_cambio</t>
    </r>
    <r>
      <rPr>
        <sz val="10.5"/>
        <color rgb="FFCCCCCC"/>
        <rFont val="Consolas"/>
        <family val="3"/>
      </rPr>
      <t>[</t>
    </r>
    <r>
      <rPr>
        <sz val="10.5"/>
        <color rgb="FF9CDCFE"/>
        <rFont val="Consolas"/>
        <family val="3"/>
      </rPr>
      <t>escenario</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df_fut_mean</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df_hist_mean</t>
    </r>
  </si>
  <si>
    <r>
      <t xml:space="preserve">            </t>
    </r>
    <r>
      <rPr>
        <sz val="10.5"/>
        <color rgb="FF6A9955"/>
        <rFont val="Consolas"/>
        <family val="3"/>
      </rPr>
      <t># Generar el gráfico IDF unificado por cada escenario</t>
    </r>
  </si>
  <si>
    <r>
      <t xml:space="preserve">            </t>
    </r>
    <r>
      <rPr>
        <sz val="10.5"/>
        <color rgb="FFDCDCAA"/>
        <rFont val="Consolas"/>
        <family val="3"/>
      </rPr>
      <t>generar_grafico_idf_mejorado</t>
    </r>
    <r>
      <rPr>
        <sz val="10.5"/>
        <color rgb="FFCCCCCC"/>
        <rFont val="Consolas"/>
        <family val="3"/>
      </rPr>
      <t>(</t>
    </r>
    <r>
      <rPr>
        <sz val="10.5"/>
        <color rgb="FF4FC1FF"/>
        <rFont val="Consolas"/>
        <family val="3"/>
      </rPr>
      <t>CONFIG_ACTUALIZADA</t>
    </r>
    <r>
      <rPr>
        <sz val="10.5"/>
        <color rgb="FFCCCCCC"/>
        <rFont val="Consolas"/>
        <family val="3"/>
      </rPr>
      <t xml:space="preserve">, </t>
    </r>
    <r>
      <rPr>
        <sz val="10.5"/>
        <color rgb="FF9CDCFE"/>
        <rFont val="Consolas"/>
        <family val="3"/>
      </rPr>
      <t>escenario</t>
    </r>
    <r>
      <rPr>
        <sz val="10.5"/>
        <color rgb="FFCCCCCC"/>
        <rFont val="Consolas"/>
        <family val="3"/>
      </rPr>
      <t xml:space="preserve">, </t>
    </r>
    <r>
      <rPr>
        <sz val="10.5"/>
        <color rgb="FF9CDCFE"/>
        <rFont val="Consolas"/>
        <family val="3"/>
      </rPr>
      <t>factores_cambio</t>
    </r>
    <r>
      <rPr>
        <sz val="10.5"/>
        <color rgb="FFCCCCCC"/>
        <rFont val="Consolas"/>
        <family val="3"/>
      </rPr>
      <t>[</t>
    </r>
    <r>
      <rPr>
        <sz val="10.5"/>
        <color rgb="FF9CDCFE"/>
        <rFont val="Consolas"/>
        <family val="3"/>
      </rPr>
      <t>escenario</t>
    </r>
    <r>
      <rPr>
        <sz val="10.5"/>
        <color rgb="FFCCCCCC"/>
        <rFont val="Consolas"/>
        <family val="3"/>
      </rPr>
      <t xml:space="preserve">], </t>
    </r>
    <r>
      <rPr>
        <sz val="10.5"/>
        <color rgb="FF9CDCFE"/>
        <rFont val="Consolas"/>
        <family val="3"/>
      </rPr>
      <t>mejor_modelo</t>
    </r>
    <r>
      <rPr>
        <sz val="10.5"/>
        <color rgb="FFCCCCCC"/>
        <rFont val="Consolas"/>
        <family val="3"/>
      </rPr>
      <t>)</t>
    </r>
  </si>
  <si>
    <r>
      <t xml:space="preserve">        </t>
    </r>
    <r>
      <rPr>
        <sz val="10.5"/>
        <color rgb="FF6A9955"/>
        <rFont val="Consolas"/>
        <family val="3"/>
      </rPr>
      <t># Generar los gráficos de intensidad vs. periodo de retorno</t>
    </r>
  </si>
  <si>
    <r>
      <t xml:space="preserve">        </t>
    </r>
    <r>
      <rPr>
        <sz val="10.5"/>
        <color rgb="FFDCDCAA"/>
        <rFont val="Consolas"/>
        <family val="3"/>
      </rPr>
      <t>generar_grafico_intensidad_vs_retorno</t>
    </r>
    <r>
      <rPr>
        <sz val="10.5"/>
        <color rgb="FFCCCCCC"/>
        <rFont val="Consolas"/>
        <family val="3"/>
      </rPr>
      <t>(</t>
    </r>
    <r>
      <rPr>
        <sz val="10.5"/>
        <color rgb="FF4FC1FF"/>
        <rFont val="Consolas"/>
        <family val="3"/>
      </rPr>
      <t>CONFIG_ACTUALIZADA</t>
    </r>
    <r>
      <rPr>
        <sz val="10.5"/>
        <color rgb="FFCCCCCC"/>
        <rFont val="Consolas"/>
        <family val="3"/>
      </rPr>
      <t xml:space="preserve">, </t>
    </r>
    <r>
      <rPr>
        <sz val="10.5"/>
        <color rgb="FF9CDCFE"/>
        <rFont val="Consolas"/>
        <family val="3"/>
      </rPr>
      <t>factores_cambio</t>
    </r>
    <r>
      <rPr>
        <sz val="10.5"/>
        <color rgb="FFCCCCCC"/>
        <rFont val="Consolas"/>
        <family val="3"/>
      </rPr>
      <t xml:space="preserve">, </t>
    </r>
    <r>
      <rPr>
        <sz val="10.5"/>
        <color rgb="FF9CDCFE"/>
        <rFont val="Consolas"/>
        <family val="3"/>
      </rPr>
      <t>mejor_modelo</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</si>
  <si>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CE9178"/>
        <rFont val="Consolas"/>
        <family val="3"/>
      </rPr>
      <t>"</t>
    </r>
    <r>
      <rPr>
        <sz val="10.5"/>
        <color rgb="FFD7BA7D"/>
        <rFont val="Consolas"/>
        <family val="3"/>
      </rPr>
      <t>\n</t>
    </r>
    <r>
      <rPr>
        <sz val="10.5"/>
        <color rgb="FFCE9178"/>
        <rFont val="Segoe UI Symbol"/>
        <family val="2"/>
      </rPr>
      <t>☑</t>
    </r>
    <r>
      <rPr>
        <sz val="10.5"/>
        <color rgb="FFCE9178"/>
        <rFont val="Consolas"/>
        <family val="3"/>
      </rPr>
      <t xml:space="preserve"> ¡Script E (Análisis Final Integrado) completado! Revisa los nuevos gráficos en la carpeta de datos."</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</si>
  <si>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 xml:space="preserve">"X Error al cargar archivos para el análisis final: </t>
    </r>
    <r>
      <rPr>
        <sz val="10.5"/>
        <color rgb="FF569CD6"/>
        <rFont val="Consolas"/>
        <family val="3"/>
      </rPr>
      <t>{</t>
    </r>
    <r>
      <rPr>
        <sz val="10.5"/>
        <color rgb="FF9CDCFE"/>
        <rFont val="Consolas"/>
        <family val="3"/>
      </rPr>
      <t>e</t>
    </r>
    <r>
      <rPr>
        <sz val="10.5"/>
        <color rgb="FFCCCCCC"/>
        <rFont val="Consolas"/>
        <family val="3"/>
      </rPr>
      <t>.</t>
    </r>
    <r>
      <rPr>
        <sz val="10.5"/>
        <color rgb="FF9CDCFE"/>
        <rFont val="Consolas"/>
        <family val="3"/>
      </rPr>
      <t>filename</t>
    </r>
    <r>
      <rPr>
        <sz val="10.5"/>
        <color rgb="FF569CD6"/>
        <rFont val="Consolas"/>
        <family val="3"/>
      </rPr>
      <t>}</t>
    </r>
    <r>
      <rPr>
        <sz val="10.5"/>
        <color rgb="FFCE9178"/>
        <rFont val="Consolas"/>
        <family val="3"/>
      </rPr>
      <t>. Asegúrate de que los pasos B, C y D se ejecutaron correctamente."</t>
    </r>
    <r>
      <rPr>
        <sz val="10.5"/>
        <color rgb="FFCCCCCC"/>
        <rFont val="Consolas"/>
        <family val="3"/>
      </rPr>
      <t>)</t>
    </r>
  </si>
  <si>
    <t>PASO E.1</t>
  </si>
  <si>
    <t># E_1_Analisis_Humedo_Logroño.py</t>
  </si>
  <si>
    <t># Genera un análisis de escenario "húmedo" enfocado en el modelo con el mayor</t>
  </si>
  <si>
    <t># cambio porcentual positivo y un análisis de tendencia suavizada de CHIRPS.</t>
  </si>
  <si>
    <t># La base de datos de CHIRPS se ha ajustado para el período 2000-2024.</t>
  </si>
  <si>
    <r>
      <t>def</t>
    </r>
    <r>
      <rPr>
        <sz val="10.5"/>
        <color rgb="FFCCCCCC"/>
        <rFont val="Consolas"/>
        <family val="3"/>
      </rPr>
      <t xml:space="preserve"> </t>
    </r>
    <r>
      <rPr>
        <sz val="10.5"/>
        <color rgb="FFDCDCAA"/>
        <rFont val="Consolas"/>
        <family val="3"/>
      </rPr>
      <t>generar_grafico_idf</t>
    </r>
    <r>
      <rPr>
        <sz val="10.5"/>
        <color rgb="FFCCCCCC"/>
        <rFont val="Consolas"/>
        <family val="3"/>
      </rPr>
      <t>(</t>
    </r>
    <r>
      <rPr>
        <sz val="10.5"/>
        <color rgb="FF9CDCFE"/>
        <rFont val="Consolas"/>
        <family val="3"/>
      </rPr>
      <t>config</t>
    </r>
    <r>
      <rPr>
        <sz val="10.5"/>
        <color rgb="FFCCCCCC"/>
        <rFont val="Consolas"/>
        <family val="3"/>
      </rPr>
      <t xml:space="preserve">, </t>
    </r>
    <r>
      <rPr>
        <sz val="10.5"/>
        <color rgb="FF9CDCFE"/>
        <rFont val="Consolas"/>
        <family val="3"/>
      </rPr>
      <t>escenario</t>
    </r>
    <r>
      <rPr>
        <sz val="10.5"/>
        <color rgb="FFCCCCCC"/>
        <rFont val="Consolas"/>
        <family val="3"/>
      </rPr>
      <t xml:space="preserve">, </t>
    </r>
    <r>
      <rPr>
        <sz val="10.5"/>
        <color rgb="FF9CDCFE"/>
        <rFont val="Consolas"/>
        <family val="3"/>
      </rPr>
      <t>factor_cambio</t>
    </r>
    <r>
      <rPr>
        <sz val="10.5"/>
        <color rgb="FFCCCCCC"/>
        <rFont val="Consolas"/>
        <family val="3"/>
      </rPr>
      <t xml:space="preserve">, </t>
    </r>
    <r>
      <rPr>
        <sz val="10.5"/>
        <color rgb="FF9CDCFE"/>
        <rFont val="Consolas"/>
        <family val="3"/>
      </rPr>
      <t>titulo_metodologia</t>
    </r>
    <r>
      <rPr>
        <sz val="10.5"/>
        <color rgb="FFCCCCCC"/>
        <rFont val="Consolas"/>
        <family val="3"/>
      </rPr>
      <t xml:space="preserve">, </t>
    </r>
    <r>
      <rPr>
        <sz val="10.5"/>
        <color rgb="FF9CDCFE"/>
        <rFont val="Consolas"/>
        <family val="3"/>
      </rPr>
      <t>nombre_archivo</t>
    </r>
    <r>
      <rPr>
        <sz val="10.5"/>
        <color rgb="FFCCCCCC"/>
        <rFont val="Consolas"/>
        <family val="3"/>
      </rPr>
      <t xml:space="preserve">, </t>
    </r>
    <r>
      <rPr>
        <sz val="10.5"/>
        <color rgb="FF9CDCFE"/>
        <rFont val="Consolas"/>
        <family val="3"/>
      </rPr>
      <t>modelo</t>
    </r>
    <r>
      <rPr>
        <sz val="10.5"/>
        <color rgb="FFD4D4D4"/>
        <rFont val="Consolas"/>
        <family val="3"/>
      </rPr>
      <t>=</t>
    </r>
    <r>
      <rPr>
        <sz val="10.5"/>
        <color rgb="FF569CD6"/>
        <rFont val="Consolas"/>
        <family val="3"/>
      </rPr>
      <t>None</t>
    </r>
    <r>
      <rPr>
        <sz val="10.5"/>
        <color rgb="FFCCCCCC"/>
        <rFont val="Consolas"/>
        <family val="3"/>
      </rPr>
      <t>):</t>
    </r>
  </si>
  <si>
    <r>
      <t xml:space="preserve">    </t>
    </r>
    <r>
      <rPr>
        <sz val="10.5"/>
        <color rgb="FFCE9178"/>
        <rFont val="Consolas"/>
        <family val="3"/>
      </rPr>
      <t>"""Genera un gráfico de curvas IDF con los datos de un escenario y metodología específicos."""</t>
    </r>
  </si>
  <si>
    <r>
      <t xml:space="preserve">    </t>
    </r>
    <r>
      <rPr>
        <sz val="10.5"/>
        <color rgb="FF6A9955"/>
        <rFont val="Consolas"/>
        <family val="3"/>
      </rPr>
      <t># Genera un nombre de archivo válido sin el escenario si es 'n/a'</t>
    </r>
  </si>
  <si>
    <r>
      <t xml:space="preserve">    </t>
    </r>
    <r>
      <rPr>
        <sz val="10.5"/>
        <color rgb="FFC586C0"/>
        <rFont val="Consolas"/>
        <family val="3"/>
      </rPr>
      <t>if</t>
    </r>
    <r>
      <rPr>
        <sz val="10.5"/>
        <color rgb="FFCCCCCC"/>
        <rFont val="Consolas"/>
        <family val="3"/>
      </rPr>
      <t xml:space="preserve"> </t>
    </r>
    <r>
      <rPr>
        <sz val="10.5"/>
        <color rgb="FF9CDCFE"/>
        <rFont val="Consolas"/>
        <family val="3"/>
      </rPr>
      <t>escenario</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CE9178"/>
        <rFont val="Consolas"/>
        <family val="3"/>
      </rPr>
      <t>'n/a'</t>
    </r>
    <r>
      <rPr>
        <sz val="10.5"/>
        <color rgb="FFCCCCCC"/>
        <rFont val="Consolas"/>
        <family val="3"/>
      </rPr>
      <t>:</t>
    </r>
  </si>
  <si>
    <r>
      <t xml:space="preserve">        </t>
    </r>
    <r>
      <rPr>
        <sz val="10.5"/>
        <color rgb="FF9CDCFE"/>
        <rFont val="Consolas"/>
        <family val="3"/>
      </rPr>
      <t>nombre_grafico</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569CD6"/>
        <rFont val="Consolas"/>
        <family val="3"/>
      </rPr>
      <t>f</t>
    </r>
    <r>
      <rPr>
        <sz val="10.5"/>
        <color rgb="FFCE9178"/>
        <rFont val="Consolas"/>
        <family val="3"/>
      </rPr>
      <t>"grafico_IDF_</t>
    </r>
    <r>
      <rPr>
        <sz val="10.5"/>
        <color rgb="FF569CD6"/>
        <rFont val="Consolas"/>
        <family val="3"/>
      </rPr>
      <t>{</t>
    </r>
    <r>
      <rPr>
        <sz val="10.5"/>
        <color rgb="FF9CDCFE"/>
        <rFont val="Consolas"/>
        <family val="3"/>
      </rPr>
      <t>nombre_archivo</t>
    </r>
    <r>
      <rPr>
        <sz val="10.5"/>
        <color rgb="FF569CD6"/>
        <rFont val="Consolas"/>
        <family val="3"/>
      </rPr>
      <t>}</t>
    </r>
    <r>
      <rPr>
        <sz val="10.5"/>
        <color rgb="FFCE9178"/>
        <rFont val="Consolas"/>
        <family val="3"/>
      </rPr>
      <t>_</t>
    </r>
    <r>
      <rPr>
        <sz val="10.5"/>
        <color rgb="FF569CD6"/>
        <rFont val="Consolas"/>
        <family val="3"/>
      </rPr>
      <t>{</t>
    </r>
    <r>
      <rPr>
        <sz val="10.5"/>
        <color rgb="FF9CDCFE"/>
        <rFont val="Consolas"/>
        <family val="3"/>
      </rPr>
      <t>escenario</t>
    </r>
    <r>
      <rPr>
        <sz val="10.5"/>
        <color rgb="FF569CD6"/>
        <rFont val="Consolas"/>
        <family val="3"/>
      </rPr>
      <t>}</t>
    </r>
    <r>
      <rPr>
        <sz val="10.5"/>
        <color rgb="FFCE9178"/>
        <rFont val="Consolas"/>
        <family val="3"/>
      </rPr>
      <t>.png"</t>
    </r>
  </si>
  <si>
    <r>
      <t xml:space="preserve">        </t>
    </r>
    <r>
      <rPr>
        <sz val="10.5"/>
        <color rgb="FF9CDCFE"/>
        <rFont val="Consolas"/>
        <family val="3"/>
      </rPr>
      <t>nombre_grafico</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569CD6"/>
        <rFont val="Consolas"/>
        <family val="3"/>
      </rPr>
      <t>f</t>
    </r>
    <r>
      <rPr>
        <sz val="10.5"/>
        <color rgb="FFCE9178"/>
        <rFont val="Consolas"/>
        <family val="3"/>
      </rPr>
      <t>"grafico_IDF_</t>
    </r>
    <r>
      <rPr>
        <sz val="10.5"/>
        <color rgb="FF569CD6"/>
        <rFont val="Consolas"/>
        <family val="3"/>
      </rPr>
      <t>{</t>
    </r>
    <r>
      <rPr>
        <sz val="10.5"/>
        <color rgb="FF9CDCFE"/>
        <rFont val="Consolas"/>
        <family val="3"/>
      </rPr>
      <t>nombre_archivo</t>
    </r>
    <r>
      <rPr>
        <sz val="10.5"/>
        <color rgb="FF569CD6"/>
        <rFont val="Consolas"/>
        <family val="3"/>
      </rPr>
      <t>}</t>
    </r>
    <r>
      <rPr>
        <sz val="10.5"/>
        <color rgb="FFCE9178"/>
        <rFont val="Consolas"/>
        <family val="3"/>
      </rPr>
      <t>.png"</t>
    </r>
  </si>
  <si>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t>
    </r>
    <r>
      <rPr>
        <sz val="10.5"/>
        <color rgb="FFD7BA7D"/>
        <rFont val="Consolas"/>
        <family val="3"/>
      </rPr>
      <t>\n</t>
    </r>
    <r>
      <rPr>
        <sz val="10.5"/>
        <color rgb="FFCE9178"/>
        <rFont val="Consolas"/>
        <family val="3"/>
      </rPr>
      <t xml:space="preserve"> -&gt; Generando gráfico IDF para </t>
    </r>
    <r>
      <rPr>
        <sz val="10.5"/>
        <color rgb="FF569CD6"/>
        <rFont val="Consolas"/>
        <family val="3"/>
      </rPr>
      <t>{</t>
    </r>
    <r>
      <rPr>
        <sz val="10.5"/>
        <color rgb="FF9CDCFE"/>
        <rFont val="Consolas"/>
        <family val="3"/>
      </rPr>
      <t>titulo_metodologia</t>
    </r>
    <r>
      <rPr>
        <sz val="10.5"/>
        <color rgb="FF569CD6"/>
        <rFont val="Consolas"/>
        <family val="3"/>
      </rPr>
      <t>}</t>
    </r>
    <r>
      <rPr>
        <sz val="10.5"/>
        <color rgb="FFCE9178"/>
        <rFont val="Consolas"/>
        <family val="3"/>
      </rPr>
      <t>..."</t>
    </r>
    <r>
      <rPr>
        <sz val="10.5"/>
        <color rgb="FFCCCCCC"/>
        <rFont val="Consolas"/>
        <family val="3"/>
      </rPr>
      <t>)</t>
    </r>
  </si>
  <si>
    <r>
      <t xml:space="preserve">    </t>
    </r>
    <r>
      <rPr>
        <sz val="10.5"/>
        <color rgb="FF9CDCFE"/>
        <rFont val="Consolas"/>
        <family val="3"/>
      </rPr>
      <t>change_percentage</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factor_cambio</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B5CEA8"/>
        <rFont val="Consolas"/>
        <family val="3"/>
      </rPr>
      <t>1</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B5CEA8"/>
        <rFont val="Consolas"/>
        <family val="3"/>
      </rPr>
      <t>100</t>
    </r>
  </si>
  <si>
    <r>
      <t xml:space="preserve">    </t>
    </r>
    <r>
      <rPr>
        <sz val="10.5"/>
        <color rgb="FF9CDCFE"/>
        <rFont val="Consolas"/>
        <family val="3"/>
      </rPr>
      <t>idf_fut_df</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idf_hist_df</t>
    </r>
    <r>
      <rPr>
        <sz val="10.5"/>
        <color rgb="FFCCCCCC"/>
        <rFont val="Consolas"/>
        <family val="3"/>
      </rPr>
      <t xml:space="preserve"> </t>
    </r>
    <r>
      <rPr>
        <sz val="10.5"/>
        <color rgb="FFDCDCAA"/>
        <rFont val="Consolas"/>
        <family val="3"/>
      </rPr>
      <t>*</t>
    </r>
    <r>
      <rPr>
        <sz val="10.5"/>
        <color rgb="FFCCCCCC"/>
        <rFont val="Consolas"/>
        <family val="3"/>
      </rPr>
      <t xml:space="preserve"> </t>
    </r>
    <r>
      <rPr>
        <sz val="10.5"/>
        <color rgb="FF9CDCFE"/>
        <rFont val="Consolas"/>
        <family val="3"/>
      </rPr>
      <t>factor_cambio</t>
    </r>
  </si>
  <si>
    <r>
      <t xml:space="preserve">    </t>
    </r>
    <r>
      <rPr>
        <sz val="10.5"/>
        <color rgb="FF9CDCFE"/>
        <rFont val="Consolas"/>
        <family val="3"/>
      </rPr>
      <t>colors</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plt</t>
    </r>
    <r>
      <rPr>
        <sz val="10.5"/>
        <color rgb="FFCCCCCC"/>
        <rFont val="Consolas"/>
        <family val="3"/>
      </rPr>
      <t>.</t>
    </r>
    <r>
      <rPr>
        <sz val="10.5"/>
        <color rgb="FF4EC9B0"/>
        <rFont val="Consolas"/>
        <family val="3"/>
      </rPr>
      <t>cm</t>
    </r>
    <r>
      <rPr>
        <sz val="10.5"/>
        <color rgb="FFCCCCCC"/>
        <rFont val="Consolas"/>
        <family val="3"/>
      </rPr>
      <t>.plasma(</t>
    </r>
    <r>
      <rPr>
        <sz val="10.5"/>
        <color rgb="FF4EC9B0"/>
        <rFont val="Consolas"/>
        <family val="3"/>
      </rPr>
      <t>np</t>
    </r>
    <r>
      <rPr>
        <sz val="10.5"/>
        <color rgb="FFCCCCCC"/>
        <rFont val="Consolas"/>
        <family val="3"/>
      </rPr>
      <t>.</t>
    </r>
    <r>
      <rPr>
        <sz val="10.5"/>
        <color rgb="FFDCDCAA"/>
        <rFont val="Consolas"/>
        <family val="3"/>
      </rPr>
      <t>linspace</t>
    </r>
    <r>
      <rPr>
        <sz val="10.5"/>
        <color rgb="FFCCCCCC"/>
        <rFont val="Consolas"/>
        <family val="3"/>
      </rPr>
      <t>(</t>
    </r>
    <r>
      <rPr>
        <sz val="10.5"/>
        <color rgb="FFB5CEA8"/>
        <rFont val="Consolas"/>
        <family val="3"/>
      </rPr>
      <t>0</t>
    </r>
    <r>
      <rPr>
        <sz val="10.5"/>
        <color rgb="FFCCCCCC"/>
        <rFont val="Consolas"/>
        <family val="3"/>
      </rPr>
      <t xml:space="preserve">, </t>
    </r>
    <r>
      <rPr>
        <sz val="10.5"/>
        <color rgb="FFB5CEA8"/>
        <rFont val="Consolas"/>
        <family val="3"/>
      </rPr>
      <t>1</t>
    </r>
    <r>
      <rPr>
        <sz val="10.5"/>
        <color rgb="FFCCCCCC"/>
        <rFont val="Consolas"/>
        <family val="3"/>
      </rPr>
      <t xml:space="preserve">, </t>
    </r>
    <r>
      <rPr>
        <sz val="10.5"/>
        <color rgb="FFDCDCAA"/>
        <rFont val="Consolas"/>
        <family val="3"/>
      </rPr>
      <t>len</t>
    </r>
    <r>
      <rPr>
        <sz val="10.5"/>
        <color rgb="FFCCCCCC"/>
        <rFont val="Consolas"/>
        <family val="3"/>
      </rPr>
      <t>(</t>
    </r>
    <r>
      <rPr>
        <sz val="10.5"/>
        <color rgb="FF9CDCFE"/>
        <rFont val="Consolas"/>
        <family val="3"/>
      </rPr>
      <t>rps</t>
    </r>
    <r>
      <rPr>
        <sz val="10.5"/>
        <color rgb="FFCCCCCC"/>
        <rFont val="Consolas"/>
        <family val="3"/>
      </rPr>
      <t>)))</t>
    </r>
  </si>
  <si>
    <r>
      <t xml:space="preserve">    </t>
    </r>
    <r>
      <rPr>
        <sz val="10.5"/>
        <color rgb="FFC586C0"/>
        <rFont val="Consolas"/>
        <family val="3"/>
      </rPr>
      <t>if</t>
    </r>
    <r>
      <rPr>
        <sz val="10.5"/>
        <color rgb="FFCCCCCC"/>
        <rFont val="Consolas"/>
        <family val="3"/>
      </rPr>
      <t xml:space="preserve"> </t>
    </r>
    <r>
      <rPr>
        <sz val="10.5"/>
        <color rgb="FF9CDCFE"/>
        <rFont val="Consolas"/>
        <family val="3"/>
      </rPr>
      <t>modelo</t>
    </r>
    <r>
      <rPr>
        <sz val="10.5"/>
        <color rgb="FFCCCCCC"/>
        <rFont val="Consolas"/>
        <family val="3"/>
      </rPr>
      <t xml:space="preserve"> </t>
    </r>
    <r>
      <rPr>
        <sz val="10.5"/>
        <color rgb="FF569CD6"/>
        <rFont val="Consolas"/>
        <family val="3"/>
      </rPr>
      <t>and</t>
    </r>
    <r>
      <rPr>
        <sz val="10.5"/>
        <color rgb="FFCCCCCC"/>
        <rFont val="Consolas"/>
        <family val="3"/>
      </rPr>
      <t xml:space="preserve"> </t>
    </r>
    <r>
      <rPr>
        <sz val="10.5"/>
        <color rgb="FF9CDCFE"/>
        <rFont val="Consolas"/>
        <family val="3"/>
      </rPr>
      <t>escenario</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CE9178"/>
        <rFont val="Consolas"/>
        <family val="3"/>
      </rPr>
      <t>'n/a'</t>
    </r>
    <r>
      <rPr>
        <sz val="10.5"/>
        <color rgb="FFCCCCCC"/>
        <rFont val="Consolas"/>
        <family val="3"/>
      </rPr>
      <t>:</t>
    </r>
  </si>
  <si>
    <r>
      <t xml:space="preserve">        </t>
    </r>
    <r>
      <rPr>
        <sz val="10.5"/>
        <color rgb="FF4EC9B0"/>
        <rFont val="Consolas"/>
        <family val="3"/>
      </rPr>
      <t>plt</t>
    </r>
    <r>
      <rPr>
        <sz val="10.5"/>
        <color rgb="FFCCCCCC"/>
        <rFont val="Consolas"/>
        <family val="3"/>
      </rPr>
      <t>.</t>
    </r>
    <r>
      <rPr>
        <sz val="10.5"/>
        <color rgb="FFDCDCAA"/>
        <rFont val="Consolas"/>
        <family val="3"/>
      </rPr>
      <t>title</t>
    </r>
    <r>
      <rPr>
        <sz val="10.5"/>
        <color rgb="FFCCCCCC"/>
        <rFont val="Consolas"/>
        <family val="3"/>
      </rPr>
      <t>(</t>
    </r>
    <r>
      <rPr>
        <sz val="10.5"/>
        <color rgb="FF569CD6"/>
        <rFont val="Consolas"/>
        <family val="3"/>
      </rPr>
      <t>f</t>
    </r>
    <r>
      <rPr>
        <sz val="10.5"/>
        <color rgb="FFCE9178"/>
        <rFont val="Consolas"/>
        <family val="3"/>
      </rPr>
      <t xml:space="preserve">'Curvas IDF para </t>
    </r>
    <r>
      <rPr>
        <sz val="10.5"/>
        <color rgb="FF569CD6"/>
        <rFont val="Consolas"/>
        <family val="3"/>
      </rPr>
      <t>{</t>
    </r>
    <r>
      <rPr>
        <sz val="10.5"/>
        <color rgb="FF9CDCFE"/>
        <rFont val="Consolas"/>
        <family val="3"/>
      </rPr>
      <t>config</t>
    </r>
    <r>
      <rPr>
        <sz val="10.5"/>
        <color rgb="FFCCCCCC"/>
        <rFont val="Consolas"/>
        <family val="3"/>
      </rPr>
      <t>[</t>
    </r>
    <r>
      <rPr>
        <sz val="10.5"/>
        <color rgb="FFCE9178"/>
        <rFont val="Consolas"/>
        <family val="3"/>
      </rPr>
      <t>"nombre_lugar"</t>
    </r>
    <r>
      <rPr>
        <sz val="10.5"/>
        <color rgb="FFCCCCCC"/>
        <rFont val="Consolas"/>
        <family val="3"/>
      </rPr>
      <t>]</t>
    </r>
    <r>
      <rPr>
        <sz val="10.5"/>
        <color rgb="FF569CD6"/>
        <rFont val="Consolas"/>
        <family val="3"/>
      </rPr>
      <t>}</t>
    </r>
    <r>
      <rPr>
        <sz val="10.5"/>
        <color rgb="FFCE9178"/>
        <rFont val="Consolas"/>
        <family val="3"/>
      </rPr>
      <t xml:space="preserve"> (</t>
    </r>
    <r>
      <rPr>
        <sz val="10.5"/>
        <color rgb="FF569CD6"/>
        <rFont val="Consolas"/>
        <family val="3"/>
      </rPr>
      <t>{</t>
    </r>
    <r>
      <rPr>
        <sz val="10.5"/>
        <color rgb="FF9CDCFE"/>
        <rFont val="Consolas"/>
        <family val="3"/>
      </rPr>
      <t>escenario</t>
    </r>
    <r>
      <rPr>
        <sz val="10.5"/>
        <color rgb="FFCCCCCC"/>
        <rFont val="Consolas"/>
        <family val="3"/>
      </rPr>
      <t>.upper()</t>
    </r>
    <r>
      <rPr>
        <sz val="10.5"/>
        <color rgb="FF569CD6"/>
        <rFont val="Consolas"/>
        <family val="3"/>
      </rPr>
      <t>}</t>
    </r>
    <r>
      <rPr>
        <sz val="10.5"/>
        <color rgb="FFCE9178"/>
        <rFont val="Consolas"/>
        <family val="3"/>
      </rPr>
      <t>)</t>
    </r>
    <r>
      <rPr>
        <sz val="10.5"/>
        <color rgb="FFD7BA7D"/>
        <rFont val="Consolas"/>
        <family val="3"/>
      </rPr>
      <t>\n</t>
    </r>
    <r>
      <rPr>
        <sz val="10.5"/>
        <color rgb="FF569CD6"/>
        <rFont val="Consolas"/>
        <family val="3"/>
      </rPr>
      <t>{</t>
    </r>
    <r>
      <rPr>
        <sz val="10.5"/>
        <color rgb="FF9CDCFE"/>
        <rFont val="Consolas"/>
        <family val="3"/>
      </rPr>
      <t>titulo_metodologia</t>
    </r>
    <r>
      <rPr>
        <sz val="10.5"/>
        <color rgb="FF569CD6"/>
        <rFont val="Consolas"/>
        <family val="3"/>
      </rPr>
      <t>}</t>
    </r>
    <r>
      <rPr>
        <sz val="10.5"/>
        <color rgb="FFCE9178"/>
        <rFont val="Consolas"/>
        <family val="3"/>
      </rPr>
      <t xml:space="preserve"> | Modelo: </t>
    </r>
    <r>
      <rPr>
        <sz val="10.5"/>
        <color rgb="FF569CD6"/>
        <rFont val="Consolas"/>
        <family val="3"/>
      </rPr>
      <t>{</t>
    </r>
    <r>
      <rPr>
        <sz val="10.5"/>
        <color rgb="FF9CDCFE"/>
        <rFont val="Consolas"/>
        <family val="3"/>
      </rPr>
      <t>modelo</t>
    </r>
    <r>
      <rPr>
        <sz val="10.5"/>
        <color rgb="FF569CD6"/>
        <rFont val="Consolas"/>
        <family val="3"/>
      </rPr>
      <t>}</t>
    </r>
    <r>
      <rPr>
        <sz val="10.5"/>
        <color rgb="FFD7BA7D"/>
        <rFont val="Consolas"/>
        <family val="3"/>
      </rPr>
      <t>\n</t>
    </r>
    <r>
      <rPr>
        <sz val="10.5"/>
        <color rgb="FFCE9178"/>
        <rFont val="Consolas"/>
        <family val="3"/>
      </rPr>
      <t xml:space="preserve">Cambio Promedio Proyectado: </t>
    </r>
    <r>
      <rPr>
        <sz val="10.5"/>
        <color rgb="FF569CD6"/>
        <rFont val="Consolas"/>
        <family val="3"/>
      </rPr>
      <t>{</t>
    </r>
    <r>
      <rPr>
        <sz val="10.5"/>
        <color rgb="FF9CDCFE"/>
        <rFont val="Consolas"/>
        <family val="3"/>
      </rPr>
      <t>change_percentage</t>
    </r>
    <r>
      <rPr>
        <sz val="10.5"/>
        <color rgb="FF569CD6"/>
        <rFont val="Consolas"/>
        <family val="3"/>
      </rPr>
      <t>:+.2f}</t>
    </r>
    <r>
      <rPr>
        <sz val="10.5"/>
        <color rgb="FFCE9178"/>
        <rFont val="Consolas"/>
        <family val="3"/>
      </rPr>
      <t>%'</t>
    </r>
    <r>
      <rPr>
        <sz val="10.5"/>
        <color rgb="FFCCCCCC"/>
        <rFont val="Consolas"/>
        <family val="3"/>
      </rPr>
      <t xml:space="preserve">, </t>
    </r>
    <r>
      <rPr>
        <sz val="10.5"/>
        <color rgb="FF9CDCFE"/>
        <rFont val="Consolas"/>
        <family val="3"/>
      </rPr>
      <t>fontsize</t>
    </r>
    <r>
      <rPr>
        <sz val="10.5"/>
        <color rgb="FFD4D4D4"/>
        <rFont val="Consolas"/>
        <family val="3"/>
      </rPr>
      <t>=</t>
    </r>
    <r>
      <rPr>
        <sz val="10.5"/>
        <color rgb="FFB5CEA8"/>
        <rFont val="Consolas"/>
        <family val="3"/>
      </rPr>
      <t>14</t>
    </r>
    <r>
      <rPr>
        <sz val="10.5"/>
        <color rgb="FFCCCCCC"/>
        <rFont val="Consolas"/>
        <family val="3"/>
      </rPr>
      <t>)</t>
    </r>
  </si>
  <si>
    <r>
      <t xml:space="preserve">        </t>
    </r>
    <r>
      <rPr>
        <sz val="10.5"/>
        <color rgb="FF4EC9B0"/>
        <rFont val="Consolas"/>
        <family val="3"/>
      </rPr>
      <t>plt</t>
    </r>
    <r>
      <rPr>
        <sz val="10.5"/>
        <color rgb="FFCCCCCC"/>
        <rFont val="Consolas"/>
        <family val="3"/>
      </rPr>
      <t>.</t>
    </r>
    <r>
      <rPr>
        <sz val="10.5"/>
        <color rgb="FFDCDCAA"/>
        <rFont val="Consolas"/>
        <family val="3"/>
      </rPr>
      <t>title</t>
    </r>
    <r>
      <rPr>
        <sz val="10.5"/>
        <color rgb="FFCCCCCC"/>
        <rFont val="Consolas"/>
        <family val="3"/>
      </rPr>
      <t>(</t>
    </r>
    <r>
      <rPr>
        <sz val="10.5"/>
        <color rgb="FF569CD6"/>
        <rFont val="Consolas"/>
        <family val="3"/>
      </rPr>
      <t>f</t>
    </r>
    <r>
      <rPr>
        <sz val="10.5"/>
        <color rgb="FFCE9178"/>
        <rFont val="Consolas"/>
        <family val="3"/>
      </rPr>
      <t xml:space="preserve">'Curvas IDF para </t>
    </r>
    <r>
      <rPr>
        <sz val="10.5"/>
        <color rgb="FF569CD6"/>
        <rFont val="Consolas"/>
        <family val="3"/>
      </rPr>
      <t>{</t>
    </r>
    <r>
      <rPr>
        <sz val="10.5"/>
        <color rgb="FF9CDCFE"/>
        <rFont val="Consolas"/>
        <family val="3"/>
      </rPr>
      <t>config</t>
    </r>
    <r>
      <rPr>
        <sz val="10.5"/>
        <color rgb="FFCCCCCC"/>
        <rFont val="Consolas"/>
        <family val="3"/>
      </rPr>
      <t>[</t>
    </r>
    <r>
      <rPr>
        <sz val="10.5"/>
        <color rgb="FFCE9178"/>
        <rFont val="Consolas"/>
        <family val="3"/>
      </rPr>
      <t>"nombre_lugar"</t>
    </r>
    <r>
      <rPr>
        <sz val="10.5"/>
        <color rgb="FFCCCCCC"/>
        <rFont val="Consolas"/>
        <family val="3"/>
      </rPr>
      <t>]</t>
    </r>
    <r>
      <rPr>
        <sz val="10.5"/>
        <color rgb="FF569CD6"/>
        <rFont val="Consolas"/>
        <family val="3"/>
      </rPr>
      <t>}</t>
    </r>
    <r>
      <rPr>
        <sz val="10.5"/>
        <color rgb="FFD7BA7D"/>
        <rFont val="Consolas"/>
        <family val="3"/>
      </rPr>
      <t>\n</t>
    </r>
    <r>
      <rPr>
        <sz val="10.5"/>
        <color rgb="FFCE9178"/>
        <rFont val="Consolas"/>
        <family val="3"/>
      </rPr>
      <t xml:space="preserve">MÉTODO: </t>
    </r>
    <r>
      <rPr>
        <sz val="10.5"/>
        <color rgb="FF569CD6"/>
        <rFont val="Consolas"/>
        <family val="3"/>
      </rPr>
      <t>{</t>
    </r>
    <r>
      <rPr>
        <sz val="10.5"/>
        <color rgb="FF9CDCFE"/>
        <rFont val="Consolas"/>
        <family val="3"/>
      </rPr>
      <t>titulo_metodologia</t>
    </r>
    <r>
      <rPr>
        <sz val="10.5"/>
        <color rgb="FF569CD6"/>
        <rFont val="Consolas"/>
        <family val="3"/>
      </rPr>
      <t>}</t>
    </r>
    <r>
      <rPr>
        <sz val="10.5"/>
        <color rgb="FFD7BA7D"/>
        <rFont val="Consolas"/>
        <family val="3"/>
      </rPr>
      <t>\n</t>
    </r>
    <r>
      <rPr>
        <sz val="10.5"/>
        <color rgb="FFCE9178"/>
        <rFont val="Consolas"/>
        <family val="3"/>
      </rPr>
      <t xml:space="preserve">Cambio Promedio Proyectado: </t>
    </r>
    <r>
      <rPr>
        <sz val="10.5"/>
        <color rgb="FF569CD6"/>
        <rFont val="Consolas"/>
        <family val="3"/>
      </rPr>
      <t>{</t>
    </r>
    <r>
      <rPr>
        <sz val="10.5"/>
        <color rgb="FF9CDCFE"/>
        <rFont val="Consolas"/>
        <family val="3"/>
      </rPr>
      <t>change_percentage</t>
    </r>
    <r>
      <rPr>
        <sz val="10.5"/>
        <color rgb="FF569CD6"/>
        <rFont val="Consolas"/>
        <family val="3"/>
      </rPr>
      <t>:+.2f}</t>
    </r>
    <r>
      <rPr>
        <sz val="10.5"/>
        <color rgb="FFCE9178"/>
        <rFont val="Consolas"/>
        <family val="3"/>
      </rPr>
      <t>%'</t>
    </r>
    <r>
      <rPr>
        <sz val="10.5"/>
        <color rgb="FFCCCCCC"/>
        <rFont val="Consolas"/>
        <family val="3"/>
      </rPr>
      <t xml:space="preserve">, </t>
    </r>
    <r>
      <rPr>
        <sz val="10.5"/>
        <color rgb="FF9CDCFE"/>
        <rFont val="Consolas"/>
        <family val="3"/>
      </rPr>
      <t>fontsize</t>
    </r>
    <r>
      <rPr>
        <sz val="10.5"/>
        <color rgb="FFD4D4D4"/>
        <rFont val="Consolas"/>
        <family val="3"/>
      </rPr>
      <t>=</t>
    </r>
    <r>
      <rPr>
        <sz val="10.5"/>
        <color rgb="FFB5CEA8"/>
        <rFont val="Consolas"/>
        <family val="3"/>
      </rPr>
      <t>14</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</si>
  <si>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 xml:space="preserve">" -&gt; </t>
    </r>
    <r>
      <rPr>
        <sz val="10.5"/>
        <color rgb="FFCE9178"/>
        <rFont val="Segoe UI Symbol"/>
        <family val="2"/>
      </rPr>
      <t>☑</t>
    </r>
    <r>
      <rPr>
        <sz val="10.5"/>
        <color rgb="FFCE9178"/>
        <rFont val="Consolas"/>
        <family val="3"/>
      </rPr>
      <t xml:space="preserve"> Gráfico guardado como '</t>
    </r>
    <r>
      <rPr>
        <sz val="10.5"/>
        <color rgb="FF569CD6"/>
        <rFont val="Consolas"/>
        <family val="3"/>
      </rPr>
      <t>{</t>
    </r>
    <r>
      <rPr>
        <sz val="10.5"/>
        <color rgb="FF9CDCFE"/>
        <rFont val="Consolas"/>
        <family val="3"/>
      </rPr>
      <t>nombre_grafico</t>
    </r>
    <r>
      <rPr>
        <sz val="10.5"/>
        <color rgb="FF569CD6"/>
        <rFont val="Consolas"/>
        <family val="3"/>
      </rPr>
      <t>}</t>
    </r>
    <r>
      <rPr>
        <sz val="10.5"/>
        <color rgb="FFCE9178"/>
        <rFont val="Consolas"/>
        <family val="3"/>
      </rPr>
      <t>'"</t>
    </r>
    <r>
      <rPr>
        <sz val="10.5"/>
        <color rgb="FFCCCCCC"/>
        <rFont val="Consolas"/>
        <family val="3"/>
      </rPr>
      <t>)</t>
    </r>
  </si>
  <si>
    <r>
      <t>def</t>
    </r>
    <r>
      <rPr>
        <sz val="10.5"/>
        <color rgb="FFCCCCCC"/>
        <rFont val="Consolas"/>
        <family val="3"/>
      </rPr>
      <t xml:space="preserve"> </t>
    </r>
    <r>
      <rPr>
        <sz val="10.5"/>
        <color rgb="FFDCDCAA"/>
        <rFont val="Consolas"/>
        <family val="3"/>
      </rPr>
      <t>detectar_periodo_tendencia_positiva_chirps</t>
    </r>
    <r>
      <rPr>
        <sz val="10.5"/>
        <color rgb="FFCCCCCC"/>
        <rFont val="Consolas"/>
        <family val="3"/>
      </rPr>
      <t>(</t>
    </r>
    <r>
      <rPr>
        <sz val="10.5"/>
        <color rgb="FF9CDCFE"/>
        <rFont val="Consolas"/>
        <family val="3"/>
      </rPr>
      <t>df_hist_filtrado</t>
    </r>
    <r>
      <rPr>
        <sz val="10.5"/>
        <color rgb="FFCCCCCC"/>
        <rFont val="Consolas"/>
        <family val="3"/>
      </rPr>
      <t>):</t>
    </r>
  </si>
  <si>
    <t>    Detecta automáticamente el período más corto (5-12 años) con la</t>
  </si>
  <si>
    <t>    tendencia positiva más pronunciada en los datos de CHIRPS.</t>
  </si>
  <si>
    <t>    Retorna el factor de cambio promedio para ese período.</t>
  </si>
  <si>
    <r>
      <t xml:space="preserve">    </t>
    </r>
    <r>
      <rPr>
        <sz val="10.5"/>
        <color rgb="FFDCDCAA"/>
        <rFont val="Consolas"/>
        <family val="3"/>
      </rPr>
      <t>print</t>
    </r>
    <r>
      <rPr>
        <sz val="10.5"/>
        <color rgb="FFCCCCCC"/>
        <rFont val="Consolas"/>
        <family val="3"/>
      </rPr>
      <t>(</t>
    </r>
    <r>
      <rPr>
        <sz val="10.5"/>
        <color rgb="FFCE9178"/>
        <rFont val="Consolas"/>
        <family val="3"/>
      </rPr>
      <t>" -&gt; Detectando periodo de tendencia positiva más pronunciada en CHIRPS..."</t>
    </r>
    <r>
      <rPr>
        <sz val="10.5"/>
        <color rgb="FFCCCCCC"/>
        <rFont val="Consolas"/>
        <family val="3"/>
      </rPr>
      <t>)</t>
    </r>
  </si>
  <si>
    <r>
      <t xml:space="preserve">    </t>
    </r>
    <r>
      <rPr>
        <sz val="10.5"/>
        <color rgb="FF9CDCFE"/>
        <rFont val="Consolas"/>
        <family val="3"/>
      </rPr>
      <t>mejor_periodo</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569CD6"/>
        <rFont val="Consolas"/>
        <family val="3"/>
      </rPr>
      <t>None</t>
    </r>
  </si>
  <si>
    <r>
      <t xml:space="preserve">    </t>
    </r>
    <r>
      <rPr>
        <sz val="10.5"/>
        <color rgb="FF9CDCFE"/>
        <rFont val="Consolas"/>
        <family val="3"/>
      </rPr>
      <t>mayor_pendiente</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D4D4D4"/>
        <rFont val="Consolas"/>
        <family val="3"/>
      </rPr>
      <t>-</t>
    </r>
    <r>
      <rPr>
        <sz val="10.5"/>
        <color rgb="FFB5CEA8"/>
        <rFont val="Consolas"/>
        <family val="3"/>
      </rPr>
      <t>1</t>
    </r>
  </si>
  <si>
    <r>
      <t xml:space="preserve">    </t>
    </r>
    <r>
      <rPr>
        <sz val="10.5"/>
        <color rgb="FF6A9955"/>
        <rFont val="Consolas"/>
        <family val="3"/>
      </rPr>
      <t># Rango de años a evaluar</t>
    </r>
  </si>
  <si>
    <r>
      <t xml:space="preserve">    </t>
    </r>
    <r>
      <rPr>
        <sz val="10.5"/>
        <color rgb="FF9CDCFE"/>
        <rFont val="Consolas"/>
        <family val="3"/>
      </rPr>
      <t>años_disponibles</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df_hist_filtrado</t>
    </r>
    <r>
      <rPr>
        <sz val="10.5"/>
        <color rgb="FFCCCCCC"/>
        <rFont val="Consolas"/>
        <family val="3"/>
      </rPr>
      <t>[</t>
    </r>
    <r>
      <rPr>
        <sz val="10.5"/>
        <color rgb="FFCE9178"/>
        <rFont val="Consolas"/>
        <family val="3"/>
      </rPr>
      <t>'year'</t>
    </r>
    <r>
      <rPr>
        <sz val="10.5"/>
        <color rgb="FFCCCCCC"/>
        <rFont val="Consolas"/>
        <family val="3"/>
      </rPr>
      <t>].values</t>
    </r>
  </si>
  <si>
    <r>
      <t xml:space="preserve">    </t>
    </r>
    <r>
      <rPr>
        <sz val="10.5"/>
        <color rgb="FF9CDCFE"/>
        <rFont val="Consolas"/>
        <family val="3"/>
      </rPr>
      <t>año_inicio_min</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B5CEA8"/>
        <rFont val="Consolas"/>
        <family val="3"/>
      </rPr>
      <t>2000</t>
    </r>
  </si>
  <si>
    <r>
      <t xml:space="preserve">    </t>
    </r>
    <r>
      <rPr>
        <sz val="10.5"/>
        <color rgb="FF9CDCFE"/>
        <rFont val="Consolas"/>
        <family val="3"/>
      </rPr>
      <t>año_fin_max</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B5CEA8"/>
        <rFont val="Consolas"/>
        <family val="3"/>
      </rPr>
      <t>2024</t>
    </r>
  </si>
  <si>
    <r>
      <t xml:space="preserve">    </t>
    </r>
    <r>
      <rPr>
        <sz val="10.5"/>
        <color rgb="FFC586C0"/>
        <rFont val="Consolas"/>
        <family val="3"/>
      </rPr>
      <t>for</t>
    </r>
    <r>
      <rPr>
        <sz val="10.5"/>
        <color rgb="FFCCCCCC"/>
        <rFont val="Consolas"/>
        <family val="3"/>
      </rPr>
      <t xml:space="preserve"> </t>
    </r>
    <r>
      <rPr>
        <sz val="10.5"/>
        <color rgb="FF9CDCFE"/>
        <rFont val="Consolas"/>
        <family val="3"/>
      </rPr>
      <t>ventana</t>
    </r>
    <r>
      <rPr>
        <sz val="10.5"/>
        <color rgb="FFCCCCCC"/>
        <rFont val="Consolas"/>
        <family val="3"/>
      </rPr>
      <t xml:space="preserve"> </t>
    </r>
    <r>
      <rPr>
        <sz val="10.5"/>
        <color rgb="FFC586C0"/>
        <rFont val="Consolas"/>
        <family val="3"/>
      </rPr>
      <t>in</t>
    </r>
    <r>
      <rPr>
        <sz val="10.5"/>
        <color rgb="FFCCCCCC"/>
        <rFont val="Consolas"/>
        <family val="3"/>
      </rPr>
      <t xml:space="preserve"> </t>
    </r>
    <r>
      <rPr>
        <sz val="10.5"/>
        <color rgb="FF4EC9B0"/>
        <rFont val="Consolas"/>
        <family val="3"/>
      </rPr>
      <t>range</t>
    </r>
    <r>
      <rPr>
        <sz val="10.5"/>
        <color rgb="FFCCCCCC"/>
        <rFont val="Consolas"/>
        <family val="3"/>
      </rPr>
      <t>(</t>
    </r>
    <r>
      <rPr>
        <sz val="10.5"/>
        <color rgb="FFB5CEA8"/>
        <rFont val="Consolas"/>
        <family val="3"/>
      </rPr>
      <t>5</t>
    </r>
    <r>
      <rPr>
        <sz val="10.5"/>
        <color rgb="FFCCCCCC"/>
        <rFont val="Consolas"/>
        <family val="3"/>
      </rPr>
      <t xml:space="preserve">, </t>
    </r>
    <r>
      <rPr>
        <sz val="10.5"/>
        <color rgb="FFB5CEA8"/>
        <rFont val="Consolas"/>
        <family val="3"/>
      </rPr>
      <t>13</t>
    </r>
    <r>
      <rPr>
        <sz val="10.5"/>
        <color rgb="FFCCCCCC"/>
        <rFont val="Consolas"/>
        <family val="3"/>
      </rPr>
      <t>):  </t>
    </r>
    <r>
      <rPr>
        <sz val="10.5"/>
        <color rgb="FF6A9955"/>
        <rFont val="Consolas"/>
        <family val="3"/>
      </rPr>
      <t># Ventanas de 5 a 12 años</t>
    </r>
  </si>
  <si>
    <r>
      <t xml:space="preserve">        </t>
    </r>
    <r>
      <rPr>
        <sz val="10.5"/>
        <color rgb="FFC586C0"/>
        <rFont val="Consolas"/>
        <family val="3"/>
      </rPr>
      <t>for</t>
    </r>
    <r>
      <rPr>
        <sz val="10.5"/>
        <color rgb="FFCCCCCC"/>
        <rFont val="Consolas"/>
        <family val="3"/>
      </rPr>
      <t xml:space="preserve"> </t>
    </r>
    <r>
      <rPr>
        <sz val="10.5"/>
        <color rgb="FF9CDCFE"/>
        <rFont val="Consolas"/>
        <family val="3"/>
      </rPr>
      <t>inicio</t>
    </r>
    <r>
      <rPr>
        <sz val="10.5"/>
        <color rgb="FFCCCCCC"/>
        <rFont val="Consolas"/>
        <family val="3"/>
      </rPr>
      <t xml:space="preserve"> </t>
    </r>
    <r>
      <rPr>
        <sz val="10.5"/>
        <color rgb="FFC586C0"/>
        <rFont val="Consolas"/>
        <family val="3"/>
      </rPr>
      <t>in</t>
    </r>
    <r>
      <rPr>
        <sz val="10.5"/>
        <color rgb="FFCCCCCC"/>
        <rFont val="Consolas"/>
        <family val="3"/>
      </rPr>
      <t xml:space="preserve"> </t>
    </r>
    <r>
      <rPr>
        <sz val="10.5"/>
        <color rgb="FF4EC9B0"/>
        <rFont val="Consolas"/>
        <family val="3"/>
      </rPr>
      <t>range</t>
    </r>
    <r>
      <rPr>
        <sz val="10.5"/>
        <color rgb="FFCCCCCC"/>
        <rFont val="Consolas"/>
        <family val="3"/>
      </rPr>
      <t>(</t>
    </r>
    <r>
      <rPr>
        <sz val="10.5"/>
        <color rgb="FF9CDCFE"/>
        <rFont val="Consolas"/>
        <family val="3"/>
      </rPr>
      <t>año_inicio_min</t>
    </r>
    <r>
      <rPr>
        <sz val="10.5"/>
        <color rgb="FFCCCCCC"/>
        <rFont val="Consolas"/>
        <family val="3"/>
      </rPr>
      <t xml:space="preserve">, </t>
    </r>
    <r>
      <rPr>
        <sz val="10.5"/>
        <color rgb="FF9CDCFE"/>
        <rFont val="Consolas"/>
        <family val="3"/>
      </rPr>
      <t>año_fin_max</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ventana</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B5CEA8"/>
        <rFont val="Consolas"/>
        <family val="3"/>
      </rPr>
      <t>2</t>
    </r>
    <r>
      <rPr>
        <sz val="10.5"/>
        <color rgb="FFCCCCCC"/>
        <rFont val="Consolas"/>
        <family val="3"/>
      </rPr>
      <t>):</t>
    </r>
  </si>
  <si>
    <r>
      <t xml:space="preserve">            </t>
    </r>
    <r>
      <rPr>
        <sz val="10.5"/>
        <color rgb="FF9CDCFE"/>
        <rFont val="Consolas"/>
        <family val="3"/>
      </rPr>
      <t>fin</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inicio</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ventana</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B5CEA8"/>
        <rFont val="Consolas"/>
        <family val="3"/>
      </rPr>
      <t>1</t>
    </r>
  </si>
  <si>
    <r>
      <t xml:space="preserve">            </t>
    </r>
    <r>
      <rPr>
        <sz val="10.5"/>
        <color rgb="FF9CDCFE"/>
        <rFont val="Consolas"/>
        <family val="3"/>
      </rPr>
      <t>df_ventana</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df_hist_filtrado</t>
    </r>
    <r>
      <rPr>
        <sz val="10.5"/>
        <color rgb="FFCCCCCC"/>
        <rFont val="Consolas"/>
        <family val="3"/>
      </rPr>
      <t>[(</t>
    </r>
    <r>
      <rPr>
        <sz val="10.5"/>
        <color rgb="FF9CDCFE"/>
        <rFont val="Consolas"/>
        <family val="3"/>
      </rPr>
      <t>df_hist_filtrado</t>
    </r>
    <r>
      <rPr>
        <sz val="10.5"/>
        <color rgb="FFCCCCCC"/>
        <rFont val="Consolas"/>
        <family val="3"/>
      </rPr>
      <t>[</t>
    </r>
    <r>
      <rPr>
        <sz val="10.5"/>
        <color rgb="FFCE9178"/>
        <rFont val="Consolas"/>
        <family val="3"/>
      </rPr>
      <t>'year'</t>
    </r>
    <r>
      <rPr>
        <sz val="10.5"/>
        <color rgb="FFCCCCCC"/>
        <rFont val="Consolas"/>
        <family val="3"/>
      </rPr>
      <t xml:space="preserve">] </t>
    </r>
    <r>
      <rPr>
        <sz val="10.5"/>
        <color rgb="FFD4D4D4"/>
        <rFont val="Consolas"/>
        <family val="3"/>
      </rPr>
      <t>&gt;=</t>
    </r>
    <r>
      <rPr>
        <sz val="10.5"/>
        <color rgb="FFCCCCCC"/>
        <rFont val="Consolas"/>
        <family val="3"/>
      </rPr>
      <t xml:space="preserve"> </t>
    </r>
    <r>
      <rPr>
        <sz val="10.5"/>
        <color rgb="FF9CDCFE"/>
        <rFont val="Consolas"/>
        <family val="3"/>
      </rPr>
      <t>inicio</t>
    </r>
    <r>
      <rPr>
        <sz val="10.5"/>
        <color rgb="FFCCCCCC"/>
        <rFont val="Consolas"/>
        <family val="3"/>
      </rPr>
      <t xml:space="preserve">) </t>
    </r>
    <r>
      <rPr>
        <sz val="10.5"/>
        <color rgb="FFD4D4D4"/>
        <rFont val="Consolas"/>
        <family val="3"/>
      </rPr>
      <t>&amp;</t>
    </r>
    <r>
      <rPr>
        <sz val="10.5"/>
        <color rgb="FFCCCCCC"/>
        <rFont val="Consolas"/>
        <family val="3"/>
      </rPr>
      <t xml:space="preserve"> (</t>
    </r>
    <r>
      <rPr>
        <sz val="10.5"/>
        <color rgb="FF9CDCFE"/>
        <rFont val="Consolas"/>
        <family val="3"/>
      </rPr>
      <t>df_hist_filtrado</t>
    </r>
    <r>
      <rPr>
        <sz val="10.5"/>
        <color rgb="FFCCCCCC"/>
        <rFont val="Consolas"/>
        <family val="3"/>
      </rPr>
      <t>[</t>
    </r>
    <r>
      <rPr>
        <sz val="10.5"/>
        <color rgb="FFCE9178"/>
        <rFont val="Consolas"/>
        <family val="3"/>
      </rPr>
      <t>'year'</t>
    </r>
    <r>
      <rPr>
        <sz val="10.5"/>
        <color rgb="FFCCCCCC"/>
        <rFont val="Consolas"/>
        <family val="3"/>
      </rPr>
      <t xml:space="preserve">] </t>
    </r>
    <r>
      <rPr>
        <sz val="10.5"/>
        <color rgb="FFD4D4D4"/>
        <rFont val="Consolas"/>
        <family val="3"/>
      </rPr>
      <t>&lt;=</t>
    </r>
    <r>
      <rPr>
        <sz val="10.5"/>
        <color rgb="FFCCCCCC"/>
        <rFont val="Consolas"/>
        <family val="3"/>
      </rPr>
      <t xml:space="preserve"> </t>
    </r>
    <r>
      <rPr>
        <sz val="10.5"/>
        <color rgb="FF9CDCFE"/>
        <rFont val="Consolas"/>
        <family val="3"/>
      </rPr>
      <t>fin</t>
    </r>
    <r>
      <rPr>
        <sz val="10.5"/>
        <color rgb="FFCCCCCC"/>
        <rFont val="Consolas"/>
        <family val="3"/>
      </rPr>
      <t>)]</t>
    </r>
  </si>
  <si>
    <r>
      <t xml:space="preserve">            </t>
    </r>
    <r>
      <rPr>
        <sz val="10.5"/>
        <color rgb="FFC586C0"/>
        <rFont val="Consolas"/>
        <family val="3"/>
      </rPr>
      <t>if</t>
    </r>
    <r>
      <rPr>
        <sz val="10.5"/>
        <color rgb="FFCCCCCC"/>
        <rFont val="Consolas"/>
        <family val="3"/>
      </rPr>
      <t xml:space="preserve"> </t>
    </r>
    <r>
      <rPr>
        <sz val="10.5"/>
        <color rgb="FFDCDCAA"/>
        <rFont val="Consolas"/>
        <family val="3"/>
      </rPr>
      <t>len</t>
    </r>
    <r>
      <rPr>
        <sz val="10.5"/>
        <color rgb="FFCCCCCC"/>
        <rFont val="Consolas"/>
        <family val="3"/>
      </rPr>
      <t>(</t>
    </r>
    <r>
      <rPr>
        <sz val="10.5"/>
        <color rgb="FF9CDCFE"/>
        <rFont val="Consolas"/>
        <family val="3"/>
      </rPr>
      <t>df_ventana</t>
    </r>
    <r>
      <rPr>
        <sz val="10.5"/>
        <color rgb="FFCCCCCC"/>
        <rFont val="Consolas"/>
        <family val="3"/>
      </rPr>
      <t xml:space="preserve">) </t>
    </r>
    <r>
      <rPr>
        <sz val="10.5"/>
        <color rgb="FFD4D4D4"/>
        <rFont val="Consolas"/>
        <family val="3"/>
      </rPr>
      <t>&gt;</t>
    </r>
    <r>
      <rPr>
        <sz val="10.5"/>
        <color rgb="FFCCCCCC"/>
        <rFont val="Consolas"/>
        <family val="3"/>
      </rPr>
      <t xml:space="preserve"> </t>
    </r>
    <r>
      <rPr>
        <sz val="10.5"/>
        <color rgb="FFB5CEA8"/>
        <rFont val="Consolas"/>
        <family val="3"/>
      </rPr>
      <t>1</t>
    </r>
    <r>
      <rPr>
        <sz val="10.5"/>
        <color rgb="FFCCCCCC"/>
        <rFont val="Consolas"/>
        <family val="3"/>
      </rPr>
      <t>:</t>
    </r>
  </si>
  <si>
    <r>
      <t xml:space="preserve">                </t>
    </r>
    <r>
      <rPr>
        <sz val="10.5"/>
        <color rgb="FF9CDCFE"/>
        <rFont val="Consolas"/>
        <family val="3"/>
      </rPr>
      <t>x</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df_ventana</t>
    </r>
    <r>
      <rPr>
        <sz val="10.5"/>
        <color rgb="FFCCCCCC"/>
        <rFont val="Consolas"/>
        <family val="3"/>
      </rPr>
      <t>[</t>
    </r>
    <r>
      <rPr>
        <sz val="10.5"/>
        <color rgb="FFCE9178"/>
        <rFont val="Consolas"/>
        <family val="3"/>
      </rPr>
      <t>'year'</t>
    </r>
    <r>
      <rPr>
        <sz val="10.5"/>
        <color rgb="FFCCCCCC"/>
        <rFont val="Consolas"/>
        <family val="3"/>
      </rPr>
      <t>].values.reshape(</t>
    </r>
    <r>
      <rPr>
        <sz val="10.5"/>
        <color rgb="FFD4D4D4"/>
        <rFont val="Consolas"/>
        <family val="3"/>
      </rPr>
      <t>-</t>
    </r>
    <r>
      <rPr>
        <sz val="10.5"/>
        <color rgb="FFB5CEA8"/>
        <rFont val="Consolas"/>
        <family val="3"/>
      </rPr>
      <t>1</t>
    </r>
    <r>
      <rPr>
        <sz val="10.5"/>
        <color rgb="FFCCCCCC"/>
        <rFont val="Consolas"/>
        <family val="3"/>
      </rPr>
      <t xml:space="preserve">, </t>
    </r>
    <r>
      <rPr>
        <sz val="10.5"/>
        <color rgb="FFB5CEA8"/>
        <rFont val="Consolas"/>
        <family val="3"/>
      </rPr>
      <t>1</t>
    </r>
    <r>
      <rPr>
        <sz val="10.5"/>
        <color rgb="FFCCCCCC"/>
        <rFont val="Consolas"/>
        <family val="3"/>
      </rPr>
      <t>)</t>
    </r>
  </si>
  <si>
    <r>
      <t xml:space="preserve">                </t>
    </r>
    <r>
      <rPr>
        <sz val="10.5"/>
        <color rgb="FF9CDCFE"/>
        <rFont val="Consolas"/>
        <family val="3"/>
      </rPr>
      <t>y</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df_ventana</t>
    </r>
    <r>
      <rPr>
        <sz val="10.5"/>
        <color rgb="FFCCCCCC"/>
        <rFont val="Consolas"/>
        <family val="3"/>
      </rPr>
      <t>[</t>
    </r>
    <r>
      <rPr>
        <sz val="10.5"/>
        <color rgb="FFCE9178"/>
        <rFont val="Consolas"/>
        <family val="3"/>
      </rPr>
      <t>'precip_max_mm'</t>
    </r>
    <r>
      <rPr>
        <sz val="10.5"/>
        <color rgb="FFCCCCCC"/>
        <rFont val="Consolas"/>
        <family val="3"/>
      </rPr>
      <t>].values</t>
    </r>
  </si>
  <si>
    <r>
      <t xml:space="preserve">                </t>
    </r>
    <r>
      <rPr>
        <sz val="10.5"/>
        <color rgb="FF9CDCFE"/>
        <rFont val="Consolas"/>
        <family val="3"/>
      </rPr>
      <t>model</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LinearRegression</t>
    </r>
    <r>
      <rPr>
        <sz val="10.5"/>
        <color rgb="FFCCCCCC"/>
        <rFont val="Consolas"/>
        <family val="3"/>
      </rPr>
      <t>()</t>
    </r>
  </si>
  <si>
    <r>
      <t xml:space="preserve">                </t>
    </r>
    <r>
      <rPr>
        <sz val="10.5"/>
        <color rgb="FF9CDCFE"/>
        <rFont val="Consolas"/>
        <family val="3"/>
      </rPr>
      <t>model</t>
    </r>
    <r>
      <rPr>
        <sz val="10.5"/>
        <color rgb="FFCCCCCC"/>
        <rFont val="Consolas"/>
        <family val="3"/>
      </rPr>
      <t>.</t>
    </r>
    <r>
      <rPr>
        <sz val="10.5"/>
        <color rgb="FFDCDCAA"/>
        <rFont val="Consolas"/>
        <family val="3"/>
      </rPr>
      <t>fit</t>
    </r>
    <r>
      <rPr>
        <sz val="10.5"/>
        <color rgb="FFCCCCCC"/>
        <rFont val="Consolas"/>
        <family val="3"/>
      </rPr>
      <t>(</t>
    </r>
    <r>
      <rPr>
        <sz val="10.5"/>
        <color rgb="FF9CDCFE"/>
        <rFont val="Consolas"/>
        <family val="3"/>
      </rPr>
      <t>x</t>
    </r>
    <r>
      <rPr>
        <sz val="10.5"/>
        <color rgb="FFCCCCCC"/>
        <rFont val="Consolas"/>
        <family val="3"/>
      </rPr>
      <t xml:space="preserve">, </t>
    </r>
    <r>
      <rPr>
        <sz val="10.5"/>
        <color rgb="FF9CDCFE"/>
        <rFont val="Consolas"/>
        <family val="3"/>
      </rPr>
      <t>y</t>
    </r>
    <r>
      <rPr>
        <sz val="10.5"/>
        <color rgb="FFCCCCCC"/>
        <rFont val="Consolas"/>
        <family val="3"/>
      </rPr>
      <t>)</t>
    </r>
  </si>
  <si>
    <r>
      <t xml:space="preserve">                </t>
    </r>
    <r>
      <rPr>
        <sz val="10.5"/>
        <color rgb="FF9CDCFE"/>
        <rFont val="Consolas"/>
        <family val="3"/>
      </rPr>
      <t>pendiente</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model</t>
    </r>
    <r>
      <rPr>
        <sz val="10.5"/>
        <color rgb="FFCCCCCC"/>
        <rFont val="Consolas"/>
        <family val="3"/>
      </rPr>
      <t>.</t>
    </r>
    <r>
      <rPr>
        <sz val="10.5"/>
        <color rgb="FF9CDCFE"/>
        <rFont val="Consolas"/>
        <family val="3"/>
      </rPr>
      <t>coef_</t>
    </r>
    <r>
      <rPr>
        <sz val="10.5"/>
        <color rgb="FFCCCCCC"/>
        <rFont val="Consolas"/>
        <family val="3"/>
      </rPr>
      <t>[</t>
    </r>
    <r>
      <rPr>
        <sz val="10.5"/>
        <color rgb="FFB5CEA8"/>
        <rFont val="Consolas"/>
        <family val="3"/>
      </rPr>
      <t>0</t>
    </r>
    <r>
      <rPr>
        <sz val="10.5"/>
        <color rgb="FFCCCCCC"/>
        <rFont val="Consolas"/>
        <family val="3"/>
      </rPr>
      <t>]</t>
    </r>
  </si>
  <si>
    <r>
      <t xml:space="preserve">                </t>
    </r>
    <r>
      <rPr>
        <sz val="10.5"/>
        <color rgb="FFC586C0"/>
        <rFont val="Consolas"/>
        <family val="3"/>
      </rPr>
      <t>if</t>
    </r>
    <r>
      <rPr>
        <sz val="10.5"/>
        <color rgb="FFCCCCCC"/>
        <rFont val="Consolas"/>
        <family val="3"/>
      </rPr>
      <t xml:space="preserve"> </t>
    </r>
    <r>
      <rPr>
        <sz val="10.5"/>
        <color rgb="FF9CDCFE"/>
        <rFont val="Consolas"/>
        <family val="3"/>
      </rPr>
      <t>pendiente</t>
    </r>
    <r>
      <rPr>
        <sz val="10.5"/>
        <color rgb="FFCCCCCC"/>
        <rFont val="Consolas"/>
        <family val="3"/>
      </rPr>
      <t xml:space="preserve"> </t>
    </r>
    <r>
      <rPr>
        <sz val="10.5"/>
        <color rgb="FFD4D4D4"/>
        <rFont val="Consolas"/>
        <family val="3"/>
      </rPr>
      <t>&gt;</t>
    </r>
    <r>
      <rPr>
        <sz val="10.5"/>
        <color rgb="FFCCCCCC"/>
        <rFont val="Consolas"/>
        <family val="3"/>
      </rPr>
      <t xml:space="preserve"> </t>
    </r>
    <r>
      <rPr>
        <sz val="10.5"/>
        <color rgb="FF9CDCFE"/>
        <rFont val="Consolas"/>
        <family val="3"/>
      </rPr>
      <t>mayor_pendiente</t>
    </r>
    <r>
      <rPr>
        <sz val="10.5"/>
        <color rgb="FFCCCCCC"/>
        <rFont val="Consolas"/>
        <family val="3"/>
      </rPr>
      <t>:</t>
    </r>
  </si>
  <si>
    <r>
      <t xml:space="preserve">                    </t>
    </r>
    <r>
      <rPr>
        <sz val="10.5"/>
        <color rgb="FF9CDCFE"/>
        <rFont val="Consolas"/>
        <family val="3"/>
      </rPr>
      <t>mayor_pendiente</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pendiente</t>
    </r>
  </si>
  <si>
    <r>
      <t xml:space="preserve">                    </t>
    </r>
    <r>
      <rPr>
        <sz val="10.5"/>
        <color rgb="FF9CDCFE"/>
        <rFont val="Consolas"/>
        <family val="3"/>
      </rPr>
      <t>mejor_periodo</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inicio</t>
    </r>
    <r>
      <rPr>
        <sz val="10.5"/>
        <color rgb="FFCCCCCC"/>
        <rFont val="Consolas"/>
        <family val="3"/>
      </rPr>
      <t xml:space="preserve">, </t>
    </r>
    <r>
      <rPr>
        <sz val="10.5"/>
        <color rgb="FF9CDCFE"/>
        <rFont val="Consolas"/>
        <family val="3"/>
      </rPr>
      <t>fin</t>
    </r>
    <r>
      <rPr>
        <sz val="10.5"/>
        <color rgb="FFCCCCCC"/>
        <rFont val="Consolas"/>
        <family val="3"/>
      </rPr>
      <t>)</t>
    </r>
  </si>
  <si>
    <r>
      <t xml:space="preserve">    </t>
    </r>
    <r>
      <rPr>
        <sz val="10.5"/>
        <color rgb="FFC586C0"/>
        <rFont val="Consolas"/>
        <family val="3"/>
      </rPr>
      <t>if</t>
    </r>
    <r>
      <rPr>
        <sz val="10.5"/>
        <color rgb="FFCCCCCC"/>
        <rFont val="Consolas"/>
        <family val="3"/>
      </rPr>
      <t xml:space="preserve"> </t>
    </r>
    <r>
      <rPr>
        <sz val="10.5"/>
        <color rgb="FF9CDCFE"/>
        <rFont val="Consolas"/>
        <family val="3"/>
      </rPr>
      <t>mejor_periodo</t>
    </r>
    <r>
      <rPr>
        <sz val="10.5"/>
        <color rgb="FFCCCCCC"/>
        <rFont val="Consolas"/>
        <family val="3"/>
      </rPr>
      <t>:</t>
    </r>
  </si>
  <si>
    <r>
      <t xml:space="preserve">        </t>
    </r>
    <r>
      <rPr>
        <sz val="10.5"/>
        <color rgb="FF9CDCFE"/>
        <rFont val="Consolas"/>
        <family val="3"/>
      </rPr>
      <t>inicio</t>
    </r>
    <r>
      <rPr>
        <sz val="10.5"/>
        <color rgb="FFCCCCCC"/>
        <rFont val="Consolas"/>
        <family val="3"/>
      </rPr>
      <t xml:space="preserve">, </t>
    </r>
    <r>
      <rPr>
        <sz val="10.5"/>
        <color rgb="FF9CDCFE"/>
        <rFont val="Consolas"/>
        <family val="3"/>
      </rPr>
      <t>fin</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mejor_periodo</t>
    </r>
  </si>
  <si>
    <r>
      <t xml:space="preserve">        </t>
    </r>
    <r>
      <rPr>
        <sz val="10.5"/>
        <color rgb="FF9CDCFE"/>
        <rFont val="Consolas"/>
        <family val="3"/>
      </rPr>
      <t>df_periodo</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df_hist_filtrado</t>
    </r>
    <r>
      <rPr>
        <sz val="10.5"/>
        <color rgb="FFCCCCCC"/>
        <rFont val="Consolas"/>
        <family val="3"/>
      </rPr>
      <t>[(</t>
    </r>
    <r>
      <rPr>
        <sz val="10.5"/>
        <color rgb="FF9CDCFE"/>
        <rFont val="Consolas"/>
        <family val="3"/>
      </rPr>
      <t>df_hist_filtrado</t>
    </r>
    <r>
      <rPr>
        <sz val="10.5"/>
        <color rgb="FFCCCCCC"/>
        <rFont val="Consolas"/>
        <family val="3"/>
      </rPr>
      <t>[</t>
    </r>
    <r>
      <rPr>
        <sz val="10.5"/>
        <color rgb="FFCE9178"/>
        <rFont val="Consolas"/>
        <family val="3"/>
      </rPr>
      <t>'year'</t>
    </r>
    <r>
      <rPr>
        <sz val="10.5"/>
        <color rgb="FFCCCCCC"/>
        <rFont val="Consolas"/>
        <family val="3"/>
      </rPr>
      <t xml:space="preserve">] </t>
    </r>
    <r>
      <rPr>
        <sz val="10.5"/>
        <color rgb="FFD4D4D4"/>
        <rFont val="Consolas"/>
        <family val="3"/>
      </rPr>
      <t>&gt;=</t>
    </r>
    <r>
      <rPr>
        <sz val="10.5"/>
        <color rgb="FFCCCCCC"/>
        <rFont val="Consolas"/>
        <family val="3"/>
      </rPr>
      <t xml:space="preserve"> </t>
    </r>
    <r>
      <rPr>
        <sz val="10.5"/>
        <color rgb="FF9CDCFE"/>
        <rFont val="Consolas"/>
        <family val="3"/>
      </rPr>
      <t>inicio</t>
    </r>
    <r>
      <rPr>
        <sz val="10.5"/>
        <color rgb="FFCCCCCC"/>
        <rFont val="Consolas"/>
        <family val="3"/>
      </rPr>
      <t xml:space="preserve">) </t>
    </r>
    <r>
      <rPr>
        <sz val="10.5"/>
        <color rgb="FFD4D4D4"/>
        <rFont val="Consolas"/>
        <family val="3"/>
      </rPr>
      <t>&amp;</t>
    </r>
    <r>
      <rPr>
        <sz val="10.5"/>
        <color rgb="FFCCCCCC"/>
        <rFont val="Consolas"/>
        <family val="3"/>
      </rPr>
      <t xml:space="preserve"> (</t>
    </r>
    <r>
      <rPr>
        <sz val="10.5"/>
        <color rgb="FF9CDCFE"/>
        <rFont val="Consolas"/>
        <family val="3"/>
      </rPr>
      <t>df_hist_filtrado</t>
    </r>
    <r>
      <rPr>
        <sz val="10.5"/>
        <color rgb="FFCCCCCC"/>
        <rFont val="Consolas"/>
        <family val="3"/>
      </rPr>
      <t>[</t>
    </r>
    <r>
      <rPr>
        <sz val="10.5"/>
        <color rgb="FFCE9178"/>
        <rFont val="Consolas"/>
        <family val="3"/>
      </rPr>
      <t>'year'</t>
    </r>
    <r>
      <rPr>
        <sz val="10.5"/>
        <color rgb="FFCCCCCC"/>
        <rFont val="Consolas"/>
        <family val="3"/>
      </rPr>
      <t xml:space="preserve">] </t>
    </r>
    <r>
      <rPr>
        <sz val="10.5"/>
        <color rgb="FFD4D4D4"/>
        <rFont val="Consolas"/>
        <family val="3"/>
      </rPr>
      <t>&lt;=</t>
    </r>
    <r>
      <rPr>
        <sz val="10.5"/>
        <color rgb="FFCCCCCC"/>
        <rFont val="Consolas"/>
        <family val="3"/>
      </rPr>
      <t xml:space="preserve"> </t>
    </r>
    <r>
      <rPr>
        <sz val="10.5"/>
        <color rgb="FF9CDCFE"/>
        <rFont val="Consolas"/>
        <family val="3"/>
      </rPr>
      <t>fin</t>
    </r>
    <r>
      <rPr>
        <sz val="10.5"/>
        <color rgb="FFCCCCCC"/>
        <rFont val="Consolas"/>
        <family val="3"/>
      </rPr>
      <t>)]</t>
    </r>
  </si>
  <si>
    <r>
      <t xml:space="preserve">        </t>
    </r>
    <r>
      <rPr>
        <sz val="10.5"/>
        <color rgb="FF9CDCFE"/>
        <rFont val="Consolas"/>
        <family val="3"/>
      </rPr>
      <t>mean_periodo</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df_periodo</t>
    </r>
    <r>
      <rPr>
        <sz val="10.5"/>
        <color rgb="FFCCCCCC"/>
        <rFont val="Consolas"/>
        <family val="3"/>
      </rPr>
      <t>[</t>
    </r>
    <r>
      <rPr>
        <sz val="10.5"/>
        <color rgb="FFCE9178"/>
        <rFont val="Consolas"/>
        <family val="3"/>
      </rPr>
      <t>'precip_max_mm'</t>
    </r>
    <r>
      <rPr>
        <sz val="10.5"/>
        <color rgb="FFCCCCCC"/>
        <rFont val="Consolas"/>
        <family val="3"/>
      </rPr>
      <t>].mean()</t>
    </r>
  </si>
  <si>
    <r>
      <t xml:space="preserve">        </t>
    </r>
    <r>
      <rPr>
        <sz val="10.5"/>
        <color rgb="FF9CDCFE"/>
        <rFont val="Consolas"/>
        <family val="3"/>
      </rPr>
      <t>mean_completo</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df_hist_filtrado</t>
    </r>
    <r>
      <rPr>
        <sz val="10.5"/>
        <color rgb="FFCCCCCC"/>
        <rFont val="Consolas"/>
        <family val="3"/>
      </rPr>
      <t>[</t>
    </r>
    <r>
      <rPr>
        <sz val="10.5"/>
        <color rgb="FFCE9178"/>
        <rFont val="Consolas"/>
        <family val="3"/>
      </rPr>
      <t>'precip_max_mm'</t>
    </r>
    <r>
      <rPr>
        <sz val="10.5"/>
        <color rgb="FFCCCCCC"/>
        <rFont val="Consolas"/>
        <family val="3"/>
      </rPr>
      <t>].mean()</t>
    </r>
  </si>
  <si>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 xml:space="preserve">" -&gt; Periodo con mayor pendiente: </t>
    </r>
    <r>
      <rPr>
        <sz val="10.5"/>
        <color rgb="FF569CD6"/>
        <rFont val="Consolas"/>
        <family val="3"/>
      </rPr>
      <t>{</t>
    </r>
    <r>
      <rPr>
        <sz val="10.5"/>
        <color rgb="FF9CDCFE"/>
        <rFont val="Consolas"/>
        <family val="3"/>
      </rPr>
      <t>inicio</t>
    </r>
    <r>
      <rPr>
        <sz val="10.5"/>
        <color rgb="FF569CD6"/>
        <rFont val="Consolas"/>
        <family val="3"/>
      </rPr>
      <t>}</t>
    </r>
    <r>
      <rPr>
        <sz val="10.5"/>
        <color rgb="FFCE9178"/>
        <rFont val="Consolas"/>
        <family val="3"/>
      </rPr>
      <t>-</t>
    </r>
    <r>
      <rPr>
        <sz val="10.5"/>
        <color rgb="FF569CD6"/>
        <rFont val="Consolas"/>
        <family val="3"/>
      </rPr>
      <t>{</t>
    </r>
    <r>
      <rPr>
        <sz val="10.5"/>
        <color rgb="FF9CDCFE"/>
        <rFont val="Consolas"/>
        <family val="3"/>
      </rPr>
      <t>fin</t>
    </r>
    <r>
      <rPr>
        <sz val="10.5"/>
        <color rgb="FF569CD6"/>
        <rFont val="Consolas"/>
        <family val="3"/>
      </rPr>
      <t>}</t>
    </r>
    <r>
      <rPr>
        <sz val="10.5"/>
        <color rgb="FFCE9178"/>
        <rFont val="Consolas"/>
        <family val="3"/>
      </rPr>
      <t xml:space="preserve"> con una pendiente de </t>
    </r>
    <r>
      <rPr>
        <sz val="10.5"/>
        <color rgb="FF569CD6"/>
        <rFont val="Consolas"/>
        <family val="3"/>
      </rPr>
      <t>{</t>
    </r>
    <r>
      <rPr>
        <sz val="10.5"/>
        <color rgb="FF9CDCFE"/>
        <rFont val="Consolas"/>
        <family val="3"/>
      </rPr>
      <t>mayor_pendiente</t>
    </r>
    <r>
      <rPr>
        <sz val="10.5"/>
        <color rgb="FF569CD6"/>
        <rFont val="Consolas"/>
        <family val="3"/>
      </rPr>
      <t>:+.2f}</t>
    </r>
    <r>
      <rPr>
        <sz val="10.5"/>
        <color rgb="FFCE9178"/>
        <rFont val="Consolas"/>
        <family val="3"/>
      </rPr>
      <t xml:space="preserve"> mm/año."</t>
    </r>
    <r>
      <rPr>
        <sz val="10.5"/>
        <color rgb="FFCCCCCC"/>
        <rFont val="Consolas"/>
        <family val="3"/>
      </rPr>
      <t>)</t>
    </r>
  </si>
  <si>
    <r>
      <t xml:space="preserve">        </t>
    </r>
    <r>
      <rPr>
        <sz val="10.5"/>
        <color rgb="FFC586C0"/>
        <rFont val="Consolas"/>
        <family val="3"/>
      </rPr>
      <t>return</t>
    </r>
    <r>
      <rPr>
        <sz val="10.5"/>
        <color rgb="FFCCCCCC"/>
        <rFont val="Consolas"/>
        <family val="3"/>
      </rPr>
      <t xml:space="preserve"> </t>
    </r>
    <r>
      <rPr>
        <sz val="10.5"/>
        <color rgb="FF9CDCFE"/>
        <rFont val="Consolas"/>
        <family val="3"/>
      </rPr>
      <t>mean_periodo</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mean_completo</t>
    </r>
  </si>
  <si>
    <r>
      <t xml:space="preserve">    </t>
    </r>
    <r>
      <rPr>
        <sz val="10.5"/>
        <color rgb="FFDCDCAA"/>
        <rFont val="Consolas"/>
        <family val="3"/>
      </rPr>
      <t>print</t>
    </r>
    <r>
      <rPr>
        <sz val="10.5"/>
        <color rgb="FFCCCCCC"/>
        <rFont val="Consolas"/>
        <family val="3"/>
      </rPr>
      <t>(</t>
    </r>
    <r>
      <rPr>
        <sz val="10.5"/>
        <color rgb="FFCE9178"/>
        <rFont val="Consolas"/>
        <family val="3"/>
      </rPr>
      <t>" -&gt; No se detectó una tendencia positiva clara. Usando toda la base de datos."</t>
    </r>
    <r>
      <rPr>
        <sz val="10.5"/>
        <color rgb="FFCCCCCC"/>
        <rFont val="Consolas"/>
        <family val="3"/>
      </rPr>
      <t>)</t>
    </r>
  </si>
  <si>
    <r>
      <t xml:space="preserve">    </t>
    </r>
    <r>
      <rPr>
        <sz val="10.5"/>
        <color rgb="FFC586C0"/>
        <rFont val="Consolas"/>
        <family val="3"/>
      </rPr>
      <t>return</t>
    </r>
    <r>
      <rPr>
        <sz val="10.5"/>
        <color rgb="FFCCCCCC"/>
        <rFont val="Consolas"/>
        <family val="3"/>
      </rPr>
      <t xml:space="preserve"> </t>
    </r>
    <r>
      <rPr>
        <sz val="10.5"/>
        <color rgb="FFB5CEA8"/>
        <rFont val="Consolas"/>
        <family val="3"/>
      </rPr>
      <t>1.0</t>
    </r>
    <r>
      <rPr>
        <sz val="10.5"/>
        <color rgb="FFCCCCCC"/>
        <rFont val="Consolas"/>
        <family val="3"/>
      </rPr>
      <t xml:space="preserve"> </t>
    </r>
    <r>
      <rPr>
        <sz val="10.5"/>
        <color rgb="FF6A9955"/>
        <rFont val="Consolas"/>
        <family val="3"/>
      </rPr>
      <t># Factor de cambio de 1 si no se detecta</t>
    </r>
  </si>
  <si>
    <r>
      <t xml:space="preserve">            </t>
    </r>
    <r>
      <rPr>
        <sz val="10.5"/>
        <color rgb="FF9CDCFE"/>
        <rFont val="Consolas"/>
        <family val="3"/>
      </rPr>
      <t>mejor_modelo_base</t>
    </r>
    <r>
      <rPr>
        <sz val="10.5"/>
        <color rgb="FFCCCCCC"/>
        <rFont val="Consolas"/>
        <family val="3"/>
      </rPr>
      <t xml:space="preserve">, </t>
    </r>
    <r>
      <rPr>
        <sz val="10.5"/>
        <color rgb="FF9CDCFE"/>
        <rFont val="Consolas"/>
        <family val="3"/>
      </rPr>
      <t>_</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f</t>
    </r>
    <r>
      <rPr>
        <sz val="10.5"/>
        <color rgb="FFCCCCCC"/>
        <rFont val="Consolas"/>
        <family val="3"/>
      </rPr>
      <t>.</t>
    </r>
    <r>
      <rPr>
        <sz val="10.5"/>
        <color rgb="FFDCDCAA"/>
        <rFont val="Consolas"/>
        <family val="3"/>
      </rPr>
      <t>read</t>
    </r>
    <r>
      <rPr>
        <sz val="10.5"/>
        <color rgb="FFCCCCCC"/>
        <rFont val="Consolas"/>
        <family val="3"/>
      </rPr>
      <t>().</t>
    </r>
    <r>
      <rPr>
        <sz val="10.5"/>
        <color rgb="FFDCDCAA"/>
        <rFont val="Consolas"/>
        <family val="3"/>
      </rPr>
      <t>strip</t>
    </r>
    <r>
      <rPr>
        <sz val="10.5"/>
        <color rgb="FFCCCCCC"/>
        <rFont val="Consolas"/>
        <family val="3"/>
      </rPr>
      <t>().</t>
    </r>
    <r>
      <rPr>
        <sz val="10.5"/>
        <color rgb="FFDCDCAA"/>
        <rFont val="Consolas"/>
        <family val="3"/>
      </rPr>
      <t>split</t>
    </r>
    <r>
      <rPr>
        <sz val="10.5"/>
        <color rgb="FFCCCCCC"/>
        <rFont val="Consolas"/>
        <family val="3"/>
      </rPr>
      <t>(</t>
    </r>
    <r>
      <rPr>
        <sz val="10.5"/>
        <color rgb="FFCE9178"/>
        <rFont val="Consolas"/>
        <family val="3"/>
      </rPr>
      <t>','</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</si>
  <si>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t>
    </r>
    <r>
      <rPr>
        <sz val="10.5"/>
        <color rgb="FFD7BA7D"/>
        <rFont val="Consolas"/>
        <family val="3"/>
      </rPr>
      <t>\n</t>
    </r>
    <r>
      <rPr>
        <sz val="10.5"/>
        <color rgb="FFCE9178"/>
        <rFont val="Consolas"/>
        <family val="3"/>
      </rPr>
      <t xml:space="preserve">--- PASO E.1: Generando Análisis de Escenario Húmedo para el Modelo </t>
    </r>
    <r>
      <rPr>
        <sz val="10.5"/>
        <color rgb="FF569CD6"/>
        <rFont val="Consolas"/>
        <family val="3"/>
      </rPr>
      <t>{</t>
    </r>
    <r>
      <rPr>
        <sz val="10.5"/>
        <color rgb="FF9CDCFE"/>
        <rFont val="Consolas"/>
        <family val="3"/>
      </rPr>
      <t>mejor_modelo_base</t>
    </r>
    <r>
      <rPr>
        <sz val="10.5"/>
        <color rgb="FF569CD6"/>
        <rFont val="Consolas"/>
        <family val="3"/>
      </rPr>
      <t>}</t>
    </r>
    <r>
      <rPr>
        <sz val="10.5"/>
        <color rgb="FFCE9178"/>
        <rFont val="Consolas"/>
        <family val="3"/>
      </rPr>
      <t xml:space="preserve"> ---"</t>
    </r>
    <r>
      <rPr>
        <sz val="10.5"/>
        <color rgb="FFCCCCCC"/>
        <rFont val="Consolas"/>
        <family val="3"/>
      </rPr>
      <t>)</t>
    </r>
  </si>
  <si>
    <r>
      <t xml:space="preserve">    </t>
    </r>
    <r>
      <rPr>
        <sz val="10.5"/>
        <color rgb="FF6A9955"/>
        <rFont val="Consolas"/>
        <family val="3"/>
      </rPr>
      <t># 1. Identificar el método con el mayor cambio positivo para el mejor modelo</t>
    </r>
  </si>
  <si>
    <r>
      <t xml:space="preserve">    </t>
    </r>
    <r>
      <rPr>
        <sz val="10.5"/>
        <color rgb="FF9CDCFE"/>
        <rFont val="Consolas"/>
        <family val="3"/>
      </rPr>
      <t>mayor_cambio</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D4D4D4"/>
        <rFont val="Consolas"/>
        <family val="3"/>
      </rPr>
      <t>-</t>
    </r>
    <r>
      <rPr>
        <sz val="10.5"/>
        <color rgb="FFB5CEA8"/>
        <rFont val="Consolas"/>
        <family val="3"/>
      </rPr>
      <t>1</t>
    </r>
  </si>
  <si>
    <r>
      <t xml:space="preserve">    </t>
    </r>
    <r>
      <rPr>
        <sz val="10.5"/>
        <color rgb="FF9CDCFE"/>
        <rFont val="Consolas"/>
        <family val="3"/>
      </rPr>
      <t>mejor_escenario_humedo</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569CD6"/>
        <rFont val="Consolas"/>
        <family val="3"/>
      </rPr>
      <t>None</t>
    </r>
  </si>
  <si>
    <r>
      <t xml:space="preserve">    </t>
    </r>
    <r>
      <rPr>
        <sz val="10.5"/>
        <color rgb="FF9CDCFE"/>
        <rFont val="Consolas"/>
        <family val="3"/>
      </rPr>
      <t>mejor_metodo_humedo</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569CD6"/>
        <rFont val="Consolas"/>
        <family val="3"/>
      </rPr>
      <t>None</t>
    </r>
  </si>
  <si>
    <r>
      <t xml:space="preserve">    </t>
    </r>
    <r>
      <rPr>
        <sz val="10.5"/>
        <color rgb="FF9CDCFE"/>
        <rFont val="Consolas"/>
        <family val="3"/>
      </rPr>
      <t>metodos</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CE9178"/>
        <rFont val="Consolas"/>
        <family val="3"/>
      </rPr>
      <t>'delta_change'</t>
    </r>
    <r>
      <rPr>
        <sz val="10.5"/>
        <color rgb="FFCCCCCC"/>
        <rFont val="Consolas"/>
        <family val="3"/>
      </rPr>
      <t xml:space="preserve">, </t>
    </r>
    <r>
      <rPr>
        <sz val="10.5"/>
        <color rgb="FFCE9178"/>
        <rFont val="Consolas"/>
        <family val="3"/>
      </rPr>
      <t>'linear_regression'</t>
    </r>
    <r>
      <rPr>
        <sz val="10.5"/>
        <color rgb="FFCCCCCC"/>
        <rFont val="Consolas"/>
        <family val="3"/>
      </rPr>
      <t xml:space="preserve">, </t>
    </r>
    <r>
      <rPr>
        <sz val="10.5"/>
        <color rgb="FFCE9178"/>
        <rFont val="Consolas"/>
        <family val="3"/>
      </rPr>
      <t>'random_forest'</t>
    </r>
    <r>
      <rPr>
        <sz val="10.5"/>
        <color rgb="FFCCCCCC"/>
        <rFont val="Consolas"/>
        <family val="3"/>
      </rPr>
      <t xml:space="preserve">, </t>
    </r>
    <r>
      <rPr>
        <sz val="10.5"/>
        <color rgb="FFCE9178"/>
        <rFont val="Consolas"/>
        <family val="3"/>
      </rPr>
      <t>'quantile_mapping'</t>
    </r>
    <r>
      <rPr>
        <sz val="10.5"/>
        <color rgb="FFCCCCCC"/>
        <rFont val="Consolas"/>
        <family val="3"/>
      </rPr>
      <t>]</t>
    </r>
  </si>
  <si>
    <r>
      <t xml:space="preserve">        </t>
    </r>
    <r>
      <rPr>
        <sz val="10.5"/>
        <color rgb="FF6A9955"/>
        <rFont val="Consolas"/>
        <family val="3"/>
      </rPr>
      <t># Se filtra la base de datos de CHIRPS para el período 2000-2024</t>
    </r>
  </si>
  <si>
    <r>
      <t xml:space="preserve">        </t>
    </r>
    <r>
      <rPr>
        <sz val="10.5"/>
        <color rgb="FF9CDCFE"/>
        <rFont val="Consolas"/>
        <family val="3"/>
      </rPr>
      <t>df_hist</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pd</t>
    </r>
    <r>
      <rPr>
        <sz val="10.5"/>
        <color rgb="FFCCCCCC"/>
        <rFont val="Consolas"/>
        <family val="3"/>
      </rPr>
      <t>.</t>
    </r>
    <r>
      <rPr>
        <sz val="10.5"/>
        <color rgb="FFDCDCAA"/>
        <rFont val="Consolas"/>
        <family val="3"/>
      </rPr>
      <t>read_csv</t>
    </r>
    <r>
      <rPr>
        <sz val="10.5"/>
        <color rgb="FFCCCCCC"/>
        <rFont val="Consolas"/>
        <family val="3"/>
      </rPr>
      <t>(</t>
    </r>
    <r>
      <rPr>
        <sz val="10.5"/>
        <color rgb="FF569CD6"/>
        <rFont val="Consolas"/>
        <family val="3"/>
      </rPr>
      <t>f</t>
    </r>
    <r>
      <rPr>
        <sz val="10.5"/>
        <color rgb="FFCE9178"/>
        <rFont val="Consolas"/>
        <family val="3"/>
      </rPr>
      <t>"referencia_CHIRPS_</t>
    </r>
    <r>
      <rPr>
        <sz val="10.5"/>
        <color rgb="FF569CD6"/>
        <rFont val="Consolas"/>
        <family val="3"/>
      </rPr>
      <t>{</t>
    </r>
    <r>
      <rPr>
        <sz val="10.5"/>
        <color rgb="FF4FC1FF"/>
        <rFont val="Consolas"/>
        <family val="3"/>
      </rPr>
      <t>CONFIG_ACTUALIZADA</t>
    </r>
    <r>
      <rPr>
        <sz val="10.5"/>
        <color rgb="FFCCCCCC"/>
        <rFont val="Consolas"/>
        <family val="3"/>
      </rPr>
      <t>[</t>
    </r>
    <r>
      <rPr>
        <sz val="10.5"/>
        <color rgb="FFCE9178"/>
        <rFont val="Consolas"/>
        <family val="3"/>
      </rPr>
      <t>'nombre_lugar'</t>
    </r>
    <r>
      <rPr>
        <sz val="10.5"/>
        <color rgb="FFCCCCCC"/>
        <rFont val="Consolas"/>
        <family val="3"/>
      </rPr>
      <t>]</t>
    </r>
    <r>
      <rPr>
        <sz val="10.5"/>
        <color rgb="FF569CD6"/>
        <rFont val="Consolas"/>
        <family val="3"/>
      </rPr>
      <t>}</t>
    </r>
    <r>
      <rPr>
        <sz val="10.5"/>
        <color rgb="FFCE9178"/>
        <rFont val="Consolas"/>
        <family val="3"/>
      </rPr>
      <t>.csv"</t>
    </r>
    <r>
      <rPr>
        <sz val="10.5"/>
        <color rgb="FFCCCCCC"/>
        <rFont val="Consolas"/>
        <family val="3"/>
      </rPr>
      <t>).</t>
    </r>
    <r>
      <rPr>
        <sz val="10.5"/>
        <color rgb="FFDCDCAA"/>
        <rFont val="Consolas"/>
        <family val="3"/>
      </rPr>
      <t>dropna</t>
    </r>
    <r>
      <rPr>
        <sz val="10.5"/>
        <color rgb="FFCCCCCC"/>
        <rFont val="Consolas"/>
        <family val="3"/>
      </rPr>
      <t>()</t>
    </r>
  </si>
  <si>
    <r>
      <t xml:space="preserve">        </t>
    </r>
    <r>
      <rPr>
        <sz val="10.5"/>
        <color rgb="FF9CDCFE"/>
        <rFont val="Consolas"/>
        <family val="3"/>
      </rPr>
      <t>df_hist_filtrado</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df_hist</t>
    </r>
    <r>
      <rPr>
        <sz val="10.5"/>
        <color rgb="FFCCCCCC"/>
        <rFont val="Consolas"/>
        <family val="3"/>
      </rPr>
      <t>[(</t>
    </r>
    <r>
      <rPr>
        <sz val="10.5"/>
        <color rgb="FF9CDCFE"/>
        <rFont val="Consolas"/>
        <family val="3"/>
      </rPr>
      <t>df_hist</t>
    </r>
    <r>
      <rPr>
        <sz val="10.5"/>
        <color rgb="FFCCCCCC"/>
        <rFont val="Consolas"/>
        <family val="3"/>
      </rPr>
      <t>[</t>
    </r>
    <r>
      <rPr>
        <sz val="10.5"/>
        <color rgb="FFCE9178"/>
        <rFont val="Consolas"/>
        <family val="3"/>
      </rPr>
      <t>'year'</t>
    </r>
    <r>
      <rPr>
        <sz val="10.5"/>
        <color rgb="FFCCCCCC"/>
        <rFont val="Consolas"/>
        <family val="3"/>
      </rPr>
      <t xml:space="preserve">] </t>
    </r>
    <r>
      <rPr>
        <sz val="10.5"/>
        <color rgb="FFDCDCAA"/>
        <rFont val="Consolas"/>
        <family val="3"/>
      </rPr>
      <t>&gt;=</t>
    </r>
    <r>
      <rPr>
        <sz val="10.5"/>
        <color rgb="FFCCCCCC"/>
        <rFont val="Consolas"/>
        <family val="3"/>
      </rPr>
      <t xml:space="preserve"> </t>
    </r>
    <r>
      <rPr>
        <sz val="10.5"/>
        <color rgb="FFB5CEA8"/>
        <rFont val="Consolas"/>
        <family val="3"/>
      </rPr>
      <t>2000</t>
    </r>
    <r>
      <rPr>
        <sz val="10.5"/>
        <color rgb="FFCCCCCC"/>
        <rFont val="Consolas"/>
        <family val="3"/>
      </rPr>
      <t xml:space="preserve">) </t>
    </r>
    <r>
      <rPr>
        <sz val="10.5"/>
        <color rgb="FFDCDCAA"/>
        <rFont val="Consolas"/>
        <family val="3"/>
      </rPr>
      <t>&amp;</t>
    </r>
    <r>
      <rPr>
        <sz val="10.5"/>
        <color rgb="FFCCCCCC"/>
        <rFont val="Consolas"/>
        <family val="3"/>
      </rPr>
      <t xml:space="preserve"> (</t>
    </r>
    <r>
      <rPr>
        <sz val="10.5"/>
        <color rgb="FF9CDCFE"/>
        <rFont val="Consolas"/>
        <family val="3"/>
      </rPr>
      <t>df_hist</t>
    </r>
    <r>
      <rPr>
        <sz val="10.5"/>
        <color rgb="FFCCCCCC"/>
        <rFont val="Consolas"/>
        <family val="3"/>
      </rPr>
      <t>[</t>
    </r>
    <r>
      <rPr>
        <sz val="10.5"/>
        <color rgb="FFCE9178"/>
        <rFont val="Consolas"/>
        <family val="3"/>
      </rPr>
      <t>'year'</t>
    </r>
    <r>
      <rPr>
        <sz val="10.5"/>
        <color rgb="FFCCCCCC"/>
        <rFont val="Consolas"/>
        <family val="3"/>
      </rPr>
      <t xml:space="preserve">] </t>
    </r>
    <r>
      <rPr>
        <sz val="10.5"/>
        <color rgb="FFDCDCAA"/>
        <rFont val="Consolas"/>
        <family val="3"/>
      </rPr>
      <t>&lt;=</t>
    </r>
    <r>
      <rPr>
        <sz val="10.5"/>
        <color rgb="FFCCCCCC"/>
        <rFont val="Consolas"/>
        <family val="3"/>
      </rPr>
      <t xml:space="preserve"> </t>
    </r>
    <r>
      <rPr>
        <sz val="10.5"/>
        <color rgb="FFB5CEA8"/>
        <rFont val="Consolas"/>
        <family val="3"/>
      </rPr>
      <t>2024</t>
    </r>
    <r>
      <rPr>
        <sz val="10.5"/>
        <color rgb="FFCCCCCC"/>
        <rFont val="Consolas"/>
        <family val="3"/>
      </rPr>
      <t>)]</t>
    </r>
  </si>
  <si>
    <r>
      <t xml:space="preserve">        </t>
    </r>
    <r>
      <rPr>
        <sz val="10.5"/>
        <color rgb="FF9CDCFE"/>
        <rFont val="Consolas"/>
        <family val="3"/>
      </rPr>
      <t>df_hist_mean</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df_hist_filtrado</t>
    </r>
    <r>
      <rPr>
        <sz val="10.5"/>
        <color rgb="FFCCCCCC"/>
        <rFont val="Consolas"/>
        <family val="3"/>
      </rPr>
      <t>[</t>
    </r>
    <r>
      <rPr>
        <sz val="10.5"/>
        <color rgb="FFCE9178"/>
        <rFont val="Consolas"/>
        <family val="3"/>
      </rPr>
      <t>'precip_max_mm'</t>
    </r>
    <r>
      <rPr>
        <sz val="10.5"/>
        <color rgb="FFCCCCCC"/>
        <rFont val="Consolas"/>
        <family val="3"/>
      </rPr>
      <t>].</t>
    </r>
    <r>
      <rPr>
        <sz val="10.5"/>
        <color rgb="FFDCDCAA"/>
        <rFont val="Consolas"/>
        <family val="3"/>
      </rPr>
      <t>mean</t>
    </r>
    <r>
      <rPr>
        <sz val="10.5"/>
        <color rgb="FFCCCCCC"/>
        <rFont val="Consolas"/>
        <family val="3"/>
      </rPr>
      <t>()</t>
    </r>
  </si>
  <si>
    <r>
      <t xml:space="preserve">            </t>
    </r>
    <r>
      <rPr>
        <sz val="10.5"/>
        <color rgb="FFC586C0"/>
        <rFont val="Consolas"/>
        <family val="3"/>
      </rPr>
      <t>for</t>
    </r>
    <r>
      <rPr>
        <sz val="10.5"/>
        <color rgb="FFCCCCCC"/>
        <rFont val="Consolas"/>
        <family val="3"/>
      </rPr>
      <t xml:space="preserve"> </t>
    </r>
    <r>
      <rPr>
        <sz val="10.5"/>
        <color rgb="FF9CDCFE"/>
        <rFont val="Consolas"/>
        <family val="3"/>
      </rPr>
      <t>metodo</t>
    </r>
    <r>
      <rPr>
        <sz val="10.5"/>
        <color rgb="FFCCCCCC"/>
        <rFont val="Consolas"/>
        <family val="3"/>
      </rPr>
      <t xml:space="preserve"> </t>
    </r>
    <r>
      <rPr>
        <sz val="10.5"/>
        <color rgb="FFC586C0"/>
        <rFont val="Consolas"/>
        <family val="3"/>
      </rPr>
      <t>in</t>
    </r>
    <r>
      <rPr>
        <sz val="10.5"/>
        <color rgb="FFCCCCCC"/>
        <rFont val="Consolas"/>
        <family val="3"/>
      </rPr>
      <t xml:space="preserve"> </t>
    </r>
    <r>
      <rPr>
        <sz val="10.5"/>
        <color rgb="FF9CDCFE"/>
        <rFont val="Consolas"/>
        <family val="3"/>
      </rPr>
      <t>metodos</t>
    </r>
    <r>
      <rPr>
        <sz val="10.5"/>
        <color rgb="FFCCCCCC"/>
        <rFont val="Consolas"/>
        <family val="3"/>
      </rPr>
      <t>:</t>
    </r>
  </si>
  <si>
    <r>
      <t xml:space="preserve">                </t>
    </r>
    <r>
      <rPr>
        <sz val="10.5"/>
        <color rgb="FF9CDCFE"/>
        <rFont val="Consolas"/>
        <family val="3"/>
      </rPr>
      <t>df_fut_path</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569CD6"/>
        <rFont val="Consolas"/>
        <family val="3"/>
      </rPr>
      <t>f</t>
    </r>
    <r>
      <rPr>
        <sz val="10.5"/>
        <color rgb="FFCE9178"/>
        <rFont val="Consolas"/>
        <family val="3"/>
      </rPr>
      <t>"futuro_corregido_</t>
    </r>
    <r>
      <rPr>
        <sz val="10.5"/>
        <color rgb="FF569CD6"/>
        <rFont val="Consolas"/>
        <family val="3"/>
      </rPr>
      <t>{</t>
    </r>
    <r>
      <rPr>
        <sz val="10.5"/>
        <color rgb="FF9CDCFE"/>
        <rFont val="Consolas"/>
        <family val="3"/>
      </rPr>
      <t>mejor_modelo_base</t>
    </r>
    <r>
      <rPr>
        <sz val="10.5"/>
        <color rgb="FF569CD6"/>
        <rFont val="Consolas"/>
        <family val="3"/>
      </rPr>
      <t>}</t>
    </r>
    <r>
      <rPr>
        <sz val="10.5"/>
        <color rgb="FFCE9178"/>
        <rFont val="Consolas"/>
        <family val="3"/>
      </rPr>
      <t>_</t>
    </r>
    <r>
      <rPr>
        <sz val="10.5"/>
        <color rgb="FF569CD6"/>
        <rFont val="Consolas"/>
        <family val="3"/>
      </rPr>
      <t>{</t>
    </r>
    <r>
      <rPr>
        <sz val="10.5"/>
        <color rgb="FF9CDCFE"/>
        <rFont val="Consolas"/>
        <family val="3"/>
      </rPr>
      <t>metodo</t>
    </r>
    <r>
      <rPr>
        <sz val="10.5"/>
        <color rgb="FF569CD6"/>
        <rFont val="Consolas"/>
        <family val="3"/>
      </rPr>
      <t>}</t>
    </r>
    <r>
      <rPr>
        <sz val="10.5"/>
        <color rgb="FFCE9178"/>
        <rFont val="Consolas"/>
        <family val="3"/>
      </rPr>
      <t>_</t>
    </r>
    <r>
      <rPr>
        <sz val="10.5"/>
        <color rgb="FF569CD6"/>
        <rFont val="Consolas"/>
        <family val="3"/>
      </rPr>
      <t>{</t>
    </r>
    <r>
      <rPr>
        <sz val="10.5"/>
        <color rgb="FF4FC1FF"/>
        <rFont val="Consolas"/>
        <family val="3"/>
      </rPr>
      <t>CONFIG_ACTUALIZADA</t>
    </r>
    <r>
      <rPr>
        <sz val="10.5"/>
        <color rgb="FFCCCCCC"/>
        <rFont val="Consolas"/>
        <family val="3"/>
      </rPr>
      <t>[</t>
    </r>
    <r>
      <rPr>
        <sz val="10.5"/>
        <color rgb="FFCE9178"/>
        <rFont val="Consolas"/>
        <family val="3"/>
      </rPr>
      <t>'nombre_lugar'</t>
    </r>
    <r>
      <rPr>
        <sz val="10.5"/>
        <color rgb="FFCCCCCC"/>
        <rFont val="Consolas"/>
        <family val="3"/>
      </rPr>
      <t>]</t>
    </r>
    <r>
      <rPr>
        <sz val="10.5"/>
        <color rgb="FF569CD6"/>
        <rFont val="Consolas"/>
        <family val="3"/>
      </rPr>
      <t>}</t>
    </r>
    <r>
      <rPr>
        <sz val="10.5"/>
        <color rgb="FFCE9178"/>
        <rFont val="Consolas"/>
        <family val="3"/>
      </rPr>
      <t>_</t>
    </r>
    <r>
      <rPr>
        <sz val="10.5"/>
        <color rgb="FF569CD6"/>
        <rFont val="Consolas"/>
        <family val="3"/>
      </rPr>
      <t>{</t>
    </r>
    <r>
      <rPr>
        <sz val="10.5"/>
        <color rgb="FF9CDCFE"/>
        <rFont val="Consolas"/>
        <family val="3"/>
      </rPr>
      <t>escenario</t>
    </r>
    <r>
      <rPr>
        <sz val="10.5"/>
        <color rgb="FF569CD6"/>
        <rFont val="Consolas"/>
        <family val="3"/>
      </rPr>
      <t>}</t>
    </r>
    <r>
      <rPr>
        <sz val="10.5"/>
        <color rgb="FFCE9178"/>
        <rFont val="Consolas"/>
        <family val="3"/>
      </rPr>
      <t>.csv"</t>
    </r>
  </si>
  <si>
    <r>
      <t xml:space="preserve">                </t>
    </r>
    <r>
      <rPr>
        <sz val="10.5"/>
        <color rgb="FFC586C0"/>
        <rFont val="Consolas"/>
        <family val="3"/>
      </rPr>
      <t>if</t>
    </r>
    <r>
      <rPr>
        <sz val="10.5"/>
        <color rgb="FFCCCCCC"/>
        <rFont val="Consolas"/>
        <family val="3"/>
      </rPr>
      <t xml:space="preserve"> </t>
    </r>
    <r>
      <rPr>
        <sz val="10.5"/>
        <color rgb="FF4EC9B0"/>
        <rFont val="Consolas"/>
        <family val="3"/>
      </rPr>
      <t>os</t>
    </r>
    <r>
      <rPr>
        <sz val="10.5"/>
        <color rgb="FFCCCCCC"/>
        <rFont val="Consolas"/>
        <family val="3"/>
      </rPr>
      <t>.</t>
    </r>
    <r>
      <rPr>
        <sz val="10.5"/>
        <color rgb="FF9CDCFE"/>
        <rFont val="Consolas"/>
        <family val="3"/>
      </rPr>
      <t>path</t>
    </r>
    <r>
      <rPr>
        <sz val="10.5"/>
        <color rgb="FFCCCCCC"/>
        <rFont val="Consolas"/>
        <family val="3"/>
      </rPr>
      <t>.</t>
    </r>
    <r>
      <rPr>
        <sz val="10.5"/>
        <color rgb="FFDCDCAA"/>
        <rFont val="Consolas"/>
        <family val="3"/>
      </rPr>
      <t>exists</t>
    </r>
    <r>
      <rPr>
        <sz val="10.5"/>
        <color rgb="FFCCCCCC"/>
        <rFont val="Consolas"/>
        <family val="3"/>
      </rPr>
      <t>(</t>
    </r>
    <r>
      <rPr>
        <sz val="10.5"/>
        <color rgb="FF9CDCFE"/>
        <rFont val="Consolas"/>
        <family val="3"/>
      </rPr>
      <t>df_fut_path</t>
    </r>
    <r>
      <rPr>
        <sz val="10.5"/>
        <color rgb="FFCCCCCC"/>
        <rFont val="Consolas"/>
        <family val="3"/>
      </rPr>
      <t>):</t>
    </r>
  </si>
  <si>
    <r>
      <t xml:space="preserve">                    </t>
    </r>
    <r>
      <rPr>
        <sz val="10.5"/>
        <color rgb="FF9CDCFE"/>
        <rFont val="Consolas"/>
        <family val="3"/>
      </rPr>
      <t>df_fut</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pd</t>
    </r>
    <r>
      <rPr>
        <sz val="10.5"/>
        <color rgb="FFCCCCCC"/>
        <rFont val="Consolas"/>
        <family val="3"/>
      </rPr>
      <t>.</t>
    </r>
    <r>
      <rPr>
        <sz val="10.5"/>
        <color rgb="FFDCDCAA"/>
        <rFont val="Consolas"/>
        <family val="3"/>
      </rPr>
      <t>read_csv</t>
    </r>
    <r>
      <rPr>
        <sz val="10.5"/>
        <color rgb="FFCCCCCC"/>
        <rFont val="Consolas"/>
        <family val="3"/>
      </rPr>
      <t>(</t>
    </r>
    <r>
      <rPr>
        <sz val="10.5"/>
        <color rgb="FF9CDCFE"/>
        <rFont val="Consolas"/>
        <family val="3"/>
      </rPr>
      <t>df_fut_path</t>
    </r>
    <r>
      <rPr>
        <sz val="10.5"/>
        <color rgb="FFCCCCCC"/>
        <rFont val="Consolas"/>
        <family val="3"/>
      </rPr>
      <t>)</t>
    </r>
  </si>
  <si>
    <r>
      <t xml:space="preserve">                    </t>
    </r>
    <r>
      <rPr>
        <sz val="10.5"/>
        <color rgb="FF9CDCFE"/>
        <rFont val="Consolas"/>
        <family val="3"/>
      </rPr>
      <t>df_fut_mean</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df_fut</t>
    </r>
    <r>
      <rPr>
        <sz val="10.5"/>
        <color rgb="FFCCCCCC"/>
        <rFont val="Consolas"/>
        <family val="3"/>
      </rPr>
      <t>[</t>
    </r>
    <r>
      <rPr>
        <sz val="10.5"/>
        <color rgb="FFCE9178"/>
        <rFont val="Consolas"/>
        <family val="3"/>
      </rPr>
      <t>'precip_max_corregida_mm'</t>
    </r>
    <r>
      <rPr>
        <sz val="10.5"/>
        <color rgb="FFCCCCCC"/>
        <rFont val="Consolas"/>
        <family val="3"/>
      </rPr>
      <t>].</t>
    </r>
    <r>
      <rPr>
        <sz val="10.5"/>
        <color rgb="FFDCDCAA"/>
        <rFont val="Consolas"/>
        <family val="3"/>
      </rPr>
      <t>dropna</t>
    </r>
    <r>
      <rPr>
        <sz val="10.5"/>
        <color rgb="FFCCCCCC"/>
        <rFont val="Consolas"/>
        <family val="3"/>
      </rPr>
      <t>().</t>
    </r>
    <r>
      <rPr>
        <sz val="10.5"/>
        <color rgb="FFDCDCAA"/>
        <rFont val="Consolas"/>
        <family val="3"/>
      </rPr>
      <t>mean</t>
    </r>
    <r>
      <rPr>
        <sz val="10.5"/>
        <color rgb="FFCCCCCC"/>
        <rFont val="Consolas"/>
        <family val="3"/>
      </rPr>
      <t>()</t>
    </r>
  </si>
  <si>
    <r>
      <t xml:space="preserve">                    </t>
    </r>
    <r>
      <rPr>
        <sz val="10.5"/>
        <color rgb="FF9CDCFE"/>
        <rFont val="Consolas"/>
        <family val="3"/>
      </rPr>
      <t>factor_cambio</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df_fut_mean</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df_hist_mean</t>
    </r>
  </si>
  <si>
    <r>
      <t xml:space="preserve">                    </t>
    </r>
    <r>
      <rPr>
        <sz val="10.5"/>
        <color rgb="FF9CDCFE"/>
        <rFont val="Consolas"/>
        <family val="3"/>
      </rPr>
      <t>cambio_pct</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factor_cambio</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B5CEA8"/>
        <rFont val="Consolas"/>
        <family val="3"/>
      </rPr>
      <t>1</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B5CEA8"/>
        <rFont val="Consolas"/>
        <family val="3"/>
      </rPr>
      <t>100</t>
    </r>
  </si>
  <si>
    <t xml:space="preserve">                    </t>
  </si>
  <si>
    <r>
      <t xml:space="preserve">                    </t>
    </r>
    <r>
      <rPr>
        <sz val="10.5"/>
        <color rgb="FFC586C0"/>
        <rFont val="Consolas"/>
        <family val="3"/>
      </rPr>
      <t>if</t>
    </r>
    <r>
      <rPr>
        <sz val="10.5"/>
        <color rgb="FFCCCCCC"/>
        <rFont val="Consolas"/>
        <family val="3"/>
      </rPr>
      <t xml:space="preserve"> </t>
    </r>
    <r>
      <rPr>
        <sz val="10.5"/>
        <color rgb="FF9CDCFE"/>
        <rFont val="Consolas"/>
        <family val="3"/>
      </rPr>
      <t>cambio_pct</t>
    </r>
    <r>
      <rPr>
        <sz val="10.5"/>
        <color rgb="FFCCCCCC"/>
        <rFont val="Consolas"/>
        <family val="3"/>
      </rPr>
      <t xml:space="preserve"> </t>
    </r>
    <r>
      <rPr>
        <sz val="10.5"/>
        <color rgb="FFD4D4D4"/>
        <rFont val="Consolas"/>
        <family val="3"/>
      </rPr>
      <t>&gt;</t>
    </r>
    <r>
      <rPr>
        <sz val="10.5"/>
        <color rgb="FFCCCCCC"/>
        <rFont val="Consolas"/>
        <family val="3"/>
      </rPr>
      <t xml:space="preserve"> </t>
    </r>
    <r>
      <rPr>
        <sz val="10.5"/>
        <color rgb="FF9CDCFE"/>
        <rFont val="Consolas"/>
        <family val="3"/>
      </rPr>
      <t>mayor_cambio</t>
    </r>
    <r>
      <rPr>
        <sz val="10.5"/>
        <color rgb="FFCCCCCC"/>
        <rFont val="Consolas"/>
        <family val="3"/>
      </rPr>
      <t>:</t>
    </r>
  </si>
  <si>
    <r>
      <t xml:space="preserve">                        </t>
    </r>
    <r>
      <rPr>
        <sz val="10.5"/>
        <color rgb="FF9CDCFE"/>
        <rFont val="Consolas"/>
        <family val="3"/>
      </rPr>
      <t>mayor_cambio</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cambio_pct</t>
    </r>
  </si>
  <si>
    <r>
      <t xml:space="preserve">                        </t>
    </r>
    <r>
      <rPr>
        <sz val="10.5"/>
        <color rgb="FF9CDCFE"/>
        <rFont val="Consolas"/>
        <family val="3"/>
      </rPr>
      <t>mejor_escenario_humedo</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escenario</t>
    </r>
  </si>
  <si>
    <r>
      <t xml:space="preserve">                        </t>
    </r>
    <r>
      <rPr>
        <sz val="10.5"/>
        <color rgb="FF9CDCFE"/>
        <rFont val="Consolas"/>
        <family val="3"/>
      </rPr>
      <t>mejor_metodo_humedo</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metodo</t>
    </r>
  </si>
  <si>
    <r>
      <t xml:space="preserve">        </t>
    </r>
    <r>
      <rPr>
        <sz val="10.5"/>
        <color rgb="FF6A9955"/>
        <rFont val="Consolas"/>
        <family val="3"/>
      </rPr>
      <t># 2. Generar el gráfico IDF para el escenario húmedo</t>
    </r>
  </si>
  <si>
    <r>
      <t xml:space="preserve">        </t>
    </r>
    <r>
      <rPr>
        <sz val="10.5"/>
        <color rgb="FFC586C0"/>
        <rFont val="Consolas"/>
        <family val="3"/>
      </rPr>
      <t>if</t>
    </r>
    <r>
      <rPr>
        <sz val="10.5"/>
        <color rgb="FFCCCCCC"/>
        <rFont val="Consolas"/>
        <family val="3"/>
      </rPr>
      <t xml:space="preserve"> </t>
    </r>
    <r>
      <rPr>
        <sz val="10.5"/>
        <color rgb="FF9CDCFE"/>
        <rFont val="Consolas"/>
        <family val="3"/>
      </rPr>
      <t>mejor_metodo_humedo</t>
    </r>
    <r>
      <rPr>
        <sz val="10.5"/>
        <color rgb="FFCCCCCC"/>
        <rFont val="Consolas"/>
        <family val="3"/>
      </rPr>
      <t>:</t>
    </r>
  </si>
  <si>
    <r>
      <t xml:space="preserve">            </t>
    </r>
    <r>
      <rPr>
        <sz val="10.5"/>
        <color rgb="FF9CDCFE"/>
        <rFont val="Consolas"/>
        <family val="3"/>
      </rPr>
      <t>df_fut_humedo_path</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569CD6"/>
        <rFont val="Consolas"/>
        <family val="3"/>
      </rPr>
      <t>f</t>
    </r>
    <r>
      <rPr>
        <sz val="10.5"/>
        <color rgb="FFCE9178"/>
        <rFont val="Consolas"/>
        <family val="3"/>
      </rPr>
      <t>"futuro_corregido_</t>
    </r>
    <r>
      <rPr>
        <sz val="10.5"/>
        <color rgb="FF569CD6"/>
        <rFont val="Consolas"/>
        <family val="3"/>
      </rPr>
      <t>{</t>
    </r>
    <r>
      <rPr>
        <sz val="10.5"/>
        <color rgb="FF9CDCFE"/>
        <rFont val="Consolas"/>
        <family val="3"/>
      </rPr>
      <t>mejor_modelo_base</t>
    </r>
    <r>
      <rPr>
        <sz val="10.5"/>
        <color rgb="FF569CD6"/>
        <rFont val="Consolas"/>
        <family val="3"/>
      </rPr>
      <t>}</t>
    </r>
    <r>
      <rPr>
        <sz val="10.5"/>
        <color rgb="FFCE9178"/>
        <rFont val="Consolas"/>
        <family val="3"/>
      </rPr>
      <t>_</t>
    </r>
    <r>
      <rPr>
        <sz val="10.5"/>
        <color rgb="FF569CD6"/>
        <rFont val="Consolas"/>
        <family val="3"/>
      </rPr>
      <t>{</t>
    </r>
    <r>
      <rPr>
        <sz val="10.5"/>
        <color rgb="FF9CDCFE"/>
        <rFont val="Consolas"/>
        <family val="3"/>
      </rPr>
      <t>mejor_metodo_humedo</t>
    </r>
    <r>
      <rPr>
        <sz val="10.5"/>
        <color rgb="FF569CD6"/>
        <rFont val="Consolas"/>
        <family val="3"/>
      </rPr>
      <t>}</t>
    </r>
    <r>
      <rPr>
        <sz val="10.5"/>
        <color rgb="FFCE9178"/>
        <rFont val="Consolas"/>
        <family val="3"/>
      </rPr>
      <t>_</t>
    </r>
    <r>
      <rPr>
        <sz val="10.5"/>
        <color rgb="FF569CD6"/>
        <rFont val="Consolas"/>
        <family val="3"/>
      </rPr>
      <t>{</t>
    </r>
    <r>
      <rPr>
        <sz val="10.5"/>
        <color rgb="FF4FC1FF"/>
        <rFont val="Consolas"/>
        <family val="3"/>
      </rPr>
      <t>CONFIG_ACTUALIZADA</t>
    </r>
    <r>
      <rPr>
        <sz val="10.5"/>
        <color rgb="FFCCCCCC"/>
        <rFont val="Consolas"/>
        <family val="3"/>
      </rPr>
      <t>[</t>
    </r>
    <r>
      <rPr>
        <sz val="10.5"/>
        <color rgb="FFCE9178"/>
        <rFont val="Consolas"/>
        <family val="3"/>
      </rPr>
      <t>'nombre_lugar'</t>
    </r>
    <r>
      <rPr>
        <sz val="10.5"/>
        <color rgb="FFCCCCCC"/>
        <rFont val="Consolas"/>
        <family val="3"/>
      </rPr>
      <t>]</t>
    </r>
    <r>
      <rPr>
        <sz val="10.5"/>
        <color rgb="FF569CD6"/>
        <rFont val="Consolas"/>
        <family val="3"/>
      </rPr>
      <t>}</t>
    </r>
    <r>
      <rPr>
        <sz val="10.5"/>
        <color rgb="FFCE9178"/>
        <rFont val="Consolas"/>
        <family val="3"/>
      </rPr>
      <t>_</t>
    </r>
    <r>
      <rPr>
        <sz val="10.5"/>
        <color rgb="FF569CD6"/>
        <rFont val="Consolas"/>
        <family val="3"/>
      </rPr>
      <t>{</t>
    </r>
    <r>
      <rPr>
        <sz val="10.5"/>
        <color rgb="FF9CDCFE"/>
        <rFont val="Consolas"/>
        <family val="3"/>
      </rPr>
      <t>mejor_escenario_humedo</t>
    </r>
    <r>
      <rPr>
        <sz val="10.5"/>
        <color rgb="FF569CD6"/>
        <rFont val="Consolas"/>
        <family val="3"/>
      </rPr>
      <t>}</t>
    </r>
    <r>
      <rPr>
        <sz val="10.5"/>
        <color rgb="FFCE9178"/>
        <rFont val="Consolas"/>
        <family val="3"/>
      </rPr>
      <t>.csv"</t>
    </r>
  </si>
  <si>
    <r>
      <t xml:space="preserve">            </t>
    </r>
    <r>
      <rPr>
        <sz val="10.5"/>
        <color rgb="FF9CDCFE"/>
        <rFont val="Consolas"/>
        <family val="3"/>
      </rPr>
      <t>df_fut_humedo</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pd</t>
    </r>
    <r>
      <rPr>
        <sz val="10.5"/>
        <color rgb="FFCCCCCC"/>
        <rFont val="Consolas"/>
        <family val="3"/>
      </rPr>
      <t>.</t>
    </r>
    <r>
      <rPr>
        <sz val="10.5"/>
        <color rgb="FFDCDCAA"/>
        <rFont val="Consolas"/>
        <family val="3"/>
      </rPr>
      <t>read_csv</t>
    </r>
    <r>
      <rPr>
        <sz val="10.5"/>
        <color rgb="FFCCCCCC"/>
        <rFont val="Consolas"/>
        <family val="3"/>
      </rPr>
      <t>(</t>
    </r>
    <r>
      <rPr>
        <sz val="10.5"/>
        <color rgb="FF9CDCFE"/>
        <rFont val="Consolas"/>
        <family val="3"/>
      </rPr>
      <t>df_fut_humedo_path</t>
    </r>
    <r>
      <rPr>
        <sz val="10.5"/>
        <color rgb="FFCCCCCC"/>
        <rFont val="Consolas"/>
        <family val="3"/>
      </rPr>
      <t>)</t>
    </r>
  </si>
  <si>
    <r>
      <t xml:space="preserve">            </t>
    </r>
    <r>
      <rPr>
        <sz val="10.5"/>
        <color rgb="FF9CDCFE"/>
        <rFont val="Consolas"/>
        <family val="3"/>
      </rPr>
      <t>factor_cambio_humedo</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df_fut_humedo</t>
    </r>
    <r>
      <rPr>
        <sz val="10.5"/>
        <color rgb="FFCCCCCC"/>
        <rFont val="Consolas"/>
        <family val="3"/>
      </rPr>
      <t>[</t>
    </r>
    <r>
      <rPr>
        <sz val="10.5"/>
        <color rgb="FFCE9178"/>
        <rFont val="Consolas"/>
        <family val="3"/>
      </rPr>
      <t>'precip_max_corregida_mm'</t>
    </r>
    <r>
      <rPr>
        <sz val="10.5"/>
        <color rgb="FFCCCCCC"/>
        <rFont val="Consolas"/>
        <family val="3"/>
      </rPr>
      <t>].</t>
    </r>
    <r>
      <rPr>
        <sz val="10.5"/>
        <color rgb="FFDCDCAA"/>
        <rFont val="Consolas"/>
        <family val="3"/>
      </rPr>
      <t>dropna</t>
    </r>
    <r>
      <rPr>
        <sz val="10.5"/>
        <color rgb="FFCCCCCC"/>
        <rFont val="Consolas"/>
        <family val="3"/>
      </rPr>
      <t>().</t>
    </r>
    <r>
      <rPr>
        <sz val="10.5"/>
        <color rgb="FFDCDCAA"/>
        <rFont val="Consolas"/>
        <family val="3"/>
      </rPr>
      <t>mean</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df_hist_mean</t>
    </r>
  </si>
  <si>
    <r>
      <t xml:space="preserve">            </t>
    </r>
    <r>
      <rPr>
        <sz val="10.5"/>
        <color rgb="FF9CDCFE"/>
        <rFont val="Consolas"/>
        <family val="3"/>
      </rPr>
      <t>titulo</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569CD6"/>
        <rFont val="Consolas"/>
        <family val="3"/>
      </rPr>
      <t>f</t>
    </r>
    <r>
      <rPr>
        <sz val="10.5"/>
        <color rgb="FFCE9178"/>
        <rFont val="Consolas"/>
        <family val="3"/>
      </rPr>
      <t>'Escenario Húmedo (</t>
    </r>
    <r>
      <rPr>
        <sz val="10.5"/>
        <color rgb="FF569CD6"/>
        <rFont val="Consolas"/>
        <family val="3"/>
      </rPr>
      <t>{</t>
    </r>
    <r>
      <rPr>
        <sz val="10.5"/>
        <color rgb="FF9CDCFE"/>
        <rFont val="Consolas"/>
        <family val="3"/>
      </rPr>
      <t>mejor_metodo_humedo</t>
    </r>
    <r>
      <rPr>
        <sz val="10.5"/>
        <color rgb="FFCCCCCC"/>
        <rFont val="Consolas"/>
        <family val="3"/>
      </rPr>
      <t>.</t>
    </r>
    <r>
      <rPr>
        <sz val="10.5"/>
        <color rgb="FFDCDCAA"/>
        <rFont val="Consolas"/>
        <family val="3"/>
      </rPr>
      <t>replace</t>
    </r>
    <r>
      <rPr>
        <sz val="10.5"/>
        <color rgb="FFCCCCCC"/>
        <rFont val="Consolas"/>
        <family val="3"/>
      </rPr>
      <t>(</t>
    </r>
    <r>
      <rPr>
        <sz val="10.5"/>
        <color rgb="FFCE9178"/>
        <rFont val="Consolas"/>
        <family val="3"/>
      </rPr>
      <t>"_"</t>
    </r>
    <r>
      <rPr>
        <sz val="10.5"/>
        <color rgb="FFCCCCCC"/>
        <rFont val="Consolas"/>
        <family val="3"/>
      </rPr>
      <t xml:space="preserve">, </t>
    </r>
    <r>
      <rPr>
        <sz val="10.5"/>
        <color rgb="FFCE9178"/>
        <rFont val="Consolas"/>
        <family val="3"/>
      </rPr>
      <t>" "</t>
    </r>
    <r>
      <rPr>
        <sz val="10.5"/>
        <color rgb="FFCCCCCC"/>
        <rFont val="Consolas"/>
        <family val="3"/>
      </rPr>
      <t>).</t>
    </r>
    <r>
      <rPr>
        <sz val="10.5"/>
        <color rgb="FFDCDCAA"/>
        <rFont val="Consolas"/>
        <family val="3"/>
      </rPr>
      <t>title</t>
    </r>
    <r>
      <rPr>
        <sz val="10.5"/>
        <color rgb="FFCCCCCC"/>
        <rFont val="Consolas"/>
        <family val="3"/>
      </rPr>
      <t>()</t>
    </r>
    <r>
      <rPr>
        <sz val="10.5"/>
        <color rgb="FF569CD6"/>
        <rFont val="Consolas"/>
        <family val="3"/>
      </rPr>
      <t>}</t>
    </r>
    <r>
      <rPr>
        <sz val="10.5"/>
        <color rgb="FFCE9178"/>
        <rFont val="Consolas"/>
        <family val="3"/>
      </rPr>
      <t>)'</t>
    </r>
  </si>
  <si>
    <r>
      <t xml:space="preserve">            </t>
    </r>
    <r>
      <rPr>
        <sz val="10.5"/>
        <color rgb="FFDCDCAA"/>
        <rFont val="Consolas"/>
        <family val="3"/>
      </rPr>
      <t>generar_grafico_idf</t>
    </r>
    <r>
      <rPr>
        <sz val="10.5"/>
        <color rgb="FFCCCCCC"/>
        <rFont val="Consolas"/>
        <family val="3"/>
      </rPr>
      <t>(</t>
    </r>
    <r>
      <rPr>
        <sz val="10.5"/>
        <color rgb="FF4FC1FF"/>
        <rFont val="Consolas"/>
        <family val="3"/>
      </rPr>
      <t>CONFIG_ACTUALIZADA</t>
    </r>
    <r>
      <rPr>
        <sz val="10.5"/>
        <color rgb="FFCCCCCC"/>
        <rFont val="Consolas"/>
        <family val="3"/>
      </rPr>
      <t xml:space="preserve">, </t>
    </r>
    <r>
      <rPr>
        <sz val="10.5"/>
        <color rgb="FF9CDCFE"/>
        <rFont val="Consolas"/>
        <family val="3"/>
      </rPr>
      <t>mejor_escenario_humedo</t>
    </r>
    <r>
      <rPr>
        <sz val="10.5"/>
        <color rgb="FFCCCCCC"/>
        <rFont val="Consolas"/>
        <family val="3"/>
      </rPr>
      <t xml:space="preserve">, </t>
    </r>
    <r>
      <rPr>
        <sz val="10.5"/>
        <color rgb="FF9CDCFE"/>
        <rFont val="Consolas"/>
        <family val="3"/>
      </rPr>
      <t>factor_cambio_humedo</t>
    </r>
    <r>
      <rPr>
        <sz val="10.5"/>
        <color rgb="FFCCCCCC"/>
        <rFont val="Consolas"/>
        <family val="3"/>
      </rPr>
      <t xml:space="preserve">, </t>
    </r>
    <r>
      <rPr>
        <sz val="10.5"/>
        <color rgb="FF9CDCFE"/>
        <rFont val="Consolas"/>
        <family val="3"/>
      </rPr>
      <t>titulo</t>
    </r>
    <r>
      <rPr>
        <sz val="10.5"/>
        <color rgb="FFCCCCCC"/>
        <rFont val="Consolas"/>
        <family val="3"/>
      </rPr>
      <t xml:space="preserve">, </t>
    </r>
    <r>
      <rPr>
        <sz val="10.5"/>
        <color rgb="FFCE9178"/>
        <rFont val="Consolas"/>
        <family val="3"/>
      </rPr>
      <t>"escenario_humedo"</t>
    </r>
    <r>
      <rPr>
        <sz val="10.5"/>
        <color rgb="FFCCCCCC"/>
        <rFont val="Consolas"/>
        <family val="3"/>
      </rPr>
      <t xml:space="preserve">, </t>
    </r>
    <r>
      <rPr>
        <sz val="10.5"/>
        <color rgb="FF9CDCFE"/>
        <rFont val="Consolas"/>
        <family val="3"/>
      </rPr>
      <t>mejor_modelo_base</t>
    </r>
    <r>
      <rPr>
        <sz val="10.5"/>
        <color rgb="FFCCCCCC"/>
        <rFont val="Consolas"/>
        <family val="3"/>
      </rPr>
      <t>)</t>
    </r>
  </si>
  <si>
    <r>
      <t xml:space="preserve">        </t>
    </r>
    <r>
      <rPr>
        <sz val="10.5"/>
        <color rgb="FFC586C0"/>
        <rFont val="Consolas"/>
        <family val="3"/>
      </rPr>
      <t>else</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</si>
  <si>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CE9178"/>
        <rFont val="Consolas"/>
        <family val="3"/>
      </rPr>
      <t>"X No se encontraron datos para generar el análisis. Asegúrate de que los pasos B y C se ejecutaron correctamente."</t>
    </r>
    <r>
      <rPr>
        <sz val="10.5"/>
        <color rgb="FFCCCCCC"/>
        <rFont val="Consolas"/>
        <family val="3"/>
      </rPr>
      <t>)</t>
    </r>
  </si>
  <si>
    <r>
      <t xml:space="preserve">        </t>
    </r>
    <r>
      <rPr>
        <sz val="10.5"/>
        <color rgb="FF6A9955"/>
        <rFont val="Consolas"/>
        <family val="3"/>
      </rPr>
      <t># 3. Generar el gráfico IDF para la tendencia suavizada de CHIRPS</t>
    </r>
  </si>
  <si>
    <r>
      <t xml:space="preserve">        </t>
    </r>
    <r>
      <rPr>
        <sz val="10.5"/>
        <color rgb="FF9CDCFE"/>
        <rFont val="Consolas"/>
        <family val="3"/>
      </rPr>
      <t>factor_suavizado</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DCDCAA"/>
        <rFont val="Consolas"/>
        <family val="3"/>
      </rPr>
      <t>detectar_periodo_tendencia_positiva_chirps</t>
    </r>
    <r>
      <rPr>
        <sz val="10.5"/>
        <color rgb="FFCCCCCC"/>
        <rFont val="Consolas"/>
        <family val="3"/>
      </rPr>
      <t>(</t>
    </r>
    <r>
      <rPr>
        <sz val="10.5"/>
        <color rgb="FF9CDCFE"/>
        <rFont val="Consolas"/>
        <family val="3"/>
      </rPr>
      <t>df_hist_filtrado</t>
    </r>
    <r>
      <rPr>
        <sz val="10.5"/>
        <color rgb="FFCCCCCC"/>
        <rFont val="Consolas"/>
        <family val="3"/>
      </rPr>
      <t>)</t>
    </r>
  </si>
  <si>
    <r>
      <t xml:space="preserve">        </t>
    </r>
    <r>
      <rPr>
        <sz val="10.5"/>
        <color rgb="FFDCDCAA"/>
        <rFont val="Consolas"/>
        <family val="3"/>
      </rPr>
      <t>generar_grafico_idf</t>
    </r>
    <r>
      <rPr>
        <sz val="10.5"/>
        <color rgb="FFCCCCCC"/>
        <rFont val="Consolas"/>
        <family val="3"/>
      </rPr>
      <t>(</t>
    </r>
    <r>
      <rPr>
        <sz val="10.5"/>
        <color rgb="FF4FC1FF"/>
        <rFont val="Consolas"/>
        <family val="3"/>
      </rPr>
      <t>CONFIG_ACTUALIZADA</t>
    </r>
    <r>
      <rPr>
        <sz val="10.5"/>
        <color rgb="FFCCCCCC"/>
        <rFont val="Consolas"/>
        <family val="3"/>
      </rPr>
      <t xml:space="preserve">, </t>
    </r>
    <r>
      <rPr>
        <sz val="10.5"/>
        <color rgb="FFCE9178"/>
        <rFont val="Consolas"/>
        <family val="3"/>
      </rPr>
      <t>'n/a'</t>
    </r>
    <r>
      <rPr>
        <sz val="10.5"/>
        <color rgb="FFCCCCCC"/>
        <rFont val="Consolas"/>
        <family val="3"/>
      </rPr>
      <t xml:space="preserve">, </t>
    </r>
    <r>
      <rPr>
        <sz val="10.5"/>
        <color rgb="FF9CDCFE"/>
        <rFont val="Consolas"/>
        <family val="3"/>
      </rPr>
      <t>factor_suavizado</t>
    </r>
    <r>
      <rPr>
        <sz val="10.5"/>
        <color rgb="FFCCCCCC"/>
        <rFont val="Consolas"/>
        <family val="3"/>
      </rPr>
      <t xml:space="preserve">, </t>
    </r>
    <r>
      <rPr>
        <sz val="10.5"/>
        <color rgb="FFCE9178"/>
        <rFont val="Consolas"/>
        <family val="3"/>
      </rPr>
      <t>"Detección de Tendencia Positiva Reciente"</t>
    </r>
    <r>
      <rPr>
        <sz val="10.5"/>
        <color rgb="FFCCCCCC"/>
        <rFont val="Consolas"/>
        <family val="3"/>
      </rPr>
      <t xml:space="preserve">, </t>
    </r>
    <r>
      <rPr>
        <sz val="10.5"/>
        <color rgb="FFCE9178"/>
        <rFont val="Consolas"/>
        <family val="3"/>
      </rPr>
      <t>"tendencia_positiva_reciente"</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</si>
  <si>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CE9178"/>
        <rFont val="Consolas"/>
        <family val="3"/>
      </rPr>
      <t>"</t>
    </r>
    <r>
      <rPr>
        <sz val="10.5"/>
        <color rgb="FFD7BA7D"/>
        <rFont val="Consolas"/>
        <family val="3"/>
      </rPr>
      <t>\n</t>
    </r>
    <r>
      <rPr>
        <sz val="10.5"/>
        <color rgb="FFCE9178"/>
        <rFont val="Segoe UI Symbol"/>
        <family val="2"/>
      </rPr>
      <t>☑</t>
    </r>
    <r>
      <rPr>
        <sz val="10.5"/>
        <color rgb="FFCE9178"/>
        <rFont val="Consolas"/>
        <family val="3"/>
      </rPr>
      <t xml:space="preserve"> ¡Script E.1 (Análisis Húmedo) completado! Revisa los gráficos específicos en la carpeta de datos."</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</si>
  <si>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 xml:space="preserve">"X Error al cargar archivos para el análisis húmedo: </t>
    </r>
    <r>
      <rPr>
        <sz val="10.5"/>
        <color rgb="FF569CD6"/>
        <rFont val="Consolas"/>
        <family val="3"/>
      </rPr>
      <t>{</t>
    </r>
    <r>
      <rPr>
        <sz val="10.5"/>
        <color rgb="FF9CDCFE"/>
        <rFont val="Consolas"/>
        <family val="3"/>
      </rPr>
      <t>e</t>
    </r>
    <r>
      <rPr>
        <sz val="10.5"/>
        <color rgb="FFCCCCCC"/>
        <rFont val="Consolas"/>
        <family val="3"/>
      </rPr>
      <t>.</t>
    </r>
    <r>
      <rPr>
        <sz val="10.5"/>
        <color rgb="FF9CDCFE"/>
        <rFont val="Consolas"/>
        <family val="3"/>
      </rPr>
      <t>filename</t>
    </r>
    <r>
      <rPr>
        <sz val="10.5"/>
        <color rgb="FF569CD6"/>
        <rFont val="Consolas"/>
        <family val="3"/>
      </rPr>
      <t>}</t>
    </r>
    <r>
      <rPr>
        <sz val="10.5"/>
        <color rgb="FFCE9178"/>
        <rFont val="Consolas"/>
        <family val="3"/>
      </rPr>
      <t>. Asegúrate de que los pasos B y C se ejecutaron correctamente."</t>
    </r>
    <r>
      <rPr>
        <sz val="10.5"/>
        <color rgb="FFCCCCCC"/>
        <rFont val="Consolas"/>
        <family val="3"/>
      </rPr>
      <t>)</t>
    </r>
  </si>
  <si>
    <t>PASO F</t>
  </si>
  <si>
    <t># F_Analisis_Escacez_Logroño.py</t>
  </si>
  <si>
    <t># Genera un análisis de escenario de "escasez" enfocado en el modelo con el mayor</t>
  </si>
  <si>
    <t># cambio porcentual negativo y un análisis de tendencia suavizada de CHIRPS.</t>
  </si>
  <si>
    <r>
      <t>def</t>
    </r>
    <r>
      <rPr>
        <sz val="10.5"/>
        <color rgb="FFCCCCCC"/>
        <rFont val="Consolas"/>
        <family val="3"/>
      </rPr>
      <t xml:space="preserve"> </t>
    </r>
    <r>
      <rPr>
        <sz val="10.5"/>
        <color rgb="FFDCDCAA"/>
        <rFont val="Consolas"/>
        <family val="3"/>
      </rPr>
      <t>generar_grafico_idf_escacez</t>
    </r>
    <r>
      <rPr>
        <sz val="10.5"/>
        <color rgb="FFCCCCCC"/>
        <rFont val="Consolas"/>
        <family val="3"/>
      </rPr>
      <t>(</t>
    </r>
    <r>
      <rPr>
        <sz val="10.5"/>
        <color rgb="FF9CDCFE"/>
        <rFont val="Consolas"/>
        <family val="3"/>
      </rPr>
      <t>config</t>
    </r>
    <r>
      <rPr>
        <sz val="10.5"/>
        <color rgb="FFCCCCCC"/>
        <rFont val="Consolas"/>
        <family val="3"/>
      </rPr>
      <t xml:space="preserve">, </t>
    </r>
    <r>
      <rPr>
        <sz val="10.5"/>
        <color rgb="FF9CDCFE"/>
        <rFont val="Consolas"/>
        <family val="3"/>
      </rPr>
      <t>escenario</t>
    </r>
    <r>
      <rPr>
        <sz val="10.5"/>
        <color rgb="FFCCCCCC"/>
        <rFont val="Consolas"/>
        <family val="3"/>
      </rPr>
      <t xml:space="preserve">, </t>
    </r>
    <r>
      <rPr>
        <sz val="10.5"/>
        <color rgb="FF9CDCFE"/>
        <rFont val="Consolas"/>
        <family val="3"/>
      </rPr>
      <t>factor_cambio</t>
    </r>
    <r>
      <rPr>
        <sz val="10.5"/>
        <color rgb="FFCCCCCC"/>
        <rFont val="Consolas"/>
        <family val="3"/>
      </rPr>
      <t xml:space="preserve">, </t>
    </r>
    <r>
      <rPr>
        <sz val="10.5"/>
        <color rgb="FF9CDCFE"/>
        <rFont val="Consolas"/>
        <family val="3"/>
      </rPr>
      <t>titulo_metodologia</t>
    </r>
    <r>
      <rPr>
        <sz val="10.5"/>
        <color rgb="FFCCCCCC"/>
        <rFont val="Consolas"/>
        <family val="3"/>
      </rPr>
      <t xml:space="preserve">, </t>
    </r>
    <r>
      <rPr>
        <sz val="10.5"/>
        <color rgb="FF9CDCFE"/>
        <rFont val="Consolas"/>
        <family val="3"/>
      </rPr>
      <t>nombre_archivo</t>
    </r>
    <r>
      <rPr>
        <sz val="10.5"/>
        <color rgb="FFCCCCCC"/>
        <rFont val="Consolas"/>
        <family val="3"/>
      </rPr>
      <t xml:space="preserve">, </t>
    </r>
    <r>
      <rPr>
        <sz val="10.5"/>
        <color rgb="FF9CDCFE"/>
        <rFont val="Consolas"/>
        <family val="3"/>
      </rPr>
      <t>modelo</t>
    </r>
    <r>
      <rPr>
        <sz val="10.5"/>
        <color rgb="FFD4D4D4"/>
        <rFont val="Consolas"/>
        <family val="3"/>
      </rPr>
      <t>=</t>
    </r>
    <r>
      <rPr>
        <sz val="10.5"/>
        <color rgb="FF569CD6"/>
        <rFont val="Consolas"/>
        <family val="3"/>
      </rPr>
      <t>None</t>
    </r>
    <r>
      <rPr>
        <sz val="10.5"/>
        <color rgb="FFCCCCCC"/>
        <rFont val="Consolas"/>
        <family val="3"/>
      </rPr>
      <t>):</t>
    </r>
  </si>
  <si>
    <r>
      <t xml:space="preserve">    </t>
    </r>
    <r>
      <rPr>
        <sz val="10.5"/>
        <color rgb="FFCE9178"/>
        <rFont val="Consolas"/>
        <family val="3"/>
      </rPr>
      <t>"""Genera un gráfico de curvas IDF con los datos de un escenario y metodología específicos para el modelo de escasez."""</t>
    </r>
  </si>
  <si>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t>
    </r>
    <r>
      <rPr>
        <sz val="10.5"/>
        <color rgb="FFD7BA7D"/>
        <rFont val="Consolas"/>
        <family val="3"/>
      </rPr>
      <t>\n</t>
    </r>
    <r>
      <rPr>
        <sz val="10.5"/>
        <color rgb="FFCE9178"/>
        <rFont val="Consolas"/>
        <family val="3"/>
      </rPr>
      <t xml:space="preserve">--- PASO F: Generando Análisis de Escenario de Escasez para el Modelo </t>
    </r>
    <r>
      <rPr>
        <sz val="10.5"/>
        <color rgb="FF569CD6"/>
        <rFont val="Consolas"/>
        <family val="3"/>
      </rPr>
      <t>{</t>
    </r>
    <r>
      <rPr>
        <sz val="10.5"/>
        <color rgb="FF9CDCFE"/>
        <rFont val="Consolas"/>
        <family val="3"/>
      </rPr>
      <t>mejor_modelo_base</t>
    </r>
    <r>
      <rPr>
        <sz val="10.5"/>
        <color rgb="FF569CD6"/>
        <rFont val="Consolas"/>
        <family val="3"/>
      </rPr>
      <t>}</t>
    </r>
    <r>
      <rPr>
        <sz val="10.5"/>
        <color rgb="FFCE9178"/>
        <rFont val="Consolas"/>
        <family val="3"/>
      </rPr>
      <t xml:space="preserve"> ---"</t>
    </r>
    <r>
      <rPr>
        <sz val="10.5"/>
        <color rgb="FFCCCCCC"/>
        <rFont val="Consolas"/>
        <family val="3"/>
      </rPr>
      <t>)</t>
    </r>
  </si>
  <si>
    <r>
      <t xml:space="preserve">    </t>
    </r>
    <r>
      <rPr>
        <sz val="10.5"/>
        <color rgb="FF6A9955"/>
        <rFont val="Consolas"/>
        <family val="3"/>
      </rPr>
      <t># 1. Identificar el método con el mayor cambio negativo para el mejor modelo</t>
    </r>
  </si>
  <si>
    <r>
      <t xml:space="preserve">    </t>
    </r>
    <r>
      <rPr>
        <sz val="10.5"/>
        <color rgb="FF9CDCFE"/>
        <rFont val="Consolas"/>
        <family val="3"/>
      </rPr>
      <t>menor_cambio</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B5CEA8"/>
        <rFont val="Consolas"/>
        <family val="3"/>
      </rPr>
      <t>1</t>
    </r>
  </si>
  <si>
    <r>
      <t xml:space="preserve">    </t>
    </r>
    <r>
      <rPr>
        <sz val="10.5"/>
        <color rgb="FF9CDCFE"/>
        <rFont val="Consolas"/>
        <family val="3"/>
      </rPr>
      <t>mejor_escenario_escasez</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569CD6"/>
        <rFont val="Consolas"/>
        <family val="3"/>
      </rPr>
      <t>None</t>
    </r>
  </si>
  <si>
    <r>
      <t xml:space="preserve">    </t>
    </r>
    <r>
      <rPr>
        <sz val="10.5"/>
        <color rgb="FF9CDCFE"/>
        <rFont val="Consolas"/>
        <family val="3"/>
      </rPr>
      <t>mejor_metodo_escasez</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569CD6"/>
        <rFont val="Consolas"/>
        <family val="3"/>
      </rPr>
      <t>None</t>
    </r>
  </si>
  <si>
    <r>
      <t xml:space="preserve">                    </t>
    </r>
    <r>
      <rPr>
        <sz val="10.5"/>
        <color rgb="FFC586C0"/>
        <rFont val="Consolas"/>
        <family val="3"/>
      </rPr>
      <t>if</t>
    </r>
    <r>
      <rPr>
        <sz val="10.5"/>
        <color rgb="FFCCCCCC"/>
        <rFont val="Consolas"/>
        <family val="3"/>
      </rPr>
      <t xml:space="preserve"> </t>
    </r>
    <r>
      <rPr>
        <sz val="10.5"/>
        <color rgb="FF9CDCFE"/>
        <rFont val="Consolas"/>
        <family val="3"/>
      </rPr>
      <t>cambio_pct</t>
    </r>
    <r>
      <rPr>
        <sz val="10.5"/>
        <color rgb="FFCCCCCC"/>
        <rFont val="Consolas"/>
        <family val="3"/>
      </rPr>
      <t xml:space="preserve"> </t>
    </r>
    <r>
      <rPr>
        <sz val="10.5"/>
        <color rgb="FFD4D4D4"/>
        <rFont val="Consolas"/>
        <family val="3"/>
      </rPr>
      <t>&lt;</t>
    </r>
    <r>
      <rPr>
        <sz val="10.5"/>
        <color rgb="FFCCCCCC"/>
        <rFont val="Consolas"/>
        <family val="3"/>
      </rPr>
      <t xml:space="preserve"> </t>
    </r>
    <r>
      <rPr>
        <sz val="10.5"/>
        <color rgb="FF9CDCFE"/>
        <rFont val="Consolas"/>
        <family val="3"/>
      </rPr>
      <t>menor_cambio</t>
    </r>
    <r>
      <rPr>
        <sz val="10.5"/>
        <color rgb="FFCCCCCC"/>
        <rFont val="Consolas"/>
        <family val="3"/>
      </rPr>
      <t>:</t>
    </r>
  </si>
  <si>
    <r>
      <t xml:space="preserve">                        </t>
    </r>
    <r>
      <rPr>
        <sz val="10.5"/>
        <color rgb="FF9CDCFE"/>
        <rFont val="Consolas"/>
        <family val="3"/>
      </rPr>
      <t>menor_cambio</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cambio_pct</t>
    </r>
  </si>
  <si>
    <r>
      <t xml:space="preserve">                        </t>
    </r>
    <r>
      <rPr>
        <sz val="10.5"/>
        <color rgb="FF9CDCFE"/>
        <rFont val="Consolas"/>
        <family val="3"/>
      </rPr>
      <t>mejor_escenario_escasez</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escenario</t>
    </r>
  </si>
  <si>
    <r>
      <t xml:space="preserve">                        </t>
    </r>
    <r>
      <rPr>
        <sz val="10.5"/>
        <color rgb="FF9CDCFE"/>
        <rFont val="Consolas"/>
        <family val="3"/>
      </rPr>
      <t>mejor_metodo_escasez</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metodo</t>
    </r>
  </si>
  <si>
    <r>
      <t xml:space="preserve">        </t>
    </r>
    <r>
      <rPr>
        <sz val="10.5"/>
        <color rgb="FF6A9955"/>
        <rFont val="Consolas"/>
        <family val="3"/>
      </rPr>
      <t># 2. Generar el gráfico IDF para el escenario de escasez</t>
    </r>
  </si>
  <si>
    <r>
      <t xml:space="preserve">        </t>
    </r>
    <r>
      <rPr>
        <sz val="10.5"/>
        <color rgb="FFC586C0"/>
        <rFont val="Consolas"/>
        <family val="3"/>
      </rPr>
      <t>if</t>
    </r>
    <r>
      <rPr>
        <sz val="10.5"/>
        <color rgb="FFCCCCCC"/>
        <rFont val="Consolas"/>
        <family val="3"/>
      </rPr>
      <t xml:space="preserve"> </t>
    </r>
    <r>
      <rPr>
        <sz val="10.5"/>
        <color rgb="FF9CDCFE"/>
        <rFont val="Consolas"/>
        <family val="3"/>
      </rPr>
      <t>mejor_metodo_escasez</t>
    </r>
    <r>
      <rPr>
        <sz val="10.5"/>
        <color rgb="FFCCCCCC"/>
        <rFont val="Consolas"/>
        <family val="3"/>
      </rPr>
      <t>:</t>
    </r>
  </si>
  <si>
    <r>
      <t xml:space="preserve">            </t>
    </r>
    <r>
      <rPr>
        <sz val="10.5"/>
        <color rgb="FF9CDCFE"/>
        <rFont val="Consolas"/>
        <family val="3"/>
      </rPr>
      <t>df_fut_escasez_path</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569CD6"/>
        <rFont val="Consolas"/>
        <family val="3"/>
      </rPr>
      <t>f</t>
    </r>
    <r>
      <rPr>
        <sz val="10.5"/>
        <color rgb="FFCE9178"/>
        <rFont val="Consolas"/>
        <family val="3"/>
      </rPr>
      <t>"futuro_corregido_</t>
    </r>
    <r>
      <rPr>
        <sz val="10.5"/>
        <color rgb="FF569CD6"/>
        <rFont val="Consolas"/>
        <family val="3"/>
      </rPr>
      <t>{</t>
    </r>
    <r>
      <rPr>
        <sz val="10.5"/>
        <color rgb="FF9CDCFE"/>
        <rFont val="Consolas"/>
        <family val="3"/>
      </rPr>
      <t>mejor_modelo_base</t>
    </r>
    <r>
      <rPr>
        <sz val="10.5"/>
        <color rgb="FF569CD6"/>
        <rFont val="Consolas"/>
        <family val="3"/>
      </rPr>
      <t>}</t>
    </r>
    <r>
      <rPr>
        <sz val="10.5"/>
        <color rgb="FFCE9178"/>
        <rFont val="Consolas"/>
        <family val="3"/>
      </rPr>
      <t>_</t>
    </r>
    <r>
      <rPr>
        <sz val="10.5"/>
        <color rgb="FF569CD6"/>
        <rFont val="Consolas"/>
        <family val="3"/>
      </rPr>
      <t>{</t>
    </r>
    <r>
      <rPr>
        <sz val="10.5"/>
        <color rgb="FF9CDCFE"/>
        <rFont val="Consolas"/>
        <family val="3"/>
      </rPr>
      <t>mejor_metodo_escasez</t>
    </r>
    <r>
      <rPr>
        <sz val="10.5"/>
        <color rgb="FF569CD6"/>
        <rFont val="Consolas"/>
        <family val="3"/>
      </rPr>
      <t>}</t>
    </r>
    <r>
      <rPr>
        <sz val="10.5"/>
        <color rgb="FFCE9178"/>
        <rFont val="Consolas"/>
        <family val="3"/>
      </rPr>
      <t>_</t>
    </r>
    <r>
      <rPr>
        <sz val="10.5"/>
        <color rgb="FF569CD6"/>
        <rFont val="Consolas"/>
        <family val="3"/>
      </rPr>
      <t>{</t>
    </r>
    <r>
      <rPr>
        <sz val="10.5"/>
        <color rgb="FF4FC1FF"/>
        <rFont val="Consolas"/>
        <family val="3"/>
      </rPr>
      <t>CONFIG_ACTUALIZADA</t>
    </r>
    <r>
      <rPr>
        <sz val="10.5"/>
        <color rgb="FFCCCCCC"/>
        <rFont val="Consolas"/>
        <family val="3"/>
      </rPr>
      <t>[</t>
    </r>
    <r>
      <rPr>
        <sz val="10.5"/>
        <color rgb="FFCE9178"/>
        <rFont val="Consolas"/>
        <family val="3"/>
      </rPr>
      <t>'nombre_lugar'</t>
    </r>
    <r>
      <rPr>
        <sz val="10.5"/>
        <color rgb="FFCCCCCC"/>
        <rFont val="Consolas"/>
        <family val="3"/>
      </rPr>
      <t>]</t>
    </r>
    <r>
      <rPr>
        <sz val="10.5"/>
        <color rgb="FF569CD6"/>
        <rFont val="Consolas"/>
        <family val="3"/>
      </rPr>
      <t>}</t>
    </r>
    <r>
      <rPr>
        <sz val="10.5"/>
        <color rgb="FFCE9178"/>
        <rFont val="Consolas"/>
        <family val="3"/>
      </rPr>
      <t>_</t>
    </r>
    <r>
      <rPr>
        <sz val="10.5"/>
        <color rgb="FF569CD6"/>
        <rFont val="Consolas"/>
        <family val="3"/>
      </rPr>
      <t>{</t>
    </r>
    <r>
      <rPr>
        <sz val="10.5"/>
        <color rgb="FF9CDCFE"/>
        <rFont val="Consolas"/>
        <family val="3"/>
      </rPr>
      <t>mejor_escenario_escasez</t>
    </r>
    <r>
      <rPr>
        <sz val="10.5"/>
        <color rgb="FF569CD6"/>
        <rFont val="Consolas"/>
        <family val="3"/>
      </rPr>
      <t>}</t>
    </r>
    <r>
      <rPr>
        <sz val="10.5"/>
        <color rgb="FFCE9178"/>
        <rFont val="Consolas"/>
        <family val="3"/>
      </rPr>
      <t>.csv"</t>
    </r>
  </si>
  <si>
    <r>
      <t xml:space="preserve">            </t>
    </r>
    <r>
      <rPr>
        <sz val="10.5"/>
        <color rgb="FF9CDCFE"/>
        <rFont val="Consolas"/>
        <family val="3"/>
      </rPr>
      <t>df_fut_escasez</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4EC9B0"/>
        <rFont val="Consolas"/>
        <family val="3"/>
      </rPr>
      <t>pd</t>
    </r>
    <r>
      <rPr>
        <sz val="10.5"/>
        <color rgb="FFCCCCCC"/>
        <rFont val="Consolas"/>
        <family val="3"/>
      </rPr>
      <t>.</t>
    </r>
    <r>
      <rPr>
        <sz val="10.5"/>
        <color rgb="FFDCDCAA"/>
        <rFont val="Consolas"/>
        <family val="3"/>
      </rPr>
      <t>read_csv</t>
    </r>
    <r>
      <rPr>
        <sz val="10.5"/>
        <color rgb="FFCCCCCC"/>
        <rFont val="Consolas"/>
        <family val="3"/>
      </rPr>
      <t>(</t>
    </r>
    <r>
      <rPr>
        <sz val="10.5"/>
        <color rgb="FF9CDCFE"/>
        <rFont val="Consolas"/>
        <family val="3"/>
      </rPr>
      <t>df_fut_escasez_path</t>
    </r>
    <r>
      <rPr>
        <sz val="10.5"/>
        <color rgb="FFCCCCCC"/>
        <rFont val="Consolas"/>
        <family val="3"/>
      </rPr>
      <t>)</t>
    </r>
  </si>
  <si>
    <r>
      <t xml:space="preserve">            </t>
    </r>
    <r>
      <rPr>
        <sz val="10.5"/>
        <color rgb="FF9CDCFE"/>
        <rFont val="Consolas"/>
        <family val="3"/>
      </rPr>
      <t>factor_cambio_escasez</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df_fut_escasez</t>
    </r>
    <r>
      <rPr>
        <sz val="10.5"/>
        <color rgb="FFCCCCCC"/>
        <rFont val="Consolas"/>
        <family val="3"/>
      </rPr>
      <t>[</t>
    </r>
    <r>
      <rPr>
        <sz val="10.5"/>
        <color rgb="FFCE9178"/>
        <rFont val="Consolas"/>
        <family val="3"/>
      </rPr>
      <t>'precip_max_corregida_mm'</t>
    </r>
    <r>
      <rPr>
        <sz val="10.5"/>
        <color rgb="FFCCCCCC"/>
        <rFont val="Consolas"/>
        <family val="3"/>
      </rPr>
      <t>].</t>
    </r>
    <r>
      <rPr>
        <sz val="10.5"/>
        <color rgb="FFDCDCAA"/>
        <rFont val="Consolas"/>
        <family val="3"/>
      </rPr>
      <t>dropna</t>
    </r>
    <r>
      <rPr>
        <sz val="10.5"/>
        <color rgb="FFCCCCCC"/>
        <rFont val="Consolas"/>
        <family val="3"/>
      </rPr>
      <t>().</t>
    </r>
    <r>
      <rPr>
        <sz val="10.5"/>
        <color rgb="FFDCDCAA"/>
        <rFont val="Consolas"/>
        <family val="3"/>
      </rPr>
      <t>mean</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9CDCFE"/>
        <rFont val="Consolas"/>
        <family val="3"/>
      </rPr>
      <t>df_hist_mean</t>
    </r>
  </si>
  <si>
    <r>
      <t xml:space="preserve">            </t>
    </r>
    <r>
      <rPr>
        <sz val="10.5"/>
        <color rgb="FF9CDCFE"/>
        <rFont val="Consolas"/>
        <family val="3"/>
      </rPr>
      <t>titulo</t>
    </r>
    <r>
      <rPr>
        <sz val="10.5"/>
        <color rgb="FFCCCCCC"/>
        <rFont val="Consolas"/>
        <family val="3"/>
      </rPr>
      <t xml:space="preserve"> </t>
    </r>
    <r>
      <rPr>
        <sz val="10.5"/>
        <color rgb="FFD4D4D4"/>
        <rFont val="Consolas"/>
        <family val="3"/>
      </rPr>
      <t>=</t>
    </r>
    <r>
      <rPr>
        <sz val="10.5"/>
        <color rgb="FFCCCCCC"/>
        <rFont val="Consolas"/>
        <family val="3"/>
      </rPr>
      <t xml:space="preserve"> </t>
    </r>
    <r>
      <rPr>
        <sz val="10.5"/>
        <color rgb="FF569CD6"/>
        <rFont val="Consolas"/>
        <family val="3"/>
      </rPr>
      <t>f</t>
    </r>
    <r>
      <rPr>
        <sz val="10.5"/>
        <color rgb="FFCE9178"/>
        <rFont val="Consolas"/>
        <family val="3"/>
      </rPr>
      <t>'Modelo de Escacez (</t>
    </r>
    <r>
      <rPr>
        <sz val="10.5"/>
        <color rgb="FF569CD6"/>
        <rFont val="Consolas"/>
        <family val="3"/>
      </rPr>
      <t>{</t>
    </r>
    <r>
      <rPr>
        <sz val="10.5"/>
        <color rgb="FF9CDCFE"/>
        <rFont val="Consolas"/>
        <family val="3"/>
      </rPr>
      <t>mejor_metodo_escasez</t>
    </r>
    <r>
      <rPr>
        <sz val="10.5"/>
        <color rgb="FFCCCCCC"/>
        <rFont val="Consolas"/>
        <family val="3"/>
      </rPr>
      <t>.</t>
    </r>
    <r>
      <rPr>
        <sz val="10.5"/>
        <color rgb="FFDCDCAA"/>
        <rFont val="Consolas"/>
        <family val="3"/>
      </rPr>
      <t>replace</t>
    </r>
    <r>
      <rPr>
        <sz val="10.5"/>
        <color rgb="FFCCCCCC"/>
        <rFont val="Consolas"/>
        <family val="3"/>
      </rPr>
      <t>(</t>
    </r>
    <r>
      <rPr>
        <sz val="10.5"/>
        <color rgb="FFCE9178"/>
        <rFont val="Consolas"/>
        <family val="3"/>
      </rPr>
      <t>"_"</t>
    </r>
    <r>
      <rPr>
        <sz val="10.5"/>
        <color rgb="FFCCCCCC"/>
        <rFont val="Consolas"/>
        <family val="3"/>
      </rPr>
      <t xml:space="preserve">, </t>
    </r>
    <r>
      <rPr>
        <sz val="10.5"/>
        <color rgb="FFCE9178"/>
        <rFont val="Consolas"/>
        <family val="3"/>
      </rPr>
      <t>" "</t>
    </r>
    <r>
      <rPr>
        <sz val="10.5"/>
        <color rgb="FFCCCCCC"/>
        <rFont val="Consolas"/>
        <family val="3"/>
      </rPr>
      <t>).</t>
    </r>
    <r>
      <rPr>
        <sz val="10.5"/>
        <color rgb="FFDCDCAA"/>
        <rFont val="Consolas"/>
        <family val="3"/>
      </rPr>
      <t>title</t>
    </r>
    <r>
      <rPr>
        <sz val="10.5"/>
        <color rgb="FFCCCCCC"/>
        <rFont val="Consolas"/>
        <family val="3"/>
      </rPr>
      <t>()</t>
    </r>
    <r>
      <rPr>
        <sz val="10.5"/>
        <color rgb="FF569CD6"/>
        <rFont val="Consolas"/>
        <family val="3"/>
      </rPr>
      <t>}</t>
    </r>
    <r>
      <rPr>
        <sz val="10.5"/>
        <color rgb="FFCE9178"/>
        <rFont val="Consolas"/>
        <family val="3"/>
      </rPr>
      <t>)'</t>
    </r>
  </si>
  <si>
    <r>
      <t xml:space="preserve">            </t>
    </r>
    <r>
      <rPr>
        <sz val="10.5"/>
        <color rgb="FFDCDCAA"/>
        <rFont val="Consolas"/>
        <family val="3"/>
      </rPr>
      <t>generar_grafico_idf_escacez</t>
    </r>
    <r>
      <rPr>
        <sz val="10.5"/>
        <color rgb="FFCCCCCC"/>
        <rFont val="Consolas"/>
        <family val="3"/>
      </rPr>
      <t>(</t>
    </r>
    <r>
      <rPr>
        <sz val="10.5"/>
        <color rgb="FF4FC1FF"/>
        <rFont val="Consolas"/>
        <family val="3"/>
      </rPr>
      <t>CONFIG_ACTUALIZADA</t>
    </r>
    <r>
      <rPr>
        <sz val="10.5"/>
        <color rgb="FFCCCCCC"/>
        <rFont val="Consolas"/>
        <family val="3"/>
      </rPr>
      <t xml:space="preserve">, </t>
    </r>
    <r>
      <rPr>
        <sz val="10.5"/>
        <color rgb="FF9CDCFE"/>
        <rFont val="Consolas"/>
        <family val="3"/>
      </rPr>
      <t>mejor_escenario_escasez</t>
    </r>
    <r>
      <rPr>
        <sz val="10.5"/>
        <color rgb="FFCCCCCC"/>
        <rFont val="Consolas"/>
        <family val="3"/>
      </rPr>
      <t xml:space="preserve">, </t>
    </r>
    <r>
      <rPr>
        <sz val="10.5"/>
        <color rgb="FF9CDCFE"/>
        <rFont val="Consolas"/>
        <family val="3"/>
      </rPr>
      <t>factor_cambio_escasez</t>
    </r>
    <r>
      <rPr>
        <sz val="10.5"/>
        <color rgb="FFCCCCCC"/>
        <rFont val="Consolas"/>
        <family val="3"/>
      </rPr>
      <t xml:space="preserve">, </t>
    </r>
    <r>
      <rPr>
        <sz val="10.5"/>
        <color rgb="FF9CDCFE"/>
        <rFont val="Consolas"/>
        <family val="3"/>
      </rPr>
      <t>titulo</t>
    </r>
    <r>
      <rPr>
        <sz val="10.5"/>
        <color rgb="FFCCCCCC"/>
        <rFont val="Consolas"/>
        <family val="3"/>
      </rPr>
      <t xml:space="preserve">, </t>
    </r>
    <r>
      <rPr>
        <sz val="10.5"/>
        <color rgb="FFCE9178"/>
        <rFont val="Consolas"/>
        <family val="3"/>
      </rPr>
      <t>"escacez"</t>
    </r>
    <r>
      <rPr>
        <sz val="10.5"/>
        <color rgb="FFCCCCCC"/>
        <rFont val="Consolas"/>
        <family val="3"/>
      </rPr>
      <t xml:space="preserve">, </t>
    </r>
    <r>
      <rPr>
        <sz val="10.5"/>
        <color rgb="FF9CDCFE"/>
        <rFont val="Consolas"/>
        <family val="3"/>
      </rPr>
      <t>mejor_modelo_base</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</si>
  <si>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CE9178"/>
        <rFont val="Consolas"/>
        <family val="3"/>
      </rPr>
      <t>"X No se encontraron datos para generar el análisis de escasez. Asegúrate de que los pasos B, C y D se ejecutaron correctamente."</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</si>
  <si>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CE9178"/>
        <rFont val="Consolas"/>
        <family val="3"/>
      </rPr>
      <t>"</t>
    </r>
    <r>
      <rPr>
        <sz val="10.5"/>
        <color rgb="FFD7BA7D"/>
        <rFont val="Consolas"/>
        <family val="3"/>
      </rPr>
      <t>\n</t>
    </r>
    <r>
      <rPr>
        <sz val="10.5"/>
        <color rgb="FFCE9178"/>
        <rFont val="Segoe UI Symbol"/>
        <family val="2"/>
      </rPr>
      <t>☑</t>
    </r>
    <r>
      <rPr>
        <sz val="10.5"/>
        <color rgb="FFCE9178"/>
        <rFont val="Consolas"/>
        <family val="3"/>
      </rPr>
      <t xml:space="preserve"> ¡Script F (Análisis de Escasez) completado! Revisa el gráfico específico en la carpeta de datos."</t>
    </r>
    <r>
      <rPr>
        <sz val="10.5"/>
        <color rgb="FFCCCCCC"/>
        <rFont val="Consolas"/>
        <family val="3"/>
      </rPr>
      <t>)</t>
    </r>
  </si>
  <si>
    <r>
      <t xml:space="preserve">        </t>
    </r>
    <r>
      <rPr>
        <sz val="10.5"/>
        <color rgb="FFDCDCAA"/>
        <rFont val="Consolas"/>
        <family val="3"/>
      </rPr>
      <t>print</t>
    </r>
    <r>
      <rPr>
        <sz val="10.5"/>
        <color rgb="FFCCCCCC"/>
        <rFont val="Consolas"/>
        <family val="3"/>
      </rPr>
      <t>(</t>
    </r>
    <r>
      <rPr>
        <sz val="10.5"/>
        <color rgb="FF569CD6"/>
        <rFont val="Consolas"/>
        <family val="3"/>
      </rPr>
      <t>f</t>
    </r>
    <r>
      <rPr>
        <sz val="10.5"/>
        <color rgb="FFCE9178"/>
        <rFont val="Consolas"/>
        <family val="3"/>
      </rPr>
      <t xml:space="preserve">"X Error al cargar archivos para el análisis de escasez: </t>
    </r>
    <r>
      <rPr>
        <sz val="10.5"/>
        <color rgb="FF569CD6"/>
        <rFont val="Consolas"/>
        <family val="3"/>
      </rPr>
      <t>{</t>
    </r>
    <r>
      <rPr>
        <sz val="10.5"/>
        <color rgb="FF9CDCFE"/>
        <rFont val="Consolas"/>
        <family val="3"/>
      </rPr>
      <t>e</t>
    </r>
    <r>
      <rPr>
        <sz val="10.5"/>
        <color rgb="FFCCCCCC"/>
        <rFont val="Consolas"/>
        <family val="3"/>
      </rPr>
      <t>.</t>
    </r>
    <r>
      <rPr>
        <sz val="10.5"/>
        <color rgb="FF9CDCFE"/>
        <rFont val="Consolas"/>
        <family val="3"/>
      </rPr>
      <t>filename</t>
    </r>
    <r>
      <rPr>
        <sz val="10.5"/>
        <color rgb="FF569CD6"/>
        <rFont val="Consolas"/>
        <family val="3"/>
      </rPr>
      <t>}</t>
    </r>
    <r>
      <rPr>
        <sz val="10.5"/>
        <color rgb="FFCE9178"/>
        <rFont val="Consolas"/>
        <family val="3"/>
      </rPr>
      <t>. Asegúrate de que los pasos B y C se ejecutaron correctamente."</t>
    </r>
    <r>
      <rPr>
        <sz val="10.5"/>
        <color rgb="FFCCCCCC"/>
        <rFont val="Consolas"/>
        <family val="3"/>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</si>
</sst>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00_-;\-* #,##0.0000_-;_-* &quot;-&quot;????_-;_-@"/>
    <numFmt numFmtId="169" formatCode="0.000"/>
  </numFmts>
  <fonts count="69">
    <font>
      <sz val="11"/>
      <color theme="1"/>
      <name val="Calibri"/>
      <scheme val="minor"/>
    </font>
    <font>
      <sz val="11"/>
      <color theme="1"/>
      <name val="Calibri"/>
      <family val="2"/>
      <scheme val="minor"/>
    </font>
    <font>
      <b/>
      <sz val="11"/>
      <color theme="1"/>
      <name val="Calibri"/>
      <scheme val="minor"/>
    </font>
    <font>
      <sz val="11"/>
      <name val="Calibri"/>
    </font>
    <font>
      <sz val="11"/>
      <color theme="1"/>
      <name val="Calibri"/>
      <scheme val="minor"/>
    </font>
    <font>
      <sz val="14"/>
      <color theme="1"/>
      <name val="Calibri"/>
      <scheme val="minor"/>
    </font>
    <font>
      <b/>
      <sz val="10"/>
      <color theme="1"/>
      <name val="Calibri"/>
      <scheme val="minor"/>
    </font>
    <font>
      <sz val="10"/>
      <color theme="1"/>
      <name val="Calibri"/>
      <scheme val="minor"/>
    </font>
    <font>
      <b/>
      <sz val="10"/>
      <color rgb="FFFF0000"/>
      <name val="Calibri"/>
      <scheme val="minor"/>
    </font>
    <font>
      <b/>
      <u/>
      <sz val="16"/>
      <color theme="10"/>
      <name val="Calibri"/>
      <scheme val="minor"/>
    </font>
    <font>
      <b/>
      <sz val="11"/>
      <color theme="0"/>
      <name val="Calibri"/>
      <scheme val="minor"/>
    </font>
    <font>
      <b/>
      <sz val="10"/>
      <color theme="0"/>
      <name val="Calibri"/>
      <scheme val="minor"/>
    </font>
    <font>
      <sz val="11"/>
      <color theme="1"/>
      <name val="Calibri"/>
    </font>
    <font>
      <b/>
      <sz val="11"/>
      <color rgb="FF000000"/>
      <name val="Calibri"/>
    </font>
    <font>
      <b/>
      <sz val="11"/>
      <color theme="1"/>
      <name val="Calibri"/>
      <family val="2"/>
      <scheme val="minor"/>
    </font>
    <font>
      <sz val="9"/>
      <color indexed="81"/>
      <name val="Tahoma"/>
      <charset val="1"/>
    </font>
    <font>
      <b/>
      <sz val="9"/>
      <color indexed="81"/>
      <name val="Tahoma"/>
      <charset val="1"/>
    </font>
    <font>
      <sz val="9"/>
      <color indexed="81"/>
      <name val="Tahoma"/>
      <family val="2"/>
    </font>
    <font>
      <sz val="10"/>
      <color theme="1"/>
      <name val="Calibri"/>
      <family val="2"/>
      <scheme val="minor"/>
    </font>
    <font>
      <b/>
      <sz val="9"/>
      <color indexed="81"/>
      <name val="Tahoma"/>
      <family val="2"/>
    </font>
    <font>
      <sz val="11"/>
      <color theme="1"/>
      <name val="Segoe UI"/>
      <family val="2"/>
    </font>
    <font>
      <u/>
      <sz val="11"/>
      <color theme="10"/>
      <name val="Segoe UI"/>
      <family val="2"/>
    </font>
    <font>
      <b/>
      <sz val="11"/>
      <color theme="1"/>
      <name val="Segoe UI"/>
      <family val="2"/>
    </font>
    <font>
      <sz val="11"/>
      <name val="Segoe UI"/>
      <family val="2"/>
    </font>
    <font>
      <b/>
      <sz val="10"/>
      <color theme="1"/>
      <name val="Segoe UI"/>
      <family val="2"/>
    </font>
    <font>
      <b/>
      <sz val="9"/>
      <color theme="1"/>
      <name val="Segoe UI"/>
      <family val="2"/>
    </font>
    <font>
      <b/>
      <sz val="18"/>
      <color theme="1"/>
      <name val="Segoe UI"/>
      <family val="2"/>
    </font>
    <font>
      <b/>
      <sz val="8"/>
      <color theme="1"/>
      <name val="Segoe UI"/>
      <family val="2"/>
    </font>
    <font>
      <b/>
      <sz val="9"/>
      <color rgb="FFFF0000"/>
      <name val="Segoe UI"/>
      <family val="2"/>
    </font>
    <font>
      <sz val="9"/>
      <color theme="1"/>
      <name val="Segoe UI"/>
      <family val="2"/>
    </font>
    <font>
      <sz val="8"/>
      <color theme="1"/>
      <name val="Segoe UI"/>
      <family val="2"/>
    </font>
    <font>
      <sz val="8"/>
      <name val="Segoe UI"/>
      <family val="2"/>
    </font>
    <font>
      <sz val="8"/>
      <color rgb="FFFF0000"/>
      <name val="Segoe UI"/>
      <family val="2"/>
    </font>
    <font>
      <b/>
      <sz val="11"/>
      <color rgb="FFFF0000"/>
      <name val="Segoe UI"/>
      <family val="2"/>
    </font>
    <font>
      <b/>
      <sz val="11"/>
      <name val="Segoe UI"/>
      <family val="2"/>
    </font>
    <font>
      <b/>
      <u/>
      <sz val="11"/>
      <color theme="1"/>
      <name val="Segoe UI"/>
      <family val="2"/>
    </font>
    <font>
      <u/>
      <sz val="11"/>
      <color theme="1"/>
      <name val="Segoe UI"/>
      <family val="2"/>
    </font>
    <font>
      <sz val="16"/>
      <color rgb="FFFF0000"/>
      <name val="Segoe UI"/>
      <family val="2"/>
    </font>
    <font>
      <sz val="11"/>
      <color theme="0"/>
      <name val="Segoe UI"/>
      <family val="2"/>
    </font>
    <font>
      <b/>
      <u/>
      <sz val="16"/>
      <color theme="10"/>
      <name val="Segoe UI"/>
      <family val="2"/>
    </font>
    <font>
      <sz val="14"/>
      <color rgb="FFFF0000"/>
      <name val="Segoe UI"/>
      <family val="2"/>
    </font>
    <font>
      <sz val="11"/>
      <color rgb="FFFF0000"/>
      <name val="Segoe UI"/>
      <family val="2"/>
    </font>
    <font>
      <sz val="36"/>
      <color theme="1"/>
      <name val="Segoe UI"/>
      <family val="2"/>
    </font>
    <font>
      <b/>
      <sz val="28"/>
      <color theme="1"/>
      <name val="Segoe UI"/>
      <family val="2"/>
    </font>
    <font>
      <sz val="14"/>
      <color theme="1"/>
      <name val="Roboto"/>
    </font>
    <font>
      <sz val="14"/>
      <color rgb="FF1E4E79"/>
      <name val="Roboto"/>
    </font>
    <font>
      <sz val="14"/>
      <name val="Roboto"/>
    </font>
    <font>
      <sz val="16"/>
      <color theme="1"/>
      <name val="Roboto"/>
    </font>
    <font>
      <sz val="16"/>
      <color rgb="FFFF0000"/>
      <name val="Roboto"/>
    </font>
    <font>
      <sz val="16"/>
      <color rgb="FF1E4E79"/>
      <name val="Roboto"/>
    </font>
    <font>
      <b/>
      <sz val="16"/>
      <color rgb="FF1E4E79"/>
      <name val="Roboto"/>
    </font>
    <font>
      <sz val="16"/>
      <color rgb="FF548135"/>
      <name val="Roboto"/>
    </font>
    <font>
      <u/>
      <sz val="16"/>
      <color rgb="FF1E4E79"/>
      <name val="Roboto"/>
    </font>
    <font>
      <sz val="16"/>
      <name val="Roboto"/>
    </font>
    <font>
      <sz val="11"/>
      <name val="Palatino Linotype"/>
      <family val="1"/>
    </font>
    <font>
      <b/>
      <sz val="20"/>
      <color rgb="FF0563C1"/>
      <name val="Palatino Linotype"/>
      <family val="1"/>
    </font>
    <font>
      <sz val="10.5"/>
      <color rgb="FF6A9955"/>
      <name val="Consolas"/>
      <family val="3"/>
    </font>
    <font>
      <sz val="10.5"/>
      <color rgb="FFCCCCCC"/>
      <name val="Consolas"/>
      <family val="3"/>
    </font>
    <font>
      <sz val="10.5"/>
      <color rgb="FFC586C0"/>
      <name val="Consolas"/>
      <family val="3"/>
    </font>
    <font>
      <sz val="10.5"/>
      <color rgb="FF4EC9B0"/>
      <name val="Consolas"/>
      <family val="3"/>
    </font>
    <font>
      <sz val="10.5"/>
      <color rgb="FF4FC1FF"/>
      <name val="Consolas"/>
      <family val="3"/>
    </font>
    <font>
      <sz val="10.5"/>
      <color rgb="FFD4D4D4"/>
      <name val="Consolas"/>
      <family val="3"/>
    </font>
    <font>
      <sz val="10.5"/>
      <color rgb="FFCE9178"/>
      <name val="Consolas"/>
      <family val="3"/>
    </font>
    <font>
      <sz val="10.5"/>
      <color rgb="FFB5CEA8"/>
      <name val="Consolas"/>
      <family val="3"/>
    </font>
    <font>
      <sz val="10.5"/>
      <color rgb="FF569CD6"/>
      <name val="Consolas"/>
      <family val="3"/>
    </font>
    <font>
      <sz val="10.5"/>
      <color rgb="FFDCDCAA"/>
      <name val="Consolas"/>
      <family val="3"/>
    </font>
    <font>
      <sz val="10.5"/>
      <color rgb="FF9CDCFE"/>
      <name val="Consolas"/>
      <family val="3"/>
    </font>
    <font>
      <sz val="10.5"/>
      <color rgb="FFCE9178"/>
      <name val="Segoe UI Symbol"/>
      <family val="2"/>
    </font>
    <font>
      <sz val="10.5"/>
      <color rgb="FFD7BA7D"/>
      <name val="Consolas"/>
      <family val="3"/>
    </font>
  </fonts>
  <fills count="45">
    <fill>
      <patternFill patternType="none"/>
    </fill>
    <fill>
      <patternFill patternType="gray125"/>
    </fill>
    <fill>
      <patternFill patternType="solid">
        <fgColor rgb="FF92D050"/>
        <bgColor rgb="FF92D050"/>
      </patternFill>
    </fill>
    <fill>
      <patternFill patternType="solid">
        <fgColor rgb="FFFF0000"/>
        <bgColor rgb="FFFF0000"/>
      </patternFill>
    </fill>
    <fill>
      <patternFill patternType="solid">
        <fgColor rgb="FF548135"/>
        <bgColor rgb="FF548135"/>
      </patternFill>
    </fill>
    <fill>
      <patternFill patternType="solid">
        <fgColor rgb="FFFFC000"/>
        <bgColor rgb="FFFFC000"/>
      </patternFill>
    </fill>
    <fill>
      <patternFill patternType="solid">
        <fgColor rgb="FFFFFF00"/>
        <bgColor rgb="FFFFFF00"/>
      </patternFill>
    </fill>
    <fill>
      <patternFill patternType="solid">
        <fgColor rgb="FF00B050"/>
        <bgColor rgb="FF00B050"/>
      </patternFill>
    </fill>
    <fill>
      <patternFill patternType="solid">
        <fgColor rgb="FFE7E6E6"/>
        <bgColor rgb="FFE7E6E6"/>
      </patternFill>
    </fill>
    <fill>
      <patternFill patternType="solid">
        <fgColor rgb="FF9CC2E5"/>
        <bgColor rgb="FF9CC2E5"/>
      </patternFill>
    </fill>
    <fill>
      <patternFill patternType="solid">
        <fgColor rgb="FFD8D8D8"/>
        <bgColor rgb="FFD8D8D8"/>
      </patternFill>
    </fill>
    <fill>
      <patternFill patternType="solid">
        <fgColor rgb="FFD9E2F3"/>
        <bgColor rgb="FFD9E2F3"/>
      </patternFill>
    </fill>
    <fill>
      <patternFill patternType="solid">
        <fgColor rgb="FFDEEAF6"/>
        <bgColor rgb="FFDEEAF6"/>
      </patternFill>
    </fill>
    <fill>
      <patternFill patternType="solid">
        <fgColor rgb="FFF4B083"/>
        <bgColor rgb="FFF4B083"/>
      </patternFill>
    </fill>
    <fill>
      <patternFill patternType="solid">
        <fgColor rgb="FFA8D08D"/>
        <bgColor rgb="FFA8D08D"/>
      </patternFill>
    </fill>
    <fill>
      <patternFill patternType="solid">
        <fgColor rgb="FFD0CECE"/>
        <bgColor rgb="FFD0CECE"/>
      </patternFill>
    </fill>
    <fill>
      <patternFill patternType="solid">
        <fgColor theme="0"/>
        <bgColor theme="0"/>
      </patternFill>
    </fill>
    <fill>
      <patternFill patternType="solid">
        <fgColor rgb="FFF2F2F2"/>
        <bgColor rgb="FFF2F2F2"/>
      </patternFill>
    </fill>
    <fill>
      <patternFill patternType="solid">
        <fgColor rgb="FFECECEC"/>
        <bgColor rgb="FFECECEC"/>
      </patternFill>
    </fill>
    <fill>
      <patternFill patternType="solid">
        <fgColor rgb="FFE2EFD9"/>
        <bgColor rgb="FFE2EFD9"/>
      </patternFill>
    </fill>
    <fill>
      <patternFill patternType="solid">
        <fgColor rgb="FFD6DCE4"/>
        <bgColor rgb="FFD6DCE4"/>
      </patternFill>
    </fill>
    <fill>
      <patternFill patternType="solid">
        <fgColor rgb="FF13A808"/>
        <bgColor rgb="FF13A808"/>
      </patternFill>
    </fill>
    <fill>
      <patternFill patternType="solid">
        <fgColor rgb="FF32EA00"/>
        <bgColor rgb="FF32EA00"/>
      </patternFill>
    </fill>
    <fill>
      <patternFill patternType="solid">
        <fgColor rgb="FFF7CAAC"/>
        <bgColor rgb="FFF7CAAC"/>
      </patternFill>
    </fill>
    <fill>
      <patternFill patternType="solid">
        <fgColor rgb="FFFFD965"/>
        <bgColor rgb="FFFFD965"/>
      </patternFill>
    </fill>
    <fill>
      <patternFill patternType="solid">
        <fgColor rgb="FF757070"/>
        <bgColor rgb="FF757070"/>
      </patternFill>
    </fill>
    <fill>
      <patternFill patternType="solid">
        <fgColor theme="9" tint="0.79998168889431442"/>
        <bgColor indexed="64"/>
      </patternFill>
    </fill>
    <fill>
      <patternFill patternType="solid">
        <fgColor rgb="FFFFFF00"/>
        <bgColor indexed="64"/>
      </patternFill>
    </fill>
    <fill>
      <patternFill patternType="solid">
        <fgColor rgb="FFFFC000"/>
        <bgColor indexed="64"/>
      </patternFill>
    </fill>
    <fill>
      <patternFill patternType="solid">
        <fgColor theme="4" tint="-0.249977111117893"/>
        <bgColor indexed="64"/>
      </patternFill>
    </fill>
    <fill>
      <patternFill patternType="solid">
        <fgColor theme="4" tint="0.39997558519241921"/>
        <bgColor rgb="FFD8D8D8"/>
      </patternFill>
    </fill>
    <fill>
      <patternFill patternType="solid">
        <fgColor theme="4" tint="0.39997558519241921"/>
        <bgColor indexed="64"/>
      </patternFill>
    </fill>
    <fill>
      <patternFill patternType="solid">
        <fgColor theme="0" tint="-4.9989318521683403E-2"/>
        <bgColor indexed="64"/>
      </patternFill>
    </fill>
    <fill>
      <patternFill patternType="solid">
        <fgColor rgb="FF0070C0"/>
        <bgColor indexed="64"/>
      </patternFill>
    </fill>
    <fill>
      <patternFill patternType="solid">
        <fgColor theme="2" tint="-0.14999847407452621"/>
        <bgColor indexed="64"/>
      </patternFill>
    </fill>
    <fill>
      <patternFill patternType="solid">
        <fgColor theme="2" tint="-4.9989318521683403E-2"/>
        <bgColor indexed="64"/>
      </patternFill>
    </fill>
    <fill>
      <patternFill patternType="solid">
        <fgColor theme="7" tint="0.79998168889431442"/>
        <bgColor indexed="64"/>
      </patternFill>
    </fill>
    <fill>
      <patternFill patternType="solid">
        <fgColor theme="4" tint="0.79998168889431442"/>
        <bgColor rgb="FF9CC2E5"/>
      </patternFill>
    </fill>
    <fill>
      <patternFill patternType="solid">
        <fgColor theme="4" tint="0.79998168889431442"/>
        <bgColor indexed="64"/>
      </patternFill>
    </fill>
    <fill>
      <patternFill patternType="solid">
        <fgColor theme="2" tint="-0.14999847407452621"/>
        <bgColor rgb="FF9CC2E5"/>
      </patternFill>
    </fill>
    <fill>
      <gradientFill degree="90">
        <stop position="0">
          <color theme="9" tint="0.40000610370189521"/>
        </stop>
        <stop position="0.5">
          <color theme="9" tint="0.80001220740379042"/>
        </stop>
        <stop position="1">
          <color theme="9" tint="0.40000610370189521"/>
        </stop>
      </gradientFill>
    </fill>
    <fill>
      <gradientFill degree="90">
        <stop position="0">
          <color theme="7" tint="0.80001220740379042"/>
        </stop>
        <stop position="0.5">
          <color theme="0" tint="-5.0965910824915313E-2"/>
        </stop>
        <stop position="1">
          <color theme="7" tint="0.80001220740379042"/>
        </stop>
      </gradientFill>
    </fill>
    <fill>
      <gradientFill degree="90">
        <stop position="0">
          <color rgb="FF0070C0"/>
        </stop>
        <stop position="0.5">
          <color theme="0" tint="-0.1490218817712943"/>
        </stop>
        <stop position="1">
          <color rgb="FF0070C0"/>
        </stop>
      </gradientFill>
    </fill>
    <fill>
      <gradientFill degree="90">
        <stop position="0">
          <color theme="0" tint="-0.25098422193060094"/>
        </stop>
        <stop position="0.5">
          <color theme="0"/>
        </stop>
        <stop position="1">
          <color theme="0" tint="-0.25098422193060094"/>
        </stop>
      </gradientFill>
    </fill>
    <fill>
      <patternFill patternType="solid">
        <fgColor theme="5"/>
        <bgColor indexed="64"/>
      </patternFill>
    </fill>
  </fills>
  <borders count="113">
    <border>
      <left/>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right/>
      <top/>
      <bottom style="thin">
        <color rgb="FF000000"/>
      </bottom>
      <diagonal/>
    </border>
    <border>
      <left/>
      <right/>
      <top/>
      <bottom style="thin">
        <color rgb="FF000000"/>
      </bottom>
      <diagonal/>
    </border>
    <border>
      <left/>
      <right/>
      <top/>
      <bottom/>
      <diagonal/>
    </border>
    <border>
      <left/>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bottom/>
      <diagonal/>
    </border>
    <border>
      <left/>
      <right/>
      <top/>
      <bottom/>
      <diagonal/>
    </border>
    <border>
      <left/>
      <right/>
      <top/>
      <bottom/>
      <diagonal/>
    </border>
    <border>
      <left style="medium">
        <color rgb="FF000000"/>
      </left>
      <right/>
      <top/>
      <bottom style="thin">
        <color rgb="FF000000"/>
      </bottom>
      <diagonal/>
    </border>
    <border>
      <left/>
      <right style="medium">
        <color rgb="FF000000"/>
      </right>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style="medium">
        <color rgb="FF000000"/>
      </right>
      <top/>
      <bottom/>
      <diagonal/>
    </border>
    <border>
      <left style="thin">
        <color rgb="FF000000"/>
      </left>
      <right style="medium">
        <color rgb="FF000000"/>
      </right>
      <top/>
      <bottom style="thin">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style="medium">
        <color rgb="FF000000"/>
      </bottom>
      <diagonal/>
    </border>
    <border>
      <left style="thin">
        <color rgb="FF000000"/>
      </left>
      <right style="thin">
        <color rgb="FF000000"/>
      </right>
      <top style="medium">
        <color rgb="FF000000"/>
      </top>
      <bottom style="thin">
        <color rgb="FF000000"/>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s>
  <cellStyleXfs count="2">
    <xf numFmtId="0" fontId="0" fillId="0" borderId="0"/>
    <xf numFmtId="0" fontId="1" fillId="0" borderId="75"/>
  </cellStyleXfs>
  <cellXfs count="513">
    <xf numFmtId="0" fontId="0" fillId="0" borderId="0" xfId="0"/>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0" fillId="0" borderId="2" xfId="0" applyBorder="1"/>
    <xf numFmtId="0" fontId="2" fillId="0" borderId="1" xfId="0" applyFont="1" applyBorder="1"/>
    <xf numFmtId="0" fontId="2" fillId="0" borderId="3" xfId="0" applyFont="1" applyBorder="1" applyAlignment="1">
      <alignment horizontal="center" vertical="center"/>
    </xf>
    <xf numFmtId="0" fontId="0" fillId="0" borderId="3" xfId="0" applyBorder="1"/>
    <xf numFmtId="0" fontId="0" fillId="0" borderId="4" xfId="0" applyBorder="1"/>
    <xf numFmtId="0" fontId="0" fillId="0" borderId="5" xfId="0" applyBorder="1" applyAlignment="1">
      <alignment horizontal="center"/>
    </xf>
    <xf numFmtId="0" fontId="0" fillId="2" borderId="2" xfId="0" applyFill="1" applyBorder="1" applyAlignment="1">
      <alignment horizontal="center"/>
    </xf>
    <xf numFmtId="0" fontId="0" fillId="2" borderId="2" xfId="0" applyFill="1" applyBorder="1"/>
    <xf numFmtId="0" fontId="0" fillId="3" borderId="3" xfId="0" applyFill="1" applyBorder="1" applyAlignment="1">
      <alignment horizontal="center"/>
    </xf>
    <xf numFmtId="0" fontId="0" fillId="3" borderId="3" xfId="0" applyFill="1" applyBorder="1"/>
    <xf numFmtId="0" fontId="0" fillId="0" borderId="2" xfId="0" applyBorder="1" applyAlignment="1">
      <alignment horizontal="center"/>
    </xf>
    <xf numFmtId="0" fontId="0" fillId="4" borderId="2" xfId="0" applyFill="1" applyBorder="1" applyAlignment="1">
      <alignment horizontal="center"/>
    </xf>
    <xf numFmtId="0" fontId="0" fillId="4" borderId="2" xfId="0" applyFill="1" applyBorder="1"/>
    <xf numFmtId="0" fontId="0" fillId="5" borderId="3" xfId="0" applyFill="1" applyBorder="1" applyAlignment="1">
      <alignment horizontal="center"/>
    </xf>
    <xf numFmtId="0" fontId="0" fillId="5" borderId="3" xfId="0" applyFill="1" applyBorder="1"/>
    <xf numFmtId="0" fontId="0" fillId="6" borderId="2" xfId="0" applyFill="1" applyBorder="1" applyAlignment="1">
      <alignment horizontal="center"/>
    </xf>
    <xf numFmtId="0" fontId="0" fillId="6" borderId="2" xfId="0" applyFill="1" applyBorder="1"/>
    <xf numFmtId="0" fontId="0" fillId="6" borderId="3" xfId="0" applyFill="1" applyBorder="1" applyAlignment="1">
      <alignment horizontal="center"/>
    </xf>
    <xf numFmtId="0" fontId="0" fillId="6" borderId="3" xfId="0" applyFill="1" applyBorder="1"/>
    <xf numFmtId="0" fontId="0" fillId="5" borderId="2" xfId="0" applyFill="1" applyBorder="1" applyAlignment="1">
      <alignment horizontal="center"/>
    </xf>
    <xf numFmtId="0" fontId="0" fillId="5" borderId="2" xfId="0" applyFill="1" applyBorder="1"/>
    <xf numFmtId="0" fontId="0" fillId="7" borderId="3" xfId="0" applyFill="1" applyBorder="1" applyAlignment="1">
      <alignment horizontal="center"/>
    </xf>
    <xf numFmtId="0" fontId="0" fillId="7" borderId="3" xfId="0" applyFill="1" applyBorder="1"/>
    <xf numFmtId="0" fontId="0" fillId="3" borderId="6" xfId="0" applyFill="1" applyBorder="1" applyAlignment="1">
      <alignment horizontal="center"/>
    </xf>
    <xf numFmtId="0" fontId="0" fillId="3" borderId="6" xfId="0" applyFill="1" applyBorder="1"/>
    <xf numFmtId="0" fontId="0" fillId="2" borderId="3" xfId="0" applyFill="1" applyBorder="1" applyAlignment="1">
      <alignment horizontal="center"/>
    </xf>
    <xf numFmtId="0" fontId="0" fillId="2" borderId="3" xfId="0" applyFill="1" applyBorder="1"/>
    <xf numFmtId="0" fontId="0" fillId="0" borderId="6" xfId="0" applyBorder="1"/>
    <xf numFmtId="0" fontId="0" fillId="0" borderId="6" xfId="0" applyBorder="1" applyAlignment="1">
      <alignment horizontal="center"/>
    </xf>
    <xf numFmtId="0" fontId="2" fillId="0" borderId="4" xfId="0" applyFont="1" applyBorder="1"/>
    <xf numFmtId="0" fontId="2" fillId="0" borderId="10" xfId="0" applyFont="1"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xf>
    <xf numFmtId="0" fontId="0" fillId="0" borderId="3" xfId="0" applyBorder="1" applyAlignment="1">
      <alignment horizontal="center" vertical="center"/>
    </xf>
    <xf numFmtId="0" fontId="0" fillId="0" borderId="13" xfId="0" applyBorder="1"/>
    <xf numFmtId="0" fontId="0" fillId="0" borderId="14" xfId="0" applyBorder="1" applyAlignment="1">
      <alignment horizontal="center" vertical="center" wrapText="1"/>
    </xf>
    <xf numFmtId="0" fontId="0" fillId="0" borderId="15" xfId="0" applyBorder="1" applyAlignment="1">
      <alignment horizont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7" xfId="0" applyBorder="1"/>
    <xf numFmtId="0" fontId="0" fillId="0" borderId="0" xfId="0" applyAlignment="1">
      <alignment wrapText="1"/>
    </xf>
    <xf numFmtId="0" fontId="0" fillId="0" borderId="31" xfId="0" applyBorder="1"/>
    <xf numFmtId="0" fontId="2" fillId="0" borderId="32" xfId="0" applyFont="1" applyBorder="1"/>
    <xf numFmtId="0" fontId="0" fillId="0" borderId="12" xfId="0" applyBorder="1"/>
    <xf numFmtId="0" fontId="0" fillId="0" borderId="14" xfId="0" applyBorder="1"/>
    <xf numFmtId="0" fontId="4" fillId="0" borderId="0" xfId="0" applyFont="1"/>
    <xf numFmtId="0" fontId="0" fillId="0" borderId="15" xfId="0" applyBorder="1"/>
    <xf numFmtId="0" fontId="0" fillId="0" borderId="11" xfId="0" applyBorder="1"/>
    <xf numFmtId="0" fontId="2" fillId="0" borderId="0" xfId="0" applyFont="1"/>
    <xf numFmtId="0" fontId="0" fillId="0" borderId="3" xfId="0" applyBorder="1" applyAlignment="1">
      <alignment wrapText="1"/>
    </xf>
    <xf numFmtId="0" fontId="7" fillId="0" borderId="0" xfId="0" applyFont="1"/>
    <xf numFmtId="1" fontId="10" fillId="25" borderId="77" xfId="0" applyNumberFormat="1" applyFont="1" applyFill="1" applyBorder="1" applyAlignment="1">
      <alignment horizontal="center"/>
    </xf>
    <xf numFmtId="1" fontId="8" fillId="12" borderId="31" xfId="0" applyNumberFormat="1" applyFont="1" applyFill="1" applyBorder="1" applyAlignment="1">
      <alignment horizontal="center"/>
    </xf>
    <xf numFmtId="1" fontId="11" fillId="23" borderId="77" xfId="0" applyNumberFormat="1" applyFont="1" applyFill="1" applyBorder="1" applyAlignment="1">
      <alignment horizontal="center"/>
    </xf>
    <xf numFmtId="1" fontId="11" fillId="14" borderId="77" xfId="0" applyNumberFormat="1" applyFont="1" applyFill="1" applyBorder="1" applyAlignment="1">
      <alignment horizontal="center"/>
    </xf>
    <xf numFmtId="1" fontId="10" fillId="25" borderId="32" xfId="0" applyNumberFormat="1" applyFont="1" applyFill="1" applyBorder="1" applyAlignment="1">
      <alignment horizontal="center"/>
    </xf>
    <xf numFmtId="49" fontId="11" fillId="24" borderId="77" xfId="0" applyNumberFormat="1" applyFont="1" applyFill="1" applyBorder="1" applyAlignment="1">
      <alignment horizontal="center"/>
    </xf>
    <xf numFmtId="1" fontId="7" fillId="0" borderId="3" xfId="0" applyNumberFormat="1" applyFont="1" applyBorder="1"/>
    <xf numFmtId="1" fontId="7" fillId="0" borderId="12" xfId="0" applyNumberFormat="1" applyFont="1" applyBorder="1"/>
    <xf numFmtId="1" fontId="7" fillId="0" borderId="14" xfId="0" applyNumberFormat="1" applyFont="1" applyBorder="1"/>
    <xf numFmtId="49" fontId="7" fillId="0" borderId="3" xfId="0" applyNumberFormat="1" applyFont="1" applyBorder="1"/>
    <xf numFmtId="0" fontId="7" fillId="0" borderId="14" xfId="0" applyFont="1" applyBorder="1"/>
    <xf numFmtId="0" fontId="2" fillId="0" borderId="7" xfId="0" applyFont="1" applyBorder="1" applyAlignment="1">
      <alignment horizontal="center" vertical="center" wrapText="1"/>
    </xf>
    <xf numFmtId="0" fontId="3" fillId="0" borderId="8" xfId="0" applyFont="1" applyBorder="1"/>
    <xf numFmtId="0" fontId="3" fillId="0" borderId="9" xfId="0" applyFont="1" applyBorder="1"/>
    <xf numFmtId="0" fontId="2" fillId="0" borderId="7" xfId="0" applyFont="1" applyBorder="1" applyAlignment="1">
      <alignment horizontal="center"/>
    </xf>
    <xf numFmtId="0" fontId="0" fillId="0" borderId="18" xfId="0" applyBorder="1" applyAlignment="1">
      <alignment horizontal="center" vertical="center" wrapText="1"/>
    </xf>
    <xf numFmtId="0" fontId="3" fillId="0" borderId="22" xfId="0" applyFont="1" applyBorder="1"/>
    <xf numFmtId="0" fontId="3" fillId="0" borderId="10" xfId="0" applyFont="1" applyBorder="1"/>
    <xf numFmtId="0" fontId="0" fillId="0" borderId="19" xfId="0" applyBorder="1" applyAlignment="1">
      <alignment horizontal="left" wrapText="1"/>
    </xf>
    <xf numFmtId="0" fontId="3" fillId="0" borderId="20" xfId="0" applyFont="1" applyBorder="1"/>
    <xf numFmtId="0" fontId="3" fillId="0" borderId="21" xfId="0" applyFont="1" applyBorder="1"/>
    <xf numFmtId="0" fontId="3" fillId="0" borderId="23" xfId="0" applyFont="1" applyBorder="1"/>
    <xf numFmtId="0" fontId="3" fillId="0" borderId="24" xfId="0" applyFont="1" applyBorder="1"/>
    <xf numFmtId="0" fontId="3" fillId="0" borderId="25" xfId="0" applyFont="1" applyBorder="1"/>
    <xf numFmtId="0" fontId="0" fillId="0" borderId="26" xfId="0" applyBorder="1" applyAlignment="1">
      <alignment horizontal="center" wrapText="1"/>
    </xf>
    <xf numFmtId="0" fontId="3" fillId="0" borderId="27" xfId="0" applyFont="1" applyBorder="1"/>
    <xf numFmtId="0" fontId="3" fillId="0" borderId="28" xfId="0" applyFont="1" applyBorder="1"/>
    <xf numFmtId="0" fontId="0" fillId="0" borderId="19" xfId="0" applyBorder="1" applyAlignment="1">
      <alignment horizontal="left" vertical="top" wrapText="1"/>
    </xf>
    <xf numFmtId="0" fontId="3" fillId="0" borderId="29" xfId="0" applyFont="1" applyBorder="1"/>
    <xf numFmtId="0" fontId="0" fillId="0" borderId="0" xfId="0"/>
    <xf numFmtId="0" fontId="3" fillId="0" borderId="30" xfId="0" applyFont="1" applyBorder="1"/>
    <xf numFmtId="0" fontId="0" fillId="0" borderId="18" xfId="0" applyBorder="1" applyAlignment="1">
      <alignment horizontal="center" vertical="center" textRotation="90" wrapText="1"/>
    </xf>
    <xf numFmtId="0" fontId="0" fillId="0" borderId="18" xfId="0" applyBorder="1" applyAlignment="1">
      <alignment horizontal="center" wrapText="1"/>
    </xf>
    <xf numFmtId="0" fontId="5" fillId="0" borderId="26" xfId="0" applyFont="1" applyBorder="1" applyAlignment="1">
      <alignment horizontal="center" vertical="top" wrapText="1"/>
    </xf>
    <xf numFmtId="0" fontId="0" fillId="0" borderId="18" xfId="0" applyBorder="1" applyAlignment="1">
      <alignment horizontal="center" vertical="center" textRotation="90"/>
    </xf>
    <xf numFmtId="0" fontId="5" fillId="0" borderId="26" xfId="0" applyFont="1" applyBorder="1" applyAlignment="1">
      <alignment horizontal="center" vertical="center" wrapText="1"/>
    </xf>
    <xf numFmtId="0" fontId="3" fillId="0" borderId="38" xfId="0" applyFont="1" applyBorder="1"/>
    <xf numFmtId="1" fontId="7" fillId="0" borderId="0" xfId="0" applyNumberFormat="1" applyFont="1" applyAlignment="1">
      <alignment horizontal="right" vertical="top" wrapText="1"/>
    </xf>
    <xf numFmtId="0" fontId="7" fillId="0" borderId="0" xfId="0" applyFont="1" applyAlignment="1">
      <alignment horizontal="center" vertical="center" wrapText="1"/>
    </xf>
    <xf numFmtId="0" fontId="9" fillId="0" borderId="0" xfId="0" applyFont="1" applyAlignment="1">
      <alignment horizontal="center" vertical="center"/>
    </xf>
    <xf numFmtId="1" fontId="8" fillId="12" borderId="74" xfId="0" applyNumberFormat="1" applyFont="1" applyFill="1" applyBorder="1" applyAlignment="1">
      <alignment horizontal="center" vertical="center" wrapText="1"/>
    </xf>
    <xf numFmtId="0" fontId="3" fillId="0" borderId="75" xfId="0" applyFont="1" applyBorder="1"/>
    <xf numFmtId="0" fontId="3" fillId="0" borderId="76" xfId="0" applyFont="1" applyBorder="1"/>
    <xf numFmtId="1" fontId="6" fillId="23" borderId="74" xfId="0" applyNumberFormat="1" applyFont="1" applyFill="1" applyBorder="1" applyAlignment="1">
      <alignment horizontal="center" vertical="center" wrapText="1"/>
    </xf>
    <xf numFmtId="1" fontId="6" fillId="14" borderId="74" xfId="0" applyNumberFormat="1" applyFont="1" applyFill="1" applyBorder="1" applyAlignment="1">
      <alignment horizontal="center" vertical="center" wrapText="1"/>
    </xf>
    <xf numFmtId="1" fontId="6" fillId="24" borderId="74" xfId="0" applyNumberFormat="1" applyFont="1" applyFill="1" applyBorder="1" applyAlignment="1">
      <alignment horizontal="center" vertical="center" wrapText="1"/>
    </xf>
    <xf numFmtId="0" fontId="20" fillId="26" borderId="83" xfId="0" applyFont="1" applyFill="1" applyBorder="1" applyAlignment="1">
      <alignment horizontal="center" vertical="center"/>
    </xf>
    <xf numFmtId="0" fontId="20" fillId="26" borderId="86" xfId="0" applyFont="1" applyFill="1" applyBorder="1" applyAlignment="1">
      <alignment horizontal="center" vertical="center"/>
    </xf>
    <xf numFmtId="0" fontId="20" fillId="26" borderId="88" xfId="0" applyFont="1" applyFill="1" applyBorder="1" applyAlignment="1">
      <alignment horizontal="center" vertical="center"/>
    </xf>
    <xf numFmtId="0" fontId="21" fillId="9" borderId="79" xfId="0" applyFont="1" applyFill="1" applyBorder="1" applyAlignment="1">
      <alignment horizontal="center" vertical="center" wrapText="1"/>
    </xf>
    <xf numFmtId="0" fontId="21" fillId="9" borderId="79" xfId="0" applyFont="1" applyFill="1" applyBorder="1" applyAlignment="1">
      <alignment horizontal="center" vertical="top" wrapText="1"/>
    </xf>
    <xf numFmtId="0" fontId="22" fillId="30" borderId="79" xfId="0" applyFont="1" applyFill="1" applyBorder="1" applyAlignment="1">
      <alignment horizontal="center" vertical="top" wrapText="1"/>
    </xf>
    <xf numFmtId="0" fontId="23" fillId="31" borderId="79" xfId="0" applyFont="1" applyFill="1" applyBorder="1" applyAlignment="1">
      <alignment vertical="top"/>
    </xf>
    <xf numFmtId="0" fontId="24" fillId="9" borderId="79" xfId="0" applyFont="1" applyFill="1" applyBorder="1" applyAlignment="1">
      <alignment horizontal="center" vertical="center" wrapText="1"/>
    </xf>
    <xf numFmtId="0" fontId="23" fillId="0" borderId="79" xfId="0" applyFont="1" applyBorder="1"/>
    <xf numFmtId="0" fontId="25" fillId="10" borderId="79" xfId="0" applyFont="1" applyFill="1" applyBorder="1" applyAlignment="1">
      <alignment horizontal="center" vertical="center" wrapText="1"/>
    </xf>
    <xf numFmtId="0" fontId="25" fillId="9" borderId="79" xfId="0" applyFont="1" applyFill="1" applyBorder="1" applyAlignment="1">
      <alignment horizontal="center" vertical="center" wrapText="1"/>
    </xf>
    <xf numFmtId="0" fontId="22" fillId="11" borderId="79" xfId="0" applyFont="1" applyFill="1" applyBorder="1" applyAlignment="1">
      <alignment horizontal="center" vertical="top" wrapText="1"/>
    </xf>
    <xf numFmtId="0" fontId="23" fillId="0" borderId="79" xfId="0" applyFont="1" applyBorder="1" applyAlignment="1"/>
    <xf numFmtId="0" fontId="20" fillId="0" borderId="79" xfId="0" applyFont="1" applyBorder="1"/>
    <xf numFmtId="0" fontId="23" fillId="0" borderId="79" xfId="0" applyFont="1" applyBorder="1" applyAlignment="1">
      <alignment vertical="top"/>
    </xf>
    <xf numFmtId="0" fontId="25" fillId="12" borderId="79" xfId="0" applyFont="1" applyFill="1" applyBorder="1" applyAlignment="1">
      <alignment horizontal="center" vertical="center" wrapText="1"/>
    </xf>
    <xf numFmtId="0" fontId="25" fillId="10" borderId="91" xfId="0" applyFont="1" applyFill="1" applyBorder="1" applyAlignment="1">
      <alignment horizontal="center" vertical="top" wrapText="1"/>
    </xf>
    <xf numFmtId="0" fontId="25" fillId="10" borderId="92" xfId="0" applyFont="1" applyFill="1" applyBorder="1" applyAlignment="1">
      <alignment horizontal="center" vertical="top" wrapText="1"/>
    </xf>
    <xf numFmtId="0" fontId="25" fillId="10" borderId="80" xfId="0" applyFont="1" applyFill="1" applyBorder="1" applyAlignment="1">
      <alignment horizontal="center" vertical="top" wrapText="1"/>
    </xf>
    <xf numFmtId="0" fontId="26" fillId="13" borderId="79" xfId="0" applyFont="1" applyFill="1" applyBorder="1" applyAlignment="1">
      <alignment horizontal="center" vertical="center" wrapText="1"/>
    </xf>
    <xf numFmtId="0" fontId="22" fillId="14" borderId="79" xfId="0" applyFont="1" applyFill="1" applyBorder="1" applyAlignment="1">
      <alignment horizontal="center" vertical="center" wrapText="1"/>
    </xf>
    <xf numFmtId="0" fontId="22" fillId="30" borderId="79" xfId="0" applyFont="1" applyFill="1" applyBorder="1" applyAlignment="1">
      <alignment horizontal="center" vertical="top"/>
    </xf>
    <xf numFmtId="0" fontId="24" fillId="9" borderId="79" xfId="0" applyFont="1" applyFill="1" applyBorder="1" applyAlignment="1">
      <alignment horizontal="center" vertical="top"/>
    </xf>
    <xf numFmtId="0" fontId="27" fillId="9" borderId="79" xfId="0" applyFont="1" applyFill="1" applyBorder="1" applyAlignment="1">
      <alignment horizontal="center" vertical="top" wrapText="1"/>
    </xf>
    <xf numFmtId="0" fontId="22" fillId="9" borderId="79" xfId="0" applyFont="1" applyFill="1" applyBorder="1" applyAlignment="1">
      <alignment horizontal="center" vertical="center" wrapText="1"/>
    </xf>
    <xf numFmtId="0" fontId="21" fillId="10" borderId="79" xfId="0" applyFont="1" applyFill="1" applyBorder="1" applyAlignment="1">
      <alignment horizontal="center" vertical="center" wrapText="1"/>
    </xf>
    <xf numFmtId="0" fontId="25" fillId="10" borderId="79" xfId="0" applyFont="1" applyFill="1" applyBorder="1" applyAlignment="1">
      <alignment horizontal="left" vertical="center" wrapText="1"/>
    </xf>
    <xf numFmtId="0" fontId="22" fillId="15" borderId="79" xfId="0" applyFont="1" applyFill="1" applyBorder="1" applyAlignment="1">
      <alignment horizontal="center" vertical="center" wrapText="1"/>
    </xf>
    <xf numFmtId="0" fontId="29" fillId="9" borderId="79" xfId="0" applyFont="1" applyFill="1" applyBorder="1" applyAlignment="1">
      <alignment horizontal="center" vertical="top" wrapText="1"/>
    </xf>
    <xf numFmtId="0" fontId="29" fillId="9" borderId="79" xfId="0" applyFont="1" applyFill="1" applyBorder="1" applyAlignment="1">
      <alignment horizontal="left" vertical="top" wrapText="1"/>
    </xf>
    <xf numFmtId="0" fontId="29" fillId="12" borderId="79" xfId="0" applyFont="1" applyFill="1" applyBorder="1" applyAlignment="1">
      <alignment horizontal="left" vertical="center" wrapText="1"/>
    </xf>
    <xf numFmtId="0" fontId="29" fillId="12" borderId="79" xfId="0" applyFont="1" applyFill="1" applyBorder="1" applyAlignment="1">
      <alignment horizontal="left" vertical="top" wrapText="1"/>
    </xf>
    <xf numFmtId="0" fontId="26" fillId="12" borderId="79" xfId="0" applyFont="1" applyFill="1" applyBorder="1" applyAlignment="1">
      <alignment horizontal="center" vertical="center" wrapText="1"/>
    </xf>
    <xf numFmtId="0" fontId="30" fillId="10" borderId="79" xfId="0" applyFont="1" applyFill="1" applyBorder="1" applyAlignment="1">
      <alignment horizontal="left" vertical="center" wrapText="1"/>
    </xf>
    <xf numFmtId="0" fontId="26" fillId="10" borderId="79" xfId="0" applyFont="1" applyFill="1" applyBorder="1" applyAlignment="1">
      <alignment horizontal="center" vertical="center" wrapText="1"/>
    </xf>
    <xf numFmtId="0" fontId="23" fillId="0" borderId="81" xfId="0" applyFont="1" applyBorder="1"/>
    <xf numFmtId="0" fontId="23" fillId="0" borderId="81" xfId="0" applyFont="1" applyBorder="1" applyAlignment="1">
      <alignment vertical="top"/>
    </xf>
    <xf numFmtId="0" fontId="23" fillId="31" borderId="81" xfId="0" applyFont="1" applyFill="1" applyBorder="1" applyAlignment="1">
      <alignment vertical="top"/>
    </xf>
    <xf numFmtId="0" fontId="31" fillId="0" borderId="81" xfId="0" applyFont="1" applyBorder="1" applyAlignment="1">
      <alignment vertical="top" wrapText="1"/>
    </xf>
    <xf numFmtId="0" fontId="25" fillId="10" borderId="81" xfId="0" applyFont="1" applyFill="1" applyBorder="1" applyAlignment="1">
      <alignment horizontal="left" vertical="center" wrapText="1"/>
    </xf>
    <xf numFmtId="0" fontId="23" fillId="0" borderId="81" xfId="0" applyFont="1" applyBorder="1" applyAlignment="1">
      <alignment horizontal="left"/>
    </xf>
    <xf numFmtId="0" fontId="22" fillId="15" borderId="81" xfId="0" applyFont="1" applyFill="1" applyBorder="1" applyAlignment="1">
      <alignment horizontal="center" vertical="center" wrapText="1"/>
    </xf>
    <xf numFmtId="0" fontId="20" fillId="0" borderId="79" xfId="0" applyFont="1" applyBorder="1" applyAlignment="1">
      <alignment vertical="center"/>
    </xf>
    <xf numFmtId="0" fontId="20" fillId="26" borderId="84" xfId="0" applyFont="1" applyFill="1" applyBorder="1" applyAlignment="1">
      <alignment horizontal="center" vertical="top"/>
    </xf>
    <xf numFmtId="164" fontId="20" fillId="26" borderId="84" xfId="0" applyNumberFormat="1" applyFont="1" applyFill="1" applyBorder="1" applyAlignment="1">
      <alignment horizontal="center" vertical="top"/>
    </xf>
    <xf numFmtId="0" fontId="30" fillId="26" borderId="84" xfId="0" applyFont="1" applyFill="1" applyBorder="1" applyAlignment="1">
      <alignment horizontal="center" vertical="top" wrapText="1"/>
    </xf>
    <xf numFmtId="0" fontId="20" fillId="26" borderId="84" xfId="0" applyFont="1" applyFill="1" applyBorder="1" applyAlignment="1">
      <alignment horizontal="center"/>
    </xf>
    <xf numFmtId="0" fontId="20" fillId="26" borderId="84" xfId="0" applyFont="1" applyFill="1" applyBorder="1" applyAlignment="1">
      <alignment horizontal="center" vertical="center"/>
    </xf>
    <xf numFmtId="0" fontId="20" fillId="26" borderId="84" xfId="0" applyFont="1" applyFill="1" applyBorder="1" applyAlignment="1">
      <alignment horizontal="left"/>
    </xf>
    <xf numFmtId="0" fontId="20" fillId="0" borderId="84" xfId="0" applyFont="1" applyBorder="1" applyAlignment="1">
      <alignment horizontal="center" vertical="center"/>
    </xf>
    <xf numFmtId="0" fontId="20" fillId="0" borderId="85" xfId="0" applyFont="1" applyBorder="1" applyAlignment="1">
      <alignment horizontal="center" vertical="center"/>
    </xf>
    <xf numFmtId="0" fontId="20" fillId="0" borderId="80" xfId="0" applyFont="1" applyBorder="1"/>
    <xf numFmtId="0" fontId="20" fillId="26" borderId="79" xfId="0" applyFont="1" applyFill="1" applyBorder="1" applyAlignment="1">
      <alignment horizontal="center" vertical="top"/>
    </xf>
    <xf numFmtId="164" fontId="20" fillId="26" borderId="79" xfId="0" applyNumberFormat="1" applyFont="1" applyFill="1" applyBorder="1" applyAlignment="1">
      <alignment horizontal="center" vertical="top"/>
    </xf>
    <xf numFmtId="0" fontId="30" fillId="26" borderId="79" xfId="0" applyFont="1" applyFill="1" applyBorder="1" applyAlignment="1">
      <alignment horizontal="center" vertical="top" wrapText="1"/>
    </xf>
    <xf numFmtId="0" fontId="20" fillId="26" borderId="79" xfId="0" applyFont="1" applyFill="1" applyBorder="1" applyAlignment="1">
      <alignment horizontal="center" wrapText="1"/>
    </xf>
    <xf numFmtId="0" fontId="20" fillId="26" borderId="79" xfId="0" applyFont="1" applyFill="1" applyBorder="1" applyAlignment="1">
      <alignment horizontal="center"/>
    </xf>
    <xf numFmtId="0" fontId="20" fillId="26" borderId="79" xfId="0" applyFont="1" applyFill="1" applyBorder="1" applyAlignment="1">
      <alignment horizontal="center" vertical="center"/>
    </xf>
    <xf numFmtId="0" fontId="20" fillId="26" borderId="79" xfId="0" applyFont="1" applyFill="1" applyBorder="1" applyAlignment="1">
      <alignment horizontal="left"/>
    </xf>
    <xf numFmtId="0" fontId="20" fillId="0" borderId="79" xfId="0" applyFont="1" applyBorder="1" applyAlignment="1">
      <alignment horizontal="center" vertical="center"/>
    </xf>
    <xf numFmtId="0" fontId="20" fillId="0" borderId="87" xfId="0" applyFont="1" applyBorder="1" applyAlignment="1">
      <alignment horizontal="center" vertical="center"/>
    </xf>
    <xf numFmtId="0" fontId="20" fillId="26" borderId="89" xfId="0" applyFont="1" applyFill="1" applyBorder="1" applyAlignment="1">
      <alignment horizontal="center" vertical="top"/>
    </xf>
    <xf numFmtId="164" fontId="20" fillId="26" borderId="89" xfId="0" applyNumberFormat="1" applyFont="1" applyFill="1" applyBorder="1" applyAlignment="1">
      <alignment horizontal="center" vertical="top"/>
    </xf>
    <xf numFmtId="0" fontId="30" fillId="26" borderId="89" xfId="0" applyFont="1" applyFill="1" applyBorder="1" applyAlignment="1">
      <alignment horizontal="center" vertical="top" wrapText="1"/>
    </xf>
    <xf numFmtId="0" fontId="20" fillId="26" borderId="89" xfId="0" applyFont="1" applyFill="1" applyBorder="1" applyAlignment="1">
      <alignment horizontal="center"/>
    </xf>
    <xf numFmtId="0" fontId="20" fillId="26" borderId="89" xfId="0" applyFont="1" applyFill="1" applyBorder="1" applyAlignment="1">
      <alignment horizontal="center" vertical="center"/>
    </xf>
    <xf numFmtId="0" fontId="20" fillId="26" borderId="89" xfId="0" applyFont="1" applyFill="1" applyBorder="1" applyAlignment="1">
      <alignment horizontal="left"/>
    </xf>
    <xf numFmtId="0" fontId="20" fillId="0" borderId="89" xfId="0" applyFont="1" applyBorder="1" applyAlignment="1">
      <alignment horizontal="center" vertical="center"/>
    </xf>
    <xf numFmtId="0" fontId="20" fillId="0" borderId="90" xfId="0" applyFont="1" applyBorder="1" applyAlignment="1">
      <alignment horizontal="center" vertical="center"/>
    </xf>
    <xf numFmtId="0" fontId="20" fillId="35" borderId="83" xfId="0" applyFont="1" applyFill="1" applyBorder="1" applyAlignment="1">
      <alignment horizontal="center" vertical="center" wrapText="1"/>
    </xf>
    <xf numFmtId="0" fontId="20" fillId="35" borderId="84" xfId="0" applyFont="1" applyFill="1" applyBorder="1" applyAlignment="1">
      <alignment horizontal="center" vertical="top"/>
    </xf>
    <xf numFmtId="164" fontId="20" fillId="35" borderId="84" xfId="0" applyNumberFormat="1" applyFont="1" applyFill="1" applyBorder="1" applyAlignment="1">
      <alignment horizontal="center" vertical="top"/>
    </xf>
    <xf numFmtId="164" fontId="20" fillId="32" borderId="84" xfId="0" applyNumberFormat="1" applyFont="1" applyFill="1" applyBorder="1" applyAlignment="1">
      <alignment horizontal="center" vertical="top"/>
    </xf>
    <xf numFmtId="0" fontId="20" fillId="32" borderId="84" xfId="0" applyFont="1" applyFill="1" applyBorder="1" applyAlignment="1">
      <alignment horizontal="center" vertical="top"/>
    </xf>
    <xf numFmtId="0" fontId="30" fillId="32" borderId="84" xfId="0" applyFont="1" applyFill="1" applyBorder="1" applyAlignment="1">
      <alignment horizontal="center" vertical="top" wrapText="1"/>
    </xf>
    <xf numFmtId="0" fontId="20" fillId="32" borderId="84" xfId="0" applyFont="1" applyFill="1" applyBorder="1" applyAlignment="1">
      <alignment horizontal="center"/>
    </xf>
    <xf numFmtId="0" fontId="20" fillId="27" borderId="84" xfId="0" applyFont="1" applyFill="1" applyBorder="1" applyAlignment="1">
      <alignment horizontal="center" vertical="center"/>
    </xf>
    <xf numFmtId="0" fontId="20" fillId="32" borderId="84" xfId="0" applyFont="1" applyFill="1" applyBorder="1" applyAlignment="1">
      <alignment horizontal="left"/>
    </xf>
    <xf numFmtId="0" fontId="20" fillId="32" borderId="84" xfId="0" applyFont="1" applyFill="1" applyBorder="1" applyAlignment="1">
      <alignment horizontal="center" vertical="center"/>
    </xf>
    <xf numFmtId="0" fontId="20" fillId="35" borderId="86" xfId="0" applyFont="1" applyFill="1" applyBorder="1" applyAlignment="1">
      <alignment horizontal="center" vertical="center" wrapText="1"/>
    </xf>
    <xf numFmtId="0" fontId="20" fillId="35" borderId="79" xfId="0" applyFont="1" applyFill="1" applyBorder="1" applyAlignment="1">
      <alignment horizontal="center" vertical="top"/>
    </xf>
    <xf numFmtId="164" fontId="20" fillId="35" borderId="79" xfId="0" applyNumberFormat="1" applyFont="1" applyFill="1" applyBorder="1" applyAlignment="1">
      <alignment horizontal="center" vertical="top"/>
    </xf>
    <xf numFmtId="164" fontId="20" fillId="32" borderId="79" xfId="0" applyNumberFormat="1" applyFont="1" applyFill="1" applyBorder="1" applyAlignment="1">
      <alignment horizontal="center" vertical="top"/>
    </xf>
    <xf numFmtId="0" fontId="20" fillId="32" borderId="79" xfId="0" applyFont="1" applyFill="1" applyBorder="1" applyAlignment="1">
      <alignment horizontal="center" vertical="top"/>
    </xf>
    <xf numFmtId="0" fontId="30" fillId="32" borderId="79" xfId="0" applyFont="1" applyFill="1" applyBorder="1" applyAlignment="1">
      <alignment horizontal="center" vertical="top" wrapText="1"/>
    </xf>
    <xf numFmtId="0" fontId="20" fillId="32" borderId="79" xfId="0" applyFont="1" applyFill="1" applyBorder="1" applyAlignment="1">
      <alignment horizontal="center"/>
    </xf>
    <xf numFmtId="0" fontId="20" fillId="27" borderId="79" xfId="0" applyFont="1" applyFill="1" applyBorder="1" applyAlignment="1">
      <alignment horizontal="center" vertical="center"/>
    </xf>
    <xf numFmtId="0" fontId="20" fillId="32" borderId="79" xfId="0" applyFont="1" applyFill="1" applyBorder="1" applyAlignment="1">
      <alignment horizontal="left"/>
    </xf>
    <xf numFmtId="0" fontId="20" fillId="32" borderId="79" xfId="0" applyFont="1" applyFill="1" applyBorder="1" applyAlignment="1">
      <alignment horizontal="center" vertical="center"/>
    </xf>
    <xf numFmtId="0" fontId="20" fillId="35" borderId="88" xfId="0" applyFont="1" applyFill="1" applyBorder="1" applyAlignment="1">
      <alignment horizontal="center" vertical="center" wrapText="1"/>
    </xf>
    <xf numFmtId="0" fontId="20" fillId="35" borderId="89" xfId="0" applyFont="1" applyFill="1" applyBorder="1" applyAlignment="1">
      <alignment horizontal="center" vertical="top"/>
    </xf>
    <xf numFmtId="164" fontId="20" fillId="35" borderId="89" xfId="0" applyNumberFormat="1" applyFont="1" applyFill="1" applyBorder="1" applyAlignment="1">
      <alignment horizontal="center" vertical="top"/>
    </xf>
    <xf numFmtId="164" fontId="20" fillId="32" borderId="89" xfId="0" applyNumberFormat="1" applyFont="1" applyFill="1" applyBorder="1" applyAlignment="1">
      <alignment horizontal="center" vertical="top"/>
    </xf>
    <xf numFmtId="0" fontId="20" fillId="32" borderId="89" xfId="0" applyFont="1" applyFill="1" applyBorder="1" applyAlignment="1">
      <alignment horizontal="center" vertical="top"/>
    </xf>
    <xf numFmtId="0" fontId="30" fillId="32" borderId="89" xfId="0" applyFont="1" applyFill="1" applyBorder="1" applyAlignment="1">
      <alignment horizontal="center" vertical="top" wrapText="1"/>
    </xf>
    <xf numFmtId="0" fontId="20" fillId="32" borderId="89" xfId="0" applyFont="1" applyFill="1" applyBorder="1" applyAlignment="1">
      <alignment horizontal="center"/>
    </xf>
    <xf numFmtId="0" fontId="20" fillId="27" borderId="89" xfId="0" applyFont="1" applyFill="1" applyBorder="1" applyAlignment="1">
      <alignment horizontal="center" vertical="center"/>
    </xf>
    <xf numFmtId="0" fontId="20" fillId="32" borderId="89" xfId="0" applyFont="1" applyFill="1" applyBorder="1" applyAlignment="1">
      <alignment horizontal="left"/>
    </xf>
    <xf numFmtId="0" fontId="20" fillId="32" borderId="89" xfId="0" applyFont="1" applyFill="1" applyBorder="1" applyAlignment="1">
      <alignment horizontal="center" vertical="center"/>
    </xf>
    <xf numFmtId="0" fontId="20" fillId="29" borderId="83" xfId="0" applyFont="1" applyFill="1" applyBorder="1" applyAlignment="1">
      <alignment horizontal="center" vertical="center" wrapText="1"/>
    </xf>
    <xf numFmtId="0" fontId="20" fillId="29" borderId="84" xfId="0" applyFont="1" applyFill="1" applyBorder="1" applyAlignment="1">
      <alignment horizontal="center" vertical="top"/>
    </xf>
    <xf numFmtId="164" fontId="20" fillId="29" borderId="84" xfId="0" applyNumberFormat="1" applyFont="1" applyFill="1" applyBorder="1" applyAlignment="1">
      <alignment horizontal="center" vertical="top"/>
    </xf>
    <xf numFmtId="0" fontId="30" fillId="29" borderId="84" xfId="0" applyFont="1" applyFill="1" applyBorder="1" applyAlignment="1">
      <alignment horizontal="center" vertical="top" wrapText="1"/>
    </xf>
    <xf numFmtId="0" fontId="20" fillId="29" borderId="84" xfId="0" applyFont="1" applyFill="1" applyBorder="1" applyAlignment="1">
      <alignment horizontal="center"/>
    </xf>
    <xf numFmtId="0" fontId="20" fillId="29" borderId="84" xfId="0" applyFont="1" applyFill="1" applyBorder="1" applyAlignment="1">
      <alignment horizontal="center" vertical="center"/>
    </xf>
    <xf numFmtId="0" fontId="20" fillId="33" borderId="84" xfId="0" applyFont="1" applyFill="1" applyBorder="1" applyAlignment="1">
      <alignment horizontal="left"/>
    </xf>
    <xf numFmtId="0" fontId="20" fillId="33" borderId="84" xfId="0" applyFont="1" applyFill="1" applyBorder="1" applyAlignment="1">
      <alignment horizontal="center"/>
    </xf>
    <xf numFmtId="0" fontId="20" fillId="33" borderId="84" xfId="0" applyFont="1" applyFill="1" applyBorder="1" applyAlignment="1">
      <alignment horizontal="center" vertical="center"/>
    </xf>
    <xf numFmtId="0" fontId="20" fillId="29" borderId="86" xfId="0" applyFont="1" applyFill="1" applyBorder="1" applyAlignment="1">
      <alignment horizontal="center" vertical="center" wrapText="1"/>
    </xf>
    <xf numFmtId="0" fontId="20" fillId="29" borderId="79" xfId="0" applyFont="1" applyFill="1" applyBorder="1" applyAlignment="1">
      <alignment horizontal="center" vertical="top"/>
    </xf>
    <xf numFmtId="164" fontId="20" fillId="29" borderId="79" xfId="0" applyNumberFormat="1" applyFont="1" applyFill="1" applyBorder="1" applyAlignment="1">
      <alignment horizontal="center" vertical="top"/>
    </xf>
    <xf numFmtId="0" fontId="30" fillId="29" borderId="79" xfId="0" applyFont="1" applyFill="1" applyBorder="1" applyAlignment="1">
      <alignment horizontal="center" vertical="top" wrapText="1"/>
    </xf>
    <xf numFmtId="0" fontId="20" fillId="29" borderId="79" xfId="0" applyFont="1" applyFill="1" applyBorder="1" applyAlignment="1">
      <alignment horizontal="center"/>
    </xf>
    <xf numFmtId="0" fontId="20" fillId="29" borderId="79" xfId="0" applyFont="1" applyFill="1" applyBorder="1" applyAlignment="1">
      <alignment horizontal="center" vertical="center"/>
    </xf>
    <xf numFmtId="0" fontId="20" fillId="33" borderId="79" xfId="0" applyFont="1" applyFill="1" applyBorder="1" applyAlignment="1">
      <alignment horizontal="left"/>
    </xf>
    <xf numFmtId="0" fontId="20" fillId="33" borderId="79" xfId="0" applyFont="1" applyFill="1" applyBorder="1" applyAlignment="1">
      <alignment horizontal="center"/>
    </xf>
    <xf numFmtId="0" fontId="20" fillId="33" borderId="79" xfId="0" applyFont="1" applyFill="1" applyBorder="1" applyAlignment="1">
      <alignment horizontal="center" vertical="center"/>
    </xf>
    <xf numFmtId="0" fontId="20" fillId="29" borderId="88" xfId="0" applyFont="1" applyFill="1" applyBorder="1" applyAlignment="1">
      <alignment horizontal="center" vertical="center" wrapText="1"/>
    </xf>
    <xf numFmtId="0" fontId="20" fillId="29" borderId="89" xfId="0" applyFont="1" applyFill="1" applyBorder="1" applyAlignment="1">
      <alignment horizontal="center" vertical="top"/>
    </xf>
    <xf numFmtId="164" fontId="20" fillId="29" borderId="89" xfId="0" applyNumberFormat="1" applyFont="1" applyFill="1" applyBorder="1" applyAlignment="1">
      <alignment horizontal="center" vertical="top"/>
    </xf>
    <xf numFmtId="0" fontId="30" fillId="29" borderId="89" xfId="0" applyFont="1" applyFill="1" applyBorder="1" applyAlignment="1">
      <alignment horizontal="center" vertical="top" wrapText="1"/>
    </xf>
    <xf numFmtId="0" fontId="20" fillId="29" borderId="89" xfId="0" applyFont="1" applyFill="1" applyBorder="1" applyAlignment="1">
      <alignment horizontal="center"/>
    </xf>
    <xf numFmtId="0" fontId="20" fillId="29" borderId="89" xfId="0" applyFont="1" applyFill="1" applyBorder="1" applyAlignment="1">
      <alignment horizontal="center" vertical="center"/>
    </xf>
    <xf numFmtId="0" fontId="20" fillId="33" borderId="89" xfId="0" applyFont="1" applyFill="1" applyBorder="1" applyAlignment="1">
      <alignment horizontal="left"/>
    </xf>
    <xf numFmtId="0" fontId="20" fillId="33" borderId="89" xfId="0" applyFont="1" applyFill="1" applyBorder="1" applyAlignment="1">
      <alignment horizontal="center"/>
    </xf>
    <xf numFmtId="0" fontId="20" fillId="33" borderId="89" xfId="0" applyFont="1" applyFill="1" applyBorder="1" applyAlignment="1">
      <alignment horizontal="center" vertical="center"/>
    </xf>
    <xf numFmtId="0" fontId="20" fillId="36" borderId="83" xfId="0" applyFont="1" applyFill="1" applyBorder="1" applyAlignment="1">
      <alignment horizontal="center" vertical="center" wrapText="1"/>
    </xf>
    <xf numFmtId="0" fontId="20" fillId="36" borderId="84" xfId="0" applyFont="1" applyFill="1" applyBorder="1" applyAlignment="1">
      <alignment horizontal="center" vertical="top"/>
    </xf>
    <xf numFmtId="164" fontId="20" fillId="36" borderId="84" xfId="0" applyNumberFormat="1" applyFont="1" applyFill="1" applyBorder="1" applyAlignment="1">
      <alignment horizontal="center" vertical="top"/>
    </xf>
    <xf numFmtId="0" fontId="30" fillId="36" borderId="84" xfId="0" applyFont="1" applyFill="1" applyBorder="1" applyAlignment="1">
      <alignment horizontal="center" vertical="top" wrapText="1"/>
    </xf>
    <xf numFmtId="0" fontId="20" fillId="36" borderId="84" xfId="0" applyFont="1" applyFill="1" applyBorder="1" applyAlignment="1">
      <alignment horizontal="center"/>
    </xf>
    <xf numFmtId="0" fontId="20" fillId="28" borderId="84" xfId="0" applyFont="1" applyFill="1" applyBorder="1" applyAlignment="1">
      <alignment horizontal="center" vertical="center"/>
    </xf>
    <xf numFmtId="0" fontId="20" fillId="36" borderId="84" xfId="0" applyFont="1" applyFill="1" applyBorder="1" applyAlignment="1">
      <alignment horizontal="left"/>
    </xf>
    <xf numFmtId="0" fontId="20" fillId="36" borderId="84" xfId="0" applyFont="1" applyFill="1" applyBorder="1" applyAlignment="1">
      <alignment horizontal="center" vertical="center"/>
    </xf>
    <xf numFmtId="0" fontId="20" fillId="36" borderId="86" xfId="0" applyFont="1" applyFill="1" applyBorder="1" applyAlignment="1">
      <alignment horizontal="center" vertical="center" wrapText="1"/>
    </xf>
    <xf numFmtId="0" fontId="20" fillId="36" borderId="79" xfId="0" applyFont="1" applyFill="1" applyBorder="1" applyAlignment="1">
      <alignment horizontal="center" vertical="top"/>
    </xf>
    <xf numFmtId="164" fontId="20" fillId="36" borderId="79" xfId="0" applyNumberFormat="1" applyFont="1" applyFill="1" applyBorder="1" applyAlignment="1">
      <alignment horizontal="center" vertical="top"/>
    </xf>
    <xf numFmtId="0" fontId="30" fillId="36" borderId="79" xfId="0" applyFont="1" applyFill="1" applyBorder="1" applyAlignment="1">
      <alignment horizontal="center" vertical="top" wrapText="1"/>
    </xf>
    <xf numFmtId="0" fontId="20" fillId="36" borderId="79" xfId="0" applyFont="1" applyFill="1" applyBorder="1" applyAlignment="1">
      <alignment horizontal="center"/>
    </xf>
    <xf numFmtId="0" fontId="20" fillId="28" borderId="79" xfId="0" applyFont="1" applyFill="1" applyBorder="1" applyAlignment="1">
      <alignment horizontal="center" vertical="center"/>
    </xf>
    <xf numFmtId="0" fontId="20" fillId="36" borderId="79" xfId="0" applyFont="1" applyFill="1" applyBorder="1" applyAlignment="1">
      <alignment horizontal="left"/>
    </xf>
    <xf numFmtId="0" fontId="20" fillId="36" borderId="79" xfId="0" applyFont="1" applyFill="1" applyBorder="1" applyAlignment="1">
      <alignment horizontal="center" vertical="center"/>
    </xf>
    <xf numFmtId="0" fontId="20" fillId="36" borderId="88" xfId="0" applyFont="1" applyFill="1" applyBorder="1" applyAlignment="1">
      <alignment horizontal="center" vertical="center" wrapText="1"/>
    </xf>
    <xf numFmtId="0" fontId="20" fillId="36" borderId="89" xfId="0" applyFont="1" applyFill="1" applyBorder="1" applyAlignment="1">
      <alignment horizontal="center" vertical="top"/>
    </xf>
    <xf numFmtId="164" fontId="20" fillId="36" borderId="89" xfId="0" applyNumberFormat="1" applyFont="1" applyFill="1" applyBorder="1" applyAlignment="1">
      <alignment horizontal="center" vertical="top"/>
    </xf>
    <xf numFmtId="0" fontId="30" fillId="36" borderId="89" xfId="0" applyFont="1" applyFill="1" applyBorder="1" applyAlignment="1">
      <alignment horizontal="center" vertical="top" wrapText="1"/>
    </xf>
    <xf numFmtId="0" fontId="20" fillId="36" borderId="89" xfId="0" applyFont="1" applyFill="1" applyBorder="1" applyAlignment="1">
      <alignment horizontal="center"/>
    </xf>
    <xf numFmtId="0" fontId="20" fillId="28" borderId="89" xfId="0" applyFont="1" applyFill="1" applyBorder="1" applyAlignment="1">
      <alignment horizontal="center" vertical="center"/>
    </xf>
    <xf numFmtId="0" fontId="20" fillId="36" borderId="89" xfId="0" applyFont="1" applyFill="1" applyBorder="1" applyAlignment="1">
      <alignment horizontal="left"/>
    </xf>
    <xf numFmtId="0" fontId="20" fillId="36" borderId="89" xfId="0" applyFont="1" applyFill="1" applyBorder="1" applyAlignment="1">
      <alignment horizontal="center" vertical="center"/>
    </xf>
    <xf numFmtId="0" fontId="20" fillId="0" borderId="82" xfId="0" applyFont="1" applyBorder="1"/>
    <xf numFmtId="0" fontId="20" fillId="0" borderId="82" xfId="0" applyFont="1" applyBorder="1" applyAlignment="1">
      <alignment horizontal="center" vertical="top"/>
    </xf>
    <xf numFmtId="164" fontId="20" fillId="0" borderId="82" xfId="0" applyNumberFormat="1" applyFont="1" applyBorder="1" applyAlignment="1">
      <alignment horizontal="center" vertical="top"/>
    </xf>
    <xf numFmtId="0" fontId="30" fillId="0" borderId="82" xfId="0" applyFont="1" applyBorder="1" applyAlignment="1">
      <alignment horizontal="center" vertical="top" wrapText="1"/>
    </xf>
    <xf numFmtId="0" fontId="20" fillId="0" borderId="82" xfId="0" applyFont="1" applyBorder="1" applyAlignment="1">
      <alignment horizontal="center"/>
    </xf>
    <xf numFmtId="0" fontId="20" fillId="0" borderId="82" xfId="0" applyFont="1" applyBorder="1" applyAlignment="1">
      <alignment horizontal="center" vertical="center"/>
    </xf>
    <xf numFmtId="0" fontId="20" fillId="0" borderId="82" xfId="0" applyFont="1" applyBorder="1" applyAlignment="1">
      <alignment horizontal="left"/>
    </xf>
    <xf numFmtId="0" fontId="20" fillId="0" borderId="79" xfId="0" applyFont="1" applyBorder="1" applyAlignment="1">
      <alignment horizontal="center" vertical="top"/>
    </xf>
    <xf numFmtId="164" fontId="20" fillId="0" borderId="79" xfId="0" applyNumberFormat="1" applyFont="1" applyBorder="1" applyAlignment="1">
      <alignment horizontal="center" vertical="top"/>
    </xf>
    <xf numFmtId="0" fontId="30" fillId="0" borderId="79" xfId="0" applyFont="1" applyBorder="1" applyAlignment="1">
      <alignment horizontal="center" vertical="top" wrapText="1"/>
    </xf>
    <xf numFmtId="0" fontId="20" fillId="0" borderId="79" xfId="0" applyFont="1" applyBorder="1" applyAlignment="1">
      <alignment horizontal="center"/>
    </xf>
    <xf numFmtId="0" fontId="20" fillId="0" borderId="79" xfId="0" applyFont="1" applyBorder="1" applyAlignment="1">
      <alignment horizontal="left"/>
    </xf>
    <xf numFmtId="0" fontId="20" fillId="0" borderId="79" xfId="0" applyFont="1" applyBorder="1" applyAlignment="1">
      <alignment vertical="top"/>
    </xf>
    <xf numFmtId="0" fontId="30" fillId="0" borderId="79" xfId="0" applyFont="1" applyBorder="1" applyAlignment="1">
      <alignment vertical="top" wrapText="1"/>
    </xf>
    <xf numFmtId="0" fontId="29" fillId="9" borderId="79" xfId="0" applyFont="1" applyFill="1" applyBorder="1" applyAlignment="1">
      <alignment horizontal="right" vertical="top" wrapText="1"/>
    </xf>
    <xf numFmtId="0" fontId="29" fillId="37" borderId="79" xfId="0" applyFont="1" applyFill="1" applyBorder="1" applyAlignment="1">
      <alignment horizontal="left" vertical="top" wrapText="1"/>
    </xf>
    <xf numFmtId="0" fontId="29" fillId="39" borderId="79" xfId="0" applyFont="1" applyFill="1" applyBorder="1" applyAlignment="1">
      <alignment horizontal="left" vertical="top" wrapText="1"/>
    </xf>
    <xf numFmtId="0" fontId="23" fillId="0" borderId="81" xfId="0" applyFont="1" applyBorder="1" applyAlignment="1">
      <alignment horizontal="right"/>
    </xf>
    <xf numFmtId="0" fontId="23" fillId="38" borderId="81" xfId="0" applyFont="1" applyFill="1" applyBorder="1"/>
    <xf numFmtId="0" fontId="23" fillId="34" borderId="81" xfId="0" applyFont="1" applyFill="1" applyBorder="1"/>
    <xf numFmtId="0" fontId="20" fillId="26" borderId="95" xfId="0" applyFont="1" applyFill="1" applyBorder="1" applyAlignment="1">
      <alignment horizontal="center"/>
    </xf>
    <xf numFmtId="0" fontId="20" fillId="0" borderId="97" xfId="0" applyFont="1" applyBorder="1" applyAlignment="1">
      <alignment horizontal="center" vertical="center"/>
    </xf>
    <xf numFmtId="0" fontId="20" fillId="26" borderId="95" xfId="0" applyFont="1" applyFill="1" applyBorder="1" applyAlignment="1">
      <alignment horizontal="center" vertical="center"/>
    </xf>
    <xf numFmtId="0" fontId="20" fillId="26" borderId="91" xfId="0" applyFont="1" applyFill="1" applyBorder="1" applyAlignment="1">
      <alignment horizontal="center"/>
    </xf>
    <xf numFmtId="0" fontId="20" fillId="0" borderId="80" xfId="0" applyFont="1" applyBorder="1" applyAlignment="1">
      <alignment horizontal="center" vertical="center"/>
    </xf>
    <xf numFmtId="0" fontId="20" fillId="26" borderId="91" xfId="0" applyFont="1" applyFill="1" applyBorder="1" applyAlignment="1">
      <alignment horizontal="center" vertical="center"/>
    </xf>
    <xf numFmtId="0" fontId="20" fillId="26" borderId="96" xfId="0" applyFont="1" applyFill="1" applyBorder="1" applyAlignment="1">
      <alignment horizontal="center"/>
    </xf>
    <xf numFmtId="0" fontId="20" fillId="0" borderId="98" xfId="0" applyFont="1" applyBorder="1" applyAlignment="1">
      <alignment horizontal="center" vertical="center"/>
    </xf>
    <xf numFmtId="0" fontId="20" fillId="26" borderId="96" xfId="0" applyFont="1" applyFill="1" applyBorder="1" applyAlignment="1">
      <alignment horizontal="center" vertical="center"/>
    </xf>
    <xf numFmtId="0" fontId="20" fillId="32" borderId="95" xfId="0" applyFont="1" applyFill="1" applyBorder="1" applyAlignment="1">
      <alignment horizontal="center"/>
    </xf>
    <xf numFmtId="0" fontId="20" fillId="32" borderId="95" xfId="0" applyFont="1" applyFill="1" applyBorder="1" applyAlignment="1">
      <alignment horizontal="center" vertical="center"/>
    </xf>
    <xf numFmtId="0" fontId="20" fillId="32" borderId="91" xfId="0" applyFont="1" applyFill="1" applyBorder="1" applyAlignment="1">
      <alignment horizontal="center"/>
    </xf>
    <xf numFmtId="0" fontId="20" fillId="32" borderId="91" xfId="0" applyFont="1" applyFill="1" applyBorder="1" applyAlignment="1">
      <alignment horizontal="center" vertical="center"/>
    </xf>
    <xf numFmtId="0" fontId="20" fillId="32" borderId="96" xfId="0" applyFont="1" applyFill="1" applyBorder="1" applyAlignment="1">
      <alignment horizontal="center"/>
    </xf>
    <xf numFmtId="0" fontId="20" fillId="32" borderId="96" xfId="0" applyFont="1" applyFill="1" applyBorder="1" applyAlignment="1">
      <alignment horizontal="center" vertical="center"/>
    </xf>
    <xf numFmtId="0" fontId="20" fillId="33" borderId="95" xfId="0" applyFont="1" applyFill="1" applyBorder="1" applyAlignment="1">
      <alignment horizontal="center"/>
    </xf>
    <xf numFmtId="0" fontId="20" fillId="33" borderId="95" xfId="0" applyFont="1" applyFill="1" applyBorder="1" applyAlignment="1">
      <alignment horizontal="center" vertical="center"/>
    </xf>
    <xf numFmtId="0" fontId="20" fillId="33" borderId="91" xfId="0" applyFont="1" applyFill="1" applyBorder="1" applyAlignment="1">
      <alignment horizontal="center"/>
    </xf>
    <xf numFmtId="0" fontId="20" fillId="33" borderId="91" xfId="0" applyFont="1" applyFill="1" applyBorder="1" applyAlignment="1">
      <alignment horizontal="center" vertical="center"/>
    </xf>
    <xf numFmtId="0" fontId="20" fillId="33" borderId="96" xfId="0" applyFont="1" applyFill="1" applyBorder="1" applyAlignment="1">
      <alignment horizontal="center"/>
    </xf>
    <xf numFmtId="0" fontId="20" fillId="33" borderId="96" xfId="0" applyFont="1" applyFill="1" applyBorder="1" applyAlignment="1">
      <alignment horizontal="center" vertical="center"/>
    </xf>
    <xf numFmtId="0" fontId="20" fillId="36" borderId="95" xfId="0" applyFont="1" applyFill="1" applyBorder="1" applyAlignment="1">
      <alignment horizontal="center"/>
    </xf>
    <xf numFmtId="0" fontId="20" fillId="36" borderId="95" xfId="0" applyFont="1" applyFill="1" applyBorder="1" applyAlignment="1">
      <alignment horizontal="center" vertical="center"/>
    </xf>
    <xf numFmtId="0" fontId="20" fillId="36" borderId="91" xfId="0" applyFont="1" applyFill="1" applyBorder="1" applyAlignment="1">
      <alignment horizontal="center"/>
    </xf>
    <xf numFmtId="0" fontId="20" fillId="36" borderId="91" xfId="0" applyFont="1" applyFill="1" applyBorder="1" applyAlignment="1">
      <alignment horizontal="center" vertical="center"/>
    </xf>
    <xf numFmtId="0" fontId="20" fillId="36" borderId="96" xfId="0" applyFont="1" applyFill="1" applyBorder="1" applyAlignment="1">
      <alignment horizontal="center"/>
    </xf>
    <xf numFmtId="0" fontId="20" fillId="36" borderId="96" xfId="0" applyFont="1" applyFill="1" applyBorder="1" applyAlignment="1">
      <alignment horizontal="center" vertical="center"/>
    </xf>
    <xf numFmtId="0" fontId="20" fillId="17" borderId="41" xfId="0" applyFont="1" applyFill="1" applyBorder="1"/>
    <xf numFmtId="0" fontId="35" fillId="18" borderId="42" xfId="0" applyFont="1" applyFill="1" applyBorder="1" applyAlignment="1">
      <alignment horizontal="center"/>
    </xf>
    <xf numFmtId="0" fontId="23" fillId="0" borderId="39" xfId="0" applyFont="1" applyBorder="1"/>
    <xf numFmtId="0" fontId="23" fillId="0" borderId="40" xfId="0" applyFont="1" applyBorder="1"/>
    <xf numFmtId="0" fontId="36" fillId="17" borderId="41" xfId="0" applyFont="1" applyFill="1" applyBorder="1"/>
    <xf numFmtId="0" fontId="36" fillId="0" borderId="0" xfId="0" applyFont="1"/>
    <xf numFmtId="0" fontId="20" fillId="0" borderId="0" xfId="0" applyFont="1"/>
    <xf numFmtId="0" fontId="20" fillId="0" borderId="19" xfId="0" applyFont="1" applyBorder="1" applyAlignment="1">
      <alignment horizontal="left" vertical="center" wrapText="1"/>
    </xf>
    <xf numFmtId="0" fontId="23" fillId="0" borderId="20" xfId="0" applyFont="1" applyBorder="1"/>
    <xf numFmtId="0" fontId="23" fillId="0" borderId="21" xfId="0" applyFont="1" applyBorder="1"/>
    <xf numFmtId="0" fontId="36" fillId="0" borderId="26" xfId="0" applyFont="1" applyBorder="1" applyAlignment="1">
      <alignment horizontal="center"/>
    </xf>
    <xf numFmtId="0" fontId="23" fillId="0" borderId="27" xfId="0" applyFont="1" applyBorder="1"/>
    <xf numFmtId="0" fontId="23" fillId="0" borderId="28" xfId="0" applyFont="1" applyBorder="1"/>
    <xf numFmtId="0" fontId="23" fillId="0" borderId="29" xfId="0" applyFont="1" applyBorder="1"/>
    <xf numFmtId="0" fontId="20" fillId="0" borderId="0" xfId="0" applyFont="1"/>
    <xf numFmtId="0" fontId="23" fillId="0" borderId="30" xfId="0" applyFont="1" applyBorder="1"/>
    <xf numFmtId="0" fontId="36" fillId="0" borderId="19" xfId="0" applyFont="1" applyBorder="1" applyAlignment="1">
      <alignment horizontal="center"/>
    </xf>
    <xf numFmtId="0" fontId="36" fillId="17" borderId="41" xfId="0" applyFont="1" applyFill="1" applyBorder="1" applyAlignment="1">
      <alignment horizontal="center"/>
    </xf>
    <xf numFmtId="0" fontId="36" fillId="0" borderId="0" xfId="0" applyFont="1" applyAlignment="1">
      <alignment horizontal="center"/>
    </xf>
    <xf numFmtId="0" fontId="20" fillId="17" borderId="75" xfId="0" applyFont="1" applyFill="1" applyBorder="1"/>
    <xf numFmtId="0" fontId="36" fillId="17" borderId="75" xfId="0" applyFont="1" applyFill="1" applyBorder="1" applyAlignment="1">
      <alignment horizontal="center"/>
    </xf>
    <xf numFmtId="0" fontId="23" fillId="0" borderId="23" xfId="0" applyFont="1" applyBorder="1"/>
    <xf numFmtId="0" fontId="23" fillId="0" borderId="24" xfId="0" applyFont="1" applyBorder="1"/>
    <xf numFmtId="0" fontId="23" fillId="0" borderId="25" xfId="0" applyFont="1" applyBorder="1"/>
    <xf numFmtId="0" fontId="35" fillId="17" borderId="43" xfId="0" applyFont="1" applyFill="1" applyBorder="1" applyAlignment="1">
      <alignment horizontal="center"/>
    </xf>
    <xf numFmtId="0" fontId="23" fillId="0" borderId="44" xfId="0" applyFont="1" applyBorder="1"/>
    <xf numFmtId="0" fontId="20" fillId="0" borderId="26" xfId="0" applyFont="1" applyBorder="1" applyAlignment="1">
      <alignment horizontal="center"/>
    </xf>
    <xf numFmtId="0" fontId="20" fillId="0" borderId="19" xfId="0" applyFont="1" applyBorder="1" applyAlignment="1">
      <alignment horizontal="center"/>
    </xf>
    <xf numFmtId="0" fontId="20" fillId="17" borderId="45" xfId="0" applyFont="1" applyFill="1" applyBorder="1" applyAlignment="1">
      <alignment horizontal="center"/>
    </xf>
    <xf numFmtId="0" fontId="23" fillId="0" borderId="46" xfId="0" applyFont="1" applyBorder="1"/>
    <xf numFmtId="0" fontId="23" fillId="0" borderId="47" xfId="0" applyFont="1" applyBorder="1"/>
    <xf numFmtId="0" fontId="20" fillId="0" borderId="0" xfId="0" applyFont="1" applyAlignment="1">
      <alignment horizontal="left" vertical="center" wrapText="1"/>
    </xf>
    <xf numFmtId="0" fontId="20" fillId="8" borderId="41" xfId="0" applyFont="1" applyFill="1" applyBorder="1" applyAlignment="1">
      <alignment vertical="center" wrapText="1"/>
    </xf>
    <xf numFmtId="0" fontId="20" fillId="0" borderId="0" xfId="0" applyFont="1" applyAlignment="1">
      <alignment vertical="center" wrapText="1"/>
    </xf>
    <xf numFmtId="0" fontId="38" fillId="0" borderId="0" xfId="0" applyFont="1"/>
    <xf numFmtId="0" fontId="20" fillId="8" borderId="41" xfId="0" applyFont="1" applyFill="1" applyBorder="1" applyAlignment="1">
      <alignment horizontal="left" vertical="center" wrapText="1"/>
    </xf>
    <xf numFmtId="0" fontId="22" fillId="19" borderId="33" xfId="0" applyFont="1" applyFill="1" applyBorder="1" applyAlignment="1">
      <alignment horizontal="center" vertical="center" wrapText="1"/>
    </xf>
    <xf numFmtId="0" fontId="23" fillId="0" borderId="34" xfId="0" applyFont="1" applyBorder="1"/>
    <xf numFmtId="0" fontId="23" fillId="0" borderId="35" xfId="0" applyFont="1" applyBorder="1"/>
    <xf numFmtId="0" fontId="23" fillId="0" borderId="48" xfId="0" applyFont="1" applyBorder="1"/>
    <xf numFmtId="0" fontId="23" fillId="0" borderId="49" xfId="0" applyFont="1" applyBorder="1"/>
    <xf numFmtId="0" fontId="20" fillId="19" borderId="50" xfId="0" applyFont="1" applyFill="1" applyBorder="1" applyAlignment="1">
      <alignment horizontal="center" vertical="center" wrapText="1"/>
    </xf>
    <xf numFmtId="0" fontId="23" fillId="0" borderId="51" xfId="0" applyFont="1" applyBorder="1"/>
    <xf numFmtId="0" fontId="23" fillId="0" borderId="37" xfId="0" applyFont="1" applyBorder="1"/>
    <xf numFmtId="0" fontId="23" fillId="0" borderId="38" xfId="0" applyFont="1" applyBorder="1"/>
    <xf numFmtId="0" fontId="23" fillId="0" borderId="17" xfId="0" applyFont="1" applyBorder="1"/>
    <xf numFmtId="0" fontId="22" fillId="15" borderId="7" xfId="0" applyFont="1" applyFill="1" applyBorder="1" applyAlignment="1">
      <alignment horizontal="center" vertical="center"/>
    </xf>
    <xf numFmtId="0" fontId="23" fillId="0" borderId="8" xfId="0" applyFont="1" applyBorder="1"/>
    <xf numFmtId="0" fontId="23" fillId="0" borderId="9" xfId="0" applyFont="1" applyBorder="1"/>
    <xf numFmtId="0" fontId="22" fillId="15" borderId="52" xfId="0" applyFont="1" applyFill="1" applyBorder="1" applyAlignment="1">
      <alignment horizontal="center" vertical="center"/>
    </xf>
    <xf numFmtId="0" fontId="23" fillId="0" borderId="53" xfId="0" applyFont="1" applyBorder="1"/>
    <xf numFmtId="0" fontId="23" fillId="0" borderId="54" xfId="0" applyFont="1" applyBorder="1"/>
    <xf numFmtId="0" fontId="20" fillId="8" borderId="41" xfId="0" applyFont="1" applyFill="1" applyBorder="1"/>
    <xf numFmtId="0" fontId="20" fillId="0" borderId="55" xfId="0" applyFont="1" applyBorder="1" applyAlignment="1">
      <alignment horizontal="center" vertical="center"/>
    </xf>
    <xf numFmtId="0" fontId="23" fillId="0" borderId="56" xfId="0" applyFont="1" applyBorder="1"/>
    <xf numFmtId="0" fontId="23" fillId="0" borderId="57" xfId="0" applyFont="1" applyBorder="1"/>
    <xf numFmtId="0" fontId="20" fillId="0" borderId="37" xfId="0" applyFont="1" applyBorder="1" applyAlignment="1">
      <alignment horizontal="center" vertical="center"/>
    </xf>
    <xf numFmtId="0" fontId="20" fillId="0" borderId="0" xfId="0" applyFont="1" applyAlignment="1">
      <alignment horizontal="left" vertical="center" wrapText="1"/>
    </xf>
    <xf numFmtId="0" fontId="22" fillId="0" borderId="33" xfId="0" applyFont="1" applyBorder="1" applyAlignment="1">
      <alignment horizontal="center" vertical="center"/>
    </xf>
    <xf numFmtId="0" fontId="22" fillId="0" borderId="33" xfId="0" applyFont="1" applyBorder="1" applyAlignment="1">
      <alignment horizontal="center" vertical="center" wrapText="1"/>
    </xf>
    <xf numFmtId="0" fontId="20" fillId="0" borderId="33" xfId="0" applyFont="1" applyBorder="1" applyAlignment="1">
      <alignment horizontal="center" vertical="center" wrapText="1"/>
    </xf>
    <xf numFmtId="0" fontId="30" fillId="0" borderId="36" xfId="0" applyFont="1" applyBorder="1" applyAlignment="1">
      <alignment horizontal="center" vertical="center" wrapText="1"/>
    </xf>
    <xf numFmtId="9" fontId="20" fillId="0" borderId="58" xfId="0" applyNumberFormat="1" applyFont="1" applyBorder="1" applyAlignment="1">
      <alignment horizontal="center" vertical="center" wrapText="1"/>
    </xf>
    <xf numFmtId="0" fontId="22" fillId="0" borderId="59" xfId="0" applyFont="1" applyBorder="1" applyAlignment="1">
      <alignment horizontal="center" vertical="center" wrapText="1"/>
    </xf>
    <xf numFmtId="0" fontId="23" fillId="0" borderId="36" xfId="0" applyFont="1" applyBorder="1"/>
    <xf numFmtId="0" fontId="23" fillId="0" borderId="13" xfId="0" applyFont="1" applyBorder="1"/>
    <xf numFmtId="0" fontId="23" fillId="0" borderId="22" xfId="0" applyFont="1" applyBorder="1"/>
    <xf numFmtId="0" fontId="23" fillId="0" borderId="59" xfId="0" applyFont="1" applyBorder="1"/>
    <xf numFmtId="0" fontId="23" fillId="0" borderId="10" xfId="0" applyFont="1" applyBorder="1"/>
    <xf numFmtId="0" fontId="23" fillId="0" borderId="60" xfId="0" applyFont="1" applyBorder="1"/>
    <xf numFmtId="0" fontId="20" fillId="20" borderId="12" xfId="0" applyFont="1" applyFill="1" applyBorder="1" applyAlignment="1">
      <alignment horizontal="center" vertical="center" wrapText="1"/>
    </xf>
    <xf numFmtId="0" fontId="20" fillId="0" borderId="3" xfId="0" applyFont="1" applyBorder="1" applyAlignment="1">
      <alignment horizontal="center" vertical="center" wrapText="1"/>
    </xf>
    <xf numFmtId="0" fontId="20" fillId="0" borderId="51" xfId="0" applyFont="1" applyBorder="1" applyAlignment="1">
      <alignment horizontal="center" vertical="center"/>
    </xf>
    <xf numFmtId="0" fontId="20" fillId="0" borderId="10" xfId="0" applyFont="1" applyBorder="1" applyAlignment="1">
      <alignment horizontal="center" vertical="center" wrapText="1"/>
    </xf>
    <xf numFmtId="0" fontId="20" fillId="21" borderId="12" xfId="0" applyFont="1" applyFill="1" applyBorder="1" applyAlignment="1">
      <alignment horizontal="center"/>
    </xf>
    <xf numFmtId="0" fontId="20" fillId="0" borderId="3" xfId="0" applyFont="1" applyBorder="1" applyAlignment="1">
      <alignment horizontal="center"/>
    </xf>
    <xf numFmtId="0" fontId="20" fillId="21" borderId="61" xfId="0" applyFont="1" applyFill="1" applyBorder="1" applyAlignment="1">
      <alignment horizontal="center"/>
    </xf>
    <xf numFmtId="0" fontId="20" fillId="0" borderId="10" xfId="0" applyFont="1" applyBorder="1" applyAlignment="1">
      <alignment horizontal="center"/>
    </xf>
    <xf numFmtId="0" fontId="20" fillId="22" borderId="12" xfId="0" applyFont="1" applyFill="1" applyBorder="1" applyAlignment="1">
      <alignment horizontal="center"/>
    </xf>
    <xf numFmtId="0" fontId="20" fillId="6" borderId="12" xfId="0" applyFont="1" applyFill="1" applyBorder="1" applyAlignment="1">
      <alignment horizontal="center"/>
    </xf>
    <xf numFmtId="0" fontId="20" fillId="5" borderId="12" xfId="0" applyFont="1" applyFill="1" applyBorder="1" applyAlignment="1">
      <alignment horizontal="center"/>
    </xf>
    <xf numFmtId="0" fontId="20" fillId="3" borderId="62" xfId="0" applyFont="1" applyFill="1" applyBorder="1" applyAlignment="1">
      <alignment horizontal="center"/>
    </xf>
    <xf numFmtId="0" fontId="20" fillId="0" borderId="18" xfId="0" applyFont="1" applyBorder="1" applyAlignment="1">
      <alignment horizontal="center"/>
    </xf>
    <xf numFmtId="0" fontId="20" fillId="3" borderId="15" xfId="0" applyFont="1" applyFill="1" applyBorder="1" applyAlignment="1">
      <alignment horizontal="center"/>
    </xf>
    <xf numFmtId="0" fontId="20" fillId="0" borderId="16" xfId="0" applyFont="1" applyBorder="1" applyAlignment="1">
      <alignment horizontal="center"/>
    </xf>
    <xf numFmtId="0" fontId="22" fillId="17" borderId="63" xfId="0" applyFont="1" applyFill="1" applyBorder="1"/>
    <xf numFmtId="0" fontId="20" fillId="17" borderId="64" xfId="0" applyFont="1" applyFill="1" applyBorder="1" applyAlignment="1">
      <alignment horizontal="center"/>
    </xf>
    <xf numFmtId="2" fontId="20" fillId="17" borderId="65" xfId="0" applyNumberFormat="1" applyFont="1" applyFill="1" applyBorder="1" applyAlignment="1">
      <alignment horizontal="center"/>
    </xf>
    <xf numFmtId="0" fontId="22" fillId="17" borderId="66" xfId="0" applyFont="1" applyFill="1" applyBorder="1"/>
    <xf numFmtId="0" fontId="20" fillId="17" borderId="67" xfId="0" applyFont="1" applyFill="1" applyBorder="1" applyAlignment="1">
      <alignment horizontal="center"/>
    </xf>
    <xf numFmtId="2" fontId="20" fillId="17" borderId="67" xfId="0" applyNumberFormat="1" applyFont="1" applyFill="1" applyBorder="1" applyAlignment="1">
      <alignment horizontal="center"/>
    </xf>
    <xf numFmtId="0" fontId="20" fillId="16" borderId="33" xfId="0" applyFont="1" applyFill="1" applyBorder="1" applyAlignment="1">
      <alignment horizontal="left" wrapText="1"/>
    </xf>
    <xf numFmtId="0" fontId="20" fillId="8" borderId="41" xfId="0" applyFont="1" applyFill="1" applyBorder="1" applyAlignment="1">
      <alignment vertical="center"/>
    </xf>
    <xf numFmtId="0" fontId="39" fillId="0" borderId="33" xfId="0" applyFont="1" applyBorder="1" applyAlignment="1">
      <alignment horizontal="center" wrapText="1"/>
    </xf>
    <xf numFmtId="0" fontId="20" fillId="8" borderId="68" xfId="0" applyFont="1" applyFill="1" applyBorder="1" applyAlignment="1">
      <alignment horizontal="left" wrapText="1"/>
    </xf>
    <xf numFmtId="0" fontId="23" fillId="0" borderId="69" xfId="0" applyFont="1" applyBorder="1"/>
    <xf numFmtId="0" fontId="23" fillId="0" borderId="70" xfId="0" applyFont="1" applyBorder="1"/>
    <xf numFmtId="0" fontId="23" fillId="0" borderId="71" xfId="0" applyFont="1" applyBorder="1"/>
    <xf numFmtId="0" fontId="23" fillId="0" borderId="72" xfId="0" applyFont="1" applyBorder="1"/>
    <xf numFmtId="0" fontId="23" fillId="0" borderId="73" xfId="0" applyFont="1" applyBorder="1"/>
    <xf numFmtId="0" fontId="23" fillId="0" borderId="80" xfId="0" applyFont="1" applyBorder="1" applyAlignment="1"/>
    <xf numFmtId="0" fontId="26" fillId="13" borderId="80" xfId="0" applyFont="1" applyFill="1" applyBorder="1" applyAlignment="1">
      <alignment horizontal="center" vertical="center" wrapText="1"/>
    </xf>
    <xf numFmtId="0" fontId="23" fillId="0" borderId="80" xfId="0" applyFont="1" applyBorder="1"/>
    <xf numFmtId="0" fontId="23" fillId="0" borderId="93" xfId="0" applyFont="1" applyBorder="1"/>
    <xf numFmtId="0" fontId="23" fillId="0" borderId="84" xfId="0" applyFont="1" applyBorder="1"/>
    <xf numFmtId="0" fontId="25" fillId="10" borderId="84" xfId="0" applyFont="1" applyFill="1" applyBorder="1" applyAlignment="1">
      <alignment horizontal="center" vertical="center" wrapText="1"/>
    </xf>
    <xf numFmtId="0" fontId="25" fillId="9" borderId="84" xfId="0" applyFont="1" applyFill="1" applyBorder="1" applyAlignment="1">
      <alignment horizontal="center" vertical="center" wrapText="1"/>
    </xf>
    <xf numFmtId="0" fontId="22" fillId="11" borderId="84" xfId="0" applyFont="1" applyFill="1" applyBorder="1" applyAlignment="1">
      <alignment horizontal="center" vertical="top" wrapText="1"/>
    </xf>
    <xf numFmtId="0" fontId="22" fillId="11" borderId="85" xfId="0" applyFont="1" applyFill="1" applyBorder="1" applyAlignment="1">
      <alignment horizontal="center" vertical="top" wrapText="1"/>
    </xf>
    <xf numFmtId="0" fontId="25" fillId="10" borderId="109" xfId="0" applyFont="1" applyFill="1" applyBorder="1" applyAlignment="1">
      <alignment horizontal="center" vertical="top" wrapText="1"/>
    </xf>
    <xf numFmtId="0" fontId="26" fillId="10" borderId="87" xfId="0" applyFont="1" applyFill="1" applyBorder="1" applyAlignment="1">
      <alignment horizontal="center" vertical="center" wrapText="1"/>
    </xf>
    <xf numFmtId="0" fontId="23" fillId="0" borderId="89" xfId="0" applyFont="1" applyBorder="1"/>
    <xf numFmtId="0" fontId="25" fillId="10" borderId="89" xfId="0" applyFont="1" applyFill="1" applyBorder="1" applyAlignment="1">
      <alignment horizontal="left" vertical="center" wrapText="1"/>
    </xf>
    <xf numFmtId="0" fontId="23" fillId="0" borderId="89" xfId="0" applyFont="1" applyBorder="1" applyAlignment="1">
      <alignment horizontal="left"/>
    </xf>
    <xf numFmtId="0" fontId="22" fillId="15" borderId="89" xfId="0" applyFont="1" applyFill="1" applyBorder="1" applyAlignment="1">
      <alignment horizontal="center" vertical="center" wrapText="1"/>
    </xf>
    <xf numFmtId="0" fontId="23" fillId="0" borderId="89" xfId="0" applyFont="1" applyBorder="1" applyAlignment="1">
      <alignment horizontal="center"/>
    </xf>
    <xf numFmtId="0" fontId="23" fillId="0" borderId="90" xfId="0" applyFont="1" applyBorder="1"/>
    <xf numFmtId="0" fontId="25" fillId="10" borderId="89" xfId="0" applyFont="1" applyFill="1" applyBorder="1" applyAlignment="1">
      <alignment horizontal="center" vertical="center" wrapText="1"/>
    </xf>
    <xf numFmtId="0" fontId="27" fillId="9" borderId="81" xfId="0" applyFont="1" applyFill="1" applyBorder="1" applyAlignment="1">
      <alignment horizontal="center" vertical="center" wrapText="1"/>
    </xf>
    <xf numFmtId="0" fontId="27" fillId="9" borderId="110" xfId="0" applyFont="1" applyFill="1" applyBorder="1" applyAlignment="1">
      <alignment horizontal="center" vertical="center" wrapText="1"/>
    </xf>
    <xf numFmtId="0" fontId="27" fillId="9" borderId="94" xfId="0" applyFont="1" applyFill="1" applyBorder="1" applyAlignment="1">
      <alignment horizontal="center" vertical="center" wrapText="1"/>
    </xf>
    <xf numFmtId="0" fontId="22" fillId="30" borderId="84" xfId="0" applyFont="1" applyFill="1" applyBorder="1" applyAlignment="1">
      <alignment horizontal="center" vertical="center" wrapText="1"/>
    </xf>
    <xf numFmtId="0" fontId="23" fillId="31" borderId="84" xfId="0" applyFont="1" applyFill="1" applyBorder="1" applyAlignment="1">
      <alignment vertical="center"/>
    </xf>
    <xf numFmtId="0" fontId="23" fillId="31" borderId="79" xfId="0" applyFont="1" applyFill="1" applyBorder="1" applyAlignment="1">
      <alignment vertical="center"/>
    </xf>
    <xf numFmtId="0" fontId="22" fillId="30" borderId="79" xfId="0" applyFont="1" applyFill="1" applyBorder="1" applyAlignment="1">
      <alignment horizontal="center" vertical="center"/>
    </xf>
    <xf numFmtId="0" fontId="27" fillId="9" borderId="79" xfId="0" applyFont="1" applyFill="1" applyBorder="1" applyAlignment="1">
      <alignment horizontal="center" vertical="center" wrapText="1"/>
    </xf>
    <xf numFmtId="0" fontId="23" fillId="31" borderId="89" xfId="0" applyFont="1" applyFill="1" applyBorder="1" applyAlignment="1">
      <alignment vertical="center"/>
    </xf>
    <xf numFmtId="0" fontId="23" fillId="0" borderId="89" xfId="0" applyFont="1" applyBorder="1" applyAlignment="1">
      <alignment vertical="center" wrapText="1"/>
    </xf>
    <xf numFmtId="0" fontId="31" fillId="0" borderId="89" xfId="0" applyFont="1" applyBorder="1" applyAlignment="1">
      <alignment vertical="center" wrapText="1"/>
    </xf>
    <xf numFmtId="0" fontId="23" fillId="0" borderId="89" xfId="0" applyFont="1" applyBorder="1" applyAlignment="1">
      <alignment vertical="center"/>
    </xf>
    <xf numFmtId="0" fontId="24" fillId="9" borderId="84" xfId="0" applyFont="1" applyFill="1" applyBorder="1" applyAlignment="1">
      <alignment horizontal="center" wrapText="1"/>
    </xf>
    <xf numFmtId="0" fontId="23" fillId="0" borderId="84" xfId="0" applyFont="1" applyBorder="1" applyAlignment="1"/>
    <xf numFmtId="0" fontId="23" fillId="0" borderId="79" xfId="0" applyFont="1" applyBorder="1" applyAlignment="1"/>
    <xf numFmtId="0" fontId="41" fillId="0" borderId="0" xfId="0" applyFont="1" applyAlignment="1">
      <alignment horizontal="center"/>
    </xf>
    <xf numFmtId="0" fontId="23" fillId="0" borderId="75" xfId="0" applyFont="1" applyBorder="1"/>
    <xf numFmtId="0" fontId="20" fillId="0" borderId="0" xfId="0" applyFont="1" applyAlignment="1">
      <alignment vertical="center"/>
    </xf>
    <xf numFmtId="0" fontId="42" fillId="0" borderId="0" xfId="0" applyFont="1" applyAlignment="1">
      <alignment vertical="center" wrapText="1"/>
    </xf>
    <xf numFmtId="0" fontId="42" fillId="0" borderId="0" xfId="0" applyFont="1" applyAlignment="1">
      <alignment horizontal="right" vertical="center" wrapText="1"/>
    </xf>
    <xf numFmtId="0" fontId="20" fillId="0" borderId="102" xfId="0" applyFont="1" applyBorder="1" applyAlignment="1">
      <alignment vertical="center"/>
    </xf>
    <xf numFmtId="0" fontId="20" fillId="0" borderId="103" xfId="0" applyFont="1" applyBorder="1" applyAlignment="1">
      <alignment vertical="center"/>
    </xf>
    <xf numFmtId="0" fontId="20" fillId="0" borderId="103" xfId="0" applyFont="1" applyBorder="1"/>
    <xf numFmtId="0" fontId="20" fillId="0" borderId="104" xfId="0" applyFont="1" applyBorder="1"/>
    <xf numFmtId="0" fontId="20" fillId="0" borderId="75" xfId="0" applyFont="1" applyBorder="1"/>
    <xf numFmtId="0" fontId="20" fillId="0" borderId="102" xfId="0" applyFont="1" applyBorder="1"/>
    <xf numFmtId="0" fontId="20" fillId="0" borderId="105" xfId="0" applyFont="1" applyBorder="1"/>
    <xf numFmtId="0" fontId="20" fillId="0" borderId="78" xfId="0" applyFont="1" applyBorder="1"/>
    <xf numFmtId="0" fontId="20" fillId="0" borderId="106" xfId="0" applyFont="1" applyBorder="1"/>
    <xf numFmtId="0" fontId="20" fillId="0" borderId="107" xfId="0" applyFont="1" applyBorder="1"/>
    <xf numFmtId="0" fontId="20" fillId="0" borderId="108" xfId="0" applyFont="1" applyBorder="1"/>
    <xf numFmtId="0" fontId="22" fillId="0" borderId="0" xfId="0" applyFont="1" applyAlignment="1">
      <alignment horizontal="center" wrapText="1"/>
    </xf>
    <xf numFmtId="0" fontId="22" fillId="0" borderId="0" xfId="0" applyFont="1"/>
    <xf numFmtId="0" fontId="47" fillId="0" borderId="33" xfId="0" applyFont="1" applyBorder="1" applyAlignment="1">
      <alignment horizontal="center" vertical="top" wrapText="1"/>
    </xf>
    <xf numFmtId="0" fontId="53" fillId="0" borderId="34" xfId="0" applyFont="1" applyBorder="1"/>
    <xf numFmtId="0" fontId="53" fillId="0" borderId="35" xfId="0" applyFont="1" applyBorder="1"/>
    <xf numFmtId="0" fontId="53" fillId="0" borderId="36" xfId="0" applyFont="1" applyBorder="1"/>
    <xf numFmtId="0" fontId="47" fillId="0" borderId="0" xfId="0" applyFont="1"/>
    <xf numFmtId="0" fontId="53" fillId="0" borderId="13" xfId="0" applyFont="1" applyBorder="1"/>
    <xf numFmtId="0" fontId="53" fillId="0" borderId="37" xfId="0" applyFont="1" applyBorder="1"/>
    <xf numFmtId="0" fontId="53" fillId="0" borderId="38" xfId="0" applyFont="1" applyBorder="1"/>
    <xf numFmtId="0" fontId="53" fillId="0" borderId="17" xfId="0" applyFont="1" applyBorder="1"/>
    <xf numFmtId="0" fontId="45" fillId="0" borderId="102" xfId="0" applyFont="1" applyBorder="1" applyAlignment="1">
      <alignment horizontal="left" vertical="top" wrapText="1"/>
    </xf>
    <xf numFmtId="0" fontId="46" fillId="0" borderId="103" xfId="0" applyFont="1" applyBorder="1"/>
    <xf numFmtId="0" fontId="46" fillId="0" borderId="104" xfId="0" applyFont="1" applyBorder="1"/>
    <xf numFmtId="0" fontId="46" fillId="0" borderId="105" xfId="0" applyFont="1" applyBorder="1"/>
    <xf numFmtId="0" fontId="44" fillId="0" borderId="75" xfId="0" applyFont="1" applyBorder="1"/>
    <xf numFmtId="0" fontId="46" fillId="0" borderId="78" xfId="0" applyFont="1" applyBorder="1"/>
    <xf numFmtId="0" fontId="46" fillId="0" borderId="106" xfId="0" applyFont="1" applyBorder="1"/>
    <xf numFmtId="0" fontId="44" fillId="0" borderId="107" xfId="0" applyFont="1" applyBorder="1"/>
    <xf numFmtId="0" fontId="46" fillId="0" borderId="108" xfId="0" applyFont="1" applyBorder="1"/>
    <xf numFmtId="0" fontId="20" fillId="40" borderId="99" xfId="0" applyFont="1" applyFill="1" applyBorder="1" applyAlignment="1">
      <alignment horizontal="center" wrapText="1"/>
    </xf>
    <xf numFmtId="0" fontId="20" fillId="40" borderId="100" xfId="0" applyFont="1" applyFill="1" applyBorder="1" applyAlignment="1">
      <alignment horizontal="center" wrapText="1"/>
    </xf>
    <xf numFmtId="0" fontId="22" fillId="40" borderId="99" xfId="0" applyFont="1" applyFill="1" applyBorder="1" applyAlignment="1">
      <alignment horizontal="center" wrapText="1"/>
    </xf>
    <xf numFmtId="0" fontId="22" fillId="40" borderId="100" xfId="0" applyFont="1" applyFill="1" applyBorder="1" applyAlignment="1">
      <alignment horizontal="center"/>
    </xf>
    <xf numFmtId="0" fontId="22" fillId="40" borderId="100" xfId="0" applyFont="1" applyFill="1" applyBorder="1" applyAlignment="1">
      <alignment horizontal="center" wrapText="1"/>
    </xf>
    <xf numFmtId="0" fontId="20" fillId="40" borderId="112" xfId="0" applyFont="1" applyFill="1" applyBorder="1" applyAlignment="1">
      <alignment horizontal="center" wrapText="1"/>
    </xf>
    <xf numFmtId="0" fontId="22" fillId="40" borderId="112" xfId="0" applyFont="1" applyFill="1" applyBorder="1" applyAlignment="1">
      <alignment horizontal="center" wrapText="1"/>
    </xf>
    <xf numFmtId="0" fontId="20" fillId="41" borderId="111" xfId="0" applyFont="1" applyFill="1" applyBorder="1" applyAlignment="1">
      <alignment horizontal="center"/>
    </xf>
    <xf numFmtId="0" fontId="20" fillId="41" borderId="100" xfId="0" applyFont="1" applyFill="1" applyBorder="1" applyAlignment="1">
      <alignment horizontal="center"/>
    </xf>
    <xf numFmtId="0" fontId="20" fillId="41" borderId="101" xfId="0" applyFont="1" applyFill="1" applyBorder="1" applyAlignment="1">
      <alignment horizontal="center"/>
    </xf>
    <xf numFmtId="0" fontId="20" fillId="41" borderId="111" xfId="0" applyFont="1" applyFill="1" applyBorder="1" applyAlignment="1">
      <alignment horizontal="center" vertical="center"/>
    </xf>
    <xf numFmtId="0" fontId="20" fillId="41" borderId="100" xfId="0" applyFont="1" applyFill="1" applyBorder="1" applyAlignment="1">
      <alignment horizontal="center" vertical="center"/>
    </xf>
    <xf numFmtId="0" fontId="20" fillId="41" borderId="101" xfId="0" applyFont="1" applyFill="1" applyBorder="1" applyAlignment="1">
      <alignment horizontal="center" vertical="center"/>
    </xf>
    <xf numFmtId="0" fontId="20" fillId="42" borderId="100" xfId="0" applyFont="1" applyFill="1" applyBorder="1" applyAlignment="1">
      <alignment horizontal="center"/>
    </xf>
    <xf numFmtId="0" fontId="20" fillId="42" borderId="101" xfId="0" applyFont="1" applyFill="1" applyBorder="1" applyAlignment="1">
      <alignment horizontal="center"/>
    </xf>
    <xf numFmtId="0" fontId="20" fillId="43" borderId="99" xfId="0" applyFont="1" applyFill="1" applyBorder="1" applyAlignment="1">
      <alignment horizontal="center"/>
    </xf>
    <xf numFmtId="0" fontId="22" fillId="40" borderId="112" xfId="0" applyFont="1" applyFill="1" applyBorder="1" applyAlignment="1">
      <alignment horizontal="center"/>
    </xf>
    <xf numFmtId="0" fontId="20" fillId="42" borderId="111" xfId="0" applyFont="1" applyFill="1" applyBorder="1" applyAlignment="1">
      <alignment horizontal="center"/>
    </xf>
    <xf numFmtId="0" fontId="20" fillId="43" borderId="100" xfId="0" applyFont="1" applyFill="1" applyBorder="1" applyAlignment="1">
      <alignment horizontal="center"/>
    </xf>
    <xf numFmtId="0" fontId="20" fillId="43" borderId="101" xfId="0" applyFont="1" applyFill="1" applyBorder="1" applyAlignment="1">
      <alignment horizontal="center"/>
    </xf>
    <xf numFmtId="0" fontId="54" fillId="0" borderId="34" xfId="0" applyFont="1" applyBorder="1"/>
    <xf numFmtId="0" fontId="54" fillId="0" borderId="35" xfId="0" applyFont="1" applyBorder="1"/>
    <xf numFmtId="0" fontId="54" fillId="0" borderId="37" xfId="0" applyFont="1" applyBorder="1"/>
    <xf numFmtId="0" fontId="54" fillId="0" borderId="38" xfId="0" applyFont="1" applyBorder="1"/>
    <xf numFmtId="0" fontId="54" fillId="0" borderId="17" xfId="0" applyFont="1" applyBorder="1"/>
    <xf numFmtId="0" fontId="55" fillId="8" borderId="33" xfId="0" applyFont="1" applyFill="1" applyBorder="1" applyAlignment="1">
      <alignment horizontal="center" vertical="center"/>
    </xf>
    <xf numFmtId="0" fontId="18" fillId="0" borderId="79" xfId="1" applyFont="1" applyBorder="1" applyAlignment="1">
      <alignment horizontal="center" vertical="center" wrapText="1"/>
    </xf>
    <xf numFmtId="0" fontId="18" fillId="44" borderId="79" xfId="1" applyFont="1" applyFill="1" applyBorder="1" applyAlignment="1">
      <alignment horizontal="center" vertical="center" wrapText="1"/>
    </xf>
    <xf numFmtId="0" fontId="18" fillId="31" borderId="79" xfId="1" applyFont="1" applyFill="1" applyBorder="1" applyAlignment="1">
      <alignment horizontal="center" vertical="center" wrapText="1"/>
    </xf>
    <xf numFmtId="0" fontId="1" fillId="0" borderId="79" xfId="1" applyBorder="1"/>
    <xf numFmtId="0" fontId="1" fillId="0" borderId="79" xfId="1" applyBorder="1" applyAlignment="1">
      <alignment horizontal="center" vertical="center"/>
    </xf>
    <xf numFmtId="0" fontId="1" fillId="0" borderId="110" xfId="1" applyBorder="1"/>
    <xf numFmtId="0" fontId="1" fillId="0" borderId="75" xfId="1"/>
    <xf numFmtId="0" fontId="1" fillId="0" borderId="79" xfId="1" applyBorder="1" applyAlignment="1">
      <alignment horizontal="center" vertical="center" wrapText="1"/>
    </xf>
    <xf numFmtId="169" fontId="1" fillId="0" borderId="79" xfId="1" applyNumberFormat="1" applyBorder="1"/>
    <xf numFmtId="2" fontId="1" fillId="0" borderId="79" xfId="1" applyNumberFormat="1" applyBorder="1"/>
    <xf numFmtId="1" fontId="14" fillId="0" borderId="79" xfId="1" applyNumberFormat="1" applyFont="1" applyBorder="1" applyAlignment="1">
      <alignment horizontal="center" vertical="center"/>
    </xf>
    <xf numFmtId="2" fontId="1" fillId="0" borderId="75" xfId="1" applyNumberFormat="1"/>
    <xf numFmtId="0" fontId="18" fillId="0" borderId="75" xfId="1" applyFont="1"/>
    <xf numFmtId="0" fontId="18" fillId="0" borderId="79" xfId="1" applyFont="1" applyBorder="1"/>
    <xf numFmtId="0" fontId="1" fillId="0" borderId="0" xfId="0" applyFont="1" applyAlignment="1">
      <alignment vertical="center"/>
    </xf>
    <xf numFmtId="0" fontId="56" fillId="0" borderId="0" xfId="0" applyFont="1" applyAlignment="1">
      <alignment vertical="center"/>
    </xf>
    <xf numFmtId="0" fontId="58" fillId="0" borderId="0" xfId="0" applyFont="1" applyAlignment="1">
      <alignment vertical="center"/>
    </xf>
    <xf numFmtId="0" fontId="60" fillId="0" borderId="0" xfId="0" applyFont="1" applyAlignment="1">
      <alignment vertical="center"/>
    </xf>
    <xf numFmtId="0" fontId="57" fillId="0" borderId="0" xfId="0" applyFont="1" applyAlignment="1">
      <alignment vertical="center"/>
    </xf>
    <xf numFmtId="0" fontId="64" fillId="0" borderId="0" xfId="0" applyFont="1" applyAlignment="1">
      <alignment vertical="center"/>
    </xf>
    <xf numFmtId="0" fontId="62" fillId="0" borderId="0" xfId="0" applyFont="1" applyAlignment="1">
      <alignment vertical="center"/>
    </xf>
  </cellXfs>
  <cellStyles count="2">
    <cellStyle name="Normal" xfId="0" builtinId="0"/>
    <cellStyle name="Normal 2" xfId="1" xr:uid="{AC269DA6-3BD8-448B-8D72-F2015AB85F02}"/>
  </cellStyles>
  <dxfs count="149">
    <dxf>
      <fill>
        <patternFill>
          <bgColor rgb="FFFFFF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patternType="solid">
          <fgColor rgb="FF92D050"/>
          <bgColor rgb="FF92D050"/>
        </patternFill>
      </fill>
    </dxf>
    <dxf>
      <fill>
        <patternFill patternType="solid">
          <fgColor rgb="FF00B050"/>
          <bgColor rgb="FF00B050"/>
        </patternFill>
      </fill>
    </dxf>
    <dxf>
      <fill>
        <patternFill patternType="solid">
          <fgColor rgb="FFFFFF00"/>
          <bgColor rgb="FFFFFF00"/>
        </patternFill>
      </fill>
    </dxf>
    <dxf>
      <fill>
        <patternFill patternType="solid">
          <fgColor rgb="FFFFC000"/>
          <bgColor rgb="FFFFC000"/>
        </patternFill>
      </fill>
    </dxf>
    <dxf>
      <fill>
        <patternFill patternType="solid">
          <fgColor rgb="FFFF0000"/>
          <bgColor rgb="FFFF0000"/>
        </patternFill>
      </fill>
    </dxf>
    <dxf>
      <fill>
        <patternFill patternType="solid">
          <fgColor rgb="FF92D050"/>
          <bgColor rgb="FF92D050"/>
        </patternFill>
      </fill>
    </dxf>
    <dxf>
      <fill>
        <patternFill patternType="solid">
          <fgColor rgb="FF00B050"/>
          <bgColor rgb="FF00B050"/>
        </patternFill>
      </fill>
    </dxf>
    <dxf>
      <fill>
        <patternFill patternType="solid">
          <fgColor rgb="FFFFFF00"/>
          <bgColor rgb="FFFFFF00"/>
        </patternFill>
      </fill>
    </dxf>
    <dxf>
      <fill>
        <patternFill patternType="solid">
          <fgColor rgb="FFFFC000"/>
          <bgColor rgb="FFFFC000"/>
        </patternFill>
      </fill>
    </dxf>
    <dxf>
      <fill>
        <patternFill patternType="solid">
          <fgColor rgb="FFFF0000"/>
          <bgColor rgb="FFFF0000"/>
        </patternFill>
      </fill>
    </dxf>
    <dxf>
      <fill>
        <patternFill patternType="solid">
          <fgColor rgb="FF92D050"/>
          <bgColor rgb="FF92D050"/>
        </patternFill>
      </fill>
    </dxf>
    <dxf>
      <fill>
        <patternFill patternType="solid">
          <fgColor rgb="FF00B050"/>
          <bgColor rgb="FF00B050"/>
        </patternFill>
      </fill>
    </dxf>
    <dxf>
      <fill>
        <patternFill patternType="solid">
          <fgColor rgb="FFFFFF00"/>
          <bgColor rgb="FFFFFF00"/>
        </patternFill>
      </fill>
    </dxf>
    <dxf>
      <fill>
        <patternFill patternType="solid">
          <fgColor rgb="FFFFC000"/>
          <bgColor rgb="FFFFC000"/>
        </patternFill>
      </fill>
    </dxf>
    <dxf>
      <fill>
        <patternFill patternType="solid">
          <fgColor rgb="FFFF0000"/>
          <bgColor rgb="FFFF0000"/>
        </patternFill>
      </fill>
    </dxf>
    <dxf>
      <fill>
        <patternFill patternType="solid">
          <fgColor rgb="FF92D050"/>
          <bgColor rgb="FF92D050"/>
        </patternFill>
      </fill>
    </dxf>
    <dxf>
      <fill>
        <patternFill patternType="solid">
          <fgColor rgb="FF00B050"/>
          <bgColor rgb="FF00B050"/>
        </patternFill>
      </fill>
    </dxf>
    <dxf>
      <fill>
        <patternFill patternType="solid">
          <fgColor rgb="FFFFFF00"/>
          <bgColor rgb="FFFFFF00"/>
        </patternFill>
      </fill>
    </dxf>
    <dxf>
      <fill>
        <patternFill patternType="solid">
          <fgColor rgb="FFFFC000"/>
          <bgColor rgb="FFFFC000"/>
        </patternFill>
      </fill>
    </dxf>
    <dxf>
      <fill>
        <patternFill patternType="solid">
          <fgColor rgb="FFFF0000"/>
          <bgColor rgb="FFFF0000"/>
        </patternFill>
      </fill>
    </dxf>
    <dxf>
      <fill>
        <patternFill patternType="solid">
          <fgColor theme="7"/>
          <bgColor theme="7"/>
        </patternFill>
      </fill>
    </dxf>
    <dxf>
      <fill>
        <patternFill patternType="solid">
          <fgColor rgb="FFFF0000"/>
          <bgColor rgb="FFFF0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rgb="FF92D050"/>
          <bgColor rgb="FF92D050"/>
        </patternFill>
      </fill>
    </dxf>
    <dxf>
      <fill>
        <patternFill patternType="solid">
          <fgColor rgb="FF00B050"/>
          <bgColor rgb="FF00B050"/>
        </patternFill>
      </fill>
    </dxf>
    <dxf>
      <fill>
        <patternFill patternType="solid">
          <fgColor rgb="FFFFFF00"/>
          <bgColor rgb="FFFFFF00"/>
        </patternFill>
      </fill>
    </dxf>
    <dxf>
      <fill>
        <patternFill patternType="solid">
          <fgColor rgb="FFFFC000"/>
          <bgColor rgb="FFFFC000"/>
        </patternFill>
      </fill>
    </dxf>
    <dxf>
      <fill>
        <patternFill patternType="solid">
          <fgColor rgb="FFFF0000"/>
          <bgColor rgb="FFFF0000"/>
        </patternFill>
      </fill>
    </dxf>
    <dxf>
      <fill>
        <patternFill patternType="solid">
          <fgColor rgb="FF92D050"/>
          <bgColor rgb="FF92D050"/>
        </patternFill>
      </fill>
    </dxf>
    <dxf>
      <fill>
        <patternFill patternType="solid">
          <fgColor rgb="FF00B050"/>
          <bgColor rgb="FF00B050"/>
        </patternFill>
      </fill>
    </dxf>
    <dxf>
      <fill>
        <patternFill patternType="solid">
          <fgColor rgb="FFFFFF00"/>
          <bgColor rgb="FFFFFF00"/>
        </patternFill>
      </fill>
    </dxf>
    <dxf>
      <fill>
        <patternFill patternType="solid">
          <fgColor rgb="FFFFC000"/>
          <bgColor rgb="FFFFC000"/>
        </patternFill>
      </fill>
    </dxf>
    <dxf>
      <fill>
        <patternFill patternType="solid">
          <fgColor rgb="FFFF0000"/>
          <bgColor rgb="FFFF0000"/>
        </patternFill>
      </fill>
    </dxf>
    <dxf>
      <fill>
        <patternFill patternType="solid">
          <fgColor rgb="FF92D050"/>
          <bgColor rgb="FF92D050"/>
        </patternFill>
      </fill>
    </dxf>
    <dxf>
      <fill>
        <patternFill patternType="solid">
          <fgColor rgb="FF00B050"/>
          <bgColor rgb="FF00B050"/>
        </patternFill>
      </fill>
    </dxf>
    <dxf>
      <fill>
        <patternFill patternType="solid">
          <fgColor rgb="FFFFFF00"/>
          <bgColor rgb="FFFFFF00"/>
        </patternFill>
      </fill>
    </dxf>
    <dxf>
      <fill>
        <patternFill patternType="solid">
          <fgColor rgb="FFFFC000"/>
          <bgColor rgb="FFFFC000"/>
        </patternFill>
      </fill>
    </dxf>
    <dxf>
      <fill>
        <patternFill patternType="solid">
          <fgColor rgb="FFFF0000"/>
          <bgColor rgb="FFFF0000"/>
        </patternFill>
      </fill>
    </dxf>
    <dxf>
      <fill>
        <patternFill patternType="solid">
          <fgColor rgb="FF92D050"/>
          <bgColor rgb="FF92D050"/>
        </patternFill>
      </fill>
    </dxf>
    <dxf>
      <fill>
        <patternFill patternType="solid">
          <fgColor rgb="FF00B050"/>
          <bgColor rgb="FF00B050"/>
        </patternFill>
      </fill>
    </dxf>
    <dxf>
      <fill>
        <patternFill patternType="solid">
          <fgColor rgb="FFFFFF00"/>
          <bgColor rgb="FFFFFF00"/>
        </patternFill>
      </fill>
    </dxf>
    <dxf>
      <fill>
        <patternFill patternType="solid">
          <fgColor rgb="FFFFC000"/>
          <bgColor rgb="FFFFC000"/>
        </patternFill>
      </fill>
    </dxf>
    <dxf>
      <fill>
        <patternFill patternType="lightGray">
          <fgColor rgb="FFFF0000"/>
          <bgColor rgb="FFFF0000"/>
        </patternFill>
      </fill>
    </dxf>
    <dxf>
      <fill>
        <patternFill patternType="solid">
          <fgColor rgb="FF92D050"/>
          <bgColor rgb="FF92D050"/>
        </patternFill>
      </fill>
    </dxf>
    <dxf>
      <fill>
        <patternFill patternType="solid">
          <fgColor rgb="FF00B050"/>
          <bgColor rgb="FF00B050"/>
        </patternFill>
      </fill>
    </dxf>
    <dxf>
      <fill>
        <patternFill patternType="solid">
          <fgColor rgb="FFFFFF00"/>
          <bgColor rgb="FFFFFF00"/>
        </patternFill>
      </fill>
    </dxf>
    <dxf>
      <fill>
        <patternFill patternType="solid">
          <fgColor rgb="FFFFC000"/>
          <bgColor rgb="FFFFC000"/>
        </patternFill>
      </fill>
    </dxf>
    <dxf>
      <fill>
        <patternFill patternType="solid">
          <fgColor rgb="FFFF0000"/>
          <bgColor rgb="FFFF0000"/>
        </patternFill>
      </fill>
    </dxf>
    <dxf>
      <fill>
        <patternFill patternType="solid">
          <fgColor theme="7"/>
          <bgColor theme="7"/>
        </patternFill>
      </fill>
    </dxf>
    <dxf>
      <fill>
        <patternFill patternType="solid">
          <fgColor rgb="FFFF0000"/>
          <bgColor rgb="FFFF0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rgb="FF92D050"/>
          <bgColor rgb="FF92D050"/>
        </patternFill>
      </fill>
    </dxf>
    <dxf>
      <fill>
        <patternFill patternType="solid">
          <fgColor rgb="FF00B050"/>
          <bgColor rgb="FF00B050"/>
        </patternFill>
      </fill>
    </dxf>
    <dxf>
      <fill>
        <patternFill patternType="solid">
          <fgColor rgb="FFFFFF00"/>
          <bgColor rgb="FFFFFF00"/>
        </patternFill>
      </fill>
    </dxf>
    <dxf>
      <fill>
        <patternFill patternType="solid">
          <fgColor rgb="FFFFC000"/>
          <bgColor rgb="FFFFC000"/>
        </patternFill>
      </fill>
    </dxf>
    <dxf>
      <fill>
        <patternFill patternType="solid">
          <fgColor rgb="FFFF0000"/>
          <bgColor rgb="FFFF0000"/>
        </patternFill>
      </fill>
    </dxf>
    <dxf>
      <fill>
        <patternFill patternType="solid">
          <fgColor rgb="FFD6DCE4"/>
          <bgColor rgb="FFD6DCE4"/>
        </patternFill>
      </fill>
    </dxf>
    <dxf>
      <fill>
        <patternFill patternType="solid">
          <fgColor rgb="FF39EE00"/>
          <bgColor rgb="FF39EE00"/>
        </patternFill>
      </fill>
    </dxf>
    <dxf>
      <fill>
        <patternFill patternType="solid">
          <fgColor rgb="FF009900"/>
          <bgColor rgb="FF009900"/>
        </patternFill>
      </fill>
    </dxf>
    <dxf>
      <fill>
        <patternFill patternType="solid">
          <fgColor rgb="FFFFFF00"/>
          <bgColor rgb="FFFFFF00"/>
        </patternFill>
      </fill>
    </dxf>
    <dxf>
      <fill>
        <patternFill patternType="solid">
          <fgColor rgb="FFFFC000"/>
          <bgColor rgb="FFFFC000"/>
        </patternFill>
      </fill>
    </dxf>
    <dxf>
      <fill>
        <patternFill patternType="solid">
          <fgColor rgb="FFFF0000"/>
          <bgColor rgb="FFFF0000"/>
        </patternFill>
      </fill>
    </dxf>
    <dxf>
      <fill>
        <patternFill patternType="solid">
          <fgColor rgb="FFD6DCE4"/>
          <bgColor rgb="FFD6DCE4"/>
        </patternFill>
      </fill>
    </dxf>
    <dxf>
      <fill>
        <patternFill patternType="solid">
          <fgColor rgb="FF39EE00"/>
          <bgColor rgb="FF39EE00"/>
        </patternFill>
      </fill>
    </dxf>
    <dxf>
      <fill>
        <patternFill patternType="solid">
          <fgColor rgb="FF009900"/>
          <bgColor rgb="FF009900"/>
        </patternFill>
      </fill>
    </dxf>
    <dxf>
      <fill>
        <patternFill patternType="solid">
          <fgColor rgb="FFFFFF00"/>
          <bgColor rgb="FFFFFF00"/>
        </patternFill>
      </fill>
    </dxf>
    <dxf>
      <fill>
        <patternFill patternType="solid">
          <fgColor rgb="FFFFC000"/>
          <bgColor rgb="FFFFC000"/>
        </patternFill>
      </fill>
    </dxf>
    <dxf>
      <fill>
        <patternFill patternType="solid">
          <fgColor rgb="FFFF0000"/>
          <bgColor rgb="FFFF0000"/>
        </patternFill>
      </fill>
    </dxf>
    <dxf>
      <fill>
        <patternFill patternType="solid">
          <fgColor rgb="FFD6DCE4"/>
          <bgColor rgb="FFD6DCE4"/>
        </patternFill>
      </fill>
    </dxf>
    <dxf>
      <fill>
        <patternFill patternType="solid">
          <fgColor rgb="FF39EE00"/>
          <bgColor rgb="FF39EE00"/>
        </patternFill>
      </fill>
    </dxf>
    <dxf>
      <fill>
        <patternFill patternType="solid">
          <fgColor rgb="FF009900"/>
          <bgColor rgb="FF009900"/>
        </patternFill>
      </fill>
    </dxf>
    <dxf>
      <fill>
        <patternFill patternType="solid">
          <fgColor rgb="FFFFFF00"/>
          <bgColor rgb="FFFFFF00"/>
        </patternFill>
      </fill>
    </dxf>
    <dxf>
      <fill>
        <patternFill patternType="solid">
          <fgColor rgb="FFFFC000"/>
          <bgColor rgb="FFFFC000"/>
        </patternFill>
      </fill>
    </dxf>
    <dxf>
      <fill>
        <patternFill patternType="solid">
          <fgColor rgb="FFFF0000"/>
          <bgColor rgb="FFFF0000"/>
        </patternFill>
      </fill>
    </dxf>
    <dxf>
      <fill>
        <patternFill patternType="solid">
          <fgColor rgb="FFD6DCE4"/>
          <bgColor rgb="FFD6DCE4"/>
        </patternFill>
      </fill>
    </dxf>
    <dxf>
      <fill>
        <patternFill patternType="solid">
          <fgColor rgb="FF39EE00"/>
          <bgColor rgb="FF39EE00"/>
        </patternFill>
      </fill>
    </dxf>
    <dxf>
      <fill>
        <patternFill patternType="solid">
          <fgColor rgb="FF009900"/>
          <bgColor rgb="FF009900"/>
        </patternFill>
      </fill>
    </dxf>
    <dxf>
      <fill>
        <patternFill patternType="solid">
          <fgColor rgb="FFFFFF00"/>
          <bgColor rgb="FFFFFF00"/>
        </patternFill>
      </fill>
    </dxf>
    <dxf>
      <fill>
        <patternFill patternType="solid">
          <fgColor rgb="FFFFC000"/>
          <bgColor rgb="FFFFC000"/>
        </patternFill>
      </fill>
    </dxf>
    <dxf>
      <fill>
        <patternFill patternType="solid">
          <fgColor rgb="FFFF0000"/>
          <bgColor rgb="FFFF0000"/>
        </patternFill>
      </fill>
    </dxf>
    <dxf>
      <fill>
        <patternFill patternType="solid">
          <fgColor rgb="FF92D050"/>
          <bgColor rgb="FF92D050"/>
        </patternFill>
      </fill>
    </dxf>
    <dxf>
      <fill>
        <patternFill patternType="solid">
          <fgColor rgb="FF00B050"/>
          <bgColor rgb="FF00B050"/>
        </patternFill>
      </fill>
    </dxf>
    <dxf>
      <fill>
        <patternFill patternType="solid">
          <fgColor rgb="FFFFFF00"/>
          <bgColor rgb="FFFFFF00"/>
        </patternFill>
      </fill>
    </dxf>
    <dxf>
      <fill>
        <patternFill patternType="solid">
          <fgColor rgb="FFFFC000"/>
          <bgColor rgb="FFFFC000"/>
        </patternFill>
      </fill>
    </dxf>
    <dxf>
      <fill>
        <patternFill patternType="solid">
          <fgColor rgb="FFFF0000"/>
          <bgColor rgb="FFFF0000"/>
        </patternFill>
      </fill>
    </dxf>
    <dxf>
      <fill>
        <patternFill patternType="solid">
          <fgColor rgb="FF92D050"/>
          <bgColor rgb="FF92D050"/>
        </patternFill>
      </fill>
    </dxf>
    <dxf>
      <fill>
        <patternFill patternType="solid">
          <fgColor rgb="FF00B050"/>
          <bgColor rgb="FF00B050"/>
        </patternFill>
      </fill>
    </dxf>
    <dxf>
      <fill>
        <patternFill patternType="solid">
          <fgColor rgb="FFFFFF00"/>
          <bgColor rgb="FFFFFF00"/>
        </patternFill>
      </fill>
    </dxf>
    <dxf>
      <fill>
        <patternFill patternType="solid">
          <fgColor rgb="FFFFC000"/>
          <bgColor rgb="FFFFC000"/>
        </patternFill>
      </fill>
    </dxf>
    <dxf>
      <fill>
        <patternFill patternType="solid">
          <fgColor rgb="FFFF0000"/>
          <bgColor rgb="FFFF0000"/>
        </patternFill>
      </fill>
    </dxf>
    <dxf>
      <fill>
        <patternFill patternType="solid">
          <fgColor rgb="FF92D050"/>
          <bgColor rgb="FF92D050"/>
        </patternFill>
      </fill>
    </dxf>
    <dxf>
      <fill>
        <patternFill patternType="solid">
          <fgColor rgb="FF00B050"/>
          <bgColor rgb="FF00B050"/>
        </patternFill>
      </fill>
    </dxf>
    <dxf>
      <fill>
        <patternFill patternType="solid">
          <fgColor rgb="FFFFFF00"/>
          <bgColor rgb="FFFFFF00"/>
        </patternFill>
      </fill>
    </dxf>
    <dxf>
      <fill>
        <patternFill patternType="solid">
          <fgColor rgb="FFFFC000"/>
          <bgColor rgb="FFFFC000"/>
        </patternFill>
      </fill>
    </dxf>
    <dxf>
      <fill>
        <patternFill patternType="solid">
          <fgColor rgb="FFFF0000"/>
          <bgColor rgb="FFFF0000"/>
        </patternFill>
      </fill>
    </dxf>
    <dxf>
      <fill>
        <patternFill patternType="solid">
          <fgColor rgb="FF92D050"/>
          <bgColor rgb="FF92D050"/>
        </patternFill>
      </fill>
    </dxf>
    <dxf>
      <fill>
        <patternFill patternType="solid">
          <fgColor rgb="FF00B050"/>
          <bgColor rgb="FF00B050"/>
        </patternFill>
      </fill>
    </dxf>
    <dxf>
      <fill>
        <patternFill patternType="solid">
          <fgColor rgb="FFFFFF00"/>
          <bgColor rgb="FFFFFF00"/>
        </patternFill>
      </fill>
    </dxf>
    <dxf>
      <fill>
        <patternFill patternType="solid">
          <fgColor rgb="FFFFC000"/>
          <bgColor rgb="FFFFC000"/>
        </patternFill>
      </fill>
    </dxf>
    <dxf>
      <fill>
        <patternFill patternType="solid">
          <fgColor rgb="FFFF0000"/>
          <bgColor rgb="FFFF0000"/>
        </patternFill>
      </fill>
    </dxf>
    <dxf>
      <fill>
        <patternFill patternType="solid">
          <fgColor theme="7"/>
          <bgColor theme="7"/>
        </patternFill>
      </fill>
    </dxf>
    <dxf>
      <fill>
        <patternFill patternType="solid">
          <fgColor rgb="FFFF0000"/>
          <bgColor rgb="FFFF0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rgb="FF92D050"/>
          <bgColor rgb="FF92D050"/>
        </patternFill>
      </fill>
    </dxf>
    <dxf>
      <fill>
        <patternFill patternType="solid">
          <fgColor rgb="FF00B050"/>
          <bgColor rgb="FF00B050"/>
        </patternFill>
      </fill>
    </dxf>
    <dxf>
      <fill>
        <patternFill patternType="solid">
          <fgColor rgb="FFFFFF00"/>
          <bgColor rgb="FFFFFF00"/>
        </patternFill>
      </fill>
    </dxf>
    <dxf>
      <fill>
        <patternFill patternType="solid">
          <fgColor rgb="FFFFC000"/>
          <bgColor rgb="FFFFC000"/>
        </patternFill>
      </fill>
    </dxf>
    <dxf>
      <fill>
        <patternFill patternType="solid">
          <fgColor rgb="FFFF0000"/>
          <bgColor rgb="FFFF0000"/>
        </patternFill>
      </fill>
    </dxf>
    <dxf>
      <fill>
        <patternFill patternType="solid">
          <fgColor rgb="FF92D050"/>
          <bgColor rgb="FF92D050"/>
        </patternFill>
      </fill>
    </dxf>
    <dxf>
      <fill>
        <patternFill patternType="solid">
          <fgColor rgb="FF00B050"/>
          <bgColor rgb="FF00B050"/>
        </patternFill>
      </fill>
    </dxf>
    <dxf>
      <fill>
        <patternFill patternType="solid">
          <fgColor rgb="FFFFFF00"/>
          <bgColor rgb="FFFFFF00"/>
        </patternFill>
      </fill>
    </dxf>
    <dxf>
      <fill>
        <patternFill patternType="solid">
          <fgColor rgb="FFFFC000"/>
          <bgColor rgb="FFFFC000"/>
        </patternFill>
      </fill>
    </dxf>
    <dxf>
      <fill>
        <patternFill patternType="solid">
          <fgColor rgb="FFFF0000"/>
          <bgColor rgb="FFFF0000"/>
        </patternFill>
      </fill>
    </dxf>
    <dxf>
      <fill>
        <patternFill patternType="solid">
          <fgColor rgb="FF92D050"/>
          <bgColor rgb="FF92D050"/>
        </patternFill>
      </fill>
    </dxf>
    <dxf>
      <fill>
        <patternFill patternType="solid">
          <fgColor rgb="FF00B050"/>
          <bgColor rgb="FF00B050"/>
        </patternFill>
      </fill>
    </dxf>
    <dxf>
      <fill>
        <patternFill patternType="solid">
          <fgColor rgb="FFFFFF00"/>
          <bgColor rgb="FFFFFF00"/>
        </patternFill>
      </fill>
    </dxf>
    <dxf>
      <fill>
        <patternFill patternType="solid">
          <fgColor rgb="FFFFC000"/>
          <bgColor rgb="FFFFC000"/>
        </patternFill>
      </fill>
    </dxf>
    <dxf>
      <fill>
        <patternFill patternType="solid">
          <fgColor rgb="FFFF0000"/>
          <bgColor rgb="FFFF0000"/>
        </patternFill>
      </fill>
    </dxf>
    <dxf>
      <fill>
        <patternFill patternType="solid">
          <fgColor rgb="FF92D050"/>
          <bgColor rgb="FF92D050"/>
        </patternFill>
      </fill>
    </dxf>
    <dxf>
      <fill>
        <patternFill patternType="solid">
          <fgColor rgb="FF00B050"/>
          <bgColor rgb="FF00B050"/>
        </patternFill>
      </fill>
    </dxf>
    <dxf>
      <fill>
        <patternFill patternType="solid">
          <fgColor rgb="FFFFFF00"/>
          <bgColor rgb="FFFFFF00"/>
        </patternFill>
      </fill>
    </dxf>
    <dxf>
      <fill>
        <patternFill patternType="solid">
          <fgColor rgb="FFFFC000"/>
          <bgColor rgb="FFFFC000"/>
        </patternFill>
      </fill>
    </dxf>
    <dxf>
      <fill>
        <patternFill patternType="solid">
          <fgColor rgb="FFFF0000"/>
          <bgColor rgb="FFFF0000"/>
        </patternFill>
      </fill>
    </dxf>
    <dxf>
      <fill>
        <patternFill patternType="solid">
          <fgColor rgb="FF92D050"/>
          <bgColor rgb="FF92D050"/>
        </patternFill>
      </fill>
    </dxf>
    <dxf>
      <fill>
        <patternFill patternType="solid">
          <fgColor rgb="FF00B050"/>
          <bgColor rgb="FF00B050"/>
        </patternFill>
      </fill>
    </dxf>
    <dxf>
      <fill>
        <patternFill patternType="solid">
          <fgColor rgb="FFFFFF00"/>
          <bgColor rgb="FFFFFF00"/>
        </patternFill>
      </fill>
    </dxf>
    <dxf>
      <fill>
        <patternFill patternType="solid">
          <fgColor rgb="FFFFC000"/>
          <bgColor rgb="FFFFC000"/>
        </patternFill>
      </fill>
    </dxf>
    <dxf>
      <fill>
        <patternFill patternType="solid">
          <fgColor rgb="FFFF0000"/>
          <bgColor rgb="FFFF0000"/>
        </patternFill>
      </fill>
    </dxf>
    <dxf>
      <fill>
        <patternFill patternType="solid">
          <fgColor theme="7"/>
          <bgColor theme="7"/>
        </patternFill>
      </fill>
    </dxf>
    <dxf>
      <fill>
        <patternFill patternType="solid">
          <fgColor rgb="FFFF0000"/>
          <bgColor rgb="FFFF0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rgb="FF92D050"/>
          <bgColor rgb="FF92D050"/>
        </patternFill>
      </fill>
    </dxf>
    <dxf>
      <fill>
        <patternFill patternType="solid">
          <fgColor rgb="FF00B050"/>
          <bgColor rgb="FF00B050"/>
        </patternFill>
      </fill>
    </dxf>
    <dxf>
      <fill>
        <patternFill patternType="solid">
          <fgColor rgb="FFFFFF00"/>
          <bgColor rgb="FFFFFF00"/>
        </patternFill>
      </fill>
    </dxf>
    <dxf>
      <fill>
        <patternFill patternType="solid">
          <fgColor rgb="FFFFC000"/>
          <bgColor rgb="FFFFC000"/>
        </patternFill>
      </fill>
    </dxf>
    <dxf>
      <fill>
        <patternFill patternType="solid">
          <fgColor rgb="FFFF0000"/>
          <bgColor rgb="FFFF0000"/>
        </patternFill>
      </fill>
    </dxf>
  </dxfs>
  <tableStyles count="0" defaultTableStyle="TableStyleMedium2" defaultPivotStyle="PivotStyleLight16"/>
  <colors>
    <mruColors>
      <color rgb="FFE9FA0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18.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7.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13.png"/><Relationship Id="rId11" Type="http://schemas.openxmlformats.org/officeDocument/2006/relationships/image" Target="../media/image16.png"/><Relationship Id="rId5" Type="http://schemas.openxmlformats.org/officeDocument/2006/relationships/image" Target="../media/image12.png"/><Relationship Id="rId10" Type="http://schemas.openxmlformats.org/officeDocument/2006/relationships/image" Target="../media/image15.png"/><Relationship Id="rId4" Type="http://schemas.openxmlformats.org/officeDocument/2006/relationships/image" Target="../media/image11.png"/><Relationship Id="rId9" Type="http://schemas.openxmlformats.org/officeDocument/2006/relationships/image" Target="../media/image14.png"/></Relationships>
</file>

<file path=xl/drawings/_rels/drawing4.xml.rels><?xml version="1.0" encoding="UTF-8" standalone="yes"?>
<Relationships xmlns="http://schemas.openxmlformats.org/package/2006/relationships"><Relationship Id="rId1"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editAs="oneCell">
    <xdr:from>
      <xdr:col>5</xdr:col>
      <xdr:colOff>25830</xdr:colOff>
      <xdr:row>22</xdr:row>
      <xdr:rowOff>38747</xdr:rowOff>
    </xdr:from>
    <xdr:to>
      <xdr:col>12</xdr:col>
      <xdr:colOff>710339</xdr:colOff>
      <xdr:row>41</xdr:row>
      <xdr:rowOff>90407</xdr:rowOff>
    </xdr:to>
    <xdr:pic>
      <xdr:nvPicPr>
        <xdr:cNvPr id="4" name="Google Shape;224;g365101331dd_0_209">
          <a:extLst>
            <a:ext uri="{FF2B5EF4-FFF2-40B4-BE49-F238E27FC236}">
              <a16:creationId xmlns:a16="http://schemas.microsoft.com/office/drawing/2014/main" id="{32264A74-04D6-392D-C4C8-10C5480C6301}"/>
            </a:ext>
          </a:extLst>
        </xdr:cNvPr>
        <xdr:cNvPicPr preferRelativeResize="0"/>
      </xdr:nvPicPr>
      <xdr:blipFill rotWithShape="1">
        <a:blip xmlns:r="http://schemas.openxmlformats.org/officeDocument/2006/relationships" r:embed="rId1">
          <a:alphaModFix/>
        </a:blip>
        <a:srcRect l="3093" t="5378" r="2477" b="7564"/>
        <a:stretch/>
      </xdr:blipFill>
      <xdr:spPr>
        <a:xfrm>
          <a:off x="3964983" y="6909662"/>
          <a:ext cx="6199322" cy="3732507"/>
        </a:xfrm>
        <a:prstGeom prst="rect">
          <a:avLst/>
        </a:prstGeom>
        <a:noFill/>
        <a:ln>
          <a:noFill/>
        </a:ln>
      </xdr:spPr>
    </xdr:pic>
    <xdr:clientData/>
  </xdr:twoCellAnchor>
  <xdr:twoCellAnchor editAs="oneCell">
    <xdr:from>
      <xdr:col>14</xdr:col>
      <xdr:colOff>25831</xdr:colOff>
      <xdr:row>22</xdr:row>
      <xdr:rowOff>77492</xdr:rowOff>
    </xdr:from>
    <xdr:to>
      <xdr:col>20</xdr:col>
      <xdr:colOff>736170</xdr:colOff>
      <xdr:row>41</xdr:row>
      <xdr:rowOff>175875</xdr:rowOff>
    </xdr:to>
    <xdr:pic>
      <xdr:nvPicPr>
        <xdr:cNvPr id="5" name="Picture 4">
          <a:extLst>
            <a:ext uri="{FF2B5EF4-FFF2-40B4-BE49-F238E27FC236}">
              <a16:creationId xmlns:a16="http://schemas.microsoft.com/office/drawing/2014/main" id="{F421B722-C97E-7C7D-8DEE-2A1E8F7A8C0D}"/>
            </a:ext>
          </a:extLst>
        </xdr:cNvPr>
        <xdr:cNvPicPr>
          <a:picLocks noChangeAspect="1"/>
        </xdr:cNvPicPr>
      </xdr:nvPicPr>
      <xdr:blipFill>
        <a:blip xmlns:r="http://schemas.openxmlformats.org/officeDocument/2006/relationships" r:embed="rId2"/>
        <a:stretch>
          <a:fillRect/>
        </a:stretch>
      </xdr:blipFill>
      <xdr:spPr>
        <a:xfrm>
          <a:off x="11055458" y="6948407"/>
          <a:ext cx="5850610" cy="377923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40</xdr:row>
      <xdr:rowOff>247650</xdr:rowOff>
    </xdr:from>
    <xdr:ext cx="504825" cy="1219200"/>
    <xdr:sp macro="" textlink="">
      <xdr:nvSpPr>
        <xdr:cNvPr id="3" name="Shape 3">
          <a:extLst>
            <a:ext uri="{FF2B5EF4-FFF2-40B4-BE49-F238E27FC236}">
              <a16:creationId xmlns:a16="http://schemas.microsoft.com/office/drawing/2014/main" id="{00000000-0008-0000-0300-000003000000}"/>
            </a:ext>
          </a:extLst>
        </xdr:cNvPr>
        <xdr:cNvSpPr/>
      </xdr:nvSpPr>
      <xdr:spPr>
        <a:xfrm>
          <a:off x="5098350" y="3175163"/>
          <a:ext cx="495300" cy="1209675"/>
        </a:xfrm>
        <a:prstGeom prst="curvedRightArrow">
          <a:avLst>
            <a:gd name="adj1" fmla="val 25000"/>
            <a:gd name="adj2" fmla="val 50000"/>
            <a:gd name="adj3" fmla="val 25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solidFill>
              <a:schemeClr val="dk1"/>
            </a:solidFill>
          </a:endParaRPr>
        </a:p>
      </xdr:txBody>
    </xdr:sp>
    <xdr:clientData fLocksWithSheet="0"/>
  </xdr:oneCellAnchor>
  <xdr:oneCellAnchor>
    <xdr:from>
      <xdr:col>3</xdr:col>
      <xdr:colOff>28575</xdr:colOff>
      <xdr:row>45</xdr:row>
      <xdr:rowOff>0</xdr:rowOff>
    </xdr:from>
    <xdr:ext cx="485775" cy="361950"/>
    <xdr:sp macro="" textlink="">
      <xdr:nvSpPr>
        <xdr:cNvPr id="4" name="Shape 4">
          <a:extLst>
            <a:ext uri="{FF2B5EF4-FFF2-40B4-BE49-F238E27FC236}">
              <a16:creationId xmlns:a16="http://schemas.microsoft.com/office/drawing/2014/main" id="{00000000-0008-0000-0300-000004000000}"/>
            </a:ext>
          </a:extLst>
        </xdr:cNvPr>
        <xdr:cNvSpPr/>
      </xdr:nvSpPr>
      <xdr:spPr>
        <a:xfrm>
          <a:off x="5107875" y="3608550"/>
          <a:ext cx="476250" cy="342900"/>
        </a:xfrm>
        <a:prstGeom prst="downArrow">
          <a:avLst>
            <a:gd name="adj1" fmla="val 50000"/>
            <a:gd name="adj2" fmla="val 50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8</xdr:col>
      <xdr:colOff>685800</xdr:colOff>
      <xdr:row>45</xdr:row>
      <xdr:rowOff>0</xdr:rowOff>
    </xdr:from>
    <xdr:ext cx="485775" cy="361950"/>
    <xdr:sp macro="" textlink="">
      <xdr:nvSpPr>
        <xdr:cNvPr id="2" name="Shape 4">
          <a:extLst>
            <a:ext uri="{FF2B5EF4-FFF2-40B4-BE49-F238E27FC236}">
              <a16:creationId xmlns:a16="http://schemas.microsoft.com/office/drawing/2014/main" id="{00000000-0008-0000-0300-000002000000}"/>
            </a:ext>
          </a:extLst>
        </xdr:cNvPr>
        <xdr:cNvSpPr/>
      </xdr:nvSpPr>
      <xdr:spPr>
        <a:xfrm>
          <a:off x="5107875" y="3608550"/>
          <a:ext cx="476250" cy="342900"/>
        </a:xfrm>
        <a:prstGeom prst="downArrow">
          <a:avLst>
            <a:gd name="adj1" fmla="val 50000"/>
            <a:gd name="adj2" fmla="val 50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13</xdr:col>
      <xdr:colOff>676275</xdr:colOff>
      <xdr:row>45</xdr:row>
      <xdr:rowOff>0</xdr:rowOff>
    </xdr:from>
    <xdr:ext cx="485775" cy="361950"/>
    <xdr:sp macro="" textlink="">
      <xdr:nvSpPr>
        <xdr:cNvPr id="5" name="Shape 5">
          <a:extLst>
            <a:ext uri="{FF2B5EF4-FFF2-40B4-BE49-F238E27FC236}">
              <a16:creationId xmlns:a16="http://schemas.microsoft.com/office/drawing/2014/main" id="{00000000-0008-0000-0300-000005000000}"/>
            </a:ext>
          </a:extLst>
        </xdr:cNvPr>
        <xdr:cNvSpPr/>
      </xdr:nvSpPr>
      <xdr:spPr>
        <a:xfrm>
          <a:off x="5107875" y="3608550"/>
          <a:ext cx="476250" cy="342900"/>
        </a:xfrm>
        <a:prstGeom prst="downArrow">
          <a:avLst>
            <a:gd name="adj1" fmla="val 50000"/>
            <a:gd name="adj2" fmla="val 50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6</xdr:col>
      <xdr:colOff>342900</xdr:colOff>
      <xdr:row>40</xdr:row>
      <xdr:rowOff>247650</xdr:rowOff>
    </xdr:from>
    <xdr:ext cx="504825" cy="1219200"/>
    <xdr:sp macro="" textlink="">
      <xdr:nvSpPr>
        <xdr:cNvPr id="6" name="Shape 3">
          <a:extLst>
            <a:ext uri="{FF2B5EF4-FFF2-40B4-BE49-F238E27FC236}">
              <a16:creationId xmlns:a16="http://schemas.microsoft.com/office/drawing/2014/main" id="{00000000-0008-0000-0300-000006000000}"/>
            </a:ext>
          </a:extLst>
        </xdr:cNvPr>
        <xdr:cNvSpPr/>
      </xdr:nvSpPr>
      <xdr:spPr>
        <a:xfrm>
          <a:off x="5098350" y="3175163"/>
          <a:ext cx="495300" cy="1209675"/>
        </a:xfrm>
        <a:prstGeom prst="curvedRightArrow">
          <a:avLst>
            <a:gd name="adj1" fmla="val 25000"/>
            <a:gd name="adj2" fmla="val 50000"/>
            <a:gd name="adj3" fmla="val 25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solidFill>
              <a:schemeClr val="dk1"/>
            </a:solidFill>
          </a:endParaRPr>
        </a:p>
      </xdr:txBody>
    </xdr:sp>
    <xdr:clientData fLocksWithSheet="0"/>
  </xdr:oneCellAnchor>
  <xdr:oneCellAnchor>
    <xdr:from>
      <xdr:col>11</xdr:col>
      <xdr:colOff>323850</xdr:colOff>
      <xdr:row>40</xdr:row>
      <xdr:rowOff>257175</xdr:rowOff>
    </xdr:from>
    <xdr:ext cx="504825" cy="1219200"/>
    <xdr:sp macro="" textlink="">
      <xdr:nvSpPr>
        <xdr:cNvPr id="7" name="Shape 6">
          <a:extLst>
            <a:ext uri="{FF2B5EF4-FFF2-40B4-BE49-F238E27FC236}">
              <a16:creationId xmlns:a16="http://schemas.microsoft.com/office/drawing/2014/main" id="{00000000-0008-0000-0300-000007000000}"/>
            </a:ext>
          </a:extLst>
        </xdr:cNvPr>
        <xdr:cNvSpPr/>
      </xdr:nvSpPr>
      <xdr:spPr>
        <a:xfrm>
          <a:off x="5098350" y="3175163"/>
          <a:ext cx="495300" cy="1209675"/>
        </a:xfrm>
        <a:prstGeom prst="curvedRightArrow">
          <a:avLst>
            <a:gd name="adj1" fmla="val 25000"/>
            <a:gd name="adj2" fmla="val 50000"/>
            <a:gd name="adj3" fmla="val 25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solidFill>
              <a:schemeClr val="dk1"/>
            </a:solidFill>
          </a:endParaRPr>
        </a:p>
      </xdr:txBody>
    </xdr:sp>
    <xdr:clientData fLocksWithSheet="0"/>
  </xdr:oneCellAnchor>
  <xdr:oneCellAnchor>
    <xdr:from>
      <xdr:col>7</xdr:col>
      <xdr:colOff>38100</xdr:colOff>
      <xdr:row>62</xdr:row>
      <xdr:rowOff>123825</xdr:rowOff>
    </xdr:from>
    <xdr:ext cx="1066800" cy="1047750"/>
    <xdr:pic>
      <xdr:nvPicPr>
        <xdr:cNvPr id="8" name="image6.png">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3</xdr:col>
      <xdr:colOff>200661</xdr:colOff>
      <xdr:row>4</xdr:row>
      <xdr:rowOff>119063</xdr:rowOff>
    </xdr:from>
    <xdr:to>
      <xdr:col>6</xdr:col>
      <xdr:colOff>907300</xdr:colOff>
      <xdr:row>14</xdr:row>
      <xdr:rowOff>88438</xdr:rowOff>
    </xdr:to>
    <xdr:pic>
      <xdr:nvPicPr>
        <xdr:cNvPr id="16" name="Imagen 15">
          <a:extLst>
            <a:ext uri="{FF2B5EF4-FFF2-40B4-BE49-F238E27FC236}">
              <a16:creationId xmlns:a16="http://schemas.microsoft.com/office/drawing/2014/main" id="{27DBF866-1494-AD05-6478-877052992299}"/>
            </a:ext>
          </a:extLst>
        </xdr:cNvPr>
        <xdr:cNvPicPr>
          <a:picLocks noChangeAspect="1"/>
        </xdr:cNvPicPr>
      </xdr:nvPicPr>
      <xdr:blipFill>
        <a:blip xmlns:r="http://schemas.openxmlformats.org/officeDocument/2006/relationships" r:embed="rId2"/>
        <a:stretch>
          <a:fillRect/>
        </a:stretch>
      </xdr:blipFill>
      <xdr:spPr>
        <a:xfrm>
          <a:off x="2391411" y="845344"/>
          <a:ext cx="2742608" cy="2112500"/>
        </a:xfrm>
        <a:prstGeom prst="rect">
          <a:avLst/>
        </a:prstGeom>
      </xdr:spPr>
    </xdr:pic>
    <xdr:clientData/>
  </xdr:twoCellAnchor>
  <xdr:twoCellAnchor editAs="oneCell">
    <xdr:from>
      <xdr:col>4</xdr:col>
      <xdr:colOff>59532</xdr:colOff>
      <xdr:row>23</xdr:row>
      <xdr:rowOff>115020</xdr:rowOff>
    </xdr:from>
    <xdr:to>
      <xdr:col>7</xdr:col>
      <xdr:colOff>809626</xdr:colOff>
      <xdr:row>34</xdr:row>
      <xdr:rowOff>11907</xdr:rowOff>
    </xdr:to>
    <xdr:pic>
      <xdr:nvPicPr>
        <xdr:cNvPr id="17" name="Imagen 16">
          <a:extLst>
            <a:ext uri="{FF2B5EF4-FFF2-40B4-BE49-F238E27FC236}">
              <a16:creationId xmlns:a16="http://schemas.microsoft.com/office/drawing/2014/main" id="{44E09A09-80C0-4D9D-62CA-2D54440FBFEA}"/>
            </a:ext>
          </a:extLst>
        </xdr:cNvPr>
        <xdr:cNvPicPr>
          <a:picLocks noChangeAspect="1"/>
        </xdr:cNvPicPr>
      </xdr:nvPicPr>
      <xdr:blipFill>
        <a:blip xmlns:r="http://schemas.openxmlformats.org/officeDocument/2006/relationships" r:embed="rId3"/>
        <a:stretch>
          <a:fillRect/>
        </a:stretch>
      </xdr:blipFill>
      <xdr:spPr>
        <a:xfrm>
          <a:off x="2452688" y="3353520"/>
          <a:ext cx="3500438" cy="2921074"/>
        </a:xfrm>
        <a:prstGeom prst="rect">
          <a:avLst/>
        </a:prstGeom>
      </xdr:spPr>
    </xdr:pic>
    <xdr:clientData/>
  </xdr:twoCellAnchor>
  <xdr:twoCellAnchor editAs="oneCell">
    <xdr:from>
      <xdr:col>8</xdr:col>
      <xdr:colOff>47625</xdr:colOff>
      <xdr:row>23</xdr:row>
      <xdr:rowOff>42162</xdr:rowOff>
    </xdr:from>
    <xdr:to>
      <xdr:col>11</xdr:col>
      <xdr:colOff>773906</xdr:colOff>
      <xdr:row>33</xdr:row>
      <xdr:rowOff>964406</xdr:rowOff>
    </xdr:to>
    <xdr:pic>
      <xdr:nvPicPr>
        <xdr:cNvPr id="18" name="Imagen 17">
          <a:extLst>
            <a:ext uri="{FF2B5EF4-FFF2-40B4-BE49-F238E27FC236}">
              <a16:creationId xmlns:a16="http://schemas.microsoft.com/office/drawing/2014/main" id="{7F900246-07E0-D31A-B909-DA1DE46C0A4D}"/>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107906" y="3280662"/>
          <a:ext cx="3476625" cy="29701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107157</xdr:colOff>
      <xdr:row>22</xdr:row>
      <xdr:rowOff>167729</xdr:rowOff>
    </xdr:from>
    <xdr:to>
      <xdr:col>15</xdr:col>
      <xdr:colOff>833439</xdr:colOff>
      <xdr:row>33</xdr:row>
      <xdr:rowOff>964407</xdr:rowOff>
    </xdr:to>
    <xdr:pic>
      <xdr:nvPicPr>
        <xdr:cNvPr id="20" name="Imagen 19">
          <a:extLst>
            <a:ext uri="{FF2B5EF4-FFF2-40B4-BE49-F238E27FC236}">
              <a16:creationId xmlns:a16="http://schemas.microsoft.com/office/drawing/2014/main" id="{B66CEBF2-4B30-E929-15A9-12EFB5DC87ED}"/>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9834563" y="3227635"/>
          <a:ext cx="3476626" cy="30588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72320</xdr:colOff>
      <xdr:row>2</xdr:row>
      <xdr:rowOff>35720</xdr:rowOff>
    </xdr:from>
    <xdr:to>
      <xdr:col>12</xdr:col>
      <xdr:colOff>892970</xdr:colOff>
      <xdr:row>15</xdr:row>
      <xdr:rowOff>119064</xdr:rowOff>
    </xdr:to>
    <xdr:pic>
      <xdr:nvPicPr>
        <xdr:cNvPr id="22" name="Imagen 21">
          <a:extLst>
            <a:ext uri="{FF2B5EF4-FFF2-40B4-BE49-F238E27FC236}">
              <a16:creationId xmlns:a16="http://schemas.microsoft.com/office/drawing/2014/main" id="{FC8D96A1-7DE0-0DC0-D086-469EF890D8DF}"/>
            </a:ext>
          </a:extLst>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r="31599"/>
        <a:stretch/>
      </xdr:blipFill>
      <xdr:spPr bwMode="auto">
        <a:xfrm>
          <a:off x="7966164" y="404814"/>
          <a:ext cx="2654212" cy="28694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29118</xdr:colOff>
      <xdr:row>2</xdr:row>
      <xdr:rowOff>47624</xdr:rowOff>
    </xdr:from>
    <xdr:to>
      <xdr:col>15</xdr:col>
      <xdr:colOff>702469</xdr:colOff>
      <xdr:row>15</xdr:row>
      <xdr:rowOff>184542</xdr:rowOff>
    </xdr:to>
    <xdr:pic>
      <xdr:nvPicPr>
        <xdr:cNvPr id="23" name="Imagen 22">
          <a:extLst>
            <a:ext uri="{FF2B5EF4-FFF2-40B4-BE49-F238E27FC236}">
              <a16:creationId xmlns:a16="http://schemas.microsoft.com/office/drawing/2014/main" id="{00AAAB93-A9FF-91D2-30CF-39686AEED0AA}"/>
            </a:ext>
          </a:extLst>
        </xdr:cNvPr>
        <xdr:cNvPicPr>
          <a:picLocks noChangeAspect="1"/>
        </xdr:cNvPicPr>
      </xdr:nvPicPr>
      <xdr:blipFill>
        <a:blip xmlns:r="http://schemas.openxmlformats.org/officeDocument/2006/relationships" r:embed="rId7"/>
        <a:stretch>
          <a:fillRect/>
        </a:stretch>
      </xdr:blipFill>
      <xdr:spPr>
        <a:xfrm>
          <a:off x="10673306" y="416718"/>
          <a:ext cx="2506913" cy="2922980"/>
        </a:xfrm>
        <a:prstGeom prst="rect">
          <a:avLst/>
        </a:prstGeom>
      </xdr:spPr>
    </xdr:pic>
    <xdr:clientData/>
  </xdr:twoCellAnchor>
  <xdr:twoCellAnchor editAs="oneCell">
    <xdr:from>
      <xdr:col>7</xdr:col>
      <xdr:colOff>71438</xdr:colOff>
      <xdr:row>5</xdr:row>
      <xdr:rowOff>61168</xdr:rowOff>
    </xdr:from>
    <xdr:to>
      <xdr:col>9</xdr:col>
      <xdr:colOff>820401</xdr:colOff>
      <xdr:row>13</xdr:row>
      <xdr:rowOff>142875</xdr:rowOff>
    </xdr:to>
    <xdr:pic>
      <xdr:nvPicPr>
        <xdr:cNvPr id="24" name="Imagen 23">
          <a:extLst>
            <a:ext uri="{FF2B5EF4-FFF2-40B4-BE49-F238E27FC236}">
              <a16:creationId xmlns:a16="http://schemas.microsoft.com/office/drawing/2014/main" id="{3DEA18CA-99E0-8C89-4B0B-F1FD8E2C5F30}"/>
            </a:ext>
          </a:extLst>
        </xdr:cNvPr>
        <xdr:cNvPicPr>
          <a:picLocks noChangeAspect="1"/>
        </xdr:cNvPicPr>
      </xdr:nvPicPr>
      <xdr:blipFill rotWithShape="1">
        <a:blip xmlns:r="http://schemas.openxmlformats.org/officeDocument/2006/relationships" r:embed="rId8"/>
        <a:srcRect r="2492"/>
        <a:stretch/>
      </xdr:blipFill>
      <xdr:spPr>
        <a:xfrm>
          <a:off x="5214938" y="966043"/>
          <a:ext cx="2582526" cy="179620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0</xdr:colOff>
      <xdr:row>40</xdr:row>
      <xdr:rowOff>247650</xdr:rowOff>
    </xdr:from>
    <xdr:ext cx="504825" cy="1219200"/>
    <xdr:sp macro="" textlink="">
      <xdr:nvSpPr>
        <xdr:cNvPr id="2" name="Shape 3">
          <a:extLst>
            <a:ext uri="{FF2B5EF4-FFF2-40B4-BE49-F238E27FC236}">
              <a16:creationId xmlns:a16="http://schemas.microsoft.com/office/drawing/2014/main" id="{53D11355-6C2F-474E-B9EE-9346FF3A23C6}"/>
            </a:ext>
          </a:extLst>
        </xdr:cNvPr>
        <xdr:cNvSpPr/>
      </xdr:nvSpPr>
      <xdr:spPr>
        <a:xfrm>
          <a:off x="0" y="9818370"/>
          <a:ext cx="504825" cy="1219200"/>
        </a:xfrm>
        <a:prstGeom prst="curvedRightArrow">
          <a:avLst>
            <a:gd name="adj1" fmla="val 25000"/>
            <a:gd name="adj2" fmla="val 50000"/>
            <a:gd name="adj3" fmla="val 25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solidFill>
              <a:schemeClr val="dk1"/>
            </a:solidFill>
          </a:endParaRPr>
        </a:p>
      </xdr:txBody>
    </xdr:sp>
    <xdr:clientData fLocksWithSheet="0"/>
  </xdr:oneCellAnchor>
  <xdr:oneCellAnchor>
    <xdr:from>
      <xdr:col>3</xdr:col>
      <xdr:colOff>28575</xdr:colOff>
      <xdr:row>45</xdr:row>
      <xdr:rowOff>0</xdr:rowOff>
    </xdr:from>
    <xdr:ext cx="485775" cy="361950"/>
    <xdr:sp macro="" textlink="">
      <xdr:nvSpPr>
        <xdr:cNvPr id="3" name="Shape 4">
          <a:extLst>
            <a:ext uri="{FF2B5EF4-FFF2-40B4-BE49-F238E27FC236}">
              <a16:creationId xmlns:a16="http://schemas.microsoft.com/office/drawing/2014/main" id="{BAB9F17A-DBAC-4E42-94A9-C3584D7F11EF}"/>
            </a:ext>
          </a:extLst>
        </xdr:cNvPr>
        <xdr:cNvSpPr/>
      </xdr:nvSpPr>
      <xdr:spPr>
        <a:xfrm>
          <a:off x="2215515" y="11010900"/>
          <a:ext cx="485775" cy="361950"/>
        </a:xfrm>
        <a:prstGeom prst="downArrow">
          <a:avLst>
            <a:gd name="adj1" fmla="val 50000"/>
            <a:gd name="adj2" fmla="val 50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8</xdr:col>
      <xdr:colOff>685800</xdr:colOff>
      <xdr:row>45</xdr:row>
      <xdr:rowOff>0</xdr:rowOff>
    </xdr:from>
    <xdr:ext cx="485775" cy="361950"/>
    <xdr:sp macro="" textlink="">
      <xdr:nvSpPr>
        <xdr:cNvPr id="4" name="Shape 4">
          <a:extLst>
            <a:ext uri="{FF2B5EF4-FFF2-40B4-BE49-F238E27FC236}">
              <a16:creationId xmlns:a16="http://schemas.microsoft.com/office/drawing/2014/main" id="{FAEB7AC3-E9A4-408C-ABAA-8E13ACA16DA0}"/>
            </a:ext>
          </a:extLst>
        </xdr:cNvPr>
        <xdr:cNvSpPr/>
      </xdr:nvSpPr>
      <xdr:spPr>
        <a:xfrm>
          <a:off x="6758940" y="11010900"/>
          <a:ext cx="485775" cy="361950"/>
        </a:xfrm>
        <a:prstGeom prst="downArrow">
          <a:avLst>
            <a:gd name="adj1" fmla="val 50000"/>
            <a:gd name="adj2" fmla="val 50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13</xdr:col>
      <xdr:colOff>676275</xdr:colOff>
      <xdr:row>45</xdr:row>
      <xdr:rowOff>0</xdr:rowOff>
    </xdr:from>
    <xdr:ext cx="485775" cy="361950"/>
    <xdr:sp macro="" textlink="">
      <xdr:nvSpPr>
        <xdr:cNvPr id="5" name="Shape 5">
          <a:extLst>
            <a:ext uri="{FF2B5EF4-FFF2-40B4-BE49-F238E27FC236}">
              <a16:creationId xmlns:a16="http://schemas.microsoft.com/office/drawing/2014/main" id="{E97B14BA-3041-4D51-B617-0B336ED0F64C}"/>
            </a:ext>
          </a:extLst>
        </xdr:cNvPr>
        <xdr:cNvSpPr/>
      </xdr:nvSpPr>
      <xdr:spPr>
        <a:xfrm>
          <a:off x="11359515" y="11010900"/>
          <a:ext cx="485775" cy="361950"/>
        </a:xfrm>
        <a:prstGeom prst="downArrow">
          <a:avLst>
            <a:gd name="adj1" fmla="val 50000"/>
            <a:gd name="adj2" fmla="val 50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6</xdr:col>
      <xdr:colOff>342900</xdr:colOff>
      <xdr:row>40</xdr:row>
      <xdr:rowOff>247650</xdr:rowOff>
    </xdr:from>
    <xdr:ext cx="504825" cy="1219200"/>
    <xdr:sp macro="" textlink="">
      <xdr:nvSpPr>
        <xdr:cNvPr id="6" name="Shape 3">
          <a:extLst>
            <a:ext uri="{FF2B5EF4-FFF2-40B4-BE49-F238E27FC236}">
              <a16:creationId xmlns:a16="http://schemas.microsoft.com/office/drawing/2014/main" id="{F5269D17-0967-4EBF-A9BB-68864266624A}"/>
            </a:ext>
          </a:extLst>
        </xdr:cNvPr>
        <xdr:cNvSpPr/>
      </xdr:nvSpPr>
      <xdr:spPr>
        <a:xfrm>
          <a:off x="4572000" y="9818370"/>
          <a:ext cx="504825" cy="1219200"/>
        </a:xfrm>
        <a:prstGeom prst="curvedRightArrow">
          <a:avLst>
            <a:gd name="adj1" fmla="val 25000"/>
            <a:gd name="adj2" fmla="val 50000"/>
            <a:gd name="adj3" fmla="val 25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solidFill>
              <a:schemeClr val="dk1"/>
            </a:solidFill>
          </a:endParaRPr>
        </a:p>
      </xdr:txBody>
    </xdr:sp>
    <xdr:clientData fLocksWithSheet="0"/>
  </xdr:oneCellAnchor>
  <xdr:oneCellAnchor>
    <xdr:from>
      <xdr:col>11</xdr:col>
      <xdr:colOff>323850</xdr:colOff>
      <xdr:row>40</xdr:row>
      <xdr:rowOff>257175</xdr:rowOff>
    </xdr:from>
    <xdr:ext cx="504825" cy="1219200"/>
    <xdr:sp macro="" textlink="">
      <xdr:nvSpPr>
        <xdr:cNvPr id="7" name="Shape 6">
          <a:extLst>
            <a:ext uri="{FF2B5EF4-FFF2-40B4-BE49-F238E27FC236}">
              <a16:creationId xmlns:a16="http://schemas.microsoft.com/office/drawing/2014/main" id="{F635F182-FB8F-463D-A4F9-1F98CDC76A40}"/>
            </a:ext>
          </a:extLst>
        </xdr:cNvPr>
        <xdr:cNvSpPr/>
      </xdr:nvSpPr>
      <xdr:spPr>
        <a:xfrm>
          <a:off x="9163050" y="9827895"/>
          <a:ext cx="504825" cy="1219200"/>
        </a:xfrm>
        <a:prstGeom prst="curvedRightArrow">
          <a:avLst>
            <a:gd name="adj1" fmla="val 25000"/>
            <a:gd name="adj2" fmla="val 50000"/>
            <a:gd name="adj3" fmla="val 25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solidFill>
              <a:schemeClr val="dk1"/>
            </a:solidFill>
          </a:endParaRPr>
        </a:p>
      </xdr:txBody>
    </xdr:sp>
    <xdr:clientData fLocksWithSheet="0"/>
  </xdr:oneCellAnchor>
  <xdr:oneCellAnchor>
    <xdr:from>
      <xdr:col>7</xdr:col>
      <xdr:colOff>38100</xdr:colOff>
      <xdr:row>62</xdr:row>
      <xdr:rowOff>123825</xdr:rowOff>
    </xdr:from>
    <xdr:ext cx="1066800" cy="1047750"/>
    <xdr:pic>
      <xdr:nvPicPr>
        <xdr:cNvPr id="8" name="image6.png">
          <a:extLst>
            <a:ext uri="{FF2B5EF4-FFF2-40B4-BE49-F238E27FC236}">
              <a16:creationId xmlns:a16="http://schemas.microsoft.com/office/drawing/2014/main" id="{39FC1ACB-8C73-4573-BDCE-BC7A6EF6626E}"/>
            </a:ext>
          </a:extLst>
        </xdr:cNvPr>
        <xdr:cNvPicPr preferRelativeResize="0"/>
      </xdr:nvPicPr>
      <xdr:blipFill>
        <a:blip xmlns:r="http://schemas.openxmlformats.org/officeDocument/2006/relationships" r:embed="rId1" cstate="print"/>
        <a:stretch>
          <a:fillRect/>
        </a:stretch>
      </xdr:blipFill>
      <xdr:spPr>
        <a:xfrm>
          <a:off x="5189220" y="14380845"/>
          <a:ext cx="1066800" cy="1047750"/>
        </a:xfrm>
        <a:prstGeom prst="rect">
          <a:avLst/>
        </a:prstGeom>
        <a:noFill/>
      </xdr:spPr>
    </xdr:pic>
    <xdr:clientData fLocksWithSheet="0"/>
  </xdr:oneCellAnchor>
  <xdr:twoCellAnchor editAs="oneCell">
    <xdr:from>
      <xdr:col>3</xdr:col>
      <xdr:colOff>200661</xdr:colOff>
      <xdr:row>4</xdr:row>
      <xdr:rowOff>119063</xdr:rowOff>
    </xdr:from>
    <xdr:to>
      <xdr:col>6</xdr:col>
      <xdr:colOff>907300</xdr:colOff>
      <xdr:row>14</xdr:row>
      <xdr:rowOff>88438</xdr:rowOff>
    </xdr:to>
    <xdr:pic>
      <xdr:nvPicPr>
        <xdr:cNvPr id="9" name="Imagen 8">
          <a:extLst>
            <a:ext uri="{FF2B5EF4-FFF2-40B4-BE49-F238E27FC236}">
              <a16:creationId xmlns:a16="http://schemas.microsoft.com/office/drawing/2014/main" id="{D0955926-9EB6-451C-8242-0AAD6F132688}"/>
            </a:ext>
          </a:extLst>
        </xdr:cNvPr>
        <xdr:cNvPicPr>
          <a:picLocks noChangeAspect="1"/>
        </xdr:cNvPicPr>
      </xdr:nvPicPr>
      <xdr:blipFill>
        <a:blip xmlns:r="http://schemas.openxmlformats.org/officeDocument/2006/relationships" r:embed="rId2"/>
        <a:stretch>
          <a:fillRect/>
        </a:stretch>
      </xdr:blipFill>
      <xdr:spPr>
        <a:xfrm>
          <a:off x="2387601" y="949643"/>
          <a:ext cx="2748799" cy="2102975"/>
        </a:xfrm>
        <a:prstGeom prst="rect">
          <a:avLst/>
        </a:prstGeom>
      </xdr:spPr>
    </xdr:pic>
    <xdr:clientData/>
  </xdr:twoCellAnchor>
  <xdr:twoCellAnchor editAs="oneCell">
    <xdr:from>
      <xdr:col>4</xdr:col>
      <xdr:colOff>59532</xdr:colOff>
      <xdr:row>23</xdr:row>
      <xdr:rowOff>115020</xdr:rowOff>
    </xdr:from>
    <xdr:to>
      <xdr:col>7</xdr:col>
      <xdr:colOff>809626</xdr:colOff>
      <xdr:row>34</xdr:row>
      <xdr:rowOff>11907</xdr:rowOff>
    </xdr:to>
    <xdr:pic>
      <xdr:nvPicPr>
        <xdr:cNvPr id="10" name="Imagen 9">
          <a:extLst>
            <a:ext uri="{FF2B5EF4-FFF2-40B4-BE49-F238E27FC236}">
              <a16:creationId xmlns:a16="http://schemas.microsoft.com/office/drawing/2014/main" id="{A5B27F2E-46A0-4DF2-8D14-09F0C552499B}"/>
            </a:ext>
          </a:extLst>
        </xdr:cNvPr>
        <xdr:cNvPicPr>
          <a:picLocks noChangeAspect="1"/>
        </xdr:cNvPicPr>
      </xdr:nvPicPr>
      <xdr:blipFill>
        <a:blip xmlns:r="http://schemas.openxmlformats.org/officeDocument/2006/relationships" r:embed="rId3"/>
        <a:stretch>
          <a:fillRect/>
        </a:stretch>
      </xdr:blipFill>
      <xdr:spPr>
        <a:xfrm>
          <a:off x="2444592" y="4976580"/>
          <a:ext cx="3516154" cy="2883927"/>
        </a:xfrm>
        <a:prstGeom prst="rect">
          <a:avLst/>
        </a:prstGeom>
      </xdr:spPr>
    </xdr:pic>
    <xdr:clientData/>
  </xdr:twoCellAnchor>
  <xdr:twoCellAnchor editAs="oneCell">
    <xdr:from>
      <xdr:col>8</xdr:col>
      <xdr:colOff>47625</xdr:colOff>
      <xdr:row>23</xdr:row>
      <xdr:rowOff>42162</xdr:rowOff>
    </xdr:from>
    <xdr:to>
      <xdr:col>11</xdr:col>
      <xdr:colOff>773906</xdr:colOff>
      <xdr:row>33</xdr:row>
      <xdr:rowOff>964406</xdr:rowOff>
    </xdr:to>
    <xdr:pic>
      <xdr:nvPicPr>
        <xdr:cNvPr id="11" name="Imagen 10">
          <a:extLst>
            <a:ext uri="{FF2B5EF4-FFF2-40B4-BE49-F238E27FC236}">
              <a16:creationId xmlns:a16="http://schemas.microsoft.com/office/drawing/2014/main" id="{0A67CDFA-0F95-4F3C-AC1E-CC5F8FCCE75A}"/>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120765" y="4903722"/>
          <a:ext cx="3492341" cy="29339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107157</xdr:colOff>
      <xdr:row>22</xdr:row>
      <xdr:rowOff>167729</xdr:rowOff>
    </xdr:from>
    <xdr:to>
      <xdr:col>15</xdr:col>
      <xdr:colOff>833439</xdr:colOff>
      <xdr:row>33</xdr:row>
      <xdr:rowOff>964407</xdr:rowOff>
    </xdr:to>
    <xdr:pic>
      <xdr:nvPicPr>
        <xdr:cNvPr id="12" name="Imagen 11">
          <a:extLst>
            <a:ext uri="{FF2B5EF4-FFF2-40B4-BE49-F238E27FC236}">
              <a16:creationId xmlns:a16="http://schemas.microsoft.com/office/drawing/2014/main" id="{81FA3E84-3D25-486F-A069-899BBAD66C1E}"/>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9868377" y="4815929"/>
          <a:ext cx="3492342" cy="30217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72320</xdr:colOff>
      <xdr:row>2</xdr:row>
      <xdr:rowOff>35720</xdr:rowOff>
    </xdr:from>
    <xdr:to>
      <xdr:col>12</xdr:col>
      <xdr:colOff>892970</xdr:colOff>
      <xdr:row>15</xdr:row>
      <xdr:rowOff>119064</xdr:rowOff>
    </xdr:to>
    <xdr:pic>
      <xdr:nvPicPr>
        <xdr:cNvPr id="13" name="Imagen 12">
          <a:extLst>
            <a:ext uri="{FF2B5EF4-FFF2-40B4-BE49-F238E27FC236}">
              <a16:creationId xmlns:a16="http://schemas.microsoft.com/office/drawing/2014/main" id="{E4012E69-D026-4E66-A186-0A42BE2A80C3}"/>
            </a:ext>
          </a:extLst>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r="31599"/>
        <a:stretch/>
      </xdr:blipFill>
      <xdr:spPr bwMode="auto">
        <a:xfrm>
          <a:off x="7989500" y="439580"/>
          <a:ext cx="2664690" cy="28570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29118</xdr:colOff>
      <xdr:row>2</xdr:row>
      <xdr:rowOff>47624</xdr:rowOff>
    </xdr:from>
    <xdr:to>
      <xdr:col>15</xdr:col>
      <xdr:colOff>702469</xdr:colOff>
      <xdr:row>15</xdr:row>
      <xdr:rowOff>184542</xdr:rowOff>
    </xdr:to>
    <xdr:pic>
      <xdr:nvPicPr>
        <xdr:cNvPr id="14" name="Imagen 13">
          <a:extLst>
            <a:ext uri="{FF2B5EF4-FFF2-40B4-BE49-F238E27FC236}">
              <a16:creationId xmlns:a16="http://schemas.microsoft.com/office/drawing/2014/main" id="{7B0F823F-14DE-438A-AE82-10ACC3BEE36F}"/>
            </a:ext>
          </a:extLst>
        </xdr:cNvPr>
        <xdr:cNvPicPr>
          <a:picLocks noChangeAspect="1"/>
        </xdr:cNvPicPr>
      </xdr:nvPicPr>
      <xdr:blipFill>
        <a:blip xmlns:r="http://schemas.openxmlformats.org/officeDocument/2006/relationships" r:embed="rId7"/>
        <a:stretch>
          <a:fillRect/>
        </a:stretch>
      </xdr:blipFill>
      <xdr:spPr>
        <a:xfrm>
          <a:off x="10712358" y="451484"/>
          <a:ext cx="2517391" cy="2910598"/>
        </a:xfrm>
        <a:prstGeom prst="rect">
          <a:avLst/>
        </a:prstGeom>
      </xdr:spPr>
    </xdr:pic>
    <xdr:clientData/>
  </xdr:twoCellAnchor>
  <xdr:twoCellAnchor editAs="oneCell">
    <xdr:from>
      <xdr:col>7</xdr:col>
      <xdr:colOff>71438</xdr:colOff>
      <xdr:row>5</xdr:row>
      <xdr:rowOff>61168</xdr:rowOff>
    </xdr:from>
    <xdr:to>
      <xdr:col>9</xdr:col>
      <xdr:colOff>820401</xdr:colOff>
      <xdr:row>13</xdr:row>
      <xdr:rowOff>142875</xdr:rowOff>
    </xdr:to>
    <xdr:pic>
      <xdr:nvPicPr>
        <xdr:cNvPr id="15" name="Imagen 14">
          <a:extLst>
            <a:ext uri="{FF2B5EF4-FFF2-40B4-BE49-F238E27FC236}">
              <a16:creationId xmlns:a16="http://schemas.microsoft.com/office/drawing/2014/main" id="{81A455F0-58E0-4C69-B068-1C85BB5A85F5}"/>
            </a:ext>
          </a:extLst>
        </xdr:cNvPr>
        <xdr:cNvPicPr>
          <a:picLocks noChangeAspect="1"/>
        </xdr:cNvPicPr>
      </xdr:nvPicPr>
      <xdr:blipFill rotWithShape="1">
        <a:blip xmlns:r="http://schemas.openxmlformats.org/officeDocument/2006/relationships" r:embed="rId8"/>
        <a:srcRect r="2492"/>
        <a:stretch/>
      </xdr:blipFill>
      <xdr:spPr>
        <a:xfrm>
          <a:off x="5222558" y="1105108"/>
          <a:ext cx="2593003" cy="1788587"/>
        </a:xfrm>
        <a:prstGeom prst="rect">
          <a:avLst/>
        </a:prstGeom>
      </xdr:spPr>
    </xdr:pic>
    <xdr:clientData/>
  </xdr:twoCellAnchor>
  <xdr:twoCellAnchor editAs="oneCell">
    <xdr:from>
      <xdr:col>17</xdr:col>
      <xdr:colOff>378692</xdr:colOff>
      <xdr:row>1</xdr:row>
      <xdr:rowOff>17319</xdr:rowOff>
    </xdr:from>
    <xdr:to>
      <xdr:col>32</xdr:col>
      <xdr:colOff>157676</xdr:colOff>
      <xdr:row>38</xdr:row>
      <xdr:rowOff>193358</xdr:rowOff>
    </xdr:to>
    <xdr:pic>
      <xdr:nvPicPr>
        <xdr:cNvPr id="16" name="Imagen 15">
          <a:extLst>
            <a:ext uri="{FF2B5EF4-FFF2-40B4-BE49-F238E27FC236}">
              <a16:creationId xmlns:a16="http://schemas.microsoft.com/office/drawing/2014/main" id="{07CF648B-1BE2-4484-BD67-641A0A582BBF}"/>
            </a:ext>
          </a:extLst>
        </xdr:cNvPr>
        <xdr:cNvPicPr>
          <a:picLocks noChangeAspect="1"/>
        </xdr:cNvPicPr>
      </xdr:nvPicPr>
      <xdr:blipFill>
        <a:blip xmlns:r="http://schemas.openxmlformats.org/officeDocument/2006/relationships" r:embed="rId2"/>
        <a:stretch>
          <a:fillRect/>
        </a:stretch>
      </xdr:blipFill>
      <xdr:spPr>
        <a:xfrm>
          <a:off x="14025419" y="225137"/>
          <a:ext cx="11607302" cy="8696585"/>
        </a:xfrm>
        <a:prstGeom prst="rect">
          <a:avLst/>
        </a:prstGeom>
      </xdr:spPr>
    </xdr:pic>
    <xdr:clientData/>
  </xdr:twoCellAnchor>
  <xdr:twoCellAnchor editAs="oneCell">
    <xdr:from>
      <xdr:col>53</xdr:col>
      <xdr:colOff>615461</xdr:colOff>
      <xdr:row>5</xdr:row>
      <xdr:rowOff>1</xdr:rowOff>
    </xdr:from>
    <xdr:to>
      <xdr:col>64</xdr:col>
      <xdr:colOff>101098</xdr:colOff>
      <xdr:row>40</xdr:row>
      <xdr:rowOff>142544</xdr:rowOff>
    </xdr:to>
    <xdr:pic>
      <xdr:nvPicPr>
        <xdr:cNvPr id="20" name="Imagen 19">
          <a:extLst>
            <a:ext uri="{FF2B5EF4-FFF2-40B4-BE49-F238E27FC236}">
              <a16:creationId xmlns:a16="http://schemas.microsoft.com/office/drawing/2014/main" id="{EC28DF00-ADC6-D704-BE26-F2E8661DE408}"/>
            </a:ext>
          </a:extLst>
        </xdr:cNvPr>
        <xdr:cNvPicPr>
          <a:picLocks noChangeAspect="1"/>
        </xdr:cNvPicPr>
      </xdr:nvPicPr>
      <xdr:blipFill>
        <a:blip xmlns:r="http://schemas.openxmlformats.org/officeDocument/2006/relationships" r:embed="rId9"/>
        <a:stretch>
          <a:fillRect/>
        </a:stretch>
      </xdr:blipFill>
      <xdr:spPr>
        <a:xfrm>
          <a:off x="45983769" y="1025770"/>
          <a:ext cx="10446714" cy="8612466"/>
        </a:xfrm>
        <a:prstGeom prst="rect">
          <a:avLst/>
        </a:prstGeom>
      </xdr:spPr>
    </xdr:pic>
    <xdr:clientData/>
  </xdr:twoCellAnchor>
  <xdr:twoCellAnchor editAs="oneCell">
    <xdr:from>
      <xdr:col>17</xdr:col>
      <xdr:colOff>704717</xdr:colOff>
      <xdr:row>43</xdr:row>
      <xdr:rowOff>242454</xdr:rowOff>
    </xdr:from>
    <xdr:to>
      <xdr:col>31</xdr:col>
      <xdr:colOff>150535</xdr:colOff>
      <xdr:row>79</xdr:row>
      <xdr:rowOff>24721</xdr:rowOff>
    </xdr:to>
    <xdr:pic>
      <xdr:nvPicPr>
        <xdr:cNvPr id="21" name="Imagen 20">
          <a:extLst>
            <a:ext uri="{FF2B5EF4-FFF2-40B4-BE49-F238E27FC236}">
              <a16:creationId xmlns:a16="http://schemas.microsoft.com/office/drawing/2014/main" id="{37689C3D-84E7-1EA8-C046-B855CA9B4136}"/>
            </a:ext>
          </a:extLst>
        </xdr:cNvPr>
        <xdr:cNvPicPr>
          <a:picLocks noChangeAspect="1"/>
        </xdr:cNvPicPr>
      </xdr:nvPicPr>
      <xdr:blipFill>
        <a:blip xmlns:r="http://schemas.openxmlformats.org/officeDocument/2006/relationships" r:embed="rId10"/>
        <a:stretch>
          <a:fillRect/>
        </a:stretch>
      </xdr:blipFill>
      <xdr:spPr>
        <a:xfrm>
          <a:off x="14244871" y="10705300"/>
          <a:ext cx="10641356" cy="7460883"/>
        </a:xfrm>
        <a:prstGeom prst="rect">
          <a:avLst/>
        </a:prstGeom>
      </xdr:spPr>
    </xdr:pic>
    <xdr:clientData/>
  </xdr:twoCellAnchor>
  <xdr:twoCellAnchor editAs="oneCell">
    <xdr:from>
      <xdr:col>33</xdr:col>
      <xdr:colOff>615461</xdr:colOff>
      <xdr:row>39</xdr:row>
      <xdr:rowOff>215812</xdr:rowOff>
    </xdr:from>
    <xdr:to>
      <xdr:col>45</xdr:col>
      <xdr:colOff>704717</xdr:colOff>
      <xdr:row>83</xdr:row>
      <xdr:rowOff>82531</xdr:rowOff>
    </xdr:to>
    <xdr:pic>
      <xdr:nvPicPr>
        <xdr:cNvPr id="22" name="Imagen 21">
          <a:extLst>
            <a:ext uri="{FF2B5EF4-FFF2-40B4-BE49-F238E27FC236}">
              <a16:creationId xmlns:a16="http://schemas.microsoft.com/office/drawing/2014/main" id="{47B99ED7-5780-6CF1-1E41-5EAA200E751E}"/>
            </a:ext>
          </a:extLst>
        </xdr:cNvPr>
        <xdr:cNvPicPr>
          <a:picLocks noChangeAspect="1"/>
        </xdr:cNvPicPr>
      </xdr:nvPicPr>
      <xdr:blipFill>
        <a:blip xmlns:r="http://schemas.openxmlformats.org/officeDocument/2006/relationships" r:embed="rId11"/>
        <a:stretch>
          <a:fillRect/>
        </a:stretch>
      </xdr:blipFill>
      <xdr:spPr>
        <a:xfrm>
          <a:off x="26933769" y="9389120"/>
          <a:ext cx="11167563" cy="9655488"/>
        </a:xfrm>
        <a:prstGeom prst="rect">
          <a:avLst/>
        </a:prstGeom>
      </xdr:spPr>
    </xdr:pic>
    <xdr:clientData/>
  </xdr:twoCellAnchor>
  <xdr:twoCellAnchor editAs="oneCell">
    <xdr:from>
      <xdr:col>33</xdr:col>
      <xdr:colOff>205153</xdr:colOff>
      <xdr:row>5</xdr:row>
      <xdr:rowOff>58615</xdr:rowOff>
    </xdr:from>
    <xdr:to>
      <xdr:col>53</xdr:col>
      <xdr:colOff>263769</xdr:colOff>
      <xdr:row>37</xdr:row>
      <xdr:rowOff>138949</xdr:rowOff>
    </xdr:to>
    <xdr:pic>
      <xdr:nvPicPr>
        <xdr:cNvPr id="23" name="Imagen 22">
          <a:extLst>
            <a:ext uri="{FF2B5EF4-FFF2-40B4-BE49-F238E27FC236}">
              <a16:creationId xmlns:a16="http://schemas.microsoft.com/office/drawing/2014/main" id="{C44C8E23-4283-42BC-5539-5AB44123E1B5}"/>
            </a:ext>
          </a:extLst>
        </xdr:cNvPr>
        <xdr:cNvPicPr>
          <a:picLocks noChangeAspect="1"/>
        </xdr:cNvPicPr>
      </xdr:nvPicPr>
      <xdr:blipFill>
        <a:blip xmlns:r="http://schemas.openxmlformats.org/officeDocument/2006/relationships" r:embed="rId12"/>
        <a:stretch>
          <a:fillRect/>
        </a:stretch>
      </xdr:blipFill>
      <xdr:spPr>
        <a:xfrm>
          <a:off x="26523461" y="1084384"/>
          <a:ext cx="19108616" cy="7583103"/>
        </a:xfrm>
        <a:prstGeom prst="rect">
          <a:avLst/>
        </a:prstGeom>
      </xdr:spPr>
    </xdr:pic>
    <xdr:clientData/>
  </xdr:twoCellAnchor>
  <xdr:twoCellAnchor editAs="oneCell">
    <xdr:from>
      <xdr:col>47</xdr:col>
      <xdr:colOff>674077</xdr:colOff>
      <xdr:row>41</xdr:row>
      <xdr:rowOff>263769</xdr:rowOff>
    </xdr:from>
    <xdr:to>
      <xdr:col>58</xdr:col>
      <xdr:colOff>20488</xdr:colOff>
      <xdr:row>80</xdr:row>
      <xdr:rowOff>194612</xdr:rowOff>
    </xdr:to>
    <xdr:pic>
      <xdr:nvPicPr>
        <xdr:cNvPr id="24" name="Imagen 23">
          <a:extLst>
            <a:ext uri="{FF2B5EF4-FFF2-40B4-BE49-F238E27FC236}">
              <a16:creationId xmlns:a16="http://schemas.microsoft.com/office/drawing/2014/main" id="{795311FD-7CA5-80D9-D8C0-1A426F0F0927}"/>
            </a:ext>
          </a:extLst>
        </xdr:cNvPr>
        <xdr:cNvPicPr>
          <a:picLocks noChangeAspect="1"/>
        </xdr:cNvPicPr>
      </xdr:nvPicPr>
      <xdr:blipFill>
        <a:blip xmlns:r="http://schemas.openxmlformats.org/officeDocument/2006/relationships" r:embed="rId13"/>
        <a:stretch>
          <a:fillRect/>
        </a:stretch>
      </xdr:blipFill>
      <xdr:spPr>
        <a:xfrm>
          <a:off x="40063615" y="10081846"/>
          <a:ext cx="10307488" cy="845938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2</xdr:col>
      <xdr:colOff>190500</xdr:colOff>
      <xdr:row>0</xdr:row>
      <xdr:rowOff>28575</xdr:rowOff>
    </xdr:from>
    <xdr:ext cx="38100" cy="838200"/>
    <xdr:grpSp>
      <xdr:nvGrpSpPr>
        <xdr:cNvPr id="2" name="Shape 2">
          <a:extLst>
            <a:ext uri="{FF2B5EF4-FFF2-40B4-BE49-F238E27FC236}">
              <a16:creationId xmlns:a16="http://schemas.microsoft.com/office/drawing/2014/main" id="{00000000-0008-0000-0500-000002000000}"/>
            </a:ext>
          </a:extLst>
        </xdr:cNvPr>
        <xdr:cNvGrpSpPr/>
      </xdr:nvGrpSpPr>
      <xdr:grpSpPr>
        <a:xfrm>
          <a:off x="1379220" y="28575"/>
          <a:ext cx="38100" cy="838200"/>
          <a:chOff x="5346000" y="3360900"/>
          <a:chExt cx="0" cy="838200"/>
        </a:xfrm>
      </xdr:grpSpPr>
      <xdr:cxnSp macro="">
        <xdr:nvCxnSpPr>
          <xdr:cNvPr id="7" name="Shape 7">
            <a:extLst>
              <a:ext uri="{FF2B5EF4-FFF2-40B4-BE49-F238E27FC236}">
                <a16:creationId xmlns:a16="http://schemas.microsoft.com/office/drawing/2014/main" id="{00000000-0008-0000-0500-000007000000}"/>
              </a:ext>
            </a:extLst>
          </xdr:cNvPr>
          <xdr:cNvCxnSpPr/>
        </xdr:nvCxnSpPr>
        <xdr:spPr>
          <a:xfrm>
            <a:off x="5346000" y="3360900"/>
            <a:ext cx="0" cy="838200"/>
          </a:xfrm>
          <a:prstGeom prst="straightConnector1">
            <a:avLst/>
          </a:prstGeom>
          <a:noFill/>
          <a:ln w="28575" cap="flat" cmpd="sng">
            <a:solidFill>
              <a:srgbClr val="FF0000"/>
            </a:solidFill>
            <a:prstDash val="solid"/>
            <a:miter lim="800000"/>
            <a:headEnd type="none" w="sm" len="sm"/>
            <a:tailEnd type="triangle" w="med" len="med"/>
          </a:ln>
        </xdr:spPr>
      </xdr:cxnSp>
    </xdr:grpSp>
    <xdr:clientData fLocksWithSheet="0"/>
  </xdr:oneCellAnchor>
  <xdr:oneCellAnchor>
    <xdr:from>
      <xdr:col>4</xdr:col>
      <xdr:colOff>190500</xdr:colOff>
      <xdr:row>0</xdr:row>
      <xdr:rowOff>28575</xdr:rowOff>
    </xdr:from>
    <xdr:ext cx="38100" cy="838200"/>
    <xdr:grpSp>
      <xdr:nvGrpSpPr>
        <xdr:cNvPr id="3" name="Shape 2">
          <a:extLst>
            <a:ext uri="{FF2B5EF4-FFF2-40B4-BE49-F238E27FC236}">
              <a16:creationId xmlns:a16="http://schemas.microsoft.com/office/drawing/2014/main" id="{00000000-0008-0000-0500-000003000000}"/>
            </a:ext>
          </a:extLst>
        </xdr:cNvPr>
        <xdr:cNvGrpSpPr/>
      </xdr:nvGrpSpPr>
      <xdr:grpSpPr>
        <a:xfrm>
          <a:off x="3467100" y="28575"/>
          <a:ext cx="38100" cy="838200"/>
          <a:chOff x="5346000" y="3360900"/>
          <a:chExt cx="0" cy="838200"/>
        </a:xfrm>
      </xdr:grpSpPr>
      <xdr:cxnSp macro="">
        <xdr:nvCxnSpPr>
          <xdr:cNvPr id="8" name="Shape 8">
            <a:extLst>
              <a:ext uri="{FF2B5EF4-FFF2-40B4-BE49-F238E27FC236}">
                <a16:creationId xmlns:a16="http://schemas.microsoft.com/office/drawing/2014/main" id="{00000000-0008-0000-0500-000008000000}"/>
              </a:ext>
            </a:extLst>
          </xdr:cNvPr>
          <xdr:cNvCxnSpPr/>
        </xdr:nvCxnSpPr>
        <xdr:spPr>
          <a:xfrm>
            <a:off x="5346000" y="3360900"/>
            <a:ext cx="0" cy="838200"/>
          </a:xfrm>
          <a:prstGeom prst="straightConnector1">
            <a:avLst/>
          </a:prstGeom>
          <a:noFill/>
          <a:ln w="28575" cap="flat" cmpd="sng">
            <a:solidFill>
              <a:srgbClr val="F4B081"/>
            </a:solidFill>
            <a:prstDash val="solid"/>
            <a:miter lim="800000"/>
            <a:headEnd type="none" w="sm" len="sm"/>
            <a:tailEnd type="triangle" w="med" len="med"/>
          </a:ln>
        </xdr:spPr>
      </xdr:cxnSp>
    </xdr:grpSp>
    <xdr:clientData fLocksWithSheet="0"/>
  </xdr:oneCellAnchor>
  <xdr:oneCellAnchor>
    <xdr:from>
      <xdr:col>6</xdr:col>
      <xdr:colOff>190500</xdr:colOff>
      <xdr:row>0</xdr:row>
      <xdr:rowOff>28575</xdr:rowOff>
    </xdr:from>
    <xdr:ext cx="38100" cy="838200"/>
    <xdr:grpSp>
      <xdr:nvGrpSpPr>
        <xdr:cNvPr id="4" name="Shape 2">
          <a:extLst>
            <a:ext uri="{FF2B5EF4-FFF2-40B4-BE49-F238E27FC236}">
              <a16:creationId xmlns:a16="http://schemas.microsoft.com/office/drawing/2014/main" id="{00000000-0008-0000-0500-000004000000}"/>
            </a:ext>
          </a:extLst>
        </xdr:cNvPr>
        <xdr:cNvGrpSpPr/>
      </xdr:nvGrpSpPr>
      <xdr:grpSpPr>
        <a:xfrm>
          <a:off x="5775960" y="28575"/>
          <a:ext cx="38100" cy="838200"/>
          <a:chOff x="5346000" y="3360900"/>
          <a:chExt cx="0" cy="838200"/>
        </a:xfrm>
      </xdr:grpSpPr>
      <xdr:cxnSp macro="">
        <xdr:nvCxnSpPr>
          <xdr:cNvPr id="9" name="Shape 9">
            <a:extLst>
              <a:ext uri="{FF2B5EF4-FFF2-40B4-BE49-F238E27FC236}">
                <a16:creationId xmlns:a16="http://schemas.microsoft.com/office/drawing/2014/main" id="{00000000-0008-0000-0500-000009000000}"/>
              </a:ext>
            </a:extLst>
          </xdr:cNvPr>
          <xdr:cNvCxnSpPr/>
        </xdr:nvCxnSpPr>
        <xdr:spPr>
          <a:xfrm>
            <a:off x="5346000" y="3360900"/>
            <a:ext cx="0" cy="838200"/>
          </a:xfrm>
          <a:prstGeom prst="straightConnector1">
            <a:avLst/>
          </a:prstGeom>
          <a:noFill/>
          <a:ln w="28575" cap="flat" cmpd="sng">
            <a:solidFill>
              <a:srgbClr val="A8D08C"/>
            </a:solidFill>
            <a:prstDash val="solid"/>
            <a:miter lim="800000"/>
            <a:headEnd type="none" w="sm" len="sm"/>
            <a:tailEnd type="triangle" w="med" len="med"/>
          </a:ln>
        </xdr:spPr>
      </xdr:cxnSp>
    </xdr:grpSp>
    <xdr:clientData fLocksWithSheet="0"/>
  </xdr:oneCellAnchor>
  <xdr:oneCellAnchor>
    <xdr:from>
      <xdr:col>8</xdr:col>
      <xdr:colOff>190500</xdr:colOff>
      <xdr:row>0</xdr:row>
      <xdr:rowOff>28575</xdr:rowOff>
    </xdr:from>
    <xdr:ext cx="38100" cy="838200"/>
    <xdr:grpSp>
      <xdr:nvGrpSpPr>
        <xdr:cNvPr id="5" name="Shape 2">
          <a:extLst>
            <a:ext uri="{FF2B5EF4-FFF2-40B4-BE49-F238E27FC236}">
              <a16:creationId xmlns:a16="http://schemas.microsoft.com/office/drawing/2014/main" id="{00000000-0008-0000-0500-000005000000}"/>
            </a:ext>
          </a:extLst>
        </xdr:cNvPr>
        <xdr:cNvGrpSpPr/>
      </xdr:nvGrpSpPr>
      <xdr:grpSpPr>
        <a:xfrm>
          <a:off x="8816340" y="28575"/>
          <a:ext cx="38100" cy="838200"/>
          <a:chOff x="5346000" y="3360900"/>
          <a:chExt cx="0" cy="838200"/>
        </a:xfrm>
      </xdr:grpSpPr>
      <xdr:cxnSp macro="">
        <xdr:nvCxnSpPr>
          <xdr:cNvPr id="10" name="Shape 10">
            <a:extLst>
              <a:ext uri="{FF2B5EF4-FFF2-40B4-BE49-F238E27FC236}">
                <a16:creationId xmlns:a16="http://schemas.microsoft.com/office/drawing/2014/main" id="{00000000-0008-0000-0500-00000A000000}"/>
              </a:ext>
            </a:extLst>
          </xdr:cNvPr>
          <xdr:cNvCxnSpPr/>
        </xdr:nvCxnSpPr>
        <xdr:spPr>
          <a:xfrm>
            <a:off x="5346000" y="3360900"/>
            <a:ext cx="0" cy="838200"/>
          </a:xfrm>
          <a:prstGeom prst="straightConnector1">
            <a:avLst/>
          </a:prstGeom>
          <a:noFill/>
          <a:ln w="28575" cap="flat" cmpd="sng">
            <a:solidFill>
              <a:srgbClr val="FFD966"/>
            </a:solidFill>
            <a:prstDash val="solid"/>
            <a:miter lim="800000"/>
            <a:headEnd type="none" w="sm" len="sm"/>
            <a:tailEnd type="triangle" w="med" len="med"/>
          </a:ln>
        </xdr:spPr>
      </xdr:cxnSp>
    </xdr:grpSp>
    <xdr:clientData fLocksWithSheet="0"/>
  </xdr:oneCellAnchor>
  <xdr:oneCellAnchor>
    <xdr:from>
      <xdr:col>9</xdr:col>
      <xdr:colOff>76200</xdr:colOff>
      <xdr:row>0</xdr:row>
      <xdr:rowOff>342900</xdr:rowOff>
    </xdr:from>
    <xdr:ext cx="695325" cy="695325"/>
    <xdr:pic>
      <xdr:nvPicPr>
        <xdr:cNvPr id="6" name="image12.png">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gdgq\OneDrive\Desktop\VULN_SE\Vulnerabilidad_SE_v02.xlsx" TargetMode="External"/><Relationship Id="rId1" Type="http://schemas.openxmlformats.org/officeDocument/2006/relationships/externalLinkPath" Target="file:///C:\Users\agdgq\OneDrive\Desktop\VULN_SE\Vulnerabilidad_SE_v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D_SOCIOECO"/>
      <sheetName val="DATOS_CANTON"/>
      <sheetName val="CALC_VUL"/>
    </sheetNames>
    <sheetDataSet>
      <sheetData sheetId="0"/>
      <sheetData sheetId="1">
        <row r="1">
          <cell r="A1" t="str">
            <v>DPA_DESPRO</v>
          </cell>
          <cell r="B1" t="str">
            <v>DPA_CANTON</v>
          </cell>
          <cell r="C1" t="str">
            <v>DPA_DESCAN</v>
          </cell>
          <cell r="D1" t="str">
            <v>I_01</v>
          </cell>
          <cell r="E1" t="str">
            <v>I_02</v>
          </cell>
          <cell r="F1" t="str">
            <v>I_03</v>
          </cell>
          <cell r="G1" t="str">
            <v>I_04</v>
          </cell>
          <cell r="H1" t="str">
            <v>I_05</v>
          </cell>
          <cell r="I1" t="str">
            <v>I_06</v>
          </cell>
          <cell r="J1" t="str">
            <v>I_07</v>
          </cell>
          <cell r="K1" t="str">
            <v>I_08</v>
          </cell>
          <cell r="L1" t="str">
            <v>I_09</v>
          </cell>
          <cell r="M1" t="str">
            <v>I_10</v>
          </cell>
          <cell r="N1" t="str">
            <v>I_11</v>
          </cell>
          <cell r="O1" t="str">
            <v>I_12</v>
          </cell>
          <cell r="P1" t="str">
            <v>I_13</v>
          </cell>
          <cell r="Q1" t="str">
            <v>I_14</v>
          </cell>
          <cell r="R1" t="str">
            <v>I_15</v>
          </cell>
          <cell r="S1" t="str">
            <v>I_16</v>
          </cell>
          <cell r="T1" t="str">
            <v>I_17</v>
          </cell>
          <cell r="U1" t="str">
            <v>I_18</v>
          </cell>
          <cell r="V1" t="str">
            <v>I_19</v>
          </cell>
          <cell r="W1" t="str">
            <v>I_20</v>
          </cell>
          <cell r="X1" t="str">
            <v>I_21</v>
          </cell>
          <cell r="Y1" t="str">
            <v>I_22</v>
          </cell>
          <cell r="Z1" t="str">
            <v>I_23</v>
          </cell>
          <cell r="AA1" t="str">
            <v>I_24</v>
          </cell>
          <cell r="AB1" t="str">
            <v>I_25</v>
          </cell>
          <cell r="AC1" t="str">
            <v>I_26</v>
          </cell>
          <cell r="AD1" t="str">
            <v>I_27</v>
          </cell>
          <cell r="AE1" t="str">
            <v>I_28</v>
          </cell>
          <cell r="AF1" t="str">
            <v>I_29</v>
          </cell>
          <cell r="AG1" t="str">
            <v>I_30</v>
          </cell>
          <cell r="AH1" t="str">
            <v>I_31</v>
          </cell>
        </row>
        <row r="3">
          <cell r="A3" t="str">
            <v>AZUAY</v>
          </cell>
          <cell r="B3">
            <v>101</v>
          </cell>
          <cell r="C3" t="str">
            <v>CUENCA</v>
          </cell>
          <cell r="D3">
            <v>4.8683972692259561</v>
          </cell>
          <cell r="E3">
            <v>158.46377102308699</v>
          </cell>
          <cell r="F3">
            <v>61</v>
          </cell>
          <cell r="G3">
            <v>49274</v>
          </cell>
          <cell r="H3">
            <v>1669</v>
          </cell>
          <cell r="I3">
            <v>23688</v>
          </cell>
          <cell r="J3">
            <v>102600</v>
          </cell>
          <cell r="K3">
            <v>16651</v>
          </cell>
          <cell r="L3">
            <v>128128</v>
          </cell>
          <cell r="M3">
            <v>115646</v>
          </cell>
          <cell r="N3">
            <v>101067</v>
          </cell>
          <cell r="O3">
            <v>95863</v>
          </cell>
          <cell r="P3">
            <v>110881</v>
          </cell>
          <cell r="Q3">
            <v>388957</v>
          </cell>
          <cell r="R3">
            <v>58846</v>
          </cell>
          <cell r="S3">
            <v>23219</v>
          </cell>
          <cell r="T3">
            <v>0</v>
          </cell>
          <cell r="U3">
            <v>365639.67592491739</v>
          </cell>
          <cell r="V3">
            <v>398381.77645846404</v>
          </cell>
          <cell r="W3">
            <v>12327</v>
          </cell>
          <cell r="X3">
            <v>47</v>
          </cell>
          <cell r="Y3">
            <v>342.86924446705672</v>
          </cell>
          <cell r="Z3">
            <v>70</v>
          </cell>
          <cell r="AA3">
            <v>2034</v>
          </cell>
          <cell r="AB3">
            <v>4.4456671251719397</v>
          </cell>
          <cell r="AC3">
            <v>94143</v>
          </cell>
          <cell r="AD3">
            <v>418</v>
          </cell>
          <cell r="AE3">
            <v>717</v>
          </cell>
          <cell r="AF3">
            <v>17</v>
          </cell>
          <cell r="AG3">
            <v>282460</v>
          </cell>
          <cell r="AH3">
            <v>7</v>
          </cell>
        </row>
        <row r="4">
          <cell r="A4" t="str">
            <v>AZUAY</v>
          </cell>
          <cell r="B4">
            <v>102</v>
          </cell>
          <cell r="C4" t="str">
            <v>GIRON</v>
          </cell>
          <cell r="D4">
            <v>11.17260463507437</v>
          </cell>
          <cell r="E4">
            <v>35.63816254416961</v>
          </cell>
          <cell r="F4">
            <v>2</v>
          </cell>
          <cell r="G4">
            <v>1283</v>
          </cell>
          <cell r="H4">
            <v>178</v>
          </cell>
          <cell r="I4">
            <v>751</v>
          </cell>
          <cell r="J4">
            <v>2226</v>
          </cell>
          <cell r="K4">
            <v>406</v>
          </cell>
          <cell r="L4">
            <v>3306</v>
          </cell>
          <cell r="M4">
            <v>2038</v>
          </cell>
          <cell r="N4">
            <v>1856</v>
          </cell>
          <cell r="O4">
            <v>1285</v>
          </cell>
          <cell r="P4">
            <v>2871</v>
          </cell>
          <cell r="Q4">
            <v>7553</v>
          </cell>
          <cell r="R4">
            <v>524</v>
          </cell>
          <cell r="S4">
            <v>97</v>
          </cell>
          <cell r="T4">
            <v>35162.628594000002</v>
          </cell>
          <cell r="U4">
            <v>31390.465073529413</v>
          </cell>
          <cell r="V4">
            <v>2507.0645161290322</v>
          </cell>
          <cell r="W4">
            <v>280</v>
          </cell>
          <cell r="X4">
            <v>5</v>
          </cell>
          <cell r="Y4">
            <v>119.0923076923077</v>
          </cell>
          <cell r="Z4">
            <v>7</v>
          </cell>
          <cell r="AA4">
            <v>37</v>
          </cell>
          <cell r="AB4">
            <v>4.5603448275862073</v>
          </cell>
          <cell r="AC4">
            <v>2363</v>
          </cell>
          <cell r="AD4">
            <v>16</v>
          </cell>
          <cell r="AE4">
            <v>4</v>
          </cell>
          <cell r="AF4">
            <v>0</v>
          </cell>
          <cell r="AG4">
            <v>64603</v>
          </cell>
          <cell r="AH4">
            <v>5</v>
          </cell>
        </row>
        <row r="5">
          <cell r="A5" t="str">
            <v>AZUAY</v>
          </cell>
          <cell r="B5">
            <v>103</v>
          </cell>
          <cell r="C5" t="str">
            <v>GUALACEO</v>
          </cell>
          <cell r="D5">
            <v>11.206186674304536</v>
          </cell>
          <cell r="E5">
            <v>122.10246440619819</v>
          </cell>
          <cell r="F5">
            <v>1</v>
          </cell>
          <cell r="G5">
            <v>4530</v>
          </cell>
          <cell r="H5">
            <v>767</v>
          </cell>
          <cell r="I5">
            <v>2482</v>
          </cell>
          <cell r="J5">
            <v>5872</v>
          </cell>
          <cell r="K5">
            <v>2836</v>
          </cell>
          <cell r="L5">
            <v>10280</v>
          </cell>
          <cell r="M5">
            <v>5333</v>
          </cell>
          <cell r="N5">
            <v>6801</v>
          </cell>
          <cell r="O5">
            <v>3600</v>
          </cell>
          <cell r="P5">
            <v>8251</v>
          </cell>
          <cell r="Q5">
            <v>24853</v>
          </cell>
          <cell r="R5">
            <v>2047</v>
          </cell>
          <cell r="S5">
            <v>542</v>
          </cell>
          <cell r="T5">
            <v>41981.760252</v>
          </cell>
          <cell r="U5">
            <v>53875.771717171716</v>
          </cell>
          <cell r="V5">
            <v>2400.7519379844962</v>
          </cell>
          <cell r="W5">
            <v>876</v>
          </cell>
          <cell r="X5">
            <v>3</v>
          </cell>
          <cell r="Y5">
            <v>198.57142857142858</v>
          </cell>
          <cell r="Z5">
            <v>35</v>
          </cell>
          <cell r="AA5">
            <v>79</v>
          </cell>
          <cell r="AB5">
            <v>4.6981132075471699</v>
          </cell>
          <cell r="AC5">
            <v>7101</v>
          </cell>
          <cell r="AD5">
            <v>7</v>
          </cell>
          <cell r="AE5">
            <v>2</v>
          </cell>
          <cell r="AF5">
            <v>1</v>
          </cell>
          <cell r="AG5">
            <v>65722</v>
          </cell>
          <cell r="AH5">
            <v>0</v>
          </cell>
        </row>
        <row r="6">
          <cell r="A6" t="str">
            <v>AZUAY</v>
          </cell>
          <cell r="B6">
            <v>104</v>
          </cell>
          <cell r="C6" t="str">
            <v>NABON</v>
          </cell>
          <cell r="D6">
            <v>19.094922737306845</v>
          </cell>
          <cell r="E6">
            <v>25.10862180651889</v>
          </cell>
          <cell r="F6">
            <v>1</v>
          </cell>
          <cell r="G6">
            <v>1695</v>
          </cell>
          <cell r="H6">
            <v>658</v>
          </cell>
          <cell r="I6">
            <v>1248</v>
          </cell>
          <cell r="J6">
            <v>1374</v>
          </cell>
          <cell r="K6">
            <v>207</v>
          </cell>
          <cell r="L6">
            <v>3784</v>
          </cell>
          <cell r="M6">
            <v>883</v>
          </cell>
          <cell r="N6">
            <v>2402</v>
          </cell>
          <cell r="O6">
            <v>839</v>
          </cell>
          <cell r="P6">
            <v>3055</v>
          </cell>
          <cell r="Q6">
            <v>7542</v>
          </cell>
          <cell r="R6">
            <v>315</v>
          </cell>
          <cell r="S6">
            <v>101</v>
          </cell>
          <cell r="T6">
            <v>52339.876085000004</v>
          </cell>
          <cell r="U6">
            <v>28049.013274336285</v>
          </cell>
          <cell r="V6">
            <v>5774.6857142857143</v>
          </cell>
          <cell r="W6">
            <v>107</v>
          </cell>
          <cell r="X6">
            <v>15</v>
          </cell>
          <cell r="Y6">
            <v>167.75460122699386</v>
          </cell>
          <cell r="Z6">
            <v>2</v>
          </cell>
          <cell r="AA6">
            <v>38</v>
          </cell>
          <cell r="AB6">
            <v>4.3741007194244608</v>
          </cell>
          <cell r="AC6">
            <v>2645</v>
          </cell>
          <cell r="AD6">
            <v>11</v>
          </cell>
          <cell r="AE6">
            <v>6</v>
          </cell>
          <cell r="AF6">
            <v>0</v>
          </cell>
          <cell r="AG6">
            <v>64172</v>
          </cell>
          <cell r="AH6">
            <v>6</v>
          </cell>
        </row>
        <row r="7">
          <cell r="A7" t="str">
            <v>AZUAY</v>
          </cell>
          <cell r="B7">
            <v>105</v>
          </cell>
          <cell r="C7" t="str">
            <v>PAUTE</v>
          </cell>
          <cell r="D7">
            <v>12.215381040892193</v>
          </cell>
          <cell r="E7">
            <v>94.146755788618478</v>
          </cell>
          <cell r="F7">
            <v>0</v>
          </cell>
          <cell r="G7">
            <v>2654</v>
          </cell>
          <cell r="H7">
            <v>602</v>
          </cell>
          <cell r="I7">
            <v>1802</v>
          </cell>
          <cell r="J7">
            <v>3613</v>
          </cell>
          <cell r="K7">
            <v>1399</v>
          </cell>
          <cell r="L7">
            <v>6538</v>
          </cell>
          <cell r="M7">
            <v>3557</v>
          </cell>
          <cell r="N7">
            <v>4266</v>
          </cell>
          <cell r="O7">
            <v>2468</v>
          </cell>
          <cell r="P7">
            <v>5345</v>
          </cell>
          <cell r="Q7">
            <v>14478</v>
          </cell>
          <cell r="R7">
            <v>1076</v>
          </cell>
          <cell r="S7">
            <v>255</v>
          </cell>
          <cell r="T7">
            <v>62364.152888999997</v>
          </cell>
          <cell r="U7">
            <v>63674.230994152043</v>
          </cell>
          <cell r="V7">
            <v>11146.879921259842</v>
          </cell>
          <cell r="W7">
            <v>487</v>
          </cell>
          <cell r="X7">
            <v>4</v>
          </cell>
          <cell r="Y7">
            <v>205.13333333333333</v>
          </cell>
          <cell r="Z7">
            <v>8</v>
          </cell>
          <cell r="AA7">
            <v>42</v>
          </cell>
          <cell r="AB7">
            <v>4.2093023255813957</v>
          </cell>
          <cell r="AC7">
            <v>4674</v>
          </cell>
          <cell r="AD7">
            <v>17</v>
          </cell>
          <cell r="AE7">
            <v>10</v>
          </cell>
          <cell r="AF7">
            <v>0</v>
          </cell>
          <cell r="AG7">
            <v>95185</v>
          </cell>
          <cell r="AH7">
            <v>1</v>
          </cell>
        </row>
        <row r="8">
          <cell r="A8" t="str">
            <v>AZUAY</v>
          </cell>
          <cell r="B8">
            <v>106</v>
          </cell>
          <cell r="C8" t="str">
            <v>PUCARA</v>
          </cell>
          <cell r="D8">
            <v>17.937984496124031</v>
          </cell>
          <cell r="E8">
            <v>17.169405253988316</v>
          </cell>
          <cell r="F8">
            <v>3</v>
          </cell>
          <cell r="G8">
            <v>1149</v>
          </cell>
          <cell r="H8">
            <v>325</v>
          </cell>
          <cell r="I8">
            <v>931</v>
          </cell>
          <cell r="J8">
            <v>829</v>
          </cell>
          <cell r="K8">
            <v>52</v>
          </cell>
          <cell r="L8">
            <v>2218</v>
          </cell>
          <cell r="M8">
            <v>1090</v>
          </cell>
          <cell r="N8">
            <v>1228</v>
          </cell>
          <cell r="O8">
            <v>318</v>
          </cell>
          <cell r="P8">
            <v>1701</v>
          </cell>
          <cell r="Q8">
            <v>4736</v>
          </cell>
          <cell r="R8">
            <v>138</v>
          </cell>
          <cell r="S8">
            <v>51</v>
          </cell>
          <cell r="T8">
            <v>48130.886371000001</v>
          </cell>
          <cell r="U8">
            <v>42094.539215686273</v>
          </cell>
          <cell r="V8">
            <v>1736.5714285714287</v>
          </cell>
          <cell r="W8">
            <v>68</v>
          </cell>
          <cell r="X8">
            <v>7</v>
          </cell>
          <cell r="Y8">
            <v>92.357142857142861</v>
          </cell>
          <cell r="Z8">
            <v>7</v>
          </cell>
          <cell r="AA8">
            <v>11</v>
          </cell>
          <cell r="AB8">
            <v>4.791666666666667</v>
          </cell>
          <cell r="AC8">
            <v>1644</v>
          </cell>
          <cell r="AD8">
            <v>3</v>
          </cell>
          <cell r="AE8">
            <v>1</v>
          </cell>
          <cell r="AF8">
            <v>0</v>
          </cell>
          <cell r="AG8">
            <v>79</v>
          </cell>
          <cell r="AH8">
            <v>5</v>
          </cell>
        </row>
        <row r="9">
          <cell r="A9" t="str">
            <v>AZUAY</v>
          </cell>
          <cell r="B9">
            <v>107</v>
          </cell>
          <cell r="C9" t="str">
            <v>SAN FERNANDO</v>
          </cell>
          <cell r="D9">
            <v>8.3303539506614239</v>
          </cell>
          <cell r="E9">
            <v>28.805367190881547</v>
          </cell>
          <cell r="F9">
            <v>1</v>
          </cell>
          <cell r="G9">
            <v>340</v>
          </cell>
          <cell r="H9">
            <v>174</v>
          </cell>
          <cell r="I9">
            <v>267</v>
          </cell>
          <cell r="J9">
            <v>763</v>
          </cell>
          <cell r="K9">
            <v>111</v>
          </cell>
          <cell r="L9">
            <v>1064</v>
          </cell>
          <cell r="M9">
            <v>677</v>
          </cell>
          <cell r="N9">
            <v>498</v>
          </cell>
          <cell r="O9">
            <v>513</v>
          </cell>
          <cell r="P9">
            <v>968</v>
          </cell>
          <cell r="Q9">
            <v>2143</v>
          </cell>
          <cell r="R9">
            <v>175</v>
          </cell>
          <cell r="S9">
            <v>36</v>
          </cell>
          <cell r="T9">
            <v>29887.972148000001</v>
          </cell>
          <cell r="U9">
            <v>23068.026881720431</v>
          </cell>
          <cell r="V9">
            <v>2198.5037037037036</v>
          </cell>
          <cell r="W9">
            <v>139</v>
          </cell>
          <cell r="X9">
            <v>0</v>
          </cell>
          <cell r="Y9">
            <v>207.57692307692307</v>
          </cell>
          <cell r="Z9">
            <v>24</v>
          </cell>
          <cell r="AA9">
            <v>6</v>
          </cell>
          <cell r="AB9">
            <v>4.6923076923076925</v>
          </cell>
          <cell r="AC9">
            <v>765</v>
          </cell>
          <cell r="AD9">
            <v>5</v>
          </cell>
          <cell r="AE9">
            <v>1</v>
          </cell>
          <cell r="AF9">
            <v>0</v>
          </cell>
          <cell r="AG9">
            <v>63976</v>
          </cell>
          <cell r="AH9">
            <v>4</v>
          </cell>
        </row>
        <row r="10">
          <cell r="A10" t="str">
            <v>AZUAY</v>
          </cell>
          <cell r="B10">
            <v>108</v>
          </cell>
          <cell r="C10" t="str">
            <v>SANTA ISABEL</v>
          </cell>
          <cell r="D10">
            <v>8.3488472003436911</v>
          </cell>
          <cell r="E10">
            <v>30.421263293693453</v>
          </cell>
          <cell r="F10">
            <v>0</v>
          </cell>
          <cell r="G10">
            <v>1900</v>
          </cell>
          <cell r="H10">
            <v>340</v>
          </cell>
          <cell r="I10">
            <v>1223</v>
          </cell>
          <cell r="J10">
            <v>3017</v>
          </cell>
          <cell r="K10">
            <v>1183</v>
          </cell>
          <cell r="L10">
            <v>4693</v>
          </cell>
          <cell r="M10">
            <v>2328</v>
          </cell>
          <cell r="N10">
            <v>2895</v>
          </cell>
          <cell r="O10">
            <v>1573</v>
          </cell>
          <cell r="P10">
            <v>3853</v>
          </cell>
          <cell r="Q10">
            <v>11443</v>
          </cell>
          <cell r="R10">
            <v>795</v>
          </cell>
          <cell r="S10">
            <v>185</v>
          </cell>
          <cell r="T10">
            <v>36980.324090000002</v>
          </cell>
          <cell r="U10">
            <v>32981.25471698113</v>
          </cell>
          <cell r="V10">
            <v>4135.3002159827211</v>
          </cell>
          <cell r="W10">
            <v>341</v>
          </cell>
          <cell r="X10">
            <v>1</v>
          </cell>
          <cell r="Y10">
            <v>161.32558139534885</v>
          </cell>
          <cell r="Z10">
            <v>0</v>
          </cell>
          <cell r="AA10">
            <v>44</v>
          </cell>
          <cell r="AB10">
            <v>4.1351351351351351</v>
          </cell>
          <cell r="AC10">
            <v>3452</v>
          </cell>
          <cell r="AD10">
            <v>3</v>
          </cell>
          <cell r="AE10">
            <v>1</v>
          </cell>
          <cell r="AF10">
            <v>0</v>
          </cell>
          <cell r="AG10">
            <v>64324</v>
          </cell>
          <cell r="AH10">
            <v>4</v>
          </cell>
        </row>
        <row r="11">
          <cell r="A11" t="str">
            <v>AZUAY</v>
          </cell>
          <cell r="B11">
            <v>109</v>
          </cell>
          <cell r="C11" t="str">
            <v>SIGSIG</v>
          </cell>
          <cell r="D11">
            <v>11.589403973509933</v>
          </cell>
          <cell r="E11">
            <v>40.832739025537535</v>
          </cell>
          <cell r="F11">
            <v>0</v>
          </cell>
          <cell r="G11">
            <v>2988</v>
          </cell>
          <cell r="H11">
            <v>886</v>
          </cell>
          <cell r="I11">
            <v>1812</v>
          </cell>
          <cell r="J11">
            <v>3045</v>
          </cell>
          <cell r="K11">
            <v>666</v>
          </cell>
          <cell r="L11">
            <v>6717</v>
          </cell>
          <cell r="M11">
            <v>3544</v>
          </cell>
          <cell r="N11">
            <v>3976</v>
          </cell>
          <cell r="O11">
            <v>1598</v>
          </cell>
          <cell r="P11">
            <v>5540</v>
          </cell>
          <cell r="Q11">
            <v>13194</v>
          </cell>
          <cell r="R11">
            <v>812</v>
          </cell>
          <cell r="S11">
            <v>256</v>
          </cell>
          <cell r="T11">
            <v>50047.228242999998</v>
          </cell>
          <cell r="U11">
            <v>22517.931526390868</v>
          </cell>
          <cell r="V11">
            <v>5379.9307875894992</v>
          </cell>
          <cell r="W11">
            <v>354</v>
          </cell>
          <cell r="X11">
            <v>3</v>
          </cell>
          <cell r="Y11">
            <v>173.56034482758622</v>
          </cell>
          <cell r="Z11">
            <v>8</v>
          </cell>
          <cell r="AA11">
            <v>55</v>
          </cell>
          <cell r="AB11">
            <v>4.4952380952380953</v>
          </cell>
          <cell r="AC11">
            <v>4460</v>
          </cell>
          <cell r="AD11">
            <v>14</v>
          </cell>
          <cell r="AE11">
            <v>6</v>
          </cell>
          <cell r="AF11">
            <v>0</v>
          </cell>
          <cell r="AG11">
            <v>230</v>
          </cell>
          <cell r="AH11">
            <v>0</v>
          </cell>
        </row>
        <row r="12">
          <cell r="A12" t="str">
            <v>AZUAY</v>
          </cell>
          <cell r="B12">
            <v>110</v>
          </cell>
          <cell r="C12" t="str">
            <v>OÑA</v>
          </cell>
          <cell r="D12">
            <v>14.602132895816242</v>
          </cell>
          <cell r="E12">
            <v>12.225330967653884</v>
          </cell>
          <cell r="F12">
            <v>0</v>
          </cell>
          <cell r="G12">
            <v>366</v>
          </cell>
          <cell r="H12">
            <v>139</v>
          </cell>
          <cell r="I12">
            <v>269</v>
          </cell>
          <cell r="J12">
            <v>407</v>
          </cell>
          <cell r="K12">
            <v>44</v>
          </cell>
          <cell r="L12">
            <v>986</v>
          </cell>
          <cell r="M12">
            <v>392</v>
          </cell>
          <cell r="N12">
            <v>616</v>
          </cell>
          <cell r="O12">
            <v>197</v>
          </cell>
          <cell r="P12">
            <v>740</v>
          </cell>
          <cell r="Q12">
            <v>2340</v>
          </cell>
          <cell r="R12">
            <v>96</v>
          </cell>
          <cell r="S12">
            <v>26</v>
          </cell>
          <cell r="T12">
            <v>74383.671556999994</v>
          </cell>
          <cell r="U12">
            <v>40449.635761589401</v>
          </cell>
          <cell r="V12">
            <v>3417.4788732394368</v>
          </cell>
          <cell r="W12">
            <v>72</v>
          </cell>
          <cell r="X12">
            <v>0</v>
          </cell>
          <cell r="Y12">
            <v>0</v>
          </cell>
          <cell r="Z12">
            <v>0</v>
          </cell>
          <cell r="AA12">
            <v>7</v>
          </cell>
          <cell r="AB12">
            <v>0</v>
          </cell>
          <cell r="AC12">
            <v>698</v>
          </cell>
          <cell r="AD12">
            <v>0</v>
          </cell>
          <cell r="AE12">
            <v>0</v>
          </cell>
          <cell r="AF12">
            <v>0</v>
          </cell>
          <cell r="AG12">
            <v>39</v>
          </cell>
          <cell r="AH12">
            <v>4</v>
          </cell>
        </row>
        <row r="13">
          <cell r="A13" t="str">
            <v>AZUAY</v>
          </cell>
          <cell r="B13">
            <v>111</v>
          </cell>
          <cell r="C13" t="str">
            <v>CHORDELEG</v>
          </cell>
          <cell r="D13">
            <v>11.881541389153186</v>
          </cell>
          <cell r="E13">
            <v>119.80377214707563</v>
          </cell>
          <cell r="F13">
            <v>0</v>
          </cell>
          <cell r="G13">
            <v>1320</v>
          </cell>
          <cell r="H13">
            <v>304</v>
          </cell>
          <cell r="I13">
            <v>821</v>
          </cell>
          <cell r="J13">
            <v>1691</v>
          </cell>
          <cell r="K13">
            <v>783</v>
          </cell>
          <cell r="L13">
            <v>3138</v>
          </cell>
          <cell r="M13">
            <v>2597</v>
          </cell>
          <cell r="N13">
            <v>1835</v>
          </cell>
          <cell r="O13">
            <v>1525</v>
          </cell>
          <cell r="P13">
            <v>2547</v>
          </cell>
          <cell r="Q13">
            <v>6683</v>
          </cell>
          <cell r="R13">
            <v>530</v>
          </cell>
          <cell r="S13">
            <v>161</v>
          </cell>
          <cell r="T13">
            <v>55994.931920000003</v>
          </cell>
          <cell r="U13">
            <v>51560.924385633269</v>
          </cell>
          <cell r="V13">
            <v>3557.0982800982802</v>
          </cell>
          <cell r="W13">
            <v>316</v>
          </cell>
          <cell r="X13">
            <v>0</v>
          </cell>
          <cell r="Y13">
            <v>168</v>
          </cell>
          <cell r="Z13">
            <v>0</v>
          </cell>
          <cell r="AA13">
            <v>13</v>
          </cell>
          <cell r="AB13">
            <v>4.5227272727272725</v>
          </cell>
          <cell r="AC13">
            <v>2310</v>
          </cell>
          <cell r="AD13">
            <v>6</v>
          </cell>
          <cell r="AE13">
            <v>1</v>
          </cell>
          <cell r="AF13">
            <v>0</v>
          </cell>
          <cell r="AG13">
            <v>14</v>
          </cell>
          <cell r="AH13">
            <v>0</v>
          </cell>
        </row>
        <row r="14">
          <cell r="A14" t="str">
            <v>AZUAY</v>
          </cell>
          <cell r="B14">
            <v>112</v>
          </cell>
          <cell r="C14" t="str">
            <v>EL PAN</v>
          </cell>
          <cell r="D14">
            <v>10.327795240233497</v>
          </cell>
          <cell r="E14">
            <v>22.949580467155492</v>
          </cell>
          <cell r="F14">
            <v>0</v>
          </cell>
          <cell r="G14">
            <v>265</v>
          </cell>
          <cell r="H14">
            <v>135</v>
          </cell>
          <cell r="I14">
            <v>278</v>
          </cell>
          <cell r="J14">
            <v>543</v>
          </cell>
          <cell r="K14">
            <v>30</v>
          </cell>
          <cell r="L14">
            <v>905</v>
          </cell>
          <cell r="M14">
            <v>610</v>
          </cell>
          <cell r="N14">
            <v>503</v>
          </cell>
          <cell r="O14">
            <v>433</v>
          </cell>
          <cell r="P14">
            <v>850</v>
          </cell>
          <cell r="Q14">
            <v>1660</v>
          </cell>
          <cell r="R14">
            <v>123</v>
          </cell>
          <cell r="S14">
            <v>16</v>
          </cell>
          <cell r="T14">
            <v>62999.918167999997</v>
          </cell>
          <cell r="U14">
            <v>17975.400000000001</v>
          </cell>
          <cell r="V14">
            <v>2732.1463414634145</v>
          </cell>
          <cell r="W14">
            <v>55</v>
          </cell>
          <cell r="X14">
            <v>1</v>
          </cell>
          <cell r="Y14">
            <v>118.85714285714286</v>
          </cell>
          <cell r="Z14">
            <v>0</v>
          </cell>
          <cell r="AA14">
            <v>7</v>
          </cell>
          <cell r="AB14">
            <v>4.4242424242424239</v>
          </cell>
          <cell r="AC14">
            <v>656</v>
          </cell>
          <cell r="AD14">
            <v>9</v>
          </cell>
          <cell r="AE14">
            <v>0</v>
          </cell>
          <cell r="AF14">
            <v>0</v>
          </cell>
          <cell r="AG14">
            <v>4</v>
          </cell>
          <cell r="AH14">
            <v>0</v>
          </cell>
        </row>
        <row r="15">
          <cell r="A15" t="str">
            <v>AZUAY</v>
          </cell>
          <cell r="B15">
            <v>113</v>
          </cell>
          <cell r="C15" t="str">
            <v>SEVILLA DE ORO</v>
          </cell>
          <cell r="D15">
            <v>5.4797856794934239</v>
          </cell>
          <cell r="E15">
            <v>18.704144830871844</v>
          </cell>
          <cell r="F15">
            <v>0</v>
          </cell>
          <cell r="G15">
            <v>618</v>
          </cell>
          <cell r="H15">
            <v>90</v>
          </cell>
          <cell r="I15">
            <v>499</v>
          </cell>
          <cell r="J15">
            <v>825</v>
          </cell>
          <cell r="K15">
            <v>63</v>
          </cell>
          <cell r="L15">
            <v>1519</v>
          </cell>
          <cell r="M15">
            <v>681</v>
          </cell>
          <cell r="N15">
            <v>1076</v>
          </cell>
          <cell r="O15">
            <v>723</v>
          </cell>
          <cell r="P15">
            <v>1391</v>
          </cell>
          <cell r="Q15">
            <v>2940</v>
          </cell>
          <cell r="R15">
            <v>342</v>
          </cell>
          <cell r="S15">
            <v>43</v>
          </cell>
          <cell r="T15">
            <v>78911.236050000007</v>
          </cell>
          <cell r="U15">
            <v>27714.590909090908</v>
          </cell>
          <cell r="V15">
            <v>6216.8235294117649</v>
          </cell>
          <cell r="W15">
            <v>65</v>
          </cell>
          <cell r="X15">
            <v>1</v>
          </cell>
          <cell r="Y15">
            <v>141.8235294117647</v>
          </cell>
          <cell r="Z15">
            <v>1</v>
          </cell>
          <cell r="AA15">
            <v>9</v>
          </cell>
          <cell r="AB15">
            <v>5.2045454545454541</v>
          </cell>
          <cell r="AC15">
            <v>1068</v>
          </cell>
          <cell r="AD15">
            <v>8</v>
          </cell>
          <cell r="AE15">
            <v>1</v>
          </cell>
          <cell r="AF15">
            <v>0</v>
          </cell>
          <cell r="AG15">
            <v>163</v>
          </cell>
          <cell r="AH15">
            <v>0</v>
          </cell>
        </row>
        <row r="16">
          <cell r="A16" t="str">
            <v>AZUAY</v>
          </cell>
          <cell r="B16">
            <v>114</v>
          </cell>
          <cell r="C16" t="str">
            <v>GUACHAPALA</v>
          </cell>
          <cell r="D16">
            <v>10.071338648762064</v>
          </cell>
          <cell r="E16">
            <v>86.107602930032826</v>
          </cell>
          <cell r="F16">
            <v>0</v>
          </cell>
          <cell r="G16">
            <v>341</v>
          </cell>
          <cell r="H16">
            <v>110</v>
          </cell>
          <cell r="I16">
            <v>298</v>
          </cell>
          <cell r="J16">
            <v>590</v>
          </cell>
          <cell r="K16">
            <v>32</v>
          </cell>
          <cell r="L16">
            <v>912</v>
          </cell>
          <cell r="M16">
            <v>625</v>
          </cell>
          <cell r="N16">
            <v>537</v>
          </cell>
          <cell r="O16">
            <v>297</v>
          </cell>
          <cell r="P16">
            <v>832</v>
          </cell>
          <cell r="Q16">
            <v>1853</v>
          </cell>
          <cell r="R16">
            <v>128</v>
          </cell>
          <cell r="S16">
            <v>25</v>
          </cell>
          <cell r="T16">
            <v>59015.246596999998</v>
          </cell>
          <cell r="U16">
            <v>19662.663461538461</v>
          </cell>
          <cell r="V16">
            <v>2218.8987341772154</v>
          </cell>
          <cell r="W16">
            <v>81</v>
          </cell>
          <cell r="X16">
            <v>0</v>
          </cell>
          <cell r="Y16">
            <v>0</v>
          </cell>
          <cell r="Z16">
            <v>0</v>
          </cell>
          <cell r="AA16">
            <v>4</v>
          </cell>
          <cell r="AB16">
            <v>0</v>
          </cell>
          <cell r="AC16">
            <v>622</v>
          </cell>
          <cell r="AD16">
            <v>0</v>
          </cell>
          <cell r="AE16">
            <v>0</v>
          </cell>
          <cell r="AF16">
            <v>0</v>
          </cell>
          <cell r="AG16">
            <v>7</v>
          </cell>
          <cell r="AH16">
            <v>0</v>
          </cell>
        </row>
        <row r="17">
          <cell r="A17" t="str">
            <v>AZUAY</v>
          </cell>
          <cell r="B17">
            <v>115</v>
          </cell>
          <cell r="C17" t="str">
            <v>CAMILO PONCE ENRIQUEZ</v>
          </cell>
          <cell r="D17">
            <v>5.9001906082134816</v>
          </cell>
          <cell r="E17">
            <v>34.410586910274063</v>
          </cell>
          <cell r="F17">
            <v>3</v>
          </cell>
          <cell r="G17">
            <v>2618</v>
          </cell>
          <cell r="H17">
            <v>0</v>
          </cell>
          <cell r="I17">
            <v>1032</v>
          </cell>
          <cell r="J17">
            <v>2706</v>
          </cell>
          <cell r="K17">
            <v>575</v>
          </cell>
          <cell r="L17">
            <v>5046</v>
          </cell>
          <cell r="M17">
            <v>4565</v>
          </cell>
          <cell r="N17">
            <v>3070</v>
          </cell>
          <cell r="O17">
            <v>1662</v>
          </cell>
          <cell r="P17">
            <v>3478</v>
          </cell>
          <cell r="Q17">
            <v>14332</v>
          </cell>
          <cell r="R17">
            <v>503</v>
          </cell>
          <cell r="S17">
            <v>327</v>
          </cell>
          <cell r="T17">
            <v>41778.450019000004</v>
          </cell>
          <cell r="U17">
            <v>58453.849889624726</v>
          </cell>
          <cell r="V17">
            <v>3963.5538461538463</v>
          </cell>
          <cell r="W17">
            <v>279</v>
          </cell>
          <cell r="X17">
            <v>2</v>
          </cell>
          <cell r="Y17">
            <v>223.40540540540542</v>
          </cell>
          <cell r="Z17">
            <v>0</v>
          </cell>
          <cell r="AA17">
            <v>52</v>
          </cell>
          <cell r="AB17">
            <v>4.5629629629629633</v>
          </cell>
          <cell r="AC17">
            <v>3907</v>
          </cell>
          <cell r="AD17">
            <v>11</v>
          </cell>
          <cell r="AE17">
            <v>13</v>
          </cell>
          <cell r="AF17">
            <v>0</v>
          </cell>
          <cell r="AG17">
            <v>64194</v>
          </cell>
          <cell r="AH17">
            <v>0</v>
          </cell>
        </row>
        <row r="18">
          <cell r="A18" t="str">
            <v>BOLIVAR</v>
          </cell>
          <cell r="B18">
            <v>201</v>
          </cell>
          <cell r="C18" t="str">
            <v>GUARANDA</v>
          </cell>
          <cell r="D18">
            <v>18.014251620656388</v>
          </cell>
          <cell r="E18">
            <v>48.558729017800516</v>
          </cell>
          <cell r="F18">
            <v>5</v>
          </cell>
          <cell r="G18">
            <v>10377</v>
          </cell>
          <cell r="H18">
            <v>1871</v>
          </cell>
          <cell r="I18">
            <v>5982</v>
          </cell>
          <cell r="J18">
            <v>9335</v>
          </cell>
          <cell r="K18">
            <v>1991</v>
          </cell>
          <cell r="L18">
            <v>19712</v>
          </cell>
          <cell r="M18">
            <v>11610</v>
          </cell>
          <cell r="N18">
            <v>12172</v>
          </cell>
          <cell r="O18">
            <v>7750</v>
          </cell>
          <cell r="P18">
            <v>16173</v>
          </cell>
          <cell r="Q18">
            <v>48441</v>
          </cell>
          <cell r="R18">
            <v>3111</v>
          </cell>
          <cell r="S18">
            <v>1538</v>
          </cell>
          <cell r="T18">
            <v>36718.279627999997</v>
          </cell>
          <cell r="U18">
            <v>129224.43230248061</v>
          </cell>
          <cell r="V18">
            <v>381098.53284420987</v>
          </cell>
          <cell r="W18">
            <v>10652</v>
          </cell>
          <cell r="X18">
            <v>1</v>
          </cell>
          <cell r="Y18">
            <v>219.22616822429907</v>
          </cell>
          <cell r="Z18">
            <v>68</v>
          </cell>
          <cell r="AA18">
            <v>265</v>
          </cell>
          <cell r="AB18">
            <v>4.6247240618101548</v>
          </cell>
          <cell r="AC18">
            <v>15567</v>
          </cell>
          <cell r="AD18">
            <v>54</v>
          </cell>
          <cell r="AE18">
            <v>39</v>
          </cell>
          <cell r="AF18">
            <v>0</v>
          </cell>
          <cell r="AG18">
            <v>20945</v>
          </cell>
          <cell r="AH18">
            <v>0</v>
          </cell>
        </row>
        <row r="19">
          <cell r="A19" t="str">
            <v>BOLIVAR</v>
          </cell>
          <cell r="B19">
            <v>202</v>
          </cell>
          <cell r="C19" t="str">
            <v>CHILLANES</v>
          </cell>
          <cell r="D19">
            <v>14.737349397590361</v>
          </cell>
          <cell r="E19">
            <v>26.266467472497624</v>
          </cell>
          <cell r="F19">
            <v>0</v>
          </cell>
          <cell r="G19">
            <v>1893</v>
          </cell>
          <cell r="H19">
            <v>267</v>
          </cell>
          <cell r="I19">
            <v>1422</v>
          </cell>
          <cell r="J19">
            <v>1347</v>
          </cell>
          <cell r="K19">
            <v>338</v>
          </cell>
          <cell r="L19">
            <v>3738</v>
          </cell>
          <cell r="M19">
            <v>2222</v>
          </cell>
          <cell r="N19">
            <v>2449</v>
          </cell>
          <cell r="O19">
            <v>1130</v>
          </cell>
          <cell r="P19">
            <v>2877</v>
          </cell>
          <cell r="Q19">
            <v>9728</v>
          </cell>
          <cell r="R19">
            <v>235</v>
          </cell>
          <cell r="S19">
            <v>129</v>
          </cell>
          <cell r="T19">
            <v>91696.260601999995</v>
          </cell>
          <cell r="U19">
            <v>25068.243315508022</v>
          </cell>
          <cell r="V19">
            <v>2927.3609671848012</v>
          </cell>
          <cell r="W19">
            <v>355</v>
          </cell>
          <cell r="X19">
            <v>1</v>
          </cell>
          <cell r="Y19">
            <v>147.33333333333334</v>
          </cell>
          <cell r="Z19">
            <v>3</v>
          </cell>
          <cell r="AA19">
            <v>40</v>
          </cell>
          <cell r="AB19">
            <v>4.1702127659574471</v>
          </cell>
          <cell r="AC19">
            <v>3251</v>
          </cell>
          <cell r="AD19">
            <v>4</v>
          </cell>
          <cell r="AE19">
            <v>3</v>
          </cell>
          <cell r="AF19">
            <v>0</v>
          </cell>
          <cell r="AG19">
            <v>12712</v>
          </cell>
          <cell r="AH19">
            <v>0</v>
          </cell>
        </row>
        <row r="20">
          <cell r="A20" t="str">
            <v>BOLIVAR</v>
          </cell>
          <cell r="B20">
            <v>203</v>
          </cell>
          <cell r="C20" t="str">
            <v>CHIMBO</v>
          </cell>
          <cell r="D20">
            <v>9.9066251667407741</v>
          </cell>
          <cell r="F20">
            <v>0</v>
          </cell>
          <cell r="G20">
            <v>1570</v>
          </cell>
          <cell r="H20">
            <v>466</v>
          </cell>
          <cell r="I20">
            <v>1336</v>
          </cell>
          <cell r="J20">
            <v>1939</v>
          </cell>
          <cell r="K20">
            <v>242</v>
          </cell>
          <cell r="L20">
            <v>3740</v>
          </cell>
          <cell r="M20">
            <v>1981</v>
          </cell>
          <cell r="N20">
            <v>2357</v>
          </cell>
          <cell r="O20">
            <v>1744</v>
          </cell>
          <cell r="P20">
            <v>3315</v>
          </cell>
          <cell r="Q20">
            <v>8086</v>
          </cell>
          <cell r="R20">
            <v>474</v>
          </cell>
          <cell r="S20">
            <v>152</v>
          </cell>
          <cell r="T20">
            <v>62237.173921000001</v>
          </cell>
          <cell r="U20">
            <v>34092.23246024322</v>
          </cell>
          <cell r="V20">
            <v>2441.910669975186</v>
          </cell>
          <cell r="W20">
            <v>884</v>
          </cell>
          <cell r="X20">
            <v>0</v>
          </cell>
          <cell r="Y20">
            <v>0</v>
          </cell>
          <cell r="Z20">
            <v>3</v>
          </cell>
          <cell r="AA20">
            <v>20</v>
          </cell>
          <cell r="AB20">
            <v>0</v>
          </cell>
          <cell r="AC20">
            <v>2810</v>
          </cell>
          <cell r="AD20">
            <v>0</v>
          </cell>
          <cell r="AE20">
            <v>0</v>
          </cell>
          <cell r="AF20">
            <v>0</v>
          </cell>
          <cell r="AG20">
            <v>5935</v>
          </cell>
          <cell r="AH20">
            <v>0</v>
          </cell>
        </row>
        <row r="21">
          <cell r="A21" t="str">
            <v>BOLIVAR</v>
          </cell>
          <cell r="B21">
            <v>204</v>
          </cell>
          <cell r="C21" t="str">
            <v>ECHEANDIA</v>
          </cell>
          <cell r="D21">
            <v>10.221804952470368</v>
          </cell>
          <cell r="E21">
            <v>52.594104111492207</v>
          </cell>
          <cell r="F21">
            <v>3</v>
          </cell>
          <cell r="G21">
            <v>1093</v>
          </cell>
          <cell r="H21">
            <v>104</v>
          </cell>
          <cell r="I21">
            <v>772</v>
          </cell>
          <cell r="J21">
            <v>1850</v>
          </cell>
          <cell r="K21">
            <v>836</v>
          </cell>
          <cell r="L21">
            <v>3001</v>
          </cell>
          <cell r="M21">
            <v>2358</v>
          </cell>
          <cell r="N21">
            <v>2171</v>
          </cell>
          <cell r="O21">
            <v>1579</v>
          </cell>
          <cell r="P21">
            <v>2765</v>
          </cell>
          <cell r="Q21">
            <v>7458</v>
          </cell>
          <cell r="R21">
            <v>280</v>
          </cell>
          <cell r="S21">
            <v>150</v>
          </cell>
          <cell r="T21">
            <v>60352.648872999998</v>
          </cell>
          <cell r="U21">
            <v>22241.322820037105</v>
          </cell>
          <cell r="V21">
            <v>4401.1022099447509</v>
          </cell>
          <cell r="W21">
            <v>288</v>
          </cell>
          <cell r="X21">
            <v>0</v>
          </cell>
          <cell r="Y21">
            <v>189.84684684684686</v>
          </cell>
          <cell r="Z21">
            <v>24</v>
          </cell>
          <cell r="AA21">
            <v>17</v>
          </cell>
          <cell r="AB21">
            <v>4.7446808510638299</v>
          </cell>
          <cell r="AC21">
            <v>2409</v>
          </cell>
          <cell r="AD21">
            <v>11</v>
          </cell>
          <cell r="AE21">
            <v>12</v>
          </cell>
          <cell r="AF21">
            <v>0</v>
          </cell>
          <cell r="AG21">
            <v>1093</v>
          </cell>
          <cell r="AH21">
            <v>0</v>
          </cell>
        </row>
        <row r="22">
          <cell r="A22" t="str">
            <v>BOLIVAR</v>
          </cell>
          <cell r="B22">
            <v>205</v>
          </cell>
          <cell r="C22" t="str">
            <v>SAN MIGUEL</v>
          </cell>
          <cell r="D22">
            <v>9.2561897855588935</v>
          </cell>
          <cell r="E22">
            <v>47.503138513042266</v>
          </cell>
          <cell r="F22">
            <v>3</v>
          </cell>
          <cell r="G22">
            <v>2604</v>
          </cell>
          <cell r="H22">
            <v>595</v>
          </cell>
          <cell r="I22">
            <v>1874</v>
          </cell>
          <cell r="J22">
            <v>3072</v>
          </cell>
          <cell r="K22">
            <v>512</v>
          </cell>
          <cell r="L22">
            <v>6674</v>
          </cell>
          <cell r="M22">
            <v>3531</v>
          </cell>
          <cell r="N22">
            <v>4536</v>
          </cell>
          <cell r="O22">
            <v>2813</v>
          </cell>
          <cell r="P22">
            <v>5745</v>
          </cell>
          <cell r="Q22">
            <v>14767</v>
          </cell>
          <cell r="R22">
            <v>979</v>
          </cell>
          <cell r="S22">
            <v>336</v>
          </cell>
          <cell r="T22">
            <v>69953.800461000006</v>
          </cell>
          <cell r="U22">
            <v>35901.577265973254</v>
          </cell>
          <cell r="V22">
            <v>8302.2282996432823</v>
          </cell>
          <cell r="W22">
            <v>617</v>
          </cell>
          <cell r="X22">
            <v>2</v>
          </cell>
          <cell r="Y22">
            <v>174.45967741935485</v>
          </cell>
          <cell r="Z22">
            <v>313</v>
          </cell>
          <cell r="AA22">
            <v>49</v>
          </cell>
          <cell r="AB22">
            <v>5</v>
          </cell>
          <cell r="AC22">
            <v>4978</v>
          </cell>
          <cell r="AD22">
            <v>11</v>
          </cell>
          <cell r="AE22">
            <v>6</v>
          </cell>
          <cell r="AF22">
            <v>0</v>
          </cell>
          <cell r="AG22">
            <v>15226</v>
          </cell>
          <cell r="AH22">
            <v>0</v>
          </cell>
        </row>
        <row r="23">
          <cell r="A23" t="str">
            <v>BOLIVAR</v>
          </cell>
          <cell r="B23">
            <v>206</v>
          </cell>
          <cell r="C23" t="str">
            <v>CALUMA</v>
          </cell>
          <cell r="D23">
            <v>6.8042387060791967</v>
          </cell>
          <cell r="E23">
            <v>74.368415090064573</v>
          </cell>
          <cell r="F23">
            <v>0</v>
          </cell>
          <cell r="G23">
            <v>1304</v>
          </cell>
          <cell r="H23">
            <v>59</v>
          </cell>
          <cell r="I23">
            <v>874</v>
          </cell>
          <cell r="J23">
            <v>2264</v>
          </cell>
          <cell r="K23">
            <v>1179</v>
          </cell>
          <cell r="L23">
            <v>3217</v>
          </cell>
          <cell r="M23">
            <v>2596</v>
          </cell>
          <cell r="N23">
            <v>2337</v>
          </cell>
          <cell r="O23">
            <v>1516</v>
          </cell>
          <cell r="P23">
            <v>3033</v>
          </cell>
          <cell r="Q23">
            <v>7516</v>
          </cell>
          <cell r="R23">
            <v>367</v>
          </cell>
          <cell r="S23">
            <v>187</v>
          </cell>
          <cell r="T23">
            <v>63613.103371999998</v>
          </cell>
          <cell r="U23">
            <v>20309.245454545453</v>
          </cell>
          <cell r="V23">
            <v>3050.3755364806866</v>
          </cell>
          <cell r="W23">
            <v>339</v>
          </cell>
          <cell r="X23">
            <v>0</v>
          </cell>
          <cell r="Y23">
            <v>163.38709677419354</v>
          </cell>
          <cell r="Z23">
            <v>3</v>
          </cell>
          <cell r="AA23">
            <v>18</v>
          </cell>
          <cell r="AB23">
            <v>4.3448275862068968</v>
          </cell>
          <cell r="AC23">
            <v>2602</v>
          </cell>
          <cell r="AD23">
            <v>6</v>
          </cell>
          <cell r="AE23">
            <v>0</v>
          </cell>
          <cell r="AF23">
            <v>0</v>
          </cell>
          <cell r="AG23">
            <v>2875</v>
          </cell>
          <cell r="AH23">
            <v>0</v>
          </cell>
        </row>
        <row r="24">
          <cell r="A24" t="str">
            <v>BOLIVAR</v>
          </cell>
          <cell r="B24">
            <v>207</v>
          </cell>
          <cell r="C24" t="str">
            <v>LAS NAVES</v>
          </cell>
          <cell r="D24">
            <v>9.3803159173754569</v>
          </cell>
          <cell r="E24">
            <v>40.935358150786186</v>
          </cell>
          <cell r="F24">
            <v>0</v>
          </cell>
          <cell r="G24">
            <v>587</v>
          </cell>
          <cell r="H24">
            <v>63</v>
          </cell>
          <cell r="I24">
            <v>362</v>
          </cell>
          <cell r="J24">
            <v>617</v>
          </cell>
          <cell r="K24">
            <v>35</v>
          </cell>
          <cell r="L24">
            <v>1377</v>
          </cell>
          <cell r="M24">
            <v>850</v>
          </cell>
          <cell r="N24">
            <v>1095</v>
          </cell>
          <cell r="O24">
            <v>86</v>
          </cell>
          <cell r="P24">
            <v>1159</v>
          </cell>
          <cell r="Q24">
            <v>3435</v>
          </cell>
          <cell r="R24">
            <v>90</v>
          </cell>
          <cell r="S24">
            <v>43</v>
          </cell>
          <cell r="T24">
            <v>60340.017562000001</v>
          </cell>
          <cell r="U24">
            <v>18727.578754578753</v>
          </cell>
          <cell r="V24">
            <v>2700.7190476190476</v>
          </cell>
          <cell r="W24">
            <v>169</v>
          </cell>
          <cell r="X24">
            <v>0</v>
          </cell>
          <cell r="Y24">
            <v>0</v>
          </cell>
          <cell r="Z24">
            <v>0</v>
          </cell>
          <cell r="AA24">
            <v>6</v>
          </cell>
          <cell r="AB24">
            <v>0</v>
          </cell>
          <cell r="AC24">
            <v>1119</v>
          </cell>
          <cell r="AD24">
            <v>0</v>
          </cell>
          <cell r="AE24">
            <v>0</v>
          </cell>
          <cell r="AF24">
            <v>0</v>
          </cell>
          <cell r="AG24">
            <v>56</v>
          </cell>
          <cell r="AH24">
            <v>0</v>
          </cell>
        </row>
        <row r="25">
          <cell r="A25" t="str">
            <v>CAÑAR</v>
          </cell>
          <cell r="B25">
            <v>301</v>
          </cell>
          <cell r="C25" t="str">
            <v>AZOGUES</v>
          </cell>
          <cell r="D25">
            <v>8.3326606393283811</v>
          </cell>
          <cell r="E25">
            <v>114.59413486858244</v>
          </cell>
          <cell r="F25">
            <v>10</v>
          </cell>
          <cell r="G25">
            <v>6916</v>
          </cell>
          <cell r="H25">
            <v>1209</v>
          </cell>
          <cell r="I25">
            <v>4204</v>
          </cell>
          <cell r="J25">
            <v>11769</v>
          </cell>
          <cell r="K25">
            <v>7348</v>
          </cell>
          <cell r="L25">
            <v>17271</v>
          </cell>
          <cell r="M25">
            <v>13387</v>
          </cell>
          <cell r="N25">
            <v>13061</v>
          </cell>
          <cell r="O25">
            <v>10124</v>
          </cell>
          <cell r="P25">
            <v>15015</v>
          </cell>
          <cell r="Q25">
            <v>38486</v>
          </cell>
          <cell r="R25">
            <v>5335</v>
          </cell>
          <cell r="S25">
            <v>2312</v>
          </cell>
          <cell r="T25">
            <v>58866.074135000003</v>
          </cell>
          <cell r="U25">
            <v>107164.30791981597</v>
          </cell>
          <cell r="V25">
            <v>25718.201960784314</v>
          </cell>
          <cell r="W25">
            <v>1323</v>
          </cell>
          <cell r="X25">
            <v>36</v>
          </cell>
          <cell r="Y25">
            <v>208.13493975903614</v>
          </cell>
          <cell r="Z25">
            <v>78</v>
          </cell>
          <cell r="AA25">
            <v>360</v>
          </cell>
          <cell r="AB25">
            <v>4.6410958904109592</v>
          </cell>
          <cell r="AC25">
            <v>12153</v>
          </cell>
          <cell r="AD25">
            <v>40</v>
          </cell>
          <cell r="AE25">
            <v>43</v>
          </cell>
          <cell r="AF25">
            <v>0</v>
          </cell>
          <cell r="AG25">
            <v>1738</v>
          </cell>
          <cell r="AH25">
            <v>0</v>
          </cell>
        </row>
        <row r="26">
          <cell r="A26" t="str">
            <v>CAÑAR</v>
          </cell>
          <cell r="B26">
            <v>302</v>
          </cell>
          <cell r="C26" t="str">
            <v>BIBLIAN</v>
          </cell>
          <cell r="D26">
            <v>15.221100526091282</v>
          </cell>
          <cell r="E26">
            <v>91.640253565768617</v>
          </cell>
          <cell r="F26">
            <v>0</v>
          </cell>
          <cell r="G26">
            <v>2172</v>
          </cell>
          <cell r="H26">
            <v>298</v>
          </cell>
          <cell r="I26">
            <v>1383</v>
          </cell>
          <cell r="J26">
            <v>3712</v>
          </cell>
          <cell r="K26">
            <v>925</v>
          </cell>
          <cell r="L26">
            <v>5667</v>
          </cell>
          <cell r="M26">
            <v>2803</v>
          </cell>
          <cell r="N26">
            <v>4138</v>
          </cell>
          <cell r="O26">
            <v>2154</v>
          </cell>
          <cell r="P26">
            <v>4762</v>
          </cell>
          <cell r="Q26">
            <v>11938</v>
          </cell>
          <cell r="R26">
            <v>1006</v>
          </cell>
          <cell r="S26">
            <v>241</v>
          </cell>
          <cell r="T26">
            <v>36737.129117999997</v>
          </cell>
          <cell r="U26">
            <v>39127.577933450084</v>
          </cell>
          <cell r="V26">
            <v>8903.2632653061228</v>
          </cell>
          <cell r="W26">
            <v>326</v>
          </cell>
          <cell r="X26">
            <v>25</v>
          </cell>
          <cell r="Y26">
            <v>189.4337899543379</v>
          </cell>
          <cell r="Z26">
            <v>3</v>
          </cell>
          <cell r="AA26">
            <v>29</v>
          </cell>
          <cell r="AB26">
            <v>4.4234693877551017</v>
          </cell>
          <cell r="AC26">
            <v>4008</v>
          </cell>
          <cell r="AD26">
            <v>33</v>
          </cell>
          <cell r="AE26">
            <v>11</v>
          </cell>
          <cell r="AF26">
            <v>0</v>
          </cell>
          <cell r="AG26">
            <v>239</v>
          </cell>
          <cell r="AH26">
            <v>3</v>
          </cell>
        </row>
        <row r="27">
          <cell r="A27" t="str">
            <v>CAÑAR</v>
          </cell>
          <cell r="B27">
            <v>303</v>
          </cell>
          <cell r="C27" t="str">
            <v>CAÑAR</v>
          </cell>
          <cell r="D27">
            <v>17.278403302071631</v>
          </cell>
          <cell r="E27">
            <v>32.999388107025645</v>
          </cell>
          <cell r="F27">
            <v>2</v>
          </cell>
          <cell r="G27">
            <v>6240</v>
          </cell>
          <cell r="H27">
            <v>1873</v>
          </cell>
          <cell r="I27">
            <v>4002</v>
          </cell>
          <cell r="J27">
            <v>7387</v>
          </cell>
          <cell r="K27">
            <v>2172</v>
          </cell>
          <cell r="L27">
            <v>13664</v>
          </cell>
          <cell r="M27">
            <v>5919</v>
          </cell>
          <cell r="N27">
            <v>10180</v>
          </cell>
          <cell r="O27">
            <v>4594</v>
          </cell>
          <cell r="P27">
            <v>10185</v>
          </cell>
          <cell r="Q27">
            <v>29193</v>
          </cell>
          <cell r="R27">
            <v>2237</v>
          </cell>
          <cell r="S27">
            <v>630</v>
          </cell>
          <cell r="T27">
            <v>36697.032230999997</v>
          </cell>
          <cell r="U27">
            <v>82657.477414871435</v>
          </cell>
          <cell r="V27">
            <v>3657.3181434599155</v>
          </cell>
          <cell r="W27">
            <v>858</v>
          </cell>
          <cell r="X27">
            <v>12</v>
          </cell>
          <cell r="Y27">
            <v>174.40248962655602</v>
          </cell>
          <cell r="Z27">
            <v>39</v>
          </cell>
          <cell r="AA27">
            <v>129</v>
          </cell>
          <cell r="AB27">
            <v>4.6473684210526311</v>
          </cell>
          <cell r="AC27">
            <v>9874</v>
          </cell>
          <cell r="AD27">
            <v>28</v>
          </cell>
          <cell r="AE27">
            <v>20</v>
          </cell>
          <cell r="AF27">
            <v>0</v>
          </cell>
          <cell r="AG27">
            <v>981</v>
          </cell>
          <cell r="AH27">
            <v>3</v>
          </cell>
        </row>
        <row r="28">
          <cell r="A28" t="str">
            <v>CAÑAR</v>
          </cell>
          <cell r="B28">
            <v>304</v>
          </cell>
          <cell r="C28" t="str">
            <v>LA TRONCAL</v>
          </cell>
          <cell r="D28">
            <v>7.6015501650638724</v>
          </cell>
          <cell r="E28">
            <v>170.16237524637862</v>
          </cell>
          <cell r="F28">
            <v>2</v>
          </cell>
          <cell r="G28">
            <v>6426</v>
          </cell>
          <cell r="H28">
            <v>377</v>
          </cell>
          <cell r="I28">
            <v>3550</v>
          </cell>
          <cell r="J28">
            <v>8335</v>
          </cell>
          <cell r="K28">
            <v>2937</v>
          </cell>
          <cell r="L28">
            <v>12798</v>
          </cell>
          <cell r="M28">
            <v>12020</v>
          </cell>
          <cell r="N28">
            <v>9974</v>
          </cell>
          <cell r="O28">
            <v>6148</v>
          </cell>
          <cell r="P28">
            <v>10755</v>
          </cell>
          <cell r="Q28">
            <v>37324</v>
          </cell>
          <cell r="R28">
            <v>1904</v>
          </cell>
          <cell r="S28">
            <v>1295</v>
          </cell>
          <cell r="T28">
            <v>49937.931251000002</v>
          </cell>
          <cell r="U28">
            <v>56211.931701539674</v>
          </cell>
          <cell r="V28">
            <v>4643.6040422599908</v>
          </cell>
          <cell r="W28">
            <v>1509</v>
          </cell>
          <cell r="X28">
            <v>1</v>
          </cell>
          <cell r="Y28">
            <v>174.94244604316546</v>
          </cell>
          <cell r="Z28">
            <v>1219</v>
          </cell>
          <cell r="AA28">
            <v>92</v>
          </cell>
          <cell r="AB28">
            <v>4.65625</v>
          </cell>
          <cell r="AC28">
            <v>9791</v>
          </cell>
          <cell r="AD28">
            <v>8</v>
          </cell>
          <cell r="AE28">
            <v>6</v>
          </cell>
          <cell r="AF28">
            <v>0</v>
          </cell>
          <cell r="AG28">
            <v>883</v>
          </cell>
          <cell r="AH28">
            <v>0</v>
          </cell>
        </row>
        <row r="29">
          <cell r="A29" t="str">
            <v>CAÑAR</v>
          </cell>
          <cell r="B29">
            <v>305</v>
          </cell>
          <cell r="C29" t="str">
            <v>EL TAMBO</v>
          </cell>
          <cell r="D29">
            <v>15.06203863672059</v>
          </cell>
          <cell r="E29">
            <v>147.51673672738596</v>
          </cell>
          <cell r="F29">
            <v>2</v>
          </cell>
          <cell r="G29">
            <v>999</v>
          </cell>
          <cell r="H29">
            <v>394</v>
          </cell>
          <cell r="I29">
            <v>608</v>
          </cell>
          <cell r="J29">
            <v>1494</v>
          </cell>
          <cell r="K29">
            <v>296</v>
          </cell>
          <cell r="L29">
            <v>2242</v>
          </cell>
          <cell r="M29">
            <v>1428</v>
          </cell>
          <cell r="N29">
            <v>1756</v>
          </cell>
          <cell r="O29">
            <v>1230</v>
          </cell>
          <cell r="P29">
            <v>1901</v>
          </cell>
          <cell r="Q29">
            <v>4691</v>
          </cell>
          <cell r="R29">
            <v>395</v>
          </cell>
          <cell r="S29">
            <v>120</v>
          </cell>
          <cell r="T29">
            <v>52324.108238000001</v>
          </cell>
          <cell r="U29">
            <v>35099.276744186049</v>
          </cell>
          <cell r="V29">
            <v>2835.5014409221903</v>
          </cell>
          <cell r="W29">
            <v>275</v>
          </cell>
          <cell r="X29">
            <v>1</v>
          </cell>
          <cell r="Y29">
            <v>188.15909090909091</v>
          </cell>
          <cell r="Z29">
            <v>0</v>
          </cell>
          <cell r="AA29">
            <v>9</v>
          </cell>
          <cell r="AB29">
            <v>4.5142857142857142</v>
          </cell>
          <cell r="AC29">
            <v>1592</v>
          </cell>
          <cell r="AD29">
            <v>5</v>
          </cell>
          <cell r="AE29">
            <v>2</v>
          </cell>
          <cell r="AF29">
            <v>0</v>
          </cell>
          <cell r="AG29">
            <v>37</v>
          </cell>
          <cell r="AH29">
            <v>0</v>
          </cell>
        </row>
        <row r="30">
          <cell r="A30" t="str">
            <v>CAÑAR</v>
          </cell>
          <cell r="B30">
            <v>306</v>
          </cell>
          <cell r="C30" t="str">
            <v>DELEG</v>
          </cell>
          <cell r="D30">
            <v>17.516152189519023</v>
          </cell>
          <cell r="E30">
            <v>80.189299329564861</v>
          </cell>
          <cell r="F30">
            <v>0</v>
          </cell>
          <cell r="G30">
            <v>594</v>
          </cell>
          <cell r="H30">
            <v>410</v>
          </cell>
          <cell r="I30">
            <v>524</v>
          </cell>
          <cell r="J30">
            <v>1215</v>
          </cell>
          <cell r="K30">
            <v>34</v>
          </cell>
          <cell r="L30">
            <v>1974</v>
          </cell>
          <cell r="M30">
            <v>982</v>
          </cell>
          <cell r="N30">
            <v>1274</v>
          </cell>
          <cell r="O30">
            <v>356</v>
          </cell>
          <cell r="P30">
            <v>1713</v>
          </cell>
          <cell r="Q30">
            <v>4035</v>
          </cell>
          <cell r="R30">
            <v>169</v>
          </cell>
          <cell r="S30">
            <v>58</v>
          </cell>
          <cell r="T30">
            <v>32909.537400000001</v>
          </cell>
          <cell r="U30">
            <v>31192.096296296295</v>
          </cell>
          <cell r="V30">
            <v>2876.7249999999999</v>
          </cell>
          <cell r="W30">
            <v>66</v>
          </cell>
          <cell r="X30">
            <v>0</v>
          </cell>
          <cell r="Y30">
            <v>169.95</v>
          </cell>
          <cell r="Z30">
            <v>42</v>
          </cell>
          <cell r="AA30">
            <v>13</v>
          </cell>
          <cell r="AB30">
            <v>5.4</v>
          </cell>
          <cell r="AC30">
            <v>1385</v>
          </cell>
          <cell r="AD30">
            <v>3</v>
          </cell>
          <cell r="AE30">
            <v>0</v>
          </cell>
          <cell r="AF30">
            <v>0</v>
          </cell>
          <cell r="AG30">
            <v>429</v>
          </cell>
          <cell r="AH30">
            <v>0</v>
          </cell>
        </row>
        <row r="31">
          <cell r="A31" t="str">
            <v>CAÑAR</v>
          </cell>
          <cell r="B31">
            <v>307</v>
          </cell>
          <cell r="C31" t="str">
            <v>SUSCAL</v>
          </cell>
          <cell r="D31">
            <v>33.70262390670554</v>
          </cell>
          <cell r="E31">
            <v>100.56134723336005</v>
          </cell>
          <cell r="F31">
            <v>0</v>
          </cell>
          <cell r="G31">
            <v>494</v>
          </cell>
          <cell r="H31">
            <v>253</v>
          </cell>
          <cell r="I31">
            <v>416</v>
          </cell>
          <cell r="J31">
            <v>497</v>
          </cell>
          <cell r="K31">
            <v>57</v>
          </cell>
          <cell r="L31">
            <v>1194</v>
          </cell>
          <cell r="M31">
            <v>503</v>
          </cell>
          <cell r="N31">
            <v>781</v>
          </cell>
          <cell r="O31">
            <v>316</v>
          </cell>
          <cell r="P31">
            <v>928</v>
          </cell>
          <cell r="Q31">
            <v>2354</v>
          </cell>
          <cell r="R31">
            <v>93</v>
          </cell>
          <cell r="S31">
            <v>31</v>
          </cell>
          <cell r="T31">
            <v>47797.696580999997</v>
          </cell>
          <cell r="U31">
            <v>30673.319819819819</v>
          </cell>
          <cell r="V31">
            <v>2279.4563758389263</v>
          </cell>
          <cell r="W31">
            <v>127</v>
          </cell>
          <cell r="X31">
            <v>0</v>
          </cell>
          <cell r="Y31">
            <v>0</v>
          </cell>
          <cell r="Z31">
            <v>6</v>
          </cell>
          <cell r="AA31">
            <v>11</v>
          </cell>
          <cell r="AB31">
            <v>0</v>
          </cell>
          <cell r="AC31">
            <v>918</v>
          </cell>
          <cell r="AD31">
            <v>0</v>
          </cell>
          <cell r="AE31">
            <v>0</v>
          </cell>
          <cell r="AF31">
            <v>0</v>
          </cell>
          <cell r="AG31">
            <v>22</v>
          </cell>
          <cell r="AH31">
            <v>0</v>
          </cell>
        </row>
        <row r="32">
          <cell r="A32" t="str">
            <v>CARCHI</v>
          </cell>
          <cell r="B32">
            <v>401</v>
          </cell>
          <cell r="C32" t="str">
            <v>TULCAN</v>
          </cell>
          <cell r="D32">
            <v>5.4734810674119911</v>
          </cell>
          <cell r="E32">
            <v>47.313980647313976</v>
          </cell>
          <cell r="F32">
            <v>10</v>
          </cell>
          <cell r="G32">
            <v>8539</v>
          </cell>
          <cell r="H32">
            <v>426</v>
          </cell>
          <cell r="I32">
            <v>4795</v>
          </cell>
          <cell r="J32">
            <v>15721</v>
          </cell>
          <cell r="K32">
            <v>7194</v>
          </cell>
          <cell r="L32">
            <v>21308</v>
          </cell>
          <cell r="M32">
            <v>18742</v>
          </cell>
          <cell r="N32">
            <v>16467</v>
          </cell>
          <cell r="O32">
            <v>17733</v>
          </cell>
          <cell r="P32">
            <v>17123</v>
          </cell>
          <cell r="Q32">
            <v>63697</v>
          </cell>
          <cell r="R32">
            <v>5460</v>
          </cell>
          <cell r="S32">
            <v>1910</v>
          </cell>
          <cell r="T32">
            <v>123265.306312</v>
          </cell>
          <cell r="U32">
            <v>99176.04294294295</v>
          </cell>
          <cell r="V32">
            <v>6270.8628146047504</v>
          </cell>
          <cell r="W32">
            <v>1472</v>
          </cell>
          <cell r="X32">
            <v>15</v>
          </cell>
          <cell r="Y32">
            <v>210.7054054054054</v>
          </cell>
          <cell r="Z32">
            <v>289</v>
          </cell>
          <cell r="AA32">
            <v>191</v>
          </cell>
          <cell r="AB32">
            <v>4.7283236994219653</v>
          </cell>
          <cell r="AC32">
            <v>16195</v>
          </cell>
          <cell r="AD32">
            <v>24</v>
          </cell>
          <cell r="AE32">
            <v>30</v>
          </cell>
          <cell r="AF32">
            <v>0</v>
          </cell>
          <cell r="AG32">
            <v>1750</v>
          </cell>
          <cell r="AH32">
            <v>0</v>
          </cell>
        </row>
        <row r="33">
          <cell r="A33" t="str">
            <v>CARCHI</v>
          </cell>
          <cell r="B33">
            <v>402</v>
          </cell>
          <cell r="C33" t="str">
            <v>BOLIVAR</v>
          </cell>
          <cell r="D33">
            <v>7.6277187658067778</v>
          </cell>
          <cell r="E33">
            <v>39.947097313100379</v>
          </cell>
          <cell r="F33">
            <v>1</v>
          </cell>
          <cell r="G33">
            <v>1425</v>
          </cell>
          <cell r="H33">
            <v>415</v>
          </cell>
          <cell r="I33">
            <v>1196</v>
          </cell>
          <cell r="J33">
            <v>1893</v>
          </cell>
          <cell r="K33">
            <v>86</v>
          </cell>
          <cell r="L33">
            <v>3924</v>
          </cell>
          <cell r="M33">
            <v>2581</v>
          </cell>
          <cell r="N33">
            <v>2602</v>
          </cell>
          <cell r="O33">
            <v>2465</v>
          </cell>
          <cell r="P33">
            <v>3079</v>
          </cell>
          <cell r="Q33">
            <v>9394</v>
          </cell>
          <cell r="R33">
            <v>405</v>
          </cell>
          <cell r="S33">
            <v>128</v>
          </cell>
          <cell r="T33">
            <v>93167.352480999994</v>
          </cell>
          <cell r="U33">
            <v>56768.542483660131</v>
          </cell>
          <cell r="V33">
            <v>3715.2</v>
          </cell>
          <cell r="W33">
            <v>74</v>
          </cell>
          <cell r="X33">
            <v>9</v>
          </cell>
          <cell r="Y33">
            <v>225.72972972972974</v>
          </cell>
          <cell r="Z33">
            <v>112</v>
          </cell>
          <cell r="AA33">
            <v>23</v>
          </cell>
          <cell r="AB33">
            <v>4.9090909090909092</v>
          </cell>
          <cell r="AC33">
            <v>2899</v>
          </cell>
          <cell r="AD33">
            <v>5</v>
          </cell>
          <cell r="AE33">
            <v>7</v>
          </cell>
          <cell r="AF33">
            <v>0</v>
          </cell>
          <cell r="AG33">
            <v>204</v>
          </cell>
          <cell r="AH33">
            <v>2</v>
          </cell>
        </row>
        <row r="34">
          <cell r="A34" t="str">
            <v>CARCHI</v>
          </cell>
          <cell r="B34">
            <v>403</v>
          </cell>
          <cell r="C34" t="str">
            <v>ESPEJO</v>
          </cell>
          <cell r="D34">
            <v>6.8501920614596674</v>
          </cell>
          <cell r="E34">
            <v>24.126227614095896</v>
          </cell>
          <cell r="F34">
            <v>2</v>
          </cell>
          <cell r="G34">
            <v>1251</v>
          </cell>
          <cell r="H34">
            <v>225</v>
          </cell>
          <cell r="I34">
            <v>1071</v>
          </cell>
          <cell r="J34">
            <v>2255</v>
          </cell>
          <cell r="K34">
            <v>314</v>
          </cell>
          <cell r="L34">
            <v>3551</v>
          </cell>
          <cell r="M34">
            <v>2774</v>
          </cell>
          <cell r="N34">
            <v>2316</v>
          </cell>
          <cell r="O34">
            <v>2784</v>
          </cell>
          <cell r="P34">
            <v>3013</v>
          </cell>
          <cell r="Q34">
            <v>7993</v>
          </cell>
          <cell r="R34">
            <v>652</v>
          </cell>
          <cell r="S34">
            <v>123</v>
          </cell>
          <cell r="T34">
            <v>105262.243584</v>
          </cell>
          <cell r="U34">
            <v>29678.767973856207</v>
          </cell>
          <cell r="V34">
            <v>2823.9702602230482</v>
          </cell>
          <cell r="W34">
            <v>205</v>
          </cell>
          <cell r="X34">
            <v>3</v>
          </cell>
          <cell r="Y34">
            <v>95.818181818181813</v>
          </cell>
          <cell r="Z34">
            <v>0</v>
          </cell>
          <cell r="AA34">
            <v>35</v>
          </cell>
          <cell r="AB34">
            <v>4.3023255813953485</v>
          </cell>
          <cell r="AC34">
            <v>2585</v>
          </cell>
          <cell r="AD34">
            <v>5</v>
          </cell>
          <cell r="AE34">
            <v>2</v>
          </cell>
          <cell r="AF34">
            <v>0</v>
          </cell>
          <cell r="AG34">
            <v>278</v>
          </cell>
          <cell r="AH34">
            <v>0</v>
          </cell>
        </row>
        <row r="35">
          <cell r="A35" t="str">
            <v>CARCHI</v>
          </cell>
          <cell r="B35">
            <v>404</v>
          </cell>
          <cell r="C35" t="str">
            <v>MIRA</v>
          </cell>
          <cell r="D35">
            <v>10.078795719157945</v>
          </cell>
          <cell r="E35">
            <v>20.737209500297951</v>
          </cell>
          <cell r="F35">
            <v>0</v>
          </cell>
          <cell r="G35">
            <v>1079</v>
          </cell>
          <cell r="H35">
            <v>604</v>
          </cell>
          <cell r="I35">
            <v>982</v>
          </cell>
          <cell r="J35">
            <v>1532</v>
          </cell>
          <cell r="K35">
            <v>290</v>
          </cell>
          <cell r="L35">
            <v>3141</v>
          </cell>
          <cell r="M35">
            <v>1933</v>
          </cell>
          <cell r="N35">
            <v>2077</v>
          </cell>
          <cell r="O35">
            <v>2125</v>
          </cell>
          <cell r="P35">
            <v>2647</v>
          </cell>
          <cell r="Q35">
            <v>6694</v>
          </cell>
          <cell r="R35">
            <v>525</v>
          </cell>
          <cell r="S35">
            <v>136</v>
          </cell>
          <cell r="T35">
            <v>89600.334245000005</v>
          </cell>
          <cell r="U35">
            <v>30235.581005586591</v>
          </cell>
          <cell r="V35">
            <v>2657.6776315789475</v>
          </cell>
          <cell r="W35">
            <v>118</v>
          </cell>
          <cell r="X35">
            <v>0</v>
          </cell>
          <cell r="Y35">
            <v>120.78947368421052</v>
          </cell>
          <cell r="Z35">
            <v>0</v>
          </cell>
          <cell r="AA35">
            <v>36</v>
          </cell>
          <cell r="AB35">
            <v>5.4444444444444446</v>
          </cell>
          <cell r="AC35">
            <v>2367</v>
          </cell>
          <cell r="AD35">
            <v>0</v>
          </cell>
          <cell r="AE35">
            <v>0</v>
          </cell>
          <cell r="AF35">
            <v>0</v>
          </cell>
          <cell r="AG35">
            <v>763</v>
          </cell>
          <cell r="AH35">
            <v>0</v>
          </cell>
        </row>
        <row r="36">
          <cell r="A36" t="str">
            <v>CARCHI</v>
          </cell>
          <cell r="B36">
            <v>405</v>
          </cell>
          <cell r="C36" t="str">
            <v>MONTUFAR</v>
          </cell>
          <cell r="D36">
            <v>5.809225592372762</v>
          </cell>
          <cell r="E36">
            <v>79.711053635342381</v>
          </cell>
          <cell r="F36">
            <v>6</v>
          </cell>
          <cell r="G36">
            <v>3005</v>
          </cell>
          <cell r="H36">
            <v>154</v>
          </cell>
          <cell r="I36">
            <v>1776</v>
          </cell>
          <cell r="J36">
            <v>4609</v>
          </cell>
          <cell r="K36">
            <v>3164</v>
          </cell>
          <cell r="L36">
            <v>7853</v>
          </cell>
          <cell r="M36">
            <v>5044</v>
          </cell>
          <cell r="N36">
            <v>5798</v>
          </cell>
          <cell r="O36">
            <v>5170</v>
          </cell>
          <cell r="P36">
            <v>6544</v>
          </cell>
          <cell r="Q36">
            <v>19234</v>
          </cell>
          <cell r="R36">
            <v>1413</v>
          </cell>
          <cell r="S36">
            <v>433</v>
          </cell>
          <cell r="T36">
            <v>108032.52908399999</v>
          </cell>
          <cell r="U36">
            <v>38956.819427148192</v>
          </cell>
          <cell r="V36">
            <v>3837.1271428571426</v>
          </cell>
          <cell r="W36">
            <v>523</v>
          </cell>
          <cell r="X36">
            <v>11</v>
          </cell>
          <cell r="Y36">
            <v>291.3259259259259</v>
          </cell>
          <cell r="Z36">
            <v>82</v>
          </cell>
          <cell r="AA36">
            <v>40</v>
          </cell>
          <cell r="AB36">
            <v>4.7380952380952381</v>
          </cell>
          <cell r="AC36">
            <v>5651</v>
          </cell>
          <cell r="AD36">
            <v>13</v>
          </cell>
          <cell r="AE36">
            <v>5</v>
          </cell>
          <cell r="AF36">
            <v>0</v>
          </cell>
          <cell r="AG36">
            <v>18012</v>
          </cell>
          <cell r="AH36">
            <v>1</v>
          </cell>
        </row>
        <row r="37">
          <cell r="A37" t="str">
            <v>CARCHI</v>
          </cell>
          <cell r="B37">
            <v>406</v>
          </cell>
          <cell r="C37" t="str">
            <v>SAN PEDRO DE HUACA</v>
          </cell>
          <cell r="D37">
            <v>5.67741935483871</v>
          </cell>
          <cell r="E37">
            <v>110.34882037921551</v>
          </cell>
          <cell r="F37">
            <v>3</v>
          </cell>
          <cell r="G37">
            <v>699</v>
          </cell>
          <cell r="H37">
            <v>229</v>
          </cell>
          <cell r="I37">
            <v>446</v>
          </cell>
          <cell r="J37">
            <v>1008</v>
          </cell>
          <cell r="K37">
            <v>94</v>
          </cell>
          <cell r="L37">
            <v>1909</v>
          </cell>
          <cell r="M37">
            <v>1621</v>
          </cell>
          <cell r="N37">
            <v>1457</v>
          </cell>
          <cell r="O37">
            <v>1328</v>
          </cell>
          <cell r="P37">
            <v>1650</v>
          </cell>
          <cell r="Q37">
            <v>4660</v>
          </cell>
          <cell r="R37">
            <v>276</v>
          </cell>
          <cell r="S37">
            <v>110</v>
          </cell>
          <cell r="T37">
            <v>119902.285197</v>
          </cell>
          <cell r="U37">
            <v>36849.7868852459</v>
          </cell>
          <cell r="V37">
            <v>1755.0084033613446</v>
          </cell>
          <cell r="W37">
            <v>100</v>
          </cell>
          <cell r="X37">
            <v>7</v>
          </cell>
          <cell r="Y37">
            <v>107.06451612903226</v>
          </cell>
          <cell r="Z37">
            <v>325</v>
          </cell>
          <cell r="AA37">
            <v>4</v>
          </cell>
          <cell r="AB37">
            <v>4.5614035087719298</v>
          </cell>
          <cell r="AC37">
            <v>1377</v>
          </cell>
          <cell r="AD37">
            <v>2</v>
          </cell>
          <cell r="AE37">
            <v>5</v>
          </cell>
          <cell r="AF37">
            <v>0</v>
          </cell>
          <cell r="AG37">
            <v>3407</v>
          </cell>
          <cell r="AH37">
            <v>0</v>
          </cell>
        </row>
        <row r="38">
          <cell r="A38" t="str">
            <v>COTOPAXI</v>
          </cell>
          <cell r="B38">
            <v>501</v>
          </cell>
          <cell r="C38" t="str">
            <v>LATACUNGA</v>
          </cell>
          <cell r="D38">
            <v>9.4854064215102127</v>
          </cell>
          <cell r="E38">
            <v>123.03989492220198</v>
          </cell>
          <cell r="F38">
            <v>7</v>
          </cell>
          <cell r="G38">
            <v>16774</v>
          </cell>
          <cell r="H38">
            <v>1631</v>
          </cell>
          <cell r="I38">
            <v>9076</v>
          </cell>
          <cell r="J38">
            <v>23486</v>
          </cell>
          <cell r="K38">
            <v>7515</v>
          </cell>
          <cell r="L38">
            <v>40489</v>
          </cell>
          <cell r="M38">
            <v>27481</v>
          </cell>
          <cell r="N38">
            <v>31116</v>
          </cell>
          <cell r="O38">
            <v>22647</v>
          </cell>
          <cell r="P38">
            <v>35282</v>
          </cell>
          <cell r="Q38">
            <v>95379</v>
          </cell>
          <cell r="R38">
            <v>11296</v>
          </cell>
          <cell r="S38">
            <v>3649</v>
          </cell>
          <cell r="T38">
            <v>57596.167136999997</v>
          </cell>
          <cell r="U38">
            <v>90270.751273885355</v>
          </cell>
          <cell r="V38">
            <v>10464.945971209572</v>
          </cell>
          <cell r="W38">
            <v>2930</v>
          </cell>
          <cell r="X38">
            <v>34</v>
          </cell>
          <cell r="Y38">
            <v>264.1768149882904</v>
          </cell>
          <cell r="Z38">
            <v>532</v>
          </cell>
          <cell r="AA38">
            <v>582</v>
          </cell>
          <cell r="AB38">
            <v>4.6254876462938883</v>
          </cell>
          <cell r="AC38">
            <v>29279</v>
          </cell>
          <cell r="AD38">
            <v>54</v>
          </cell>
          <cell r="AE38">
            <v>111</v>
          </cell>
          <cell r="AF38">
            <v>0</v>
          </cell>
          <cell r="AG38">
            <v>7137</v>
          </cell>
          <cell r="AH38">
            <v>0</v>
          </cell>
        </row>
        <row r="39">
          <cell r="A39" t="str">
            <v>COTOPAXI</v>
          </cell>
          <cell r="B39">
            <v>502</v>
          </cell>
          <cell r="C39" t="str">
            <v>LA MANA</v>
          </cell>
          <cell r="D39">
            <v>9.9519907591235608</v>
          </cell>
          <cell r="E39">
            <v>64.388011896591166</v>
          </cell>
          <cell r="F39">
            <v>6</v>
          </cell>
          <cell r="G39">
            <v>4792</v>
          </cell>
          <cell r="H39">
            <v>158</v>
          </cell>
          <cell r="I39">
            <v>2452</v>
          </cell>
          <cell r="J39">
            <v>5829</v>
          </cell>
          <cell r="K39">
            <v>1454</v>
          </cell>
          <cell r="L39">
            <v>10307</v>
          </cell>
          <cell r="M39">
            <v>8771</v>
          </cell>
          <cell r="N39">
            <v>7047</v>
          </cell>
          <cell r="O39">
            <v>1338</v>
          </cell>
          <cell r="P39">
            <v>7533</v>
          </cell>
          <cell r="Q39">
            <v>29590</v>
          </cell>
          <cell r="R39">
            <v>1139</v>
          </cell>
          <cell r="S39">
            <v>738</v>
          </cell>
          <cell r="T39">
            <v>74571.416075999994</v>
          </cell>
          <cell r="U39">
            <v>87714.612637362632</v>
          </cell>
          <cell r="V39">
            <v>9907.7542120911785</v>
          </cell>
          <cell r="W39">
            <v>584</v>
          </cell>
          <cell r="X39">
            <v>1</v>
          </cell>
          <cell r="Y39">
            <v>173.03240740740742</v>
          </cell>
          <cell r="Z39">
            <v>15</v>
          </cell>
          <cell r="AA39">
            <v>45</v>
          </cell>
          <cell r="AB39">
            <v>4.7967914438502675</v>
          </cell>
          <cell r="AC39">
            <v>8025</v>
          </cell>
          <cell r="AD39">
            <v>11</v>
          </cell>
          <cell r="AE39">
            <v>20</v>
          </cell>
          <cell r="AF39">
            <v>0</v>
          </cell>
          <cell r="AG39">
            <v>1133</v>
          </cell>
          <cell r="AH39">
            <v>0</v>
          </cell>
        </row>
        <row r="40">
          <cell r="A40" t="str">
            <v>COTOPAXI</v>
          </cell>
          <cell r="B40">
            <v>503</v>
          </cell>
          <cell r="C40" t="str">
            <v>PANGUA</v>
          </cell>
          <cell r="D40">
            <v>14.946038057370064</v>
          </cell>
          <cell r="E40">
            <v>30.419909702794783</v>
          </cell>
          <cell r="F40">
            <v>1</v>
          </cell>
          <cell r="G40">
            <v>2524</v>
          </cell>
          <cell r="H40">
            <v>120</v>
          </cell>
          <cell r="I40">
            <v>1431</v>
          </cell>
          <cell r="J40">
            <v>1599</v>
          </cell>
          <cell r="K40">
            <v>126</v>
          </cell>
          <cell r="L40">
            <v>4396</v>
          </cell>
          <cell r="M40">
            <v>1998</v>
          </cell>
          <cell r="N40">
            <v>3011</v>
          </cell>
          <cell r="O40">
            <v>851</v>
          </cell>
          <cell r="P40">
            <v>3570</v>
          </cell>
          <cell r="Q40">
            <v>11333</v>
          </cell>
          <cell r="R40">
            <v>305</v>
          </cell>
          <cell r="S40">
            <v>172</v>
          </cell>
          <cell r="T40">
            <v>48165.073114999999</v>
          </cell>
          <cell r="U40">
            <v>33813.530864197528</v>
          </cell>
          <cell r="V40">
            <v>2464.2027972027972</v>
          </cell>
          <cell r="W40">
            <v>121</v>
          </cell>
          <cell r="X40">
            <v>6</v>
          </cell>
          <cell r="Y40">
            <v>157.10679611650485</v>
          </cell>
          <cell r="Z40">
            <v>16</v>
          </cell>
          <cell r="AA40">
            <v>50</v>
          </cell>
          <cell r="AB40">
            <v>4.6521739130434785</v>
          </cell>
          <cell r="AC40">
            <v>3988</v>
          </cell>
          <cell r="AD40">
            <v>6</v>
          </cell>
          <cell r="AE40">
            <v>7</v>
          </cell>
          <cell r="AF40">
            <v>0</v>
          </cell>
          <cell r="AG40">
            <v>1633</v>
          </cell>
          <cell r="AH40">
            <v>0</v>
          </cell>
        </row>
        <row r="41">
          <cell r="A41" t="str">
            <v>COTOPAXI</v>
          </cell>
          <cell r="B41">
            <v>504</v>
          </cell>
          <cell r="C41" t="str">
            <v>PUJILI</v>
          </cell>
          <cell r="D41">
            <v>24.264231017621551</v>
          </cell>
          <cell r="E41">
            <v>53.042930553741932</v>
          </cell>
          <cell r="F41">
            <v>1</v>
          </cell>
          <cell r="G41">
            <v>7856</v>
          </cell>
          <cell r="H41">
            <v>800</v>
          </cell>
          <cell r="I41">
            <v>3931</v>
          </cell>
          <cell r="J41">
            <v>4706</v>
          </cell>
          <cell r="K41">
            <v>855</v>
          </cell>
          <cell r="L41">
            <v>14067</v>
          </cell>
          <cell r="M41">
            <v>6009</v>
          </cell>
          <cell r="N41">
            <v>7959</v>
          </cell>
          <cell r="O41">
            <v>3463</v>
          </cell>
          <cell r="P41">
            <v>10615</v>
          </cell>
          <cell r="Q41">
            <v>30283</v>
          </cell>
          <cell r="R41">
            <v>1723</v>
          </cell>
          <cell r="S41">
            <v>881</v>
          </cell>
          <cell r="T41">
            <v>35339.570750999999</v>
          </cell>
          <cell r="U41">
            <v>279697.0842607313</v>
          </cell>
          <cell r="V41">
            <v>3711.350980392157</v>
          </cell>
          <cell r="W41">
            <v>351</v>
          </cell>
          <cell r="X41">
            <v>19</v>
          </cell>
          <cell r="Y41">
            <v>129.80193236714976</v>
          </cell>
          <cell r="Z41">
            <v>52</v>
          </cell>
          <cell r="AA41">
            <v>98</v>
          </cell>
          <cell r="AB41">
            <v>4.4971751412429377</v>
          </cell>
          <cell r="AC41">
            <v>10759</v>
          </cell>
          <cell r="AD41">
            <v>10</v>
          </cell>
          <cell r="AE41">
            <v>11</v>
          </cell>
          <cell r="AF41">
            <v>0</v>
          </cell>
          <cell r="AG41">
            <v>1630</v>
          </cell>
          <cell r="AH41">
            <v>0</v>
          </cell>
        </row>
        <row r="42">
          <cell r="A42" t="str">
            <v>COTOPAXI</v>
          </cell>
          <cell r="B42">
            <v>505</v>
          </cell>
          <cell r="C42" t="str">
            <v>SALCEDO</v>
          </cell>
          <cell r="D42">
            <v>11.596341103570374</v>
          </cell>
          <cell r="E42">
            <v>119.8822100039126</v>
          </cell>
          <cell r="F42">
            <v>0</v>
          </cell>
          <cell r="G42">
            <v>5472</v>
          </cell>
          <cell r="H42">
            <v>1157</v>
          </cell>
          <cell r="I42">
            <v>3305</v>
          </cell>
          <cell r="J42">
            <v>6648</v>
          </cell>
          <cell r="K42">
            <v>1262</v>
          </cell>
          <cell r="L42">
            <v>14283</v>
          </cell>
          <cell r="M42">
            <v>8048</v>
          </cell>
          <cell r="N42">
            <v>9763</v>
          </cell>
          <cell r="O42">
            <v>5490</v>
          </cell>
          <cell r="P42">
            <v>12374</v>
          </cell>
          <cell r="Q42">
            <v>29399</v>
          </cell>
          <cell r="R42">
            <v>2420</v>
          </cell>
          <cell r="S42">
            <v>893</v>
          </cell>
          <cell r="T42">
            <v>29357.917280999998</v>
          </cell>
          <cell r="U42">
            <v>55834.022621423821</v>
          </cell>
          <cell r="V42">
            <v>6993.304532577904</v>
          </cell>
          <cell r="W42">
            <v>700</v>
          </cell>
          <cell r="X42">
            <v>17</v>
          </cell>
          <cell r="Y42">
            <v>174.35102040816327</v>
          </cell>
          <cell r="Z42">
            <v>151</v>
          </cell>
          <cell r="AA42">
            <v>92</v>
          </cell>
          <cell r="AB42">
            <v>4.7511961722488039</v>
          </cell>
          <cell r="AC42">
            <v>10628</v>
          </cell>
          <cell r="AD42">
            <v>15</v>
          </cell>
          <cell r="AE42">
            <v>17</v>
          </cell>
          <cell r="AF42">
            <v>0</v>
          </cell>
          <cell r="AG42">
            <v>35</v>
          </cell>
          <cell r="AH42">
            <v>0</v>
          </cell>
        </row>
        <row r="43">
          <cell r="A43" t="str">
            <v>COTOPAXI</v>
          </cell>
          <cell r="B43">
            <v>506</v>
          </cell>
          <cell r="C43" t="str">
            <v>SAQUISILI</v>
          </cell>
          <cell r="D43">
            <v>17.108843537414966</v>
          </cell>
          <cell r="E43">
            <v>123.37377576377723</v>
          </cell>
          <cell r="F43">
            <v>0</v>
          </cell>
          <cell r="G43">
            <v>2914</v>
          </cell>
          <cell r="H43">
            <v>269</v>
          </cell>
          <cell r="I43">
            <v>1350</v>
          </cell>
          <cell r="J43">
            <v>2355</v>
          </cell>
          <cell r="K43">
            <v>239</v>
          </cell>
          <cell r="L43">
            <v>5241</v>
          </cell>
          <cell r="M43">
            <v>2594</v>
          </cell>
          <cell r="N43">
            <v>3161</v>
          </cell>
          <cell r="O43">
            <v>1852</v>
          </cell>
          <cell r="P43">
            <v>4224</v>
          </cell>
          <cell r="Q43">
            <v>10849</v>
          </cell>
          <cell r="R43">
            <v>670</v>
          </cell>
          <cell r="S43">
            <v>280</v>
          </cell>
          <cell r="T43">
            <v>50013.764037000001</v>
          </cell>
          <cell r="U43">
            <v>31480.949806949808</v>
          </cell>
          <cell r="V43">
            <v>5148.8993576017128</v>
          </cell>
          <cell r="W43">
            <v>329</v>
          </cell>
          <cell r="X43">
            <v>10</v>
          </cell>
          <cell r="Y43">
            <v>143.42592592592592</v>
          </cell>
          <cell r="Z43">
            <v>0</v>
          </cell>
          <cell r="AA43">
            <v>29</v>
          </cell>
          <cell r="AB43">
            <v>5.4545454545454541</v>
          </cell>
          <cell r="AC43">
            <v>3755</v>
          </cell>
          <cell r="AD43">
            <v>4</v>
          </cell>
          <cell r="AE43">
            <v>6</v>
          </cell>
          <cell r="AF43">
            <v>0</v>
          </cell>
          <cell r="AG43">
            <v>173</v>
          </cell>
          <cell r="AH43">
            <v>0</v>
          </cell>
        </row>
        <row r="44">
          <cell r="A44" t="str">
            <v>COTOPAXI</v>
          </cell>
          <cell r="B44">
            <v>507</v>
          </cell>
          <cell r="C44" t="str">
            <v>SIGCHOS</v>
          </cell>
          <cell r="D44">
            <v>24.666565625947257</v>
          </cell>
          <cell r="E44">
            <v>16.228728636192194</v>
          </cell>
          <cell r="F44">
            <v>0</v>
          </cell>
          <cell r="G44">
            <v>2791</v>
          </cell>
          <cell r="H44">
            <v>270</v>
          </cell>
          <cell r="I44">
            <v>1991</v>
          </cell>
          <cell r="J44">
            <v>1073</v>
          </cell>
          <cell r="K44">
            <v>173</v>
          </cell>
          <cell r="L44">
            <v>4287</v>
          </cell>
          <cell r="M44">
            <v>1709</v>
          </cell>
          <cell r="N44">
            <v>2469</v>
          </cell>
          <cell r="O44">
            <v>888</v>
          </cell>
          <cell r="P44">
            <v>3578</v>
          </cell>
          <cell r="Q44">
            <v>9909</v>
          </cell>
          <cell r="R44">
            <v>202</v>
          </cell>
          <cell r="S44">
            <v>202</v>
          </cell>
          <cell r="T44">
            <v>73653.584386999995</v>
          </cell>
          <cell r="U44">
            <v>32564.011173184357</v>
          </cell>
          <cell r="V44">
            <v>3479.4573170731705</v>
          </cell>
          <cell r="W44">
            <v>139</v>
          </cell>
          <cell r="X44">
            <v>9</v>
          </cell>
          <cell r="Y44">
            <v>63.653333333333336</v>
          </cell>
          <cell r="Z44">
            <v>48</v>
          </cell>
          <cell r="AA44">
            <v>40</v>
          </cell>
          <cell r="AB44">
            <v>4.5999999999999996</v>
          </cell>
          <cell r="AC44">
            <v>3475</v>
          </cell>
          <cell r="AD44">
            <v>6</v>
          </cell>
          <cell r="AE44">
            <v>0</v>
          </cell>
          <cell r="AF44">
            <v>0</v>
          </cell>
          <cell r="AG44">
            <v>3726</v>
          </cell>
          <cell r="AH44">
            <v>0</v>
          </cell>
        </row>
        <row r="45">
          <cell r="A45" t="str">
            <v>CHIMBORAZO</v>
          </cell>
          <cell r="B45">
            <v>601</v>
          </cell>
          <cell r="C45" t="str">
            <v>RIOBAMBA</v>
          </cell>
          <cell r="D45">
            <v>8.4107540272118069</v>
          </cell>
          <cell r="E45">
            <v>229.71740833833661</v>
          </cell>
          <cell r="F45">
            <v>8</v>
          </cell>
          <cell r="G45">
            <v>20406</v>
          </cell>
          <cell r="H45">
            <v>2115</v>
          </cell>
          <cell r="I45">
            <v>12243</v>
          </cell>
          <cell r="J45">
            <v>42453</v>
          </cell>
          <cell r="K45">
            <v>5117</v>
          </cell>
          <cell r="L45">
            <v>57884</v>
          </cell>
          <cell r="M45">
            <v>43342</v>
          </cell>
          <cell r="N45">
            <v>42876</v>
          </cell>
          <cell r="O45">
            <v>42709</v>
          </cell>
          <cell r="P45">
            <v>52598</v>
          </cell>
          <cell r="Q45">
            <v>158241</v>
          </cell>
          <cell r="R45">
            <v>21137</v>
          </cell>
          <cell r="S45">
            <v>7968</v>
          </cell>
          <cell r="T45">
            <v>37281.896134000002</v>
          </cell>
          <cell r="U45">
            <v>102423.81728081321</v>
          </cell>
          <cell r="V45">
            <v>6460.1331937969744</v>
          </cell>
          <cell r="W45">
            <v>5416</v>
          </cell>
          <cell r="X45">
            <v>19</v>
          </cell>
          <cell r="Y45">
            <v>253.88789237668161</v>
          </cell>
          <cell r="Z45">
            <v>990</v>
          </cell>
          <cell r="AA45">
            <v>784</v>
          </cell>
          <cell r="AB45">
            <v>4.4965870307167233</v>
          </cell>
          <cell r="AC45">
            <v>42713</v>
          </cell>
          <cell r="AD45">
            <v>55</v>
          </cell>
          <cell r="AE45">
            <v>85</v>
          </cell>
          <cell r="AF45">
            <v>5</v>
          </cell>
          <cell r="AG45">
            <v>6201</v>
          </cell>
          <cell r="AH45">
            <v>0</v>
          </cell>
        </row>
        <row r="46">
          <cell r="A46" t="str">
            <v>CHIMBORAZO</v>
          </cell>
          <cell r="B46">
            <v>602</v>
          </cell>
          <cell r="C46" t="str">
            <v>ALAUSI</v>
          </cell>
          <cell r="D46">
            <v>25.030632562413846</v>
          </cell>
          <cell r="E46">
            <v>26.603871497188091</v>
          </cell>
          <cell r="F46">
            <v>0</v>
          </cell>
          <cell r="G46">
            <v>5361</v>
          </cell>
          <cell r="H46">
            <v>774</v>
          </cell>
          <cell r="I46">
            <v>3200</v>
          </cell>
          <cell r="J46">
            <v>3738</v>
          </cell>
          <cell r="K46">
            <v>1185</v>
          </cell>
          <cell r="L46">
            <v>9584</v>
          </cell>
          <cell r="M46">
            <v>4217</v>
          </cell>
          <cell r="N46">
            <v>5135</v>
          </cell>
          <cell r="O46">
            <v>2979</v>
          </cell>
          <cell r="P46">
            <v>6576</v>
          </cell>
          <cell r="Q46">
            <v>22295</v>
          </cell>
          <cell r="R46">
            <v>708</v>
          </cell>
          <cell r="S46">
            <v>603</v>
          </cell>
          <cell r="T46">
            <v>91870.056215999997</v>
          </cell>
          <cell r="U46">
            <v>41544.921328671328</v>
          </cell>
          <cell r="V46">
            <v>4035.5429184549357</v>
          </cell>
          <cell r="W46">
            <v>286</v>
          </cell>
          <cell r="X46">
            <v>6</v>
          </cell>
          <cell r="Y46">
            <v>116.86363636363636</v>
          </cell>
          <cell r="Z46">
            <v>31</v>
          </cell>
          <cell r="AA46">
            <v>86</v>
          </cell>
          <cell r="AB46">
            <v>4.8974358974358978</v>
          </cell>
          <cell r="AC46">
            <v>7717</v>
          </cell>
          <cell r="AD46">
            <v>27</v>
          </cell>
          <cell r="AE46">
            <v>8</v>
          </cell>
          <cell r="AF46">
            <v>0</v>
          </cell>
          <cell r="AG46">
            <v>1593</v>
          </cell>
          <cell r="AH46">
            <v>1</v>
          </cell>
        </row>
        <row r="47">
          <cell r="A47" t="str">
            <v>CHIMBORAZO</v>
          </cell>
          <cell r="B47">
            <v>603</v>
          </cell>
          <cell r="C47" t="str">
            <v>COLTA</v>
          </cell>
          <cell r="D47">
            <v>26.668783740870118</v>
          </cell>
          <cell r="E47">
            <v>53.767336202773791</v>
          </cell>
          <cell r="F47">
            <v>0</v>
          </cell>
          <cell r="G47">
            <v>3936</v>
          </cell>
          <cell r="H47">
            <v>1309</v>
          </cell>
          <cell r="I47">
            <v>2910</v>
          </cell>
          <cell r="J47">
            <v>3377</v>
          </cell>
          <cell r="K47">
            <v>306</v>
          </cell>
          <cell r="L47">
            <v>12173</v>
          </cell>
          <cell r="M47">
            <v>5731</v>
          </cell>
          <cell r="N47">
            <v>5132</v>
          </cell>
          <cell r="O47">
            <v>1602</v>
          </cell>
          <cell r="P47">
            <v>10973</v>
          </cell>
          <cell r="Q47">
            <v>22472</v>
          </cell>
          <cell r="R47">
            <v>495</v>
          </cell>
          <cell r="S47">
            <v>258</v>
          </cell>
          <cell r="T47">
            <v>60041.216726999999</v>
          </cell>
          <cell r="U47">
            <v>109383.75840978594</v>
          </cell>
          <cell r="V47">
            <v>2875.6501901140687</v>
          </cell>
          <cell r="W47">
            <v>139</v>
          </cell>
          <cell r="X47">
            <v>19</v>
          </cell>
          <cell r="Y47">
            <v>102.31274131274131</v>
          </cell>
          <cell r="Z47">
            <v>61</v>
          </cell>
          <cell r="AA47">
            <v>72</v>
          </cell>
          <cell r="AB47">
            <v>4.380208333333333</v>
          </cell>
          <cell r="AC47">
            <v>10344</v>
          </cell>
          <cell r="AD47">
            <v>15</v>
          </cell>
          <cell r="AE47">
            <v>5</v>
          </cell>
          <cell r="AF47">
            <v>0</v>
          </cell>
          <cell r="AG47">
            <v>397</v>
          </cell>
          <cell r="AH47">
            <v>0</v>
          </cell>
        </row>
        <row r="48">
          <cell r="A48" t="str">
            <v>CHIMBORAZO</v>
          </cell>
          <cell r="B48">
            <v>604</v>
          </cell>
          <cell r="C48" t="str">
            <v>CHAMBO</v>
          </cell>
          <cell r="D48">
            <v>11.698757007067998</v>
          </cell>
          <cell r="E48">
            <v>72.589018506077082</v>
          </cell>
          <cell r="F48">
            <v>0</v>
          </cell>
          <cell r="G48">
            <v>1179</v>
          </cell>
          <cell r="H48">
            <v>345</v>
          </cell>
          <cell r="I48">
            <v>685</v>
          </cell>
          <cell r="J48">
            <v>1802</v>
          </cell>
          <cell r="K48">
            <v>84</v>
          </cell>
          <cell r="L48">
            <v>2915</v>
          </cell>
          <cell r="M48">
            <v>2546</v>
          </cell>
          <cell r="N48">
            <v>1810</v>
          </cell>
          <cell r="O48">
            <v>1684</v>
          </cell>
          <cell r="P48">
            <v>2560</v>
          </cell>
          <cell r="Q48">
            <v>5851</v>
          </cell>
          <cell r="R48">
            <v>423</v>
          </cell>
          <cell r="S48">
            <v>154</v>
          </cell>
          <cell r="T48">
            <v>58134.297064999999</v>
          </cell>
          <cell r="U48">
            <v>20961.722672064778</v>
          </cell>
          <cell r="V48">
            <v>3105.8601190476193</v>
          </cell>
          <cell r="W48">
            <v>369</v>
          </cell>
          <cell r="X48">
            <v>7</v>
          </cell>
          <cell r="Y48">
            <v>186.89473684210526</v>
          </cell>
          <cell r="Z48">
            <v>0</v>
          </cell>
          <cell r="AA48">
            <v>9</v>
          </cell>
          <cell r="AB48">
            <v>4.6875</v>
          </cell>
          <cell r="AC48">
            <v>2046</v>
          </cell>
          <cell r="AD48">
            <v>2</v>
          </cell>
          <cell r="AE48">
            <v>0</v>
          </cell>
          <cell r="AF48">
            <v>0</v>
          </cell>
          <cell r="AG48">
            <v>37</v>
          </cell>
          <cell r="AH48">
            <v>0</v>
          </cell>
        </row>
        <row r="49">
          <cell r="A49" t="str">
            <v>CHIMBORAZO</v>
          </cell>
          <cell r="B49">
            <v>605</v>
          </cell>
          <cell r="C49" t="str">
            <v>CHUNCHI</v>
          </cell>
          <cell r="D49">
            <v>21.730531520395548</v>
          </cell>
          <cell r="E49">
            <v>46.431447185418342</v>
          </cell>
          <cell r="F49">
            <v>0</v>
          </cell>
          <cell r="G49">
            <v>1321</v>
          </cell>
          <cell r="H49">
            <v>221</v>
          </cell>
          <cell r="I49">
            <v>1314</v>
          </cell>
          <cell r="J49">
            <v>1547</v>
          </cell>
          <cell r="K49">
            <v>593</v>
          </cell>
          <cell r="L49">
            <v>3114</v>
          </cell>
          <cell r="M49">
            <v>1776</v>
          </cell>
          <cell r="N49">
            <v>1904</v>
          </cell>
          <cell r="O49">
            <v>1407</v>
          </cell>
          <cell r="P49">
            <v>2437</v>
          </cell>
          <cell r="Q49">
            <v>7308</v>
          </cell>
          <cell r="R49">
            <v>342</v>
          </cell>
          <cell r="S49">
            <v>170</v>
          </cell>
          <cell r="T49">
            <v>68618.875037000005</v>
          </cell>
          <cell r="U49">
            <v>24551.963942307691</v>
          </cell>
          <cell r="V49">
            <v>3345.0616621983913</v>
          </cell>
          <cell r="W49">
            <v>265</v>
          </cell>
          <cell r="X49">
            <v>2</v>
          </cell>
          <cell r="Y49">
            <v>210.46341463414635</v>
          </cell>
          <cell r="Z49">
            <v>22</v>
          </cell>
          <cell r="AA49">
            <v>32</v>
          </cell>
          <cell r="AB49">
            <v>5.0588235294117645</v>
          </cell>
          <cell r="AC49">
            <v>2262</v>
          </cell>
          <cell r="AD49">
            <v>4</v>
          </cell>
          <cell r="AE49">
            <v>2</v>
          </cell>
          <cell r="AF49">
            <v>0</v>
          </cell>
          <cell r="AG49">
            <v>1198</v>
          </cell>
          <cell r="AH49">
            <v>0</v>
          </cell>
        </row>
        <row r="50">
          <cell r="A50" t="str">
            <v>CHIMBORAZO</v>
          </cell>
          <cell r="B50">
            <v>606</v>
          </cell>
          <cell r="C50" t="str">
            <v>GUAMOTE</v>
          </cell>
          <cell r="D50">
            <v>19.621539712458883</v>
          </cell>
          <cell r="E50">
            <v>36.953408244604674</v>
          </cell>
          <cell r="F50">
            <v>0</v>
          </cell>
          <cell r="G50">
            <v>5971</v>
          </cell>
          <cell r="H50">
            <v>941</v>
          </cell>
          <cell r="I50">
            <v>2943</v>
          </cell>
          <cell r="J50">
            <v>2509</v>
          </cell>
          <cell r="K50">
            <v>542</v>
          </cell>
          <cell r="L50">
            <v>8855</v>
          </cell>
          <cell r="M50">
            <v>3409</v>
          </cell>
          <cell r="N50">
            <v>3891</v>
          </cell>
          <cell r="O50">
            <v>1116</v>
          </cell>
          <cell r="P50">
            <v>7660</v>
          </cell>
          <cell r="Q50">
            <v>18125</v>
          </cell>
          <cell r="R50">
            <v>323</v>
          </cell>
          <cell r="S50">
            <v>520</v>
          </cell>
          <cell r="T50">
            <v>84380.317687999996</v>
          </cell>
          <cell r="U50">
            <v>32586.321513002364</v>
          </cell>
          <cell r="V50">
            <v>2764.9479768786127</v>
          </cell>
          <cell r="W50">
            <v>239</v>
          </cell>
          <cell r="X50">
            <v>14</v>
          </cell>
          <cell r="Y50">
            <v>81.341666666666669</v>
          </cell>
          <cell r="Z50">
            <v>17</v>
          </cell>
          <cell r="AA50">
            <v>53</v>
          </cell>
          <cell r="AB50">
            <v>4.8</v>
          </cell>
          <cell r="AC50">
            <v>7506</v>
          </cell>
          <cell r="AD50">
            <v>5</v>
          </cell>
          <cell r="AE50">
            <v>1</v>
          </cell>
          <cell r="AF50">
            <v>0</v>
          </cell>
          <cell r="AG50">
            <v>881</v>
          </cell>
          <cell r="AH50">
            <v>0</v>
          </cell>
        </row>
        <row r="51">
          <cell r="A51" t="str">
            <v>CHIMBORAZO</v>
          </cell>
          <cell r="B51">
            <v>607</v>
          </cell>
          <cell r="C51" t="str">
            <v>GUANO</v>
          </cell>
          <cell r="D51">
            <v>10.802003293084523</v>
          </cell>
          <cell r="E51">
            <v>93.209057490266034</v>
          </cell>
          <cell r="F51">
            <v>1</v>
          </cell>
          <cell r="G51">
            <v>4415</v>
          </cell>
          <cell r="H51">
            <v>1302</v>
          </cell>
          <cell r="I51">
            <v>3019</v>
          </cell>
          <cell r="J51">
            <v>4550</v>
          </cell>
          <cell r="K51">
            <v>245</v>
          </cell>
          <cell r="L51">
            <v>10568</v>
          </cell>
          <cell r="M51">
            <v>3760</v>
          </cell>
          <cell r="N51">
            <v>5702</v>
          </cell>
          <cell r="O51">
            <v>3099</v>
          </cell>
          <cell r="P51">
            <v>8631</v>
          </cell>
          <cell r="Q51">
            <v>19799</v>
          </cell>
          <cell r="R51">
            <v>1077</v>
          </cell>
          <cell r="S51">
            <v>345</v>
          </cell>
          <cell r="T51">
            <v>35823.540286000003</v>
          </cell>
          <cell r="U51">
            <v>33666.264258555137</v>
          </cell>
          <cell r="V51">
            <v>3691.8676171079428</v>
          </cell>
          <cell r="W51">
            <v>387</v>
          </cell>
          <cell r="X51">
            <v>10</v>
          </cell>
          <cell r="Y51">
            <v>160.20264317180616</v>
          </cell>
          <cell r="Z51">
            <v>38</v>
          </cell>
          <cell r="AA51">
            <v>57</v>
          </cell>
          <cell r="AB51">
            <v>4.42512077294686</v>
          </cell>
          <cell r="AC51">
            <v>7909</v>
          </cell>
          <cell r="AD51">
            <v>26</v>
          </cell>
          <cell r="AE51">
            <v>15</v>
          </cell>
          <cell r="AF51">
            <v>0</v>
          </cell>
          <cell r="AG51">
            <v>20747</v>
          </cell>
          <cell r="AH51">
            <v>1</v>
          </cell>
        </row>
        <row r="52">
          <cell r="A52" t="str">
            <v>CHIMBORAZO</v>
          </cell>
          <cell r="B52">
            <v>608</v>
          </cell>
          <cell r="C52" t="str">
            <v>PALLATANGA</v>
          </cell>
          <cell r="D52">
            <v>15.889370932754881</v>
          </cell>
          <cell r="E52">
            <v>30.459906593841524</v>
          </cell>
          <cell r="F52">
            <v>1</v>
          </cell>
          <cell r="G52">
            <v>1327</v>
          </cell>
          <cell r="H52">
            <v>218</v>
          </cell>
          <cell r="I52">
            <v>1032</v>
          </cell>
          <cell r="J52">
            <v>985</v>
          </cell>
          <cell r="K52">
            <v>694</v>
          </cell>
          <cell r="L52">
            <v>2665</v>
          </cell>
          <cell r="M52">
            <v>1546</v>
          </cell>
          <cell r="N52">
            <v>1722</v>
          </cell>
          <cell r="O52">
            <v>1069</v>
          </cell>
          <cell r="P52">
            <v>2336</v>
          </cell>
          <cell r="Q52">
            <v>6767</v>
          </cell>
          <cell r="R52">
            <v>182</v>
          </cell>
          <cell r="S52">
            <v>85</v>
          </cell>
          <cell r="T52">
            <v>84134.450370000006</v>
          </cell>
          <cell r="U52">
            <v>29766.093862815884</v>
          </cell>
          <cell r="V52">
            <v>3392.4732510288068</v>
          </cell>
          <cell r="W52">
            <v>161</v>
          </cell>
          <cell r="X52">
            <v>1</v>
          </cell>
          <cell r="Y52">
            <v>137.15</v>
          </cell>
          <cell r="Z52">
            <v>2</v>
          </cell>
          <cell r="AA52">
            <v>8</v>
          </cell>
          <cell r="AB52">
            <v>3.3333333333333335</v>
          </cell>
          <cell r="AC52">
            <v>2133</v>
          </cell>
          <cell r="AD52">
            <v>4</v>
          </cell>
          <cell r="AE52">
            <v>3</v>
          </cell>
          <cell r="AF52">
            <v>0</v>
          </cell>
          <cell r="AG52">
            <v>2156</v>
          </cell>
          <cell r="AH52">
            <v>1</v>
          </cell>
        </row>
        <row r="53">
          <cell r="A53" t="str">
            <v>CHIMBORAZO</v>
          </cell>
          <cell r="B53">
            <v>609</v>
          </cell>
          <cell r="C53" t="str">
            <v>PENIPE</v>
          </cell>
          <cell r="D53">
            <v>9.717171717171718</v>
          </cell>
          <cell r="E53">
            <v>18.372910929959925</v>
          </cell>
          <cell r="F53">
            <v>0</v>
          </cell>
          <cell r="G53">
            <v>593</v>
          </cell>
          <cell r="H53">
            <v>440</v>
          </cell>
          <cell r="I53">
            <v>852</v>
          </cell>
          <cell r="J53">
            <v>985</v>
          </cell>
          <cell r="K53">
            <v>198</v>
          </cell>
          <cell r="L53">
            <v>1971</v>
          </cell>
          <cell r="M53">
            <v>890</v>
          </cell>
          <cell r="N53">
            <v>957</v>
          </cell>
          <cell r="O53">
            <v>871</v>
          </cell>
          <cell r="P53">
            <v>1916</v>
          </cell>
          <cell r="Q53">
            <v>3806</v>
          </cell>
          <cell r="R53">
            <v>90</v>
          </cell>
          <cell r="S53">
            <v>43</v>
          </cell>
          <cell r="T53">
            <v>46266.170882999999</v>
          </cell>
          <cell r="U53">
            <v>34366.528735632186</v>
          </cell>
          <cell r="V53">
            <v>3748.4925373134329</v>
          </cell>
          <cell r="W53">
            <v>77</v>
          </cell>
          <cell r="X53">
            <v>5</v>
          </cell>
          <cell r="Y53">
            <v>185.44943820224719</v>
          </cell>
          <cell r="Z53">
            <v>6</v>
          </cell>
          <cell r="AA53">
            <v>19</v>
          </cell>
          <cell r="AB53">
            <v>4.6619718309859151</v>
          </cell>
          <cell r="AC53">
            <v>1495</v>
          </cell>
          <cell r="AD53">
            <v>9</v>
          </cell>
          <cell r="AE53">
            <v>8</v>
          </cell>
          <cell r="AF53">
            <v>0</v>
          </cell>
          <cell r="AG53">
            <v>14558</v>
          </cell>
          <cell r="AH53">
            <v>0</v>
          </cell>
        </row>
        <row r="54">
          <cell r="A54" t="str">
            <v>CHIMBORAZO</v>
          </cell>
          <cell r="B54">
            <v>610</v>
          </cell>
          <cell r="C54" t="str">
            <v>CUMANDA</v>
          </cell>
          <cell r="D54">
            <v>8.774439675727228</v>
          </cell>
          <cell r="E54">
            <v>81.25</v>
          </cell>
          <cell r="F54">
            <v>2</v>
          </cell>
          <cell r="G54">
            <v>1519</v>
          </cell>
          <cell r="H54">
            <v>349</v>
          </cell>
          <cell r="I54">
            <v>896</v>
          </cell>
          <cell r="J54">
            <v>1914</v>
          </cell>
          <cell r="K54">
            <v>938</v>
          </cell>
          <cell r="L54">
            <v>3222</v>
          </cell>
          <cell r="M54">
            <v>2657</v>
          </cell>
          <cell r="N54">
            <v>2510</v>
          </cell>
          <cell r="O54">
            <v>1838</v>
          </cell>
          <cell r="P54">
            <v>2656</v>
          </cell>
          <cell r="Q54">
            <v>8505</v>
          </cell>
          <cell r="R54">
            <v>360</v>
          </cell>
          <cell r="S54">
            <v>220</v>
          </cell>
          <cell r="T54">
            <v>75714.349862000003</v>
          </cell>
          <cell r="U54">
            <v>24678.14935064935</v>
          </cell>
          <cell r="V54">
            <v>2215.7359413202935</v>
          </cell>
          <cell r="W54">
            <v>273</v>
          </cell>
          <cell r="X54">
            <v>0</v>
          </cell>
          <cell r="Y54">
            <v>137.59615384615384</v>
          </cell>
          <cell r="Z54">
            <v>7</v>
          </cell>
          <cell r="AA54">
            <v>8</v>
          </cell>
          <cell r="AB54">
            <v>5.2765957446808507</v>
          </cell>
          <cell r="AC54">
            <v>2426</v>
          </cell>
          <cell r="AD54">
            <v>4</v>
          </cell>
          <cell r="AE54">
            <v>6</v>
          </cell>
          <cell r="AF54">
            <v>0</v>
          </cell>
          <cell r="AG54">
            <v>4324</v>
          </cell>
          <cell r="AH54">
            <v>0</v>
          </cell>
        </row>
        <row r="55">
          <cell r="A55" t="str">
            <v>EL ORO</v>
          </cell>
          <cell r="B55">
            <v>701</v>
          </cell>
          <cell r="C55" t="str">
            <v>MACHALA</v>
          </cell>
          <cell r="D55">
            <v>3.1277310151326989</v>
          </cell>
          <cell r="E55">
            <v>744.96335332243018</v>
          </cell>
          <cell r="F55">
            <v>52</v>
          </cell>
          <cell r="G55">
            <v>23388</v>
          </cell>
          <cell r="H55">
            <v>757</v>
          </cell>
          <cell r="I55">
            <v>13819</v>
          </cell>
          <cell r="J55">
            <v>41174</v>
          </cell>
          <cell r="K55">
            <v>15718</v>
          </cell>
          <cell r="L55">
            <v>62712</v>
          </cell>
          <cell r="M55">
            <v>59045</v>
          </cell>
          <cell r="N55">
            <v>52792</v>
          </cell>
          <cell r="O55">
            <v>47790</v>
          </cell>
          <cell r="P55">
            <v>53592</v>
          </cell>
          <cell r="Q55">
            <v>173545</v>
          </cell>
          <cell r="R55">
            <v>18986</v>
          </cell>
          <cell r="S55">
            <v>13921</v>
          </cell>
          <cell r="T55">
            <v>0</v>
          </cell>
          <cell r="U55">
            <v>280891.00761278195</v>
          </cell>
          <cell r="V55">
            <v>7260.8729281767955</v>
          </cell>
          <cell r="W55">
            <v>5950</v>
          </cell>
          <cell r="X55">
            <v>1</v>
          </cell>
          <cell r="Y55">
            <v>269.61921216309605</v>
          </cell>
          <cell r="Z55">
            <v>612</v>
          </cell>
          <cell r="AA55">
            <v>727</v>
          </cell>
          <cell r="AB55">
            <v>4.4389036924248195</v>
          </cell>
          <cell r="AC55">
            <v>47765</v>
          </cell>
          <cell r="AD55">
            <v>285</v>
          </cell>
          <cell r="AE55">
            <v>414</v>
          </cell>
          <cell r="AF55">
            <v>5</v>
          </cell>
          <cell r="AG55">
            <v>4802</v>
          </cell>
          <cell r="AH55">
            <v>3</v>
          </cell>
        </row>
        <row r="56">
          <cell r="A56" t="str">
            <v>EL ORO</v>
          </cell>
          <cell r="B56">
            <v>702</v>
          </cell>
          <cell r="C56" t="str">
            <v>ARENILLAS</v>
          </cell>
          <cell r="D56">
            <v>4.9718724886150545</v>
          </cell>
          <cell r="E56">
            <v>33.212085220102445</v>
          </cell>
          <cell r="F56">
            <v>5</v>
          </cell>
          <cell r="G56">
            <v>2688</v>
          </cell>
          <cell r="H56">
            <v>347</v>
          </cell>
          <cell r="I56">
            <v>1512</v>
          </cell>
          <cell r="J56">
            <v>3515</v>
          </cell>
          <cell r="K56">
            <v>1408</v>
          </cell>
          <cell r="L56">
            <v>6718</v>
          </cell>
          <cell r="M56">
            <v>5507</v>
          </cell>
          <cell r="N56">
            <v>4530</v>
          </cell>
          <cell r="O56">
            <v>3186</v>
          </cell>
          <cell r="P56">
            <v>5199</v>
          </cell>
          <cell r="Q56">
            <v>16392</v>
          </cell>
          <cell r="R56">
            <v>1068</v>
          </cell>
          <cell r="S56">
            <v>807</v>
          </cell>
          <cell r="T56">
            <v>35892.647041999997</v>
          </cell>
          <cell r="U56">
            <v>31012.088075880758</v>
          </cell>
          <cell r="V56">
            <v>3381.8228980322006</v>
          </cell>
          <cell r="W56">
            <v>440</v>
          </cell>
          <cell r="X56">
            <v>0</v>
          </cell>
          <cell r="Y56">
            <v>124.56060606060606</v>
          </cell>
          <cell r="Z56">
            <v>119</v>
          </cell>
          <cell r="AA56">
            <v>55</v>
          </cell>
          <cell r="AB56">
            <v>4.5365853658536581</v>
          </cell>
          <cell r="AC56">
            <v>5185</v>
          </cell>
          <cell r="AD56">
            <v>6</v>
          </cell>
          <cell r="AE56">
            <v>6</v>
          </cell>
          <cell r="AF56">
            <v>0</v>
          </cell>
          <cell r="AG56">
            <v>2423</v>
          </cell>
          <cell r="AH56">
            <v>0</v>
          </cell>
        </row>
        <row r="57">
          <cell r="A57" t="str">
            <v>EL ORO</v>
          </cell>
          <cell r="B57">
            <v>703</v>
          </cell>
          <cell r="C57" t="str">
            <v>ATAHUALPA</v>
          </cell>
          <cell r="D57">
            <v>4.3659043659043659</v>
          </cell>
          <cell r="E57">
            <v>20.994097322199828</v>
          </cell>
          <cell r="F57">
            <v>0</v>
          </cell>
          <cell r="G57">
            <v>574</v>
          </cell>
          <cell r="H57">
            <v>80</v>
          </cell>
          <cell r="I57">
            <v>532</v>
          </cell>
          <cell r="J57">
            <v>1246</v>
          </cell>
          <cell r="K57">
            <v>414</v>
          </cell>
          <cell r="L57">
            <v>1586</v>
          </cell>
          <cell r="M57">
            <v>1342</v>
          </cell>
          <cell r="N57">
            <v>1115</v>
          </cell>
          <cell r="O57">
            <v>853</v>
          </cell>
          <cell r="P57">
            <v>1431</v>
          </cell>
          <cell r="Q57">
            <v>3214</v>
          </cell>
          <cell r="R57">
            <v>181</v>
          </cell>
          <cell r="S57">
            <v>61</v>
          </cell>
          <cell r="T57">
            <v>34986.678239000001</v>
          </cell>
          <cell r="U57">
            <v>33541.043478260872</v>
          </cell>
          <cell r="V57">
            <v>1900.3552631578948</v>
          </cell>
          <cell r="W57">
            <v>63</v>
          </cell>
          <cell r="X57">
            <v>0</v>
          </cell>
          <cell r="Y57">
            <v>346.47058823529414</v>
          </cell>
          <cell r="Z57">
            <v>20</v>
          </cell>
          <cell r="AA57">
            <v>24</v>
          </cell>
          <cell r="AB57">
            <v>5.3529411764705879</v>
          </cell>
          <cell r="AC57">
            <v>1179</v>
          </cell>
          <cell r="AD57">
            <v>1</v>
          </cell>
          <cell r="AE57">
            <v>1</v>
          </cell>
          <cell r="AF57">
            <v>0</v>
          </cell>
          <cell r="AG57">
            <v>256</v>
          </cell>
          <cell r="AH57">
            <v>0</v>
          </cell>
        </row>
        <row r="58">
          <cell r="A58" t="str">
            <v>EL ORO</v>
          </cell>
          <cell r="B58">
            <v>704</v>
          </cell>
          <cell r="C58" t="str">
            <v>BALSAS</v>
          </cell>
          <cell r="D58">
            <v>5.0118816158997621</v>
          </cell>
          <cell r="E58">
            <v>98.634272570442775</v>
          </cell>
          <cell r="F58">
            <v>0</v>
          </cell>
          <cell r="G58">
            <v>765</v>
          </cell>
          <cell r="H58">
            <v>80</v>
          </cell>
          <cell r="I58">
            <v>378</v>
          </cell>
          <cell r="J58">
            <v>1225</v>
          </cell>
          <cell r="K58">
            <v>801</v>
          </cell>
          <cell r="L58">
            <v>1757</v>
          </cell>
          <cell r="M58">
            <v>1337</v>
          </cell>
          <cell r="N58">
            <v>1487</v>
          </cell>
          <cell r="O58">
            <v>892</v>
          </cell>
          <cell r="P58">
            <v>1542</v>
          </cell>
          <cell r="Q58">
            <v>4634</v>
          </cell>
          <cell r="R58">
            <v>308</v>
          </cell>
          <cell r="S58">
            <v>160</v>
          </cell>
          <cell r="T58">
            <v>52106.216877999999</v>
          </cell>
          <cell r="U58">
            <v>81968.270462633445</v>
          </cell>
          <cell r="V58">
            <v>3401.2350230414745</v>
          </cell>
          <cell r="W58">
            <v>151</v>
          </cell>
          <cell r="X58">
            <v>0</v>
          </cell>
          <cell r="Y58">
            <v>129.44444444444446</v>
          </cell>
          <cell r="Z58">
            <v>62</v>
          </cell>
          <cell r="AA58">
            <v>6</v>
          </cell>
          <cell r="AB58">
            <v>4.583333333333333</v>
          </cell>
          <cell r="AC58">
            <v>1312</v>
          </cell>
          <cell r="AD58">
            <v>0</v>
          </cell>
          <cell r="AE58">
            <v>0</v>
          </cell>
          <cell r="AF58">
            <v>0</v>
          </cell>
          <cell r="AG58">
            <v>726</v>
          </cell>
          <cell r="AH58">
            <v>0</v>
          </cell>
        </row>
        <row r="59">
          <cell r="A59" t="str">
            <v>EL ORO</v>
          </cell>
          <cell r="B59">
            <v>705</v>
          </cell>
          <cell r="C59" t="str">
            <v>CHILLA</v>
          </cell>
          <cell r="D59">
            <v>10.723039215686274</v>
          </cell>
          <cell r="E59">
            <v>7.4760729549148257</v>
          </cell>
          <cell r="F59">
            <v>0</v>
          </cell>
          <cell r="G59">
            <v>249</v>
          </cell>
          <cell r="H59">
            <v>120</v>
          </cell>
          <cell r="I59">
            <v>256</v>
          </cell>
          <cell r="J59">
            <v>280</v>
          </cell>
          <cell r="K59">
            <v>37</v>
          </cell>
          <cell r="L59">
            <v>658</v>
          </cell>
          <cell r="M59">
            <v>326</v>
          </cell>
          <cell r="N59">
            <v>374</v>
          </cell>
          <cell r="O59">
            <v>231</v>
          </cell>
          <cell r="P59">
            <v>409</v>
          </cell>
          <cell r="Q59">
            <v>1354</v>
          </cell>
          <cell r="R59">
            <v>44</v>
          </cell>
          <cell r="S59">
            <v>47</v>
          </cell>
          <cell r="T59">
            <v>38213.335665999999</v>
          </cell>
          <cell r="U59">
            <v>21574.763157894737</v>
          </cell>
          <cell r="V59">
            <v>1496.4411764705883</v>
          </cell>
          <cell r="W59">
            <v>42</v>
          </cell>
          <cell r="X59">
            <v>0</v>
          </cell>
          <cell r="Y59">
            <v>0</v>
          </cell>
          <cell r="Z59">
            <v>0</v>
          </cell>
          <cell r="AA59">
            <v>7</v>
          </cell>
          <cell r="AB59">
            <v>0</v>
          </cell>
          <cell r="AC59">
            <v>515</v>
          </cell>
          <cell r="AD59">
            <v>0</v>
          </cell>
          <cell r="AE59">
            <v>0</v>
          </cell>
          <cell r="AF59">
            <v>0</v>
          </cell>
          <cell r="AG59">
            <v>470</v>
          </cell>
          <cell r="AH59">
            <v>5</v>
          </cell>
        </row>
        <row r="60">
          <cell r="A60" t="str">
            <v>EL ORO</v>
          </cell>
          <cell r="B60">
            <v>706</v>
          </cell>
          <cell r="C60" t="str">
            <v>EL GUABO</v>
          </cell>
          <cell r="D60">
            <v>5.7210501078877964</v>
          </cell>
          <cell r="E60">
            <v>82.448273019536728</v>
          </cell>
          <cell r="F60">
            <v>2</v>
          </cell>
          <cell r="G60">
            <v>5712</v>
          </cell>
          <cell r="H60">
            <v>560</v>
          </cell>
          <cell r="I60">
            <v>2718</v>
          </cell>
          <cell r="J60">
            <v>6653</v>
          </cell>
          <cell r="K60">
            <v>1312</v>
          </cell>
          <cell r="L60">
            <v>12612</v>
          </cell>
          <cell r="M60">
            <v>11652</v>
          </cell>
          <cell r="N60">
            <v>9000</v>
          </cell>
          <cell r="O60">
            <v>6567</v>
          </cell>
          <cell r="P60">
            <v>8227</v>
          </cell>
          <cell r="Q60">
            <v>32342</v>
          </cell>
          <cell r="R60">
            <v>1518</v>
          </cell>
          <cell r="S60">
            <v>1542</v>
          </cell>
          <cell r="T60">
            <v>24074.082312999999</v>
          </cell>
          <cell r="U60">
            <v>479764.99116607773</v>
          </cell>
          <cell r="V60">
            <v>4728.3713991769546</v>
          </cell>
          <cell r="W60">
            <v>641</v>
          </cell>
          <cell r="X60">
            <v>1</v>
          </cell>
          <cell r="Y60">
            <v>201.97297297297297</v>
          </cell>
          <cell r="Z60">
            <v>0</v>
          </cell>
          <cell r="AA60">
            <v>76</v>
          </cell>
          <cell r="AB60">
            <v>4.3511450381679388</v>
          </cell>
          <cell r="AC60">
            <v>9640</v>
          </cell>
          <cell r="AD60">
            <v>11</v>
          </cell>
          <cell r="AE60">
            <v>21</v>
          </cell>
          <cell r="AF60">
            <v>0</v>
          </cell>
          <cell r="AG60">
            <v>2656</v>
          </cell>
          <cell r="AH60">
            <v>0</v>
          </cell>
        </row>
        <row r="61">
          <cell r="A61" t="str">
            <v>EL ORO</v>
          </cell>
          <cell r="B61">
            <v>707</v>
          </cell>
          <cell r="C61" t="str">
            <v>HUAQUILLAS</v>
          </cell>
          <cell r="D61">
            <v>4.1869402175597354</v>
          </cell>
          <cell r="E61">
            <v>757.05550329256823</v>
          </cell>
          <cell r="F61">
            <v>4</v>
          </cell>
          <cell r="G61">
            <v>5157</v>
          </cell>
          <cell r="H61">
            <v>394</v>
          </cell>
          <cell r="I61">
            <v>2870</v>
          </cell>
          <cell r="J61">
            <v>5611</v>
          </cell>
          <cell r="K61">
            <v>2855</v>
          </cell>
          <cell r="L61">
            <v>11874</v>
          </cell>
          <cell r="M61">
            <v>11658</v>
          </cell>
          <cell r="N61">
            <v>9393</v>
          </cell>
          <cell r="O61">
            <v>5002</v>
          </cell>
          <cell r="P61">
            <v>9425</v>
          </cell>
          <cell r="Q61">
            <v>30447</v>
          </cell>
          <cell r="R61">
            <v>1904</v>
          </cell>
          <cell r="S61">
            <v>1798</v>
          </cell>
          <cell r="T61">
            <v>31029.993374999998</v>
          </cell>
          <cell r="U61">
            <v>62008.679208688904</v>
          </cell>
          <cell r="V61">
            <v>16253.165004533092</v>
          </cell>
          <cell r="W61">
            <v>1517</v>
          </cell>
          <cell r="X61">
            <v>0</v>
          </cell>
          <cell r="Y61">
            <v>155.83428571428573</v>
          </cell>
          <cell r="Z61">
            <v>349</v>
          </cell>
          <cell r="AA61">
            <v>66</v>
          </cell>
          <cell r="AB61">
            <v>4.5062499999999996</v>
          </cell>
          <cell r="AC61">
            <v>9622</v>
          </cell>
          <cell r="AD61">
            <v>19</v>
          </cell>
          <cell r="AE61">
            <v>6</v>
          </cell>
          <cell r="AF61">
            <v>0</v>
          </cell>
          <cell r="AG61">
            <v>2026</v>
          </cell>
          <cell r="AH61">
            <v>1</v>
          </cell>
        </row>
        <row r="62">
          <cell r="A62" t="str">
            <v>EL ORO</v>
          </cell>
          <cell r="B62">
            <v>708</v>
          </cell>
          <cell r="C62" t="str">
            <v>MARCABELI</v>
          </cell>
          <cell r="D62">
            <v>5.9842946114270239</v>
          </cell>
          <cell r="E62">
            <v>36.655905299973092</v>
          </cell>
          <cell r="F62">
            <v>0</v>
          </cell>
          <cell r="G62">
            <v>555</v>
          </cell>
          <cell r="H62">
            <v>164</v>
          </cell>
          <cell r="I62">
            <v>352</v>
          </cell>
          <cell r="J62">
            <v>1081</v>
          </cell>
          <cell r="K62">
            <v>298</v>
          </cell>
          <cell r="L62">
            <v>1371</v>
          </cell>
          <cell r="M62">
            <v>1171</v>
          </cell>
          <cell r="N62">
            <v>1082</v>
          </cell>
          <cell r="O62">
            <v>988</v>
          </cell>
          <cell r="P62">
            <v>1245</v>
          </cell>
          <cell r="Q62">
            <v>3236</v>
          </cell>
          <cell r="R62">
            <v>256</v>
          </cell>
          <cell r="S62">
            <v>106</v>
          </cell>
          <cell r="T62">
            <v>51953.073349999999</v>
          </cell>
          <cell r="U62">
            <v>24771.771186440677</v>
          </cell>
          <cell r="V62">
            <v>3532.0954773869348</v>
          </cell>
          <cell r="W62">
            <v>158</v>
          </cell>
          <cell r="X62">
            <v>0</v>
          </cell>
          <cell r="Y62">
            <v>0</v>
          </cell>
          <cell r="Z62">
            <v>24</v>
          </cell>
          <cell r="AA62">
            <v>6</v>
          </cell>
          <cell r="AB62">
            <v>0</v>
          </cell>
          <cell r="AC62">
            <v>1011</v>
          </cell>
          <cell r="AD62">
            <v>0</v>
          </cell>
          <cell r="AE62">
            <v>0</v>
          </cell>
          <cell r="AF62">
            <v>0</v>
          </cell>
          <cell r="AG62">
            <v>34</v>
          </cell>
          <cell r="AH62">
            <v>0</v>
          </cell>
        </row>
        <row r="63">
          <cell r="A63" t="str">
            <v>EL ORO</v>
          </cell>
          <cell r="B63">
            <v>709</v>
          </cell>
          <cell r="C63" t="str">
            <v>PASAJE</v>
          </cell>
          <cell r="D63">
            <v>4.5404013808437194</v>
          </cell>
          <cell r="E63">
            <v>159.73584326115096</v>
          </cell>
          <cell r="F63">
            <v>2</v>
          </cell>
          <cell r="G63">
            <v>6922</v>
          </cell>
          <cell r="H63">
            <v>426</v>
          </cell>
          <cell r="I63">
            <v>4759</v>
          </cell>
          <cell r="J63">
            <v>12653</v>
          </cell>
          <cell r="K63">
            <v>6348</v>
          </cell>
          <cell r="L63">
            <v>18998</v>
          </cell>
          <cell r="M63">
            <v>16457</v>
          </cell>
          <cell r="N63">
            <v>14360</v>
          </cell>
          <cell r="O63">
            <v>13621</v>
          </cell>
          <cell r="P63">
            <v>15159</v>
          </cell>
          <cell r="Q63">
            <v>49217</v>
          </cell>
          <cell r="R63">
            <v>4029</v>
          </cell>
          <cell r="S63">
            <v>3119</v>
          </cell>
          <cell r="T63">
            <v>23548.369850999999</v>
          </cell>
          <cell r="U63">
            <v>320199.52175805048</v>
          </cell>
          <cell r="V63">
            <v>5533.246075949367</v>
          </cell>
          <cell r="W63">
            <v>1259</v>
          </cell>
          <cell r="X63">
            <v>3</v>
          </cell>
          <cell r="Y63">
            <v>302.32432432432432</v>
          </cell>
          <cell r="Z63">
            <v>0</v>
          </cell>
          <cell r="AA63">
            <v>115</v>
          </cell>
          <cell r="AB63">
            <v>4.4163090128755362</v>
          </cell>
          <cell r="AC63">
            <v>14264</v>
          </cell>
          <cell r="AD63">
            <v>25</v>
          </cell>
          <cell r="AE63">
            <v>40</v>
          </cell>
          <cell r="AF63">
            <v>0</v>
          </cell>
          <cell r="AG63">
            <v>3153</v>
          </cell>
          <cell r="AH63">
            <v>5</v>
          </cell>
        </row>
        <row r="64">
          <cell r="A64" t="str">
            <v>EL ORO</v>
          </cell>
          <cell r="B64">
            <v>710</v>
          </cell>
          <cell r="C64" t="str">
            <v>PIÑAS</v>
          </cell>
          <cell r="D64">
            <v>3.4755641107902897</v>
          </cell>
          <cell r="E64">
            <v>42.126762846490521</v>
          </cell>
          <cell r="F64">
            <v>2</v>
          </cell>
          <cell r="G64">
            <v>2345</v>
          </cell>
          <cell r="H64">
            <v>179</v>
          </cell>
          <cell r="I64">
            <v>1817</v>
          </cell>
          <cell r="J64">
            <v>5935</v>
          </cell>
          <cell r="K64">
            <v>2078</v>
          </cell>
          <cell r="L64">
            <v>7026</v>
          </cell>
          <cell r="M64">
            <v>6028</v>
          </cell>
          <cell r="N64">
            <v>5260</v>
          </cell>
          <cell r="O64">
            <v>3959</v>
          </cell>
          <cell r="P64">
            <v>6464</v>
          </cell>
          <cell r="Q64">
            <v>17486</v>
          </cell>
          <cell r="R64">
            <v>1724</v>
          </cell>
          <cell r="S64">
            <v>856</v>
          </cell>
          <cell r="T64">
            <v>50568.788937999998</v>
          </cell>
          <cell r="U64">
            <v>164708.40136054423</v>
          </cell>
          <cell r="V64">
            <v>3157.9527458492976</v>
          </cell>
          <cell r="W64">
            <v>469</v>
          </cell>
          <cell r="X64">
            <v>2</v>
          </cell>
          <cell r="Y64">
            <v>254.45263157894738</v>
          </cell>
          <cell r="Z64">
            <v>213</v>
          </cell>
          <cell r="AA64">
            <v>91</v>
          </cell>
          <cell r="AB64">
            <v>5.1460674157303368</v>
          </cell>
          <cell r="AC64">
            <v>5077</v>
          </cell>
          <cell r="AD64">
            <v>3</v>
          </cell>
          <cell r="AE64">
            <v>5</v>
          </cell>
          <cell r="AF64">
            <v>0</v>
          </cell>
          <cell r="AG64">
            <v>405</v>
          </cell>
          <cell r="AH64">
            <v>0</v>
          </cell>
        </row>
        <row r="65">
          <cell r="A65" t="str">
            <v>EL ORO</v>
          </cell>
          <cell r="B65">
            <v>711</v>
          </cell>
          <cell r="C65" t="str">
            <v>PORTOVELO</v>
          </cell>
          <cell r="D65">
            <v>4.4383950763403952</v>
          </cell>
          <cell r="E65">
            <v>42.350817509633075</v>
          </cell>
          <cell r="F65">
            <v>0</v>
          </cell>
          <cell r="G65">
            <v>1121</v>
          </cell>
          <cell r="H65">
            <v>120</v>
          </cell>
          <cell r="I65">
            <v>828</v>
          </cell>
          <cell r="J65">
            <v>2592</v>
          </cell>
          <cell r="K65">
            <v>1593</v>
          </cell>
          <cell r="L65">
            <v>3378</v>
          </cell>
          <cell r="M65">
            <v>2674</v>
          </cell>
          <cell r="N65">
            <v>2593</v>
          </cell>
          <cell r="O65">
            <v>2175</v>
          </cell>
          <cell r="P65">
            <v>2932</v>
          </cell>
          <cell r="Q65">
            <v>9462</v>
          </cell>
          <cell r="R65">
            <v>741</v>
          </cell>
          <cell r="S65">
            <v>379</v>
          </cell>
          <cell r="T65">
            <v>68555.081447000004</v>
          </cell>
          <cell r="U65">
            <v>216604.47465437787</v>
          </cell>
          <cell r="V65">
            <v>7338.9210526315792</v>
          </cell>
          <cell r="W65">
            <v>290</v>
          </cell>
          <cell r="X65">
            <v>0</v>
          </cell>
          <cell r="Y65">
            <v>0</v>
          </cell>
          <cell r="Z65">
            <v>15</v>
          </cell>
          <cell r="AA65">
            <v>39</v>
          </cell>
          <cell r="AB65">
            <v>0</v>
          </cell>
          <cell r="AC65">
            <v>2669</v>
          </cell>
          <cell r="AD65">
            <v>0</v>
          </cell>
          <cell r="AE65">
            <v>0</v>
          </cell>
          <cell r="AF65">
            <v>0</v>
          </cell>
          <cell r="AG65">
            <v>21516</v>
          </cell>
          <cell r="AH65">
            <v>1</v>
          </cell>
        </row>
        <row r="66">
          <cell r="A66" t="str">
            <v>EL ORO</v>
          </cell>
          <cell r="B66">
            <v>712</v>
          </cell>
          <cell r="C66" t="str">
            <v>SANTA ROSA</v>
          </cell>
          <cell r="D66">
            <v>4.3291207313794029</v>
          </cell>
          <cell r="E66">
            <v>84.001752165871693</v>
          </cell>
          <cell r="F66">
            <v>0</v>
          </cell>
          <cell r="G66">
            <v>6555</v>
          </cell>
          <cell r="H66">
            <v>370</v>
          </cell>
          <cell r="I66">
            <v>4248</v>
          </cell>
          <cell r="J66">
            <v>12572</v>
          </cell>
          <cell r="K66">
            <v>5164</v>
          </cell>
          <cell r="L66">
            <v>17556</v>
          </cell>
          <cell r="M66">
            <v>15260</v>
          </cell>
          <cell r="N66">
            <v>13900</v>
          </cell>
          <cell r="O66">
            <v>12444</v>
          </cell>
          <cell r="P66">
            <v>14165</v>
          </cell>
          <cell r="Q66">
            <v>43940</v>
          </cell>
          <cell r="R66">
            <v>3969</v>
          </cell>
          <cell r="S66">
            <v>3040</v>
          </cell>
          <cell r="T66">
            <v>21682.052142</v>
          </cell>
          <cell r="U66">
            <v>59228.30995177554</v>
          </cell>
          <cell r="V66">
            <v>3888.3398152649488</v>
          </cell>
          <cell r="W66">
            <v>1259</v>
          </cell>
          <cell r="X66">
            <v>1</v>
          </cell>
          <cell r="Y66">
            <v>285.37931034482756</v>
          </cell>
          <cell r="Z66">
            <v>12</v>
          </cell>
          <cell r="AA66">
            <v>141</v>
          </cell>
          <cell r="AB66">
            <v>4.6753926701570681</v>
          </cell>
          <cell r="AC66">
            <v>13243</v>
          </cell>
          <cell r="AD66">
            <v>22</v>
          </cell>
          <cell r="AE66">
            <v>33</v>
          </cell>
          <cell r="AF66">
            <v>0</v>
          </cell>
          <cell r="AG66">
            <v>7244</v>
          </cell>
          <cell r="AH66">
            <v>0</v>
          </cell>
        </row>
        <row r="67">
          <cell r="A67" t="str">
            <v>EL ORO</v>
          </cell>
          <cell r="B67">
            <v>713</v>
          </cell>
          <cell r="C67" t="str">
            <v>ZARUMA</v>
          </cell>
          <cell r="D67">
            <v>6.9184890656063622</v>
          </cell>
          <cell r="E67">
            <v>37.14431050960323</v>
          </cell>
          <cell r="F67">
            <v>2</v>
          </cell>
          <cell r="G67">
            <v>2183</v>
          </cell>
          <cell r="H67">
            <v>380</v>
          </cell>
          <cell r="I67">
            <v>1689</v>
          </cell>
          <cell r="J67">
            <v>4533</v>
          </cell>
          <cell r="K67">
            <v>1678</v>
          </cell>
          <cell r="L67">
            <v>6381</v>
          </cell>
          <cell r="M67">
            <v>4668</v>
          </cell>
          <cell r="N67">
            <v>4787</v>
          </cell>
          <cell r="O67">
            <v>3574</v>
          </cell>
          <cell r="P67">
            <v>5393</v>
          </cell>
          <cell r="Q67">
            <v>15141</v>
          </cell>
          <cell r="R67">
            <v>1410</v>
          </cell>
          <cell r="S67">
            <v>714</v>
          </cell>
          <cell r="T67">
            <v>52981.257614000002</v>
          </cell>
          <cell r="U67">
            <v>43242.057793345011</v>
          </cell>
          <cell r="V67">
            <v>3598.9911894273127</v>
          </cell>
          <cell r="W67">
            <v>212</v>
          </cell>
          <cell r="X67">
            <v>2</v>
          </cell>
          <cell r="Y67">
            <v>267.97350993377484</v>
          </cell>
          <cell r="Z67">
            <v>17</v>
          </cell>
          <cell r="AA67">
            <v>89</v>
          </cell>
          <cell r="AB67">
            <v>4.2727272727272725</v>
          </cell>
          <cell r="AC67">
            <v>4741</v>
          </cell>
          <cell r="AD67">
            <v>7</v>
          </cell>
          <cell r="AE67">
            <v>24</v>
          </cell>
          <cell r="AF67">
            <v>0</v>
          </cell>
          <cell r="AG67">
            <v>12335</v>
          </cell>
          <cell r="AH67">
            <v>7</v>
          </cell>
        </row>
        <row r="68">
          <cell r="A68" t="str">
            <v>EL ORO</v>
          </cell>
          <cell r="B68">
            <v>714</v>
          </cell>
          <cell r="C68" t="str">
            <v>LAS LAJAS</v>
          </cell>
          <cell r="D68">
            <v>5.7996485061511418</v>
          </cell>
          <cell r="E68">
            <v>16.074841565234884</v>
          </cell>
          <cell r="F68">
            <v>0</v>
          </cell>
          <cell r="G68">
            <v>402</v>
          </cell>
          <cell r="H68">
            <v>80</v>
          </cell>
          <cell r="I68">
            <v>416</v>
          </cell>
          <cell r="J68">
            <v>676</v>
          </cell>
          <cell r="K68">
            <v>164</v>
          </cell>
          <cell r="L68">
            <v>1216</v>
          </cell>
          <cell r="M68">
            <v>801</v>
          </cell>
          <cell r="N68">
            <v>467</v>
          </cell>
          <cell r="O68">
            <v>563</v>
          </cell>
          <cell r="P68">
            <v>1022</v>
          </cell>
          <cell r="Q68">
            <v>2304</v>
          </cell>
          <cell r="R68">
            <v>109</v>
          </cell>
          <cell r="S68">
            <v>22</v>
          </cell>
          <cell r="T68">
            <v>56212.071344000004</v>
          </cell>
          <cell r="U68">
            <v>24666.171171171172</v>
          </cell>
          <cell r="V68">
            <v>1620.8557692307693</v>
          </cell>
          <cell r="W68">
            <v>87</v>
          </cell>
          <cell r="X68">
            <v>0</v>
          </cell>
          <cell r="Y68">
            <v>0</v>
          </cell>
          <cell r="Z68">
            <v>93</v>
          </cell>
          <cell r="AA68">
            <v>13</v>
          </cell>
          <cell r="AB68">
            <v>0</v>
          </cell>
          <cell r="AC68">
            <v>931</v>
          </cell>
          <cell r="AD68">
            <v>0</v>
          </cell>
          <cell r="AE68">
            <v>0</v>
          </cell>
          <cell r="AF68">
            <v>0</v>
          </cell>
          <cell r="AG68">
            <v>283</v>
          </cell>
          <cell r="AH68">
            <v>0</v>
          </cell>
        </row>
        <row r="69">
          <cell r="A69" t="str">
            <v>ESMERALDAS</v>
          </cell>
          <cell r="B69">
            <v>801</v>
          </cell>
          <cell r="C69" t="str">
            <v>ESMERALDAS</v>
          </cell>
          <cell r="D69">
            <v>5.3396667780589109</v>
          </cell>
          <cell r="E69">
            <v>140.3722935385664</v>
          </cell>
          <cell r="F69">
            <v>43</v>
          </cell>
          <cell r="G69">
            <v>21089</v>
          </cell>
          <cell r="H69">
            <v>888</v>
          </cell>
          <cell r="I69">
            <v>12180</v>
          </cell>
          <cell r="J69">
            <v>30614</v>
          </cell>
          <cell r="K69">
            <v>6262</v>
          </cell>
          <cell r="L69">
            <v>43989</v>
          </cell>
          <cell r="M69">
            <v>43626</v>
          </cell>
          <cell r="N69">
            <v>35167</v>
          </cell>
          <cell r="O69">
            <v>31300</v>
          </cell>
          <cell r="P69">
            <v>40275</v>
          </cell>
          <cell r="Q69">
            <v>118384</v>
          </cell>
          <cell r="R69">
            <v>11555</v>
          </cell>
          <cell r="S69">
            <v>7328</v>
          </cell>
          <cell r="T69">
            <v>158558.62148599999</v>
          </cell>
          <cell r="U69">
            <v>179734.03806038425</v>
          </cell>
          <cell r="V69">
            <v>404391.39869428187</v>
          </cell>
          <cell r="W69">
            <v>3328</v>
          </cell>
          <cell r="X69">
            <v>5</v>
          </cell>
          <cell r="Y69">
            <v>159.18656716417911</v>
          </cell>
          <cell r="Z69">
            <v>449</v>
          </cell>
          <cell r="AA69">
            <v>490</v>
          </cell>
          <cell r="AB69">
            <v>4.4884353741496597</v>
          </cell>
          <cell r="AC69">
            <v>33064</v>
          </cell>
          <cell r="AD69">
            <v>76</v>
          </cell>
          <cell r="AE69">
            <v>80</v>
          </cell>
          <cell r="AF69">
            <v>0</v>
          </cell>
          <cell r="AG69">
            <v>183372</v>
          </cell>
          <cell r="AH69">
            <v>1</v>
          </cell>
        </row>
        <row r="70">
          <cell r="A70" t="str">
            <v>ESMERALDAS</v>
          </cell>
          <cell r="B70">
            <v>802</v>
          </cell>
          <cell r="C70" t="str">
            <v>ELOY ALFARO</v>
          </cell>
          <cell r="D70">
            <v>17.087370389257181</v>
          </cell>
          <cell r="E70">
            <v>9.3001757576183106</v>
          </cell>
          <cell r="F70">
            <v>0</v>
          </cell>
          <cell r="G70">
            <v>5611</v>
          </cell>
          <cell r="H70">
            <v>665</v>
          </cell>
          <cell r="I70">
            <v>2685</v>
          </cell>
          <cell r="J70">
            <v>1655</v>
          </cell>
          <cell r="K70">
            <v>2052</v>
          </cell>
          <cell r="L70">
            <v>6695</v>
          </cell>
          <cell r="M70">
            <v>4683</v>
          </cell>
          <cell r="N70">
            <v>4377</v>
          </cell>
          <cell r="O70">
            <v>272</v>
          </cell>
          <cell r="P70">
            <v>5337</v>
          </cell>
          <cell r="Q70">
            <v>17940</v>
          </cell>
          <cell r="R70">
            <v>456</v>
          </cell>
          <cell r="S70">
            <v>407</v>
          </cell>
          <cell r="T70">
            <v>105979.286312</v>
          </cell>
          <cell r="U70">
            <v>32846.231121281467</v>
          </cell>
          <cell r="V70">
            <v>3719.103260869565</v>
          </cell>
          <cell r="W70">
            <v>313</v>
          </cell>
          <cell r="X70">
            <v>0</v>
          </cell>
          <cell r="Y70">
            <v>0</v>
          </cell>
          <cell r="Z70">
            <v>0</v>
          </cell>
          <cell r="AA70">
            <v>97</v>
          </cell>
          <cell r="AB70">
            <v>0</v>
          </cell>
          <cell r="AC70">
            <v>5904</v>
          </cell>
          <cell r="AD70">
            <v>0</v>
          </cell>
          <cell r="AE70">
            <v>0</v>
          </cell>
          <cell r="AF70">
            <v>0</v>
          </cell>
          <cell r="AG70">
            <v>7165</v>
          </cell>
          <cell r="AH70">
            <v>0</v>
          </cell>
        </row>
        <row r="71">
          <cell r="A71" t="str">
            <v>ESMERALDAS</v>
          </cell>
          <cell r="B71">
            <v>803</v>
          </cell>
          <cell r="C71" t="str">
            <v>MUISNE</v>
          </cell>
          <cell r="D71">
            <v>13.774184233323709</v>
          </cell>
          <cell r="E71">
            <v>22.902322887845056</v>
          </cell>
          <cell r="F71">
            <v>2</v>
          </cell>
          <cell r="G71">
            <v>3717</v>
          </cell>
          <cell r="H71">
            <v>415</v>
          </cell>
          <cell r="I71">
            <v>1834</v>
          </cell>
          <cell r="J71">
            <v>890</v>
          </cell>
          <cell r="K71">
            <v>523</v>
          </cell>
          <cell r="L71">
            <v>4927</v>
          </cell>
          <cell r="M71">
            <v>4272</v>
          </cell>
          <cell r="N71">
            <v>3525</v>
          </cell>
          <cell r="O71">
            <v>415</v>
          </cell>
          <cell r="P71">
            <v>4617</v>
          </cell>
          <cell r="Q71">
            <v>14507</v>
          </cell>
          <cell r="R71">
            <v>257</v>
          </cell>
          <cell r="S71">
            <v>360</v>
          </cell>
          <cell r="T71">
            <v>172520.728837</v>
          </cell>
          <cell r="U71">
            <v>31683.551820728291</v>
          </cell>
          <cell r="V71">
            <v>5062.6206896551721</v>
          </cell>
          <cell r="W71">
            <v>247</v>
          </cell>
          <cell r="X71">
            <v>8</v>
          </cell>
          <cell r="Y71">
            <v>69.155963302752298</v>
          </cell>
          <cell r="Z71">
            <v>0</v>
          </cell>
          <cell r="AA71">
            <v>76</v>
          </cell>
          <cell r="AB71">
            <v>4.6321839080459766</v>
          </cell>
          <cell r="AC71">
            <v>4364</v>
          </cell>
          <cell r="AD71">
            <v>6</v>
          </cell>
          <cell r="AE71">
            <v>2</v>
          </cell>
          <cell r="AF71">
            <v>0</v>
          </cell>
          <cell r="AG71">
            <v>18100</v>
          </cell>
          <cell r="AH71">
            <v>2</v>
          </cell>
        </row>
        <row r="72">
          <cell r="A72" t="str">
            <v>ESMERALDAS</v>
          </cell>
          <cell r="B72">
            <v>804</v>
          </cell>
          <cell r="C72" t="str">
            <v>QUININDE</v>
          </cell>
          <cell r="D72">
            <v>11.264428817832028</v>
          </cell>
          <cell r="E72">
            <v>31.626968460762377</v>
          </cell>
          <cell r="F72">
            <v>5</v>
          </cell>
          <cell r="G72">
            <v>15979</v>
          </cell>
          <cell r="H72">
            <v>650</v>
          </cell>
          <cell r="I72">
            <v>6906</v>
          </cell>
          <cell r="J72">
            <v>6994</v>
          </cell>
          <cell r="K72">
            <v>5865</v>
          </cell>
          <cell r="L72">
            <v>24574</v>
          </cell>
          <cell r="M72">
            <v>17865</v>
          </cell>
          <cell r="N72">
            <v>20666</v>
          </cell>
          <cell r="O72">
            <v>2966</v>
          </cell>
          <cell r="P72">
            <v>24141</v>
          </cell>
          <cell r="Q72">
            <v>70852</v>
          </cell>
          <cell r="R72">
            <v>2599</v>
          </cell>
          <cell r="S72">
            <v>2052</v>
          </cell>
          <cell r="T72">
            <v>116967.332698</v>
          </cell>
          <cell r="U72">
            <v>93443.312108559505</v>
          </cell>
          <cell r="V72">
            <v>11279.0513739546</v>
          </cell>
          <cell r="W72">
            <v>1138</v>
          </cell>
          <cell r="X72">
            <v>1</v>
          </cell>
          <cell r="Y72">
            <v>167.33102253032928</v>
          </cell>
          <cell r="Z72">
            <v>0</v>
          </cell>
          <cell r="AA72">
            <v>156</v>
          </cell>
          <cell r="AB72">
            <v>4.817658349328215</v>
          </cell>
          <cell r="AC72">
            <v>20461</v>
          </cell>
          <cell r="AD72">
            <v>34</v>
          </cell>
          <cell r="AE72">
            <v>30</v>
          </cell>
          <cell r="AF72">
            <v>0</v>
          </cell>
          <cell r="AG72">
            <v>26521</v>
          </cell>
          <cell r="AH72">
            <v>0</v>
          </cell>
        </row>
        <row r="73">
          <cell r="A73" t="str">
            <v>ESMERALDAS</v>
          </cell>
          <cell r="B73">
            <v>805</v>
          </cell>
          <cell r="C73" t="str">
            <v>SAN LORENZO</v>
          </cell>
          <cell r="D73">
            <v>15.282006088767824</v>
          </cell>
          <cell r="E73">
            <v>13.926776740847091</v>
          </cell>
          <cell r="F73">
            <v>0</v>
          </cell>
          <cell r="G73">
            <v>6226</v>
          </cell>
          <cell r="H73">
            <v>575</v>
          </cell>
          <cell r="I73">
            <v>2378</v>
          </cell>
          <cell r="J73">
            <v>3689</v>
          </cell>
          <cell r="K73">
            <v>4387</v>
          </cell>
          <cell r="L73">
            <v>7563</v>
          </cell>
          <cell r="M73">
            <v>6590</v>
          </cell>
          <cell r="N73">
            <v>6126</v>
          </cell>
          <cell r="O73">
            <v>2601</v>
          </cell>
          <cell r="P73">
            <v>6208</v>
          </cell>
          <cell r="Q73">
            <v>22737</v>
          </cell>
          <cell r="R73">
            <v>772</v>
          </cell>
          <cell r="S73">
            <v>597</v>
          </cell>
          <cell r="T73">
            <v>123909.83758799999</v>
          </cell>
          <cell r="U73">
            <v>69017.813333333339</v>
          </cell>
          <cell r="V73">
            <v>5235.385869565217</v>
          </cell>
          <cell r="W73">
            <v>294</v>
          </cell>
          <cell r="X73">
            <v>0</v>
          </cell>
          <cell r="Y73">
            <v>0</v>
          </cell>
          <cell r="Z73">
            <v>0</v>
          </cell>
          <cell r="AA73">
            <v>85</v>
          </cell>
          <cell r="AB73">
            <v>0</v>
          </cell>
          <cell r="AC73">
            <v>6223</v>
          </cell>
          <cell r="AD73">
            <v>0</v>
          </cell>
          <cell r="AE73">
            <v>0</v>
          </cell>
          <cell r="AF73">
            <v>0</v>
          </cell>
          <cell r="AG73">
            <v>5462</v>
          </cell>
          <cell r="AH73">
            <v>0</v>
          </cell>
        </row>
        <row r="74">
          <cell r="A74" t="str">
            <v>ESMERALDAS</v>
          </cell>
          <cell r="B74">
            <v>806</v>
          </cell>
          <cell r="C74" t="str">
            <v>ATACAMES</v>
          </cell>
          <cell r="D74">
            <v>9.1087282370575355</v>
          </cell>
          <cell r="E74">
            <v>81.612358004795411</v>
          </cell>
          <cell r="F74">
            <v>12</v>
          </cell>
          <cell r="G74">
            <v>5349</v>
          </cell>
          <cell r="H74">
            <v>445</v>
          </cell>
          <cell r="I74">
            <v>2536</v>
          </cell>
          <cell r="J74">
            <v>4479</v>
          </cell>
          <cell r="K74">
            <v>2171</v>
          </cell>
          <cell r="L74">
            <v>9067</v>
          </cell>
          <cell r="M74">
            <v>8926</v>
          </cell>
          <cell r="N74">
            <v>6766</v>
          </cell>
          <cell r="O74">
            <v>917</v>
          </cell>
          <cell r="P74">
            <v>8285</v>
          </cell>
          <cell r="Q74">
            <v>25512</v>
          </cell>
          <cell r="R74">
            <v>1075</v>
          </cell>
          <cell r="S74">
            <v>1015</v>
          </cell>
          <cell r="T74">
            <v>179015.93902799999</v>
          </cell>
          <cell r="U74">
            <v>46310.802478698686</v>
          </cell>
          <cell r="V74">
            <v>6953.8876712328765</v>
          </cell>
          <cell r="W74">
            <v>804</v>
          </cell>
          <cell r="X74">
            <v>2</v>
          </cell>
          <cell r="Y74">
            <v>143.35251798561151</v>
          </cell>
          <cell r="Z74">
            <v>0</v>
          </cell>
          <cell r="AA74">
            <v>72</v>
          </cell>
          <cell r="AB74">
            <v>4.5599999999999996</v>
          </cell>
          <cell r="AC74">
            <v>7090</v>
          </cell>
          <cell r="AD74">
            <v>19</v>
          </cell>
          <cell r="AE74">
            <v>9</v>
          </cell>
          <cell r="AF74">
            <v>0</v>
          </cell>
          <cell r="AG74">
            <v>92405</v>
          </cell>
          <cell r="AH74">
            <v>0</v>
          </cell>
        </row>
        <row r="75">
          <cell r="A75" t="str">
            <v>ESMERALDAS</v>
          </cell>
          <cell r="B75">
            <v>807</v>
          </cell>
          <cell r="C75" t="str">
            <v>RIOVERDE</v>
          </cell>
          <cell r="D75">
            <v>14.160174509192894</v>
          </cell>
          <cell r="E75">
            <v>17.822366675510747</v>
          </cell>
          <cell r="F75">
            <v>14</v>
          </cell>
          <cell r="G75">
            <v>3741</v>
          </cell>
          <cell r="H75">
            <v>413</v>
          </cell>
          <cell r="I75">
            <v>1848</v>
          </cell>
          <cell r="J75">
            <v>474</v>
          </cell>
          <cell r="K75">
            <v>988</v>
          </cell>
          <cell r="L75">
            <v>4436</v>
          </cell>
          <cell r="M75">
            <v>4071</v>
          </cell>
          <cell r="N75">
            <v>3077</v>
          </cell>
          <cell r="O75">
            <v>109</v>
          </cell>
          <cell r="P75">
            <v>4626</v>
          </cell>
          <cell r="Q75">
            <v>12996</v>
          </cell>
          <cell r="R75">
            <v>240</v>
          </cell>
          <cell r="S75">
            <v>265</v>
          </cell>
          <cell r="T75">
            <v>139884.76296299999</v>
          </cell>
          <cell r="U75">
            <v>55224.100840336134</v>
          </cell>
          <cell r="V75">
            <v>2846.78125</v>
          </cell>
          <cell r="W75">
            <v>192</v>
          </cell>
          <cell r="X75">
            <v>6</v>
          </cell>
          <cell r="Y75">
            <v>93.379888268156421</v>
          </cell>
          <cell r="Z75">
            <v>1115</v>
          </cell>
          <cell r="AA75">
            <v>59</v>
          </cell>
          <cell r="AB75">
            <v>4.6372549019607847</v>
          </cell>
          <cell r="AC75">
            <v>4042</v>
          </cell>
          <cell r="AD75">
            <v>15</v>
          </cell>
          <cell r="AE75">
            <v>8</v>
          </cell>
          <cell r="AF75">
            <v>0</v>
          </cell>
          <cell r="AG75">
            <v>47197</v>
          </cell>
          <cell r="AH75">
            <v>0</v>
          </cell>
        </row>
        <row r="76">
          <cell r="A76" t="str">
            <v>GUAYAS</v>
          </cell>
          <cell r="B76">
            <v>901</v>
          </cell>
          <cell r="C76" t="str">
            <v>GUAYAQUIL</v>
          </cell>
          <cell r="D76">
            <v>3.1046576134306854</v>
          </cell>
          <cell r="E76">
            <v>560.22586187585944</v>
          </cell>
          <cell r="F76">
            <v>78</v>
          </cell>
          <cell r="G76">
            <v>225870</v>
          </cell>
          <cell r="H76">
            <v>5419</v>
          </cell>
          <cell r="I76">
            <v>128939</v>
          </cell>
          <cell r="J76">
            <v>458932</v>
          </cell>
          <cell r="K76">
            <v>91771</v>
          </cell>
          <cell r="L76">
            <v>557231</v>
          </cell>
          <cell r="M76">
            <v>559534</v>
          </cell>
          <cell r="N76">
            <v>482990</v>
          </cell>
          <cell r="O76">
            <v>364380</v>
          </cell>
          <cell r="P76">
            <v>536781</v>
          </cell>
          <cell r="Q76">
            <v>1516621</v>
          </cell>
          <cell r="R76">
            <v>173665</v>
          </cell>
          <cell r="S76">
            <v>136679</v>
          </cell>
          <cell r="T76">
            <v>0</v>
          </cell>
          <cell r="U76">
            <v>418879.58107518253</v>
          </cell>
          <cell r="V76">
            <v>80187.667684124637</v>
          </cell>
          <cell r="W76">
            <v>48692</v>
          </cell>
          <cell r="X76">
            <v>4</v>
          </cell>
          <cell r="Y76">
            <v>259.74007029876975</v>
          </cell>
          <cell r="Z76">
            <v>864</v>
          </cell>
          <cell r="AA76">
            <v>8202</v>
          </cell>
          <cell r="AB76">
            <v>4.5335990888382689</v>
          </cell>
          <cell r="AC76">
            <v>453442</v>
          </cell>
          <cell r="AD76">
            <v>557</v>
          </cell>
          <cell r="AE76">
            <v>893</v>
          </cell>
          <cell r="AF76">
            <v>26</v>
          </cell>
          <cell r="AG76">
            <v>17087</v>
          </cell>
          <cell r="AH76">
            <v>11</v>
          </cell>
        </row>
        <row r="77">
          <cell r="A77" t="str">
            <v>GUAYAS</v>
          </cell>
          <cell r="B77">
            <v>902</v>
          </cell>
          <cell r="C77" t="str">
            <v>ALFREDO BAQUERIZO MORENO</v>
          </cell>
          <cell r="D77">
            <v>10.217701179214721</v>
          </cell>
          <cell r="E77">
            <v>115.21460602178091</v>
          </cell>
          <cell r="F77">
            <v>2</v>
          </cell>
          <cell r="G77">
            <v>2764</v>
          </cell>
          <cell r="H77">
            <v>117</v>
          </cell>
          <cell r="I77">
            <v>1557</v>
          </cell>
          <cell r="J77">
            <v>2160</v>
          </cell>
          <cell r="K77">
            <v>155</v>
          </cell>
          <cell r="L77">
            <v>5840</v>
          </cell>
          <cell r="M77">
            <v>2941</v>
          </cell>
          <cell r="N77">
            <v>4266</v>
          </cell>
          <cell r="O77">
            <v>74</v>
          </cell>
          <cell r="P77">
            <v>4873</v>
          </cell>
          <cell r="Q77">
            <v>12737</v>
          </cell>
          <cell r="R77">
            <v>281</v>
          </cell>
          <cell r="S77">
            <v>462</v>
          </cell>
          <cell r="T77">
            <v>70556.632362000004</v>
          </cell>
          <cell r="U77">
            <v>60275.546916890082</v>
          </cell>
          <cell r="V77">
            <v>9611.351612903225</v>
          </cell>
          <cell r="W77">
            <v>290</v>
          </cell>
          <cell r="X77">
            <v>0</v>
          </cell>
          <cell r="Y77">
            <v>174.48958333333334</v>
          </cell>
          <cell r="Z77">
            <v>48</v>
          </cell>
          <cell r="AA77">
            <v>15</v>
          </cell>
          <cell r="AB77">
            <v>4.4352941176470591</v>
          </cell>
          <cell r="AC77">
            <v>4874</v>
          </cell>
          <cell r="AD77">
            <v>4</v>
          </cell>
          <cell r="AE77">
            <v>13</v>
          </cell>
          <cell r="AF77">
            <v>0</v>
          </cell>
          <cell r="AG77">
            <v>14570</v>
          </cell>
          <cell r="AH77">
            <v>0</v>
          </cell>
        </row>
        <row r="78">
          <cell r="A78" t="str">
            <v>GUAYAS</v>
          </cell>
          <cell r="B78">
            <v>903</v>
          </cell>
          <cell r="C78" t="str">
            <v>BALAO</v>
          </cell>
          <cell r="D78">
            <v>8.9748267055819042</v>
          </cell>
          <cell r="E78">
            <v>50.085415853182354</v>
          </cell>
          <cell r="F78">
            <v>2</v>
          </cell>
          <cell r="G78">
            <v>2570</v>
          </cell>
          <cell r="H78">
            <v>15</v>
          </cell>
          <cell r="I78">
            <v>1266</v>
          </cell>
          <cell r="J78">
            <v>2465</v>
          </cell>
          <cell r="K78">
            <v>722</v>
          </cell>
          <cell r="L78">
            <v>5004</v>
          </cell>
          <cell r="M78">
            <v>4463</v>
          </cell>
          <cell r="N78">
            <v>3419</v>
          </cell>
          <cell r="O78">
            <v>159</v>
          </cell>
          <cell r="P78">
            <v>3224</v>
          </cell>
          <cell r="Q78">
            <v>13360</v>
          </cell>
          <cell r="R78">
            <v>346</v>
          </cell>
          <cell r="S78">
            <v>520</v>
          </cell>
          <cell r="T78">
            <v>52189.890763000003</v>
          </cell>
          <cell r="U78">
            <v>33435.057926829271</v>
          </cell>
          <cell r="V78">
            <v>2887.4583333333335</v>
          </cell>
          <cell r="W78">
            <v>194</v>
          </cell>
          <cell r="X78">
            <v>0</v>
          </cell>
          <cell r="Y78">
            <v>189.10869565217391</v>
          </cell>
          <cell r="Z78">
            <v>1</v>
          </cell>
          <cell r="AA78">
            <v>16</v>
          </cell>
          <cell r="AB78">
            <v>4.9767441860465116</v>
          </cell>
          <cell r="AC78">
            <v>3835</v>
          </cell>
          <cell r="AD78">
            <v>5</v>
          </cell>
          <cell r="AE78">
            <v>9</v>
          </cell>
          <cell r="AF78">
            <v>0</v>
          </cell>
          <cell r="AG78">
            <v>652</v>
          </cell>
          <cell r="AH78">
            <v>0</v>
          </cell>
        </row>
        <row r="79">
          <cell r="A79" t="str">
            <v>GUAYAS</v>
          </cell>
          <cell r="B79">
            <v>904</v>
          </cell>
          <cell r="C79" t="str">
            <v>BALZAR</v>
          </cell>
          <cell r="D79">
            <v>15.594791311270328</v>
          </cell>
          <cell r="E79">
            <v>45.471559725840308</v>
          </cell>
          <cell r="F79">
            <v>3</v>
          </cell>
          <cell r="G79">
            <v>6417</v>
          </cell>
          <cell r="H79">
            <v>115</v>
          </cell>
          <cell r="I79">
            <v>3181</v>
          </cell>
          <cell r="J79">
            <v>3877</v>
          </cell>
          <cell r="K79">
            <v>2923</v>
          </cell>
          <cell r="L79">
            <v>11563</v>
          </cell>
          <cell r="M79">
            <v>7776</v>
          </cell>
          <cell r="N79">
            <v>8841</v>
          </cell>
          <cell r="O79">
            <v>2658</v>
          </cell>
          <cell r="P79">
            <v>10491</v>
          </cell>
          <cell r="Q79">
            <v>29163</v>
          </cell>
          <cell r="R79">
            <v>727</v>
          </cell>
          <cell r="S79">
            <v>1098</v>
          </cell>
          <cell r="T79">
            <v>104009.02375399999</v>
          </cell>
          <cell r="U79">
            <v>32233.410300429183</v>
          </cell>
          <cell r="V79">
            <v>2963.0183374083131</v>
          </cell>
          <cell r="W79">
            <v>753</v>
          </cell>
          <cell r="X79">
            <v>1</v>
          </cell>
          <cell r="Y79">
            <v>139.47535211267606</v>
          </cell>
          <cell r="Z79">
            <v>2</v>
          </cell>
          <cell r="AA79">
            <v>64</v>
          </cell>
          <cell r="AB79">
            <v>5.0404858299595139</v>
          </cell>
          <cell r="AC79">
            <v>9371</v>
          </cell>
          <cell r="AD79">
            <v>18</v>
          </cell>
          <cell r="AE79">
            <v>14</v>
          </cell>
          <cell r="AF79">
            <v>0</v>
          </cell>
          <cell r="AG79">
            <v>2579</v>
          </cell>
          <cell r="AH79">
            <v>0</v>
          </cell>
        </row>
        <row r="80">
          <cell r="A80" t="str">
            <v>GUAYAS</v>
          </cell>
          <cell r="B80">
            <v>905</v>
          </cell>
          <cell r="C80" t="str">
            <v>COLIMES</v>
          </cell>
          <cell r="D80">
            <v>16.667766849296981</v>
          </cell>
          <cell r="E80">
            <v>30.896164195641852</v>
          </cell>
          <cell r="F80">
            <v>2</v>
          </cell>
          <cell r="G80">
            <v>2912</v>
          </cell>
          <cell r="H80">
            <v>552</v>
          </cell>
          <cell r="I80">
            <v>1566</v>
          </cell>
          <cell r="J80">
            <v>1634</v>
          </cell>
          <cell r="K80">
            <v>197</v>
          </cell>
          <cell r="L80">
            <v>4935</v>
          </cell>
          <cell r="M80">
            <v>3248</v>
          </cell>
          <cell r="N80">
            <v>3715</v>
          </cell>
          <cell r="O80">
            <v>519</v>
          </cell>
          <cell r="P80">
            <v>4514</v>
          </cell>
          <cell r="Q80">
            <v>12520</v>
          </cell>
          <cell r="R80">
            <v>174</v>
          </cell>
          <cell r="S80">
            <v>581</v>
          </cell>
          <cell r="T80">
            <v>82496.497107000003</v>
          </cell>
          <cell r="U80">
            <v>20704.863787375416</v>
          </cell>
          <cell r="V80">
            <v>1798.9169960474308</v>
          </cell>
          <cell r="W80">
            <v>256</v>
          </cell>
          <cell r="X80">
            <v>0</v>
          </cell>
          <cell r="Y80">
            <v>125.35099337748345</v>
          </cell>
          <cell r="Z80">
            <v>0</v>
          </cell>
          <cell r="AA80">
            <v>11</v>
          </cell>
          <cell r="AB80">
            <v>4.6818181818181817</v>
          </cell>
          <cell r="AC80">
            <v>4707</v>
          </cell>
          <cell r="AD80">
            <v>9</v>
          </cell>
          <cell r="AE80">
            <v>6</v>
          </cell>
          <cell r="AF80">
            <v>0</v>
          </cell>
          <cell r="AG80">
            <v>22287</v>
          </cell>
          <cell r="AH80">
            <v>0</v>
          </cell>
        </row>
        <row r="81">
          <cell r="A81" t="str">
            <v>GUAYAS</v>
          </cell>
          <cell r="B81">
            <v>906</v>
          </cell>
          <cell r="C81" t="str">
            <v>DAULE</v>
          </cell>
          <cell r="D81">
            <v>9.8684210526315788</v>
          </cell>
          <cell r="E81">
            <v>260.40643192589869</v>
          </cell>
          <cell r="F81">
            <v>6</v>
          </cell>
          <cell r="G81">
            <v>12503</v>
          </cell>
          <cell r="H81">
            <v>1948</v>
          </cell>
          <cell r="I81">
            <v>6623</v>
          </cell>
          <cell r="J81">
            <v>11616</v>
          </cell>
          <cell r="K81">
            <v>6312</v>
          </cell>
          <cell r="L81">
            <v>29147</v>
          </cell>
          <cell r="M81">
            <v>18012</v>
          </cell>
          <cell r="N81">
            <v>21477</v>
          </cell>
          <cell r="O81">
            <v>6699</v>
          </cell>
          <cell r="P81">
            <v>22464</v>
          </cell>
          <cell r="Q81">
            <v>62372</v>
          </cell>
          <cell r="R81">
            <v>5842</v>
          </cell>
          <cell r="S81">
            <v>5497</v>
          </cell>
          <cell r="T81">
            <v>44637.511472999999</v>
          </cell>
          <cell r="U81">
            <v>290124.39601554908</v>
          </cell>
          <cell r="V81">
            <v>14428.314457028648</v>
          </cell>
          <cell r="W81">
            <v>1336</v>
          </cell>
          <cell r="X81">
            <v>0</v>
          </cell>
          <cell r="Y81">
            <v>253.55142231947482</v>
          </cell>
          <cell r="Z81">
            <v>0</v>
          </cell>
          <cell r="AA81">
            <v>141</v>
          </cell>
          <cell r="AB81">
            <v>4.480952380952381</v>
          </cell>
          <cell r="AC81">
            <v>23235</v>
          </cell>
          <cell r="AD81">
            <v>39</v>
          </cell>
          <cell r="AE81">
            <v>42</v>
          </cell>
          <cell r="AF81">
            <v>0</v>
          </cell>
          <cell r="AG81">
            <v>5241</v>
          </cell>
          <cell r="AH81">
            <v>0</v>
          </cell>
        </row>
        <row r="82">
          <cell r="A82" t="str">
            <v>GUAYAS</v>
          </cell>
          <cell r="B82">
            <v>907</v>
          </cell>
          <cell r="C82" t="str">
            <v>DURAN</v>
          </cell>
          <cell r="D82">
            <v>3.3075506445672191</v>
          </cell>
          <cell r="E82">
            <v>785.3992471434758</v>
          </cell>
          <cell r="F82">
            <v>12</v>
          </cell>
          <cell r="G82">
            <v>23544</v>
          </cell>
          <cell r="H82">
            <v>1372</v>
          </cell>
          <cell r="I82">
            <v>13256</v>
          </cell>
          <cell r="J82">
            <v>27849</v>
          </cell>
          <cell r="K82">
            <v>7859</v>
          </cell>
          <cell r="L82">
            <v>55567</v>
          </cell>
          <cell r="M82">
            <v>53241</v>
          </cell>
          <cell r="N82">
            <v>49142</v>
          </cell>
          <cell r="O82">
            <v>26710</v>
          </cell>
          <cell r="P82">
            <v>54923</v>
          </cell>
          <cell r="Q82">
            <v>134432</v>
          </cell>
          <cell r="R82">
            <v>14360</v>
          </cell>
          <cell r="S82">
            <v>10960</v>
          </cell>
          <cell r="T82">
            <v>34192.430282000001</v>
          </cell>
          <cell r="U82">
            <v>245090.0383750562</v>
          </cell>
          <cell r="V82">
            <v>742521.8005464481</v>
          </cell>
          <cell r="W82">
            <v>4190</v>
          </cell>
          <cell r="X82">
            <v>1</v>
          </cell>
          <cell r="Y82">
            <v>247.83291770573567</v>
          </cell>
          <cell r="Z82">
            <v>27</v>
          </cell>
          <cell r="AA82">
            <v>241</v>
          </cell>
          <cell r="AB82">
            <v>4.4464285714285712</v>
          </cell>
          <cell r="AC82">
            <v>45759</v>
          </cell>
          <cell r="AD82">
            <v>67</v>
          </cell>
          <cell r="AE82">
            <v>127</v>
          </cell>
          <cell r="AF82">
            <v>2</v>
          </cell>
          <cell r="AG82">
            <v>9552</v>
          </cell>
          <cell r="AH82">
            <v>0</v>
          </cell>
        </row>
        <row r="83">
          <cell r="A83" t="str">
            <v>GUAYAS</v>
          </cell>
          <cell r="B83">
            <v>908</v>
          </cell>
          <cell r="C83" t="str">
            <v>EL EMPALME</v>
          </cell>
          <cell r="D83">
            <v>12.012141304113836</v>
          </cell>
          <cell r="E83">
            <v>104.02106939767789</v>
          </cell>
          <cell r="F83">
            <v>0</v>
          </cell>
          <cell r="G83">
            <v>8585</v>
          </cell>
          <cell r="H83">
            <v>374</v>
          </cell>
          <cell r="I83">
            <v>5025</v>
          </cell>
          <cell r="J83">
            <v>4285</v>
          </cell>
          <cell r="K83">
            <v>3280</v>
          </cell>
          <cell r="L83">
            <v>16538</v>
          </cell>
          <cell r="M83">
            <v>11918</v>
          </cell>
          <cell r="N83">
            <v>13136</v>
          </cell>
          <cell r="O83">
            <v>765</v>
          </cell>
          <cell r="P83">
            <v>15583</v>
          </cell>
          <cell r="Q83">
            <v>41029</v>
          </cell>
          <cell r="R83">
            <v>1214</v>
          </cell>
          <cell r="S83">
            <v>1375</v>
          </cell>
          <cell r="T83">
            <v>107555.375749</v>
          </cell>
          <cell r="U83">
            <v>55391.222837370246</v>
          </cell>
          <cell r="V83">
            <v>6674.2074829931971</v>
          </cell>
          <cell r="W83">
            <v>849</v>
          </cell>
          <cell r="X83">
            <v>0</v>
          </cell>
          <cell r="Y83">
            <v>157.84836065573771</v>
          </cell>
          <cell r="Z83">
            <v>38</v>
          </cell>
          <cell r="AA83">
            <v>87</v>
          </cell>
          <cell r="AB83">
            <v>4.709677419354839</v>
          </cell>
          <cell r="AC83">
            <v>13007</v>
          </cell>
          <cell r="AD83">
            <v>13</v>
          </cell>
          <cell r="AE83">
            <v>10</v>
          </cell>
          <cell r="AF83">
            <v>1</v>
          </cell>
          <cell r="AG83">
            <v>1106</v>
          </cell>
          <cell r="AH83">
            <v>1</v>
          </cell>
        </row>
        <row r="84">
          <cell r="A84" t="str">
            <v>GUAYAS</v>
          </cell>
          <cell r="B84">
            <v>909</v>
          </cell>
          <cell r="C84" t="str">
            <v>EL TRIUNFO</v>
          </cell>
          <cell r="D84">
            <v>9.0172308111421362</v>
          </cell>
          <cell r="E84">
            <v>113.3620253164557</v>
          </cell>
          <cell r="F84">
            <v>3</v>
          </cell>
          <cell r="G84">
            <v>5230</v>
          </cell>
          <cell r="H84">
            <v>135</v>
          </cell>
          <cell r="I84">
            <v>2932</v>
          </cell>
          <cell r="J84">
            <v>5148</v>
          </cell>
          <cell r="K84">
            <v>1998</v>
          </cell>
          <cell r="L84">
            <v>10246</v>
          </cell>
          <cell r="M84">
            <v>8615</v>
          </cell>
          <cell r="N84">
            <v>8071</v>
          </cell>
          <cell r="O84">
            <v>2645</v>
          </cell>
          <cell r="P84">
            <v>8564</v>
          </cell>
          <cell r="Q84">
            <v>26560</v>
          </cell>
          <cell r="R84">
            <v>1040</v>
          </cell>
          <cell r="S84">
            <v>1207</v>
          </cell>
          <cell r="T84">
            <v>63062.20551</v>
          </cell>
          <cell r="U84">
            <v>51867.065714285716</v>
          </cell>
          <cell r="V84">
            <v>4421.3617594254938</v>
          </cell>
          <cell r="W84">
            <v>986</v>
          </cell>
          <cell r="X84">
            <v>0</v>
          </cell>
          <cell r="Y84">
            <v>185.91891891891891</v>
          </cell>
          <cell r="Z84">
            <v>570</v>
          </cell>
          <cell r="AA84">
            <v>38</v>
          </cell>
          <cell r="AB84">
            <v>4.6335403726708071</v>
          </cell>
          <cell r="AC84">
            <v>7674</v>
          </cell>
          <cell r="AD84">
            <v>17</v>
          </cell>
          <cell r="AE84">
            <v>28</v>
          </cell>
          <cell r="AF84">
            <v>0</v>
          </cell>
          <cell r="AG84">
            <v>10913</v>
          </cell>
          <cell r="AH84">
            <v>0</v>
          </cell>
        </row>
        <row r="85">
          <cell r="A85" t="str">
            <v>GUAYAS</v>
          </cell>
          <cell r="B85">
            <v>910</v>
          </cell>
          <cell r="C85" t="str">
            <v>MILAGRO</v>
          </cell>
          <cell r="D85">
            <v>4.7513668315542832</v>
          </cell>
          <cell r="E85">
            <v>411.29979760082938</v>
          </cell>
          <cell r="F85">
            <v>6</v>
          </cell>
          <cell r="G85">
            <v>16836</v>
          </cell>
          <cell r="H85">
            <v>526</v>
          </cell>
          <cell r="I85">
            <v>10484</v>
          </cell>
          <cell r="J85">
            <v>25375</v>
          </cell>
          <cell r="K85">
            <v>4022</v>
          </cell>
          <cell r="L85">
            <v>42264</v>
          </cell>
          <cell r="M85">
            <v>33976</v>
          </cell>
          <cell r="N85">
            <v>32789</v>
          </cell>
          <cell r="O85">
            <v>6226</v>
          </cell>
          <cell r="P85">
            <v>36139</v>
          </cell>
          <cell r="Q85">
            <v>104738</v>
          </cell>
          <cell r="R85">
            <v>7661</v>
          </cell>
          <cell r="S85">
            <v>6409</v>
          </cell>
          <cell r="T85">
            <v>61720.948422000001</v>
          </cell>
          <cell r="U85">
            <v>134976.256373057</v>
          </cell>
          <cell r="V85">
            <v>15526.540109497739</v>
          </cell>
          <cell r="W85">
            <v>2893</v>
          </cell>
          <cell r="X85">
            <v>0</v>
          </cell>
          <cell r="Y85">
            <v>287.30508474576271</v>
          </cell>
          <cell r="Z85">
            <v>3317</v>
          </cell>
          <cell r="AA85">
            <v>428</v>
          </cell>
          <cell r="AB85">
            <v>4.6068376068376065</v>
          </cell>
          <cell r="AC85">
            <v>31856</v>
          </cell>
          <cell r="AD85">
            <v>48</v>
          </cell>
          <cell r="AE85">
            <v>92</v>
          </cell>
          <cell r="AF85">
            <v>0</v>
          </cell>
          <cell r="AG85">
            <v>10721</v>
          </cell>
          <cell r="AH85">
            <v>0</v>
          </cell>
        </row>
        <row r="86">
          <cell r="A86" t="str">
            <v>GUAYAS</v>
          </cell>
          <cell r="B86">
            <v>911</v>
          </cell>
          <cell r="C86" t="str">
            <v>NARANJAL</v>
          </cell>
          <cell r="D86">
            <v>8.6863652545389822</v>
          </cell>
          <cell r="E86">
            <v>39.664348525777342</v>
          </cell>
          <cell r="F86">
            <v>4</v>
          </cell>
          <cell r="G86">
            <v>8060</v>
          </cell>
          <cell r="H86">
            <v>367</v>
          </cell>
          <cell r="I86">
            <v>3932</v>
          </cell>
          <cell r="J86">
            <v>9478</v>
          </cell>
          <cell r="K86">
            <v>1144</v>
          </cell>
          <cell r="L86">
            <v>15991</v>
          </cell>
          <cell r="M86">
            <v>12792</v>
          </cell>
          <cell r="N86">
            <v>12226</v>
          </cell>
          <cell r="O86">
            <v>4582</v>
          </cell>
          <cell r="P86">
            <v>12409</v>
          </cell>
          <cell r="Q86">
            <v>43229</v>
          </cell>
          <cell r="R86">
            <v>1443</v>
          </cell>
          <cell r="S86">
            <v>1842</v>
          </cell>
          <cell r="T86">
            <v>55621.775867999997</v>
          </cell>
          <cell r="U86">
            <v>37359.79887876664</v>
          </cell>
          <cell r="V86">
            <v>3246.1634980988592</v>
          </cell>
          <cell r="W86">
            <v>820</v>
          </cell>
          <cell r="X86">
            <v>0</v>
          </cell>
          <cell r="Y86">
            <v>191.78834355828221</v>
          </cell>
          <cell r="Z86">
            <v>30</v>
          </cell>
          <cell r="AA86">
            <v>74</v>
          </cell>
          <cell r="AB86">
            <v>4.8280701754385964</v>
          </cell>
          <cell r="AC86">
            <v>12502</v>
          </cell>
          <cell r="AD86">
            <v>23</v>
          </cell>
          <cell r="AE86">
            <v>25</v>
          </cell>
          <cell r="AF86">
            <v>0</v>
          </cell>
          <cell r="AG86">
            <v>3617</v>
          </cell>
          <cell r="AH86">
            <v>0</v>
          </cell>
        </row>
        <row r="87">
          <cell r="A87" t="str">
            <v>GUAYAS</v>
          </cell>
          <cell r="B87">
            <v>912</v>
          </cell>
          <cell r="C87" t="str">
            <v>NARANJITO</v>
          </cell>
          <cell r="D87">
            <v>8.1510246453150828</v>
          </cell>
          <cell r="E87">
            <v>165.60969092366616</v>
          </cell>
          <cell r="F87">
            <v>0</v>
          </cell>
          <cell r="G87">
            <v>3597</v>
          </cell>
          <cell r="H87">
            <v>51</v>
          </cell>
          <cell r="I87">
            <v>2733</v>
          </cell>
          <cell r="J87">
            <v>6157</v>
          </cell>
          <cell r="K87">
            <v>1686</v>
          </cell>
          <cell r="L87">
            <v>9468</v>
          </cell>
          <cell r="M87">
            <v>7952</v>
          </cell>
          <cell r="N87">
            <v>6488</v>
          </cell>
          <cell r="O87">
            <v>3292</v>
          </cell>
          <cell r="P87">
            <v>7229</v>
          </cell>
          <cell r="Q87">
            <v>23799</v>
          </cell>
          <cell r="R87">
            <v>806</v>
          </cell>
          <cell r="S87">
            <v>697</v>
          </cell>
          <cell r="T87">
            <v>78325.778885000007</v>
          </cell>
          <cell r="U87">
            <v>27809.039844509232</v>
          </cell>
          <cell r="V87">
            <v>4743.1771995043373</v>
          </cell>
          <cell r="W87">
            <v>731</v>
          </cell>
          <cell r="X87">
            <v>0</v>
          </cell>
          <cell r="Y87">
            <v>167.51546391752578</v>
          </cell>
          <cell r="Z87">
            <v>9</v>
          </cell>
          <cell r="AA87">
            <v>43</v>
          </cell>
          <cell r="AB87">
            <v>4.8720930232558137</v>
          </cell>
          <cell r="AC87">
            <v>7067</v>
          </cell>
          <cell r="AD87">
            <v>8</v>
          </cell>
          <cell r="AE87">
            <v>6</v>
          </cell>
          <cell r="AF87">
            <v>0</v>
          </cell>
          <cell r="AG87">
            <v>2045</v>
          </cell>
          <cell r="AH87">
            <v>0</v>
          </cell>
        </row>
        <row r="88">
          <cell r="A88" t="str">
            <v>GUAYAS</v>
          </cell>
          <cell r="B88">
            <v>913</v>
          </cell>
          <cell r="C88" t="str">
            <v>PALESTINA</v>
          </cell>
          <cell r="D88">
            <v>14.418561826719456</v>
          </cell>
          <cell r="E88">
            <v>82.745300025753281</v>
          </cell>
          <cell r="F88">
            <v>2</v>
          </cell>
          <cell r="G88">
            <v>1713</v>
          </cell>
          <cell r="H88">
            <v>154</v>
          </cell>
          <cell r="I88">
            <v>1046</v>
          </cell>
          <cell r="J88">
            <v>1693</v>
          </cell>
          <cell r="K88">
            <v>155</v>
          </cell>
          <cell r="L88">
            <v>3761</v>
          </cell>
          <cell r="M88">
            <v>2794</v>
          </cell>
          <cell r="N88">
            <v>2782</v>
          </cell>
          <cell r="O88">
            <v>1017</v>
          </cell>
          <cell r="P88">
            <v>3200</v>
          </cell>
          <cell r="Q88">
            <v>8385</v>
          </cell>
          <cell r="R88">
            <v>173</v>
          </cell>
          <cell r="S88">
            <v>449</v>
          </cell>
          <cell r="T88">
            <v>73668.573604000005</v>
          </cell>
          <cell r="U88">
            <v>36585.865853658535</v>
          </cell>
          <cell r="V88">
            <v>4751.0437710437709</v>
          </cell>
          <cell r="W88">
            <v>272</v>
          </cell>
          <cell r="X88">
            <v>0</v>
          </cell>
          <cell r="Y88">
            <v>160.18867924528303</v>
          </cell>
          <cell r="Z88">
            <v>0</v>
          </cell>
          <cell r="AA88">
            <v>7</v>
          </cell>
          <cell r="AB88">
            <v>5.3255813953488369</v>
          </cell>
          <cell r="AC88">
            <v>3211</v>
          </cell>
          <cell r="AD88">
            <v>6</v>
          </cell>
          <cell r="AE88">
            <v>2</v>
          </cell>
          <cell r="AF88">
            <v>0</v>
          </cell>
          <cell r="AG88">
            <v>5603</v>
          </cell>
          <cell r="AH88">
            <v>0</v>
          </cell>
        </row>
        <row r="89">
          <cell r="A89" t="str">
            <v>GUAYAS</v>
          </cell>
          <cell r="B89">
            <v>914</v>
          </cell>
          <cell r="C89" t="str">
            <v>PEDRO CARBO</v>
          </cell>
          <cell r="D89">
            <v>16.503569562946197</v>
          </cell>
          <cell r="E89">
            <v>46.45114374017475</v>
          </cell>
          <cell r="F89">
            <v>0</v>
          </cell>
          <cell r="G89">
            <v>5238</v>
          </cell>
          <cell r="H89">
            <v>545</v>
          </cell>
          <cell r="I89">
            <v>3089</v>
          </cell>
          <cell r="J89">
            <v>3477</v>
          </cell>
          <cell r="K89">
            <v>1393</v>
          </cell>
          <cell r="L89">
            <v>10140</v>
          </cell>
          <cell r="M89">
            <v>7884</v>
          </cell>
          <cell r="N89">
            <v>5758</v>
          </cell>
          <cell r="O89">
            <v>2067</v>
          </cell>
          <cell r="P89">
            <v>7527</v>
          </cell>
          <cell r="Q89">
            <v>23225</v>
          </cell>
          <cell r="R89">
            <v>480</v>
          </cell>
          <cell r="S89">
            <v>1061</v>
          </cell>
          <cell r="T89">
            <v>51932.218043000001</v>
          </cell>
          <cell r="U89">
            <v>26451.185823754789</v>
          </cell>
          <cell r="V89">
            <v>3392.5362134688689</v>
          </cell>
          <cell r="W89">
            <v>635</v>
          </cell>
          <cell r="X89">
            <v>3</v>
          </cell>
          <cell r="Y89">
            <v>135.90804597701148</v>
          </cell>
          <cell r="Z89">
            <v>24</v>
          </cell>
          <cell r="AA89">
            <v>45</v>
          </cell>
          <cell r="AB89">
            <v>4.7971014492753623</v>
          </cell>
          <cell r="AC89">
            <v>8795</v>
          </cell>
          <cell r="AD89">
            <v>2</v>
          </cell>
          <cell r="AE89">
            <v>2</v>
          </cell>
          <cell r="AF89">
            <v>0</v>
          </cell>
          <cell r="AG89">
            <v>50588</v>
          </cell>
          <cell r="AH89">
            <v>1</v>
          </cell>
        </row>
        <row r="90">
          <cell r="A90" t="str">
            <v>GUAYAS</v>
          </cell>
          <cell r="B90">
            <v>916</v>
          </cell>
          <cell r="C90" t="str">
            <v>SAMBORONDON</v>
          </cell>
          <cell r="D90">
            <v>5.5606568579299154</v>
          </cell>
          <cell r="E90">
            <v>183.66847826086956</v>
          </cell>
          <cell r="F90">
            <v>9</v>
          </cell>
          <cell r="G90">
            <v>6435</v>
          </cell>
          <cell r="H90">
            <v>508</v>
          </cell>
          <cell r="I90">
            <v>2852</v>
          </cell>
          <cell r="J90">
            <v>10786</v>
          </cell>
          <cell r="K90">
            <v>6748</v>
          </cell>
          <cell r="L90">
            <v>16598</v>
          </cell>
          <cell r="M90">
            <v>13121</v>
          </cell>
          <cell r="N90">
            <v>14013</v>
          </cell>
          <cell r="O90">
            <v>8824</v>
          </cell>
          <cell r="P90">
            <v>14213</v>
          </cell>
          <cell r="Q90">
            <v>36171</v>
          </cell>
          <cell r="R90">
            <v>7132</v>
          </cell>
          <cell r="S90">
            <v>6707</v>
          </cell>
          <cell r="T90">
            <v>50022.959046000004</v>
          </cell>
          <cell r="U90">
            <v>384642.49964513839</v>
          </cell>
          <cell r="V90">
            <v>19227.373615307151</v>
          </cell>
          <cell r="W90">
            <v>953</v>
          </cell>
          <cell r="X90">
            <v>0</v>
          </cell>
          <cell r="Y90">
            <v>187.62264150943398</v>
          </cell>
          <cell r="Z90">
            <v>43</v>
          </cell>
          <cell r="AA90">
            <v>212</v>
          </cell>
          <cell r="AB90">
            <v>4.8403361344537812</v>
          </cell>
          <cell r="AC90">
            <v>12454</v>
          </cell>
          <cell r="AD90">
            <v>17</v>
          </cell>
          <cell r="AE90">
            <v>24</v>
          </cell>
          <cell r="AF90">
            <v>1</v>
          </cell>
          <cell r="AG90">
            <v>1709</v>
          </cell>
          <cell r="AH90">
            <v>0</v>
          </cell>
        </row>
        <row r="91">
          <cell r="A91" t="str">
            <v>GUAYAS</v>
          </cell>
          <cell r="B91">
            <v>918</v>
          </cell>
          <cell r="C91" t="str">
            <v>SANTA LUCIA</v>
          </cell>
          <cell r="D91">
            <v>15.557385640488134</v>
          </cell>
          <cell r="E91">
            <v>108.76599787626445</v>
          </cell>
          <cell r="F91">
            <v>1</v>
          </cell>
          <cell r="G91">
            <v>4101</v>
          </cell>
          <cell r="H91">
            <v>797</v>
          </cell>
          <cell r="I91">
            <v>2471</v>
          </cell>
          <cell r="J91">
            <v>2545</v>
          </cell>
          <cell r="K91">
            <v>673</v>
          </cell>
          <cell r="L91">
            <v>9246</v>
          </cell>
          <cell r="M91">
            <v>4223</v>
          </cell>
          <cell r="N91">
            <v>5902</v>
          </cell>
          <cell r="O91">
            <v>857</v>
          </cell>
          <cell r="P91">
            <v>6600</v>
          </cell>
          <cell r="Q91">
            <v>20383</v>
          </cell>
          <cell r="R91">
            <v>403</v>
          </cell>
          <cell r="S91">
            <v>868</v>
          </cell>
          <cell r="T91">
            <v>62631.551017999998</v>
          </cell>
          <cell r="U91">
            <v>43724.420940170938</v>
          </cell>
          <cell r="V91">
            <v>4061.2626262626263</v>
          </cell>
          <cell r="W91">
            <v>330</v>
          </cell>
          <cell r="X91">
            <v>1</v>
          </cell>
          <cell r="Y91">
            <v>120.01923076923077</v>
          </cell>
          <cell r="Z91">
            <v>75</v>
          </cell>
          <cell r="AA91">
            <v>34</v>
          </cell>
          <cell r="AB91">
            <v>4.4821428571428568</v>
          </cell>
          <cell r="AC91">
            <v>7871</v>
          </cell>
          <cell r="AD91">
            <v>9</v>
          </cell>
          <cell r="AE91">
            <v>5</v>
          </cell>
          <cell r="AF91">
            <v>0</v>
          </cell>
          <cell r="AG91">
            <v>3125</v>
          </cell>
          <cell r="AH91">
            <v>0</v>
          </cell>
        </row>
        <row r="92">
          <cell r="A92" t="str">
            <v>GUAYAS</v>
          </cell>
          <cell r="B92">
            <v>919</v>
          </cell>
          <cell r="C92" t="str">
            <v>SALITRE</v>
          </cell>
          <cell r="D92">
            <v>13.47838746393499</v>
          </cell>
          <cell r="F92">
            <v>3</v>
          </cell>
          <cell r="G92">
            <v>6681</v>
          </cell>
          <cell r="H92">
            <v>1494</v>
          </cell>
          <cell r="I92">
            <v>3312</v>
          </cell>
          <cell r="J92">
            <v>2576</v>
          </cell>
          <cell r="K92">
            <v>281</v>
          </cell>
          <cell r="L92">
            <v>13783</v>
          </cell>
          <cell r="M92">
            <v>2577</v>
          </cell>
          <cell r="N92">
            <v>8518</v>
          </cell>
          <cell r="O92">
            <v>126</v>
          </cell>
          <cell r="P92">
            <v>9829</v>
          </cell>
          <cell r="Q92">
            <v>29605</v>
          </cell>
          <cell r="R92">
            <v>384</v>
          </cell>
          <cell r="S92">
            <v>1073</v>
          </cell>
          <cell r="T92">
            <v>61233.136245000002</v>
          </cell>
          <cell r="U92">
            <v>51444.203454894436</v>
          </cell>
          <cell r="V92">
            <v>3534.6222707423581</v>
          </cell>
          <cell r="W92">
            <v>427</v>
          </cell>
          <cell r="X92">
            <v>1</v>
          </cell>
          <cell r="Y92">
            <v>125.88190954773869</v>
          </cell>
          <cell r="Z92">
            <v>0</v>
          </cell>
          <cell r="AA92">
            <v>57</v>
          </cell>
          <cell r="AB92">
            <v>4.7528089887640448</v>
          </cell>
          <cell r="AC92">
            <v>11296</v>
          </cell>
          <cell r="AD92">
            <v>26</v>
          </cell>
          <cell r="AE92">
            <v>12</v>
          </cell>
          <cell r="AF92">
            <v>0</v>
          </cell>
          <cell r="AG92">
            <v>16637</v>
          </cell>
          <cell r="AH92">
            <v>0</v>
          </cell>
        </row>
        <row r="93">
          <cell r="A93" t="str">
            <v>GUAYAS</v>
          </cell>
          <cell r="B93">
            <v>920</v>
          </cell>
          <cell r="C93" t="str">
            <v>SAN JACINTO DE YAGUACHI</v>
          </cell>
          <cell r="D93">
            <v>9.1888952065461922</v>
          </cell>
          <cell r="F93">
            <v>4</v>
          </cell>
          <cell r="G93">
            <v>7220</v>
          </cell>
          <cell r="H93">
            <v>154</v>
          </cell>
          <cell r="I93">
            <v>3497</v>
          </cell>
          <cell r="J93">
            <v>7117</v>
          </cell>
          <cell r="K93">
            <v>803</v>
          </cell>
          <cell r="L93">
            <v>14149</v>
          </cell>
          <cell r="M93">
            <v>0</v>
          </cell>
          <cell r="N93">
            <v>10374</v>
          </cell>
          <cell r="O93">
            <v>1277</v>
          </cell>
          <cell r="P93">
            <v>11145</v>
          </cell>
          <cell r="Q93">
            <v>31682</v>
          </cell>
          <cell r="R93">
            <v>1108</v>
          </cell>
          <cell r="S93">
            <v>1434</v>
          </cell>
          <cell r="T93">
            <v>43508.927128000003</v>
          </cell>
          <cell r="U93">
            <v>49518.962845010617</v>
          </cell>
          <cell r="V93">
            <v>26961.095483870969</v>
          </cell>
          <cell r="W93">
            <v>711</v>
          </cell>
          <cell r="X93">
            <v>0</v>
          </cell>
          <cell r="Y93">
            <v>168.63953488372093</v>
          </cell>
          <cell r="Z93">
            <v>67</v>
          </cell>
          <cell r="AA93">
            <v>74</v>
          </cell>
          <cell r="AB93">
            <v>4.5652173913043477</v>
          </cell>
          <cell r="AC93">
            <v>11142</v>
          </cell>
          <cell r="AD93">
            <v>14</v>
          </cell>
          <cell r="AE93">
            <v>17</v>
          </cell>
          <cell r="AF93">
            <v>0</v>
          </cell>
          <cell r="AG93">
            <v>4437</v>
          </cell>
          <cell r="AH93">
            <v>1</v>
          </cell>
        </row>
        <row r="94">
          <cell r="A94" t="str">
            <v>GUAYAS</v>
          </cell>
          <cell r="B94">
            <v>921</v>
          </cell>
          <cell r="C94" t="str">
            <v>PLAYAS</v>
          </cell>
          <cell r="D94">
            <v>5.9025296555666715</v>
          </cell>
          <cell r="E94">
            <v>153.87296811360218</v>
          </cell>
          <cell r="F94">
            <v>1</v>
          </cell>
          <cell r="G94">
            <v>5320</v>
          </cell>
          <cell r="H94">
            <v>0</v>
          </cell>
          <cell r="I94">
            <v>2629</v>
          </cell>
          <cell r="J94">
            <v>5984</v>
          </cell>
          <cell r="K94">
            <v>3809</v>
          </cell>
          <cell r="L94">
            <v>9228</v>
          </cell>
          <cell r="M94">
            <v>0</v>
          </cell>
          <cell r="N94">
            <v>7216</v>
          </cell>
          <cell r="O94">
            <v>2695</v>
          </cell>
          <cell r="P94">
            <v>7948</v>
          </cell>
          <cell r="Q94">
            <v>24011</v>
          </cell>
          <cell r="R94">
            <v>1199</v>
          </cell>
          <cell r="S94">
            <v>1243</v>
          </cell>
          <cell r="T94">
            <v>49319.314687999999</v>
          </cell>
          <cell r="U94">
            <v>56319.32937062937</v>
          </cell>
          <cell r="V94">
            <v>4826.4656820156388</v>
          </cell>
          <cell r="W94">
            <v>870</v>
          </cell>
          <cell r="X94">
            <v>0</v>
          </cell>
          <cell r="Y94">
            <v>192.25</v>
          </cell>
          <cell r="Z94">
            <v>9</v>
          </cell>
          <cell r="AA94">
            <v>50</v>
          </cell>
          <cell r="AB94">
            <v>4.7374999999999998</v>
          </cell>
          <cell r="AC94">
            <v>7491</v>
          </cell>
          <cell r="AD94">
            <v>6</v>
          </cell>
          <cell r="AE94">
            <v>9</v>
          </cell>
          <cell r="AF94">
            <v>0</v>
          </cell>
          <cell r="AG94">
            <v>3277</v>
          </cell>
          <cell r="AH94">
            <v>0</v>
          </cell>
        </row>
        <row r="95">
          <cell r="A95" t="str">
            <v>GUAYAS</v>
          </cell>
          <cell r="B95">
            <v>922</v>
          </cell>
          <cell r="C95" t="str">
            <v>SIMON BOLIVAR</v>
          </cell>
          <cell r="D95">
            <v>9.2548006342122271</v>
          </cell>
          <cell r="E95">
            <v>87.294464236777188</v>
          </cell>
          <cell r="F95">
            <v>3</v>
          </cell>
          <cell r="G95">
            <v>2823</v>
          </cell>
          <cell r="H95">
            <v>157</v>
          </cell>
          <cell r="I95">
            <v>1494</v>
          </cell>
          <cell r="J95">
            <v>659</v>
          </cell>
          <cell r="K95">
            <v>307</v>
          </cell>
          <cell r="L95">
            <v>1262</v>
          </cell>
          <cell r="M95">
            <v>0</v>
          </cell>
          <cell r="N95">
            <v>4526</v>
          </cell>
          <cell r="O95">
            <v>11</v>
          </cell>
          <cell r="P95">
            <v>5429</v>
          </cell>
          <cell r="Q95">
            <v>14306</v>
          </cell>
          <cell r="R95">
            <v>316</v>
          </cell>
          <cell r="S95">
            <v>439</v>
          </cell>
          <cell r="T95">
            <v>80697.831751000005</v>
          </cell>
          <cell r="U95">
            <v>27027.098159509202</v>
          </cell>
          <cell r="V95">
            <v>3795.7181208053689</v>
          </cell>
          <cell r="W95">
            <v>118</v>
          </cell>
          <cell r="X95">
            <v>0</v>
          </cell>
          <cell r="Y95">
            <v>173.16911764705881</v>
          </cell>
          <cell r="Z95">
            <v>100</v>
          </cell>
          <cell r="AA95">
            <v>16</v>
          </cell>
          <cell r="AB95">
            <v>4.5284552845528454</v>
          </cell>
          <cell r="AC95">
            <v>5106</v>
          </cell>
          <cell r="AD95">
            <v>10</v>
          </cell>
          <cell r="AE95">
            <v>10</v>
          </cell>
          <cell r="AF95">
            <v>0</v>
          </cell>
          <cell r="AG95">
            <v>2555</v>
          </cell>
          <cell r="AH95">
            <v>0</v>
          </cell>
        </row>
        <row r="96">
          <cell r="A96" t="str">
            <v>GUAYAS</v>
          </cell>
          <cell r="B96">
            <v>923</v>
          </cell>
          <cell r="C96" t="str">
            <v>CORONEL MARCELINO MARIDUEÑA</v>
          </cell>
          <cell r="D96">
            <v>5.6158565361019344</v>
          </cell>
          <cell r="E96">
            <v>47.435644735286004</v>
          </cell>
          <cell r="F96">
            <v>0</v>
          </cell>
          <cell r="G96">
            <v>1121</v>
          </cell>
          <cell r="H96">
            <v>17</v>
          </cell>
          <cell r="I96">
            <v>797</v>
          </cell>
          <cell r="J96">
            <v>0</v>
          </cell>
          <cell r="K96">
            <v>827</v>
          </cell>
          <cell r="L96">
            <v>0</v>
          </cell>
          <cell r="M96">
            <v>0</v>
          </cell>
          <cell r="N96">
            <v>2412</v>
          </cell>
          <cell r="O96">
            <v>0</v>
          </cell>
          <cell r="P96">
            <v>2755</v>
          </cell>
          <cell r="Q96">
            <v>7482</v>
          </cell>
          <cell r="R96">
            <v>519</v>
          </cell>
          <cell r="S96">
            <v>361</v>
          </cell>
          <cell r="T96">
            <v>71771.481096999996</v>
          </cell>
          <cell r="U96">
            <v>226341.53666666665</v>
          </cell>
          <cell r="V96">
            <v>284192.70564516127</v>
          </cell>
          <cell r="W96">
            <v>201</v>
          </cell>
          <cell r="X96">
            <v>0</v>
          </cell>
          <cell r="Y96">
            <v>0</v>
          </cell>
          <cell r="Z96">
            <v>0</v>
          </cell>
          <cell r="AA96">
            <v>12</v>
          </cell>
          <cell r="AB96">
            <v>0</v>
          </cell>
          <cell r="AC96">
            <v>2284</v>
          </cell>
          <cell r="AD96">
            <v>0</v>
          </cell>
          <cell r="AE96">
            <v>0</v>
          </cell>
          <cell r="AF96">
            <v>0</v>
          </cell>
          <cell r="AG96">
            <v>398</v>
          </cell>
          <cell r="AH96">
            <v>0</v>
          </cell>
        </row>
        <row r="97">
          <cell r="A97" t="str">
            <v>GUAYAS</v>
          </cell>
          <cell r="B97">
            <v>924</v>
          </cell>
          <cell r="C97" t="str">
            <v>LOMAS DE SARGENTILLO</v>
          </cell>
          <cell r="D97">
            <v>14.91442542787286</v>
          </cell>
          <cell r="E97">
            <v>275.76756028156359</v>
          </cell>
          <cell r="F97">
            <v>0</v>
          </cell>
          <cell r="G97">
            <v>2090</v>
          </cell>
          <cell r="H97">
            <v>75</v>
          </cell>
          <cell r="I97">
            <v>1249</v>
          </cell>
          <cell r="J97">
            <v>0</v>
          </cell>
          <cell r="K97">
            <v>696</v>
          </cell>
          <cell r="L97">
            <v>0</v>
          </cell>
          <cell r="M97">
            <v>0</v>
          </cell>
          <cell r="N97">
            <v>2495</v>
          </cell>
          <cell r="O97">
            <v>0</v>
          </cell>
          <cell r="P97">
            <v>2894</v>
          </cell>
          <cell r="Q97">
            <v>8954</v>
          </cell>
          <cell r="R97">
            <v>246</v>
          </cell>
          <cell r="S97">
            <v>479</v>
          </cell>
          <cell r="T97">
            <v>46893.782972000001</v>
          </cell>
          <cell r="U97">
            <v>158194.91649694502</v>
          </cell>
          <cell r="V97">
            <v>3585.3348314606742</v>
          </cell>
          <cell r="W97">
            <v>378</v>
          </cell>
          <cell r="X97">
            <v>0</v>
          </cell>
          <cell r="Y97">
            <v>160.955223880597</v>
          </cell>
          <cell r="Z97">
            <v>14</v>
          </cell>
          <cell r="AA97">
            <v>19</v>
          </cell>
          <cell r="AB97">
            <v>4.6470588235294121</v>
          </cell>
          <cell r="AC97">
            <v>3469</v>
          </cell>
          <cell r="AD97">
            <v>1</v>
          </cell>
          <cell r="AE97">
            <v>11</v>
          </cell>
          <cell r="AF97">
            <v>0</v>
          </cell>
          <cell r="AG97">
            <v>1032</v>
          </cell>
          <cell r="AH97">
            <v>0</v>
          </cell>
        </row>
        <row r="98">
          <cell r="A98" t="str">
            <v>GUAYAS</v>
          </cell>
          <cell r="B98">
            <v>925</v>
          </cell>
          <cell r="C98" t="str">
            <v>NOBOL</v>
          </cell>
          <cell r="D98">
            <v>10.718130093802861</v>
          </cell>
          <cell r="E98">
            <v>144.91682070240296</v>
          </cell>
          <cell r="F98">
            <v>0</v>
          </cell>
          <cell r="G98">
            <v>2263</v>
          </cell>
          <cell r="H98">
            <v>349</v>
          </cell>
          <cell r="I98">
            <v>1375</v>
          </cell>
          <cell r="J98">
            <v>0</v>
          </cell>
          <cell r="K98">
            <v>453</v>
          </cell>
          <cell r="L98">
            <v>0</v>
          </cell>
          <cell r="M98">
            <v>0</v>
          </cell>
          <cell r="N98">
            <v>3083</v>
          </cell>
          <cell r="O98">
            <v>0</v>
          </cell>
          <cell r="P98">
            <v>3558</v>
          </cell>
          <cell r="Q98">
            <v>10106</v>
          </cell>
          <cell r="R98">
            <v>311</v>
          </cell>
          <cell r="S98">
            <v>433</v>
          </cell>
          <cell r="T98">
            <v>34968.990575000003</v>
          </cell>
          <cell r="U98">
            <v>43052.837150127227</v>
          </cell>
          <cell r="V98">
            <v>7778.8456790123455</v>
          </cell>
          <cell r="W98">
            <v>266</v>
          </cell>
          <cell r="X98">
            <v>0</v>
          </cell>
          <cell r="Y98">
            <v>170.56521739130434</v>
          </cell>
          <cell r="Z98">
            <v>0</v>
          </cell>
          <cell r="AA98">
            <v>23</v>
          </cell>
          <cell r="AB98">
            <v>4.8524590163934427</v>
          </cell>
          <cell r="AC98">
            <v>3601</v>
          </cell>
          <cell r="AD98">
            <v>4</v>
          </cell>
          <cell r="AE98">
            <v>5</v>
          </cell>
          <cell r="AF98">
            <v>0</v>
          </cell>
          <cell r="AG98">
            <v>240</v>
          </cell>
          <cell r="AH98">
            <v>0</v>
          </cell>
        </row>
        <row r="99">
          <cell r="A99" t="str">
            <v>GUAYAS</v>
          </cell>
          <cell r="B99">
            <v>927</v>
          </cell>
          <cell r="C99" t="str">
            <v>GENERAL ANTONIO ELIZALDE</v>
          </cell>
          <cell r="D99">
            <v>6.5698478561549107</v>
          </cell>
          <cell r="E99">
            <v>69.229768410096284</v>
          </cell>
          <cell r="F99">
            <v>0</v>
          </cell>
          <cell r="G99">
            <v>1252</v>
          </cell>
          <cell r="H99">
            <v>63</v>
          </cell>
          <cell r="I99">
            <v>700</v>
          </cell>
          <cell r="J99">
            <v>0</v>
          </cell>
          <cell r="K99">
            <v>869</v>
          </cell>
          <cell r="L99">
            <v>0</v>
          </cell>
          <cell r="M99">
            <v>0</v>
          </cell>
          <cell r="N99">
            <v>2077</v>
          </cell>
          <cell r="O99">
            <v>0</v>
          </cell>
          <cell r="P99">
            <v>2303</v>
          </cell>
          <cell r="Q99">
            <v>7288</v>
          </cell>
          <cell r="R99">
            <v>394</v>
          </cell>
          <cell r="S99">
            <v>224</v>
          </cell>
          <cell r="T99">
            <v>78287.383715000004</v>
          </cell>
          <cell r="U99">
            <v>26708.184652278178</v>
          </cell>
          <cell r="V99">
            <v>2415.7595907928389</v>
          </cell>
          <cell r="W99">
            <v>186</v>
          </cell>
          <cell r="X99">
            <v>0</v>
          </cell>
          <cell r="Y99">
            <v>74.354838709677423</v>
          </cell>
          <cell r="Z99">
            <v>0</v>
          </cell>
          <cell r="AA99">
            <v>13</v>
          </cell>
          <cell r="AB99">
            <v>5.5</v>
          </cell>
          <cell r="AC99">
            <v>2026</v>
          </cell>
          <cell r="AD99">
            <v>1</v>
          </cell>
          <cell r="AE99">
            <v>0</v>
          </cell>
          <cell r="AF99">
            <v>0</v>
          </cell>
          <cell r="AG99">
            <v>20592</v>
          </cell>
          <cell r="AH99">
            <v>0</v>
          </cell>
        </row>
        <row r="100">
          <cell r="A100" t="str">
            <v>GUAYAS</v>
          </cell>
          <cell r="B100">
            <v>928</v>
          </cell>
          <cell r="C100" t="str">
            <v>ISIDRO AYORA</v>
          </cell>
          <cell r="D100">
            <v>16.216606498194945</v>
          </cell>
          <cell r="E100">
            <v>22.308876346844535</v>
          </cell>
          <cell r="F100">
            <v>0</v>
          </cell>
          <cell r="G100">
            <v>1312</v>
          </cell>
          <cell r="H100">
            <v>155</v>
          </cell>
          <cell r="I100">
            <v>820</v>
          </cell>
          <cell r="J100">
            <v>0</v>
          </cell>
          <cell r="K100">
            <v>356</v>
          </cell>
          <cell r="L100">
            <v>0</v>
          </cell>
          <cell r="M100">
            <v>0</v>
          </cell>
          <cell r="N100">
            <v>1532</v>
          </cell>
          <cell r="O100">
            <v>0</v>
          </cell>
          <cell r="P100">
            <v>1873</v>
          </cell>
          <cell r="Q100">
            <v>5653</v>
          </cell>
          <cell r="R100">
            <v>134</v>
          </cell>
          <cell r="S100">
            <v>243</v>
          </cell>
          <cell r="T100">
            <v>35269.905397000002</v>
          </cell>
          <cell r="U100">
            <v>32800.117647058825</v>
          </cell>
          <cell r="V100">
            <v>2783.233870967742</v>
          </cell>
          <cell r="W100">
            <v>147</v>
          </cell>
          <cell r="X100">
            <v>0</v>
          </cell>
          <cell r="Y100">
            <v>158.9</v>
          </cell>
          <cell r="Z100">
            <v>86</v>
          </cell>
          <cell r="AA100">
            <v>11</v>
          </cell>
          <cell r="AB100">
            <v>4.677777777777778</v>
          </cell>
          <cell r="AC100">
            <v>2159</v>
          </cell>
          <cell r="AD100">
            <v>4</v>
          </cell>
          <cell r="AE100">
            <v>9</v>
          </cell>
          <cell r="AF100">
            <v>0</v>
          </cell>
          <cell r="AG100">
            <v>910</v>
          </cell>
          <cell r="AH100">
            <v>0</v>
          </cell>
        </row>
        <row r="101">
          <cell r="A101" t="str">
            <v>IMBABURA</v>
          </cell>
          <cell r="B101">
            <v>1001</v>
          </cell>
          <cell r="C101" t="str">
            <v>IBARRA</v>
          </cell>
          <cell r="D101">
            <v>5.4669578606668132</v>
          </cell>
          <cell r="E101">
            <v>165.76544429805301</v>
          </cell>
          <cell r="F101">
            <v>9</v>
          </cell>
          <cell r="G101">
            <v>17389</v>
          </cell>
          <cell r="H101">
            <v>1066</v>
          </cell>
          <cell r="I101">
            <v>9606</v>
          </cell>
          <cell r="J101">
            <v>36781</v>
          </cell>
          <cell r="K101">
            <v>16000</v>
          </cell>
          <cell r="L101">
            <v>46860</v>
          </cell>
          <cell r="M101">
            <v>42588</v>
          </cell>
          <cell r="N101">
            <v>39329</v>
          </cell>
          <cell r="O101">
            <v>39549</v>
          </cell>
          <cell r="P101">
            <v>39710</v>
          </cell>
          <cell r="Q101">
            <v>127265</v>
          </cell>
          <cell r="R101">
            <v>18472</v>
          </cell>
          <cell r="S101">
            <v>7007</v>
          </cell>
          <cell r="T101">
            <v>68346.946754000004</v>
          </cell>
          <cell r="U101">
            <v>184629.78855964399</v>
          </cell>
          <cell r="V101">
            <v>4855.22357615894</v>
          </cell>
          <cell r="W101">
            <v>4226</v>
          </cell>
          <cell r="X101">
            <v>6</v>
          </cell>
          <cell r="Y101">
            <v>253.85077951002228</v>
          </cell>
          <cell r="Z101">
            <v>9</v>
          </cell>
          <cell r="AA101">
            <v>540</v>
          </cell>
          <cell r="AB101">
            <v>4.7377450980392153</v>
          </cell>
          <cell r="AC101">
            <v>33399</v>
          </cell>
          <cell r="AD101">
            <v>40</v>
          </cell>
          <cell r="AE101">
            <v>52</v>
          </cell>
          <cell r="AF101">
            <v>0</v>
          </cell>
          <cell r="AG101">
            <v>120150</v>
          </cell>
          <cell r="AH101">
            <v>0</v>
          </cell>
        </row>
        <row r="102">
          <cell r="A102" t="str">
            <v>IMBABURA</v>
          </cell>
          <cell r="B102">
            <v>1002</v>
          </cell>
          <cell r="C102" t="str">
            <v>ANTONIO ANTE</v>
          </cell>
          <cell r="D102">
            <v>7.9220433683650393</v>
          </cell>
          <cell r="E102">
            <v>529.22291134622412</v>
          </cell>
          <cell r="F102">
            <v>11</v>
          </cell>
          <cell r="G102">
            <v>4370</v>
          </cell>
          <cell r="H102">
            <v>347</v>
          </cell>
          <cell r="I102">
            <v>2489</v>
          </cell>
          <cell r="J102">
            <v>7581</v>
          </cell>
          <cell r="K102">
            <v>1584</v>
          </cell>
          <cell r="L102">
            <v>10627</v>
          </cell>
          <cell r="M102">
            <v>9766</v>
          </cell>
          <cell r="N102">
            <v>8350</v>
          </cell>
          <cell r="O102">
            <v>8632</v>
          </cell>
          <cell r="P102">
            <v>8577</v>
          </cell>
          <cell r="Q102">
            <v>22715</v>
          </cell>
          <cell r="R102">
            <v>2968</v>
          </cell>
          <cell r="S102">
            <v>936</v>
          </cell>
          <cell r="T102">
            <v>58266.062828000002</v>
          </cell>
          <cell r="U102">
            <v>118347.74770039422</v>
          </cell>
          <cell r="V102">
            <v>6329.6560934891486</v>
          </cell>
          <cell r="W102">
            <v>1000</v>
          </cell>
          <cell r="X102">
            <v>5</v>
          </cell>
          <cell r="Y102">
            <v>176.26404494382024</v>
          </cell>
          <cell r="Z102">
            <v>41</v>
          </cell>
          <cell r="AA102">
            <v>53</v>
          </cell>
          <cell r="AB102">
            <v>4.3251533742331292</v>
          </cell>
          <cell r="AC102">
            <v>7582</v>
          </cell>
          <cell r="AD102">
            <v>13</v>
          </cell>
          <cell r="AE102">
            <v>16</v>
          </cell>
          <cell r="AF102">
            <v>0</v>
          </cell>
          <cell r="AG102">
            <v>26910</v>
          </cell>
          <cell r="AH102">
            <v>0</v>
          </cell>
        </row>
        <row r="103">
          <cell r="A103" t="str">
            <v>IMBABURA</v>
          </cell>
          <cell r="B103">
            <v>1003</v>
          </cell>
          <cell r="C103" t="str">
            <v>COTACACHI</v>
          </cell>
          <cell r="D103">
            <v>17.781453530445571</v>
          </cell>
          <cell r="E103">
            <v>23.727427355644718</v>
          </cell>
          <cell r="F103">
            <v>0</v>
          </cell>
          <cell r="G103">
            <v>4580</v>
          </cell>
          <cell r="H103">
            <v>1099</v>
          </cell>
          <cell r="I103">
            <v>2496</v>
          </cell>
          <cell r="J103">
            <v>4752</v>
          </cell>
          <cell r="K103">
            <v>569</v>
          </cell>
          <cell r="L103">
            <v>9160</v>
          </cell>
          <cell r="M103">
            <v>6173</v>
          </cell>
          <cell r="N103">
            <v>5695</v>
          </cell>
          <cell r="O103">
            <v>4232</v>
          </cell>
          <cell r="P103">
            <v>6922</v>
          </cell>
          <cell r="Q103">
            <v>20362</v>
          </cell>
          <cell r="R103">
            <v>1482</v>
          </cell>
          <cell r="S103">
            <v>594</v>
          </cell>
          <cell r="T103">
            <v>53103.202365999998</v>
          </cell>
          <cell r="U103">
            <v>51858.953385127636</v>
          </cell>
          <cell r="V103">
            <v>1990.4490035169988</v>
          </cell>
          <cell r="W103">
            <v>548</v>
          </cell>
          <cell r="X103">
            <v>3</v>
          </cell>
          <cell r="Y103">
            <v>126.58064516129032</v>
          </cell>
          <cell r="Z103">
            <v>0</v>
          </cell>
          <cell r="AA103">
            <v>63</v>
          </cell>
          <cell r="AB103">
            <v>4.7531645569620249</v>
          </cell>
          <cell r="AC103">
            <v>6602</v>
          </cell>
          <cell r="AD103">
            <v>6</v>
          </cell>
          <cell r="AE103">
            <v>12</v>
          </cell>
          <cell r="AF103">
            <v>0</v>
          </cell>
          <cell r="AG103">
            <v>19620</v>
          </cell>
          <cell r="AH103">
            <v>1</v>
          </cell>
        </row>
        <row r="104">
          <cell r="A104" t="str">
            <v>IMBABURA</v>
          </cell>
          <cell r="B104">
            <v>1004</v>
          </cell>
          <cell r="C104" t="str">
            <v>OTAVALO</v>
          </cell>
          <cell r="D104">
            <v>17.995883342030496</v>
          </cell>
          <cell r="E104">
            <v>213.92815617159292</v>
          </cell>
          <cell r="F104">
            <v>9</v>
          </cell>
          <cell r="G104">
            <v>11250</v>
          </cell>
          <cell r="H104">
            <v>1621</v>
          </cell>
          <cell r="I104">
            <v>6124</v>
          </cell>
          <cell r="J104">
            <v>14731</v>
          </cell>
          <cell r="K104">
            <v>2839</v>
          </cell>
          <cell r="L104">
            <v>24076</v>
          </cell>
          <cell r="M104">
            <v>21357</v>
          </cell>
          <cell r="N104">
            <v>17244</v>
          </cell>
          <cell r="O104">
            <v>14924</v>
          </cell>
          <cell r="P104">
            <v>19685</v>
          </cell>
          <cell r="Q104">
            <v>56166</v>
          </cell>
          <cell r="R104">
            <v>5464</v>
          </cell>
          <cell r="S104">
            <v>2109</v>
          </cell>
          <cell r="T104">
            <v>45990.677923000003</v>
          </cell>
          <cell r="U104">
            <v>146092.71036170793</v>
          </cell>
          <cell r="V104">
            <v>4346.7276119402986</v>
          </cell>
          <cell r="W104">
            <v>2015</v>
          </cell>
          <cell r="X104">
            <v>0</v>
          </cell>
          <cell r="Y104">
            <v>200.99067599067598</v>
          </cell>
          <cell r="Z104">
            <v>146</v>
          </cell>
          <cell r="AA104">
            <v>131</v>
          </cell>
          <cell r="AB104">
            <v>4.4393530997304582</v>
          </cell>
          <cell r="AC104">
            <v>16821</v>
          </cell>
          <cell r="AD104">
            <v>39</v>
          </cell>
          <cell r="AE104">
            <v>41</v>
          </cell>
          <cell r="AF104">
            <v>0</v>
          </cell>
          <cell r="AG104">
            <v>71973</v>
          </cell>
          <cell r="AH104">
            <v>0</v>
          </cell>
        </row>
        <row r="105">
          <cell r="A105" t="str">
            <v>IMBABURA</v>
          </cell>
          <cell r="B105">
            <v>1005</v>
          </cell>
          <cell r="C105" t="str">
            <v>PIMAMPIRO</v>
          </cell>
          <cell r="D105">
            <v>11.90237378803076</v>
          </cell>
          <cell r="E105">
            <v>28.857492490822114</v>
          </cell>
          <cell r="F105">
            <v>2</v>
          </cell>
          <cell r="G105">
            <v>1198</v>
          </cell>
          <cell r="H105">
            <v>268</v>
          </cell>
          <cell r="I105">
            <v>1092</v>
          </cell>
          <cell r="J105">
            <v>1855</v>
          </cell>
          <cell r="K105">
            <v>399</v>
          </cell>
          <cell r="L105">
            <v>3585</v>
          </cell>
          <cell r="M105">
            <v>2405</v>
          </cell>
          <cell r="N105">
            <v>2246</v>
          </cell>
          <cell r="O105">
            <v>1978</v>
          </cell>
          <cell r="P105">
            <v>2677</v>
          </cell>
          <cell r="Q105">
            <v>8453</v>
          </cell>
          <cell r="R105">
            <v>456</v>
          </cell>
          <cell r="S105">
            <v>151</v>
          </cell>
          <cell r="T105">
            <v>78183.380783999994</v>
          </cell>
          <cell r="U105">
            <v>21882.41825095057</v>
          </cell>
          <cell r="V105">
            <v>1871.4612068965516</v>
          </cell>
          <cell r="W105">
            <v>145</v>
          </cell>
          <cell r="X105">
            <v>6</v>
          </cell>
          <cell r="Y105">
            <v>238.74193548387098</v>
          </cell>
          <cell r="Z105">
            <v>0</v>
          </cell>
          <cell r="AA105">
            <v>15</v>
          </cell>
          <cell r="AB105">
            <v>4.9195402298850572</v>
          </cell>
          <cell r="AC105">
            <v>2618</v>
          </cell>
          <cell r="AD105">
            <v>7</v>
          </cell>
          <cell r="AE105">
            <v>7</v>
          </cell>
          <cell r="AF105">
            <v>0</v>
          </cell>
          <cell r="AG105">
            <v>9851</v>
          </cell>
          <cell r="AH105">
            <v>0</v>
          </cell>
        </row>
        <row r="106">
          <cell r="A106" t="str">
            <v>IMBABURA</v>
          </cell>
          <cell r="B106">
            <v>1006</v>
          </cell>
          <cell r="C106" t="str">
            <v>SAN MIGUEL DE URCUQUI</v>
          </cell>
          <cell r="D106">
            <v>12.397560510768058</v>
          </cell>
          <cell r="E106">
            <v>19.955176936496418</v>
          </cell>
          <cell r="F106">
            <v>0</v>
          </cell>
          <cell r="G106">
            <v>1655</v>
          </cell>
          <cell r="H106">
            <v>258</v>
          </cell>
          <cell r="I106">
            <v>853</v>
          </cell>
          <cell r="J106">
            <v>2033</v>
          </cell>
          <cell r="K106">
            <v>326</v>
          </cell>
          <cell r="L106">
            <v>3927</v>
          </cell>
          <cell r="M106">
            <v>2945</v>
          </cell>
          <cell r="N106">
            <v>2484</v>
          </cell>
          <cell r="O106">
            <v>2534</v>
          </cell>
          <cell r="P106">
            <v>3055</v>
          </cell>
          <cell r="Q106">
            <v>8917</v>
          </cell>
          <cell r="R106">
            <v>515</v>
          </cell>
          <cell r="S106">
            <v>100</v>
          </cell>
          <cell r="T106">
            <v>76904.860329999996</v>
          </cell>
          <cell r="U106">
            <v>21567.104166666668</v>
          </cell>
          <cell r="V106">
            <v>1790.975155279503</v>
          </cell>
          <cell r="W106">
            <v>131</v>
          </cell>
          <cell r="X106">
            <v>7</v>
          </cell>
          <cell r="Y106">
            <v>115.01333333333334</v>
          </cell>
          <cell r="Z106">
            <v>0</v>
          </cell>
          <cell r="AA106">
            <v>16</v>
          </cell>
          <cell r="AB106">
            <v>4.7014925373134329</v>
          </cell>
          <cell r="AC106">
            <v>2810</v>
          </cell>
          <cell r="AD106">
            <v>5</v>
          </cell>
          <cell r="AE106">
            <v>5</v>
          </cell>
          <cell r="AF106">
            <v>0</v>
          </cell>
          <cell r="AG106">
            <v>1462</v>
          </cell>
          <cell r="AH106">
            <v>0</v>
          </cell>
        </row>
        <row r="107">
          <cell r="A107" t="str">
            <v>LOJA</v>
          </cell>
          <cell r="B107">
            <v>1101</v>
          </cell>
          <cell r="C107" t="str">
            <v>LOJA</v>
          </cell>
          <cell r="D107">
            <v>3.1585860998328155</v>
          </cell>
          <cell r="E107">
            <v>113.36858045895134</v>
          </cell>
          <cell r="F107">
            <v>16</v>
          </cell>
          <cell r="G107">
            <v>21767</v>
          </cell>
          <cell r="H107">
            <v>2343</v>
          </cell>
          <cell r="I107">
            <v>1128</v>
          </cell>
          <cell r="J107">
            <v>40310</v>
          </cell>
          <cell r="K107">
            <v>11784</v>
          </cell>
          <cell r="L107">
            <v>53532</v>
          </cell>
          <cell r="M107">
            <v>45562</v>
          </cell>
          <cell r="N107">
            <v>46842</v>
          </cell>
          <cell r="O107">
            <v>40770</v>
          </cell>
          <cell r="P107">
            <v>43740</v>
          </cell>
          <cell r="Q107">
            <v>160934</v>
          </cell>
          <cell r="R107">
            <v>23806</v>
          </cell>
          <cell r="S107">
            <v>10616</v>
          </cell>
          <cell r="T107">
            <v>82074.920561000006</v>
          </cell>
          <cell r="U107">
            <v>134437.73430454388</v>
          </cell>
          <cell r="V107">
            <v>3936.5759575849384</v>
          </cell>
          <cell r="W107">
            <v>4797</v>
          </cell>
          <cell r="X107">
            <v>39</v>
          </cell>
          <cell r="Y107">
            <v>272.97840531561462</v>
          </cell>
          <cell r="Z107">
            <v>269</v>
          </cell>
          <cell r="AA107">
            <v>943</v>
          </cell>
          <cell r="AB107">
            <v>4.6014109347442682</v>
          </cell>
          <cell r="AC107">
            <v>39452</v>
          </cell>
          <cell r="AD107">
            <v>46</v>
          </cell>
          <cell r="AE107">
            <v>51</v>
          </cell>
          <cell r="AF107">
            <v>0</v>
          </cell>
          <cell r="AG107">
            <v>5798</v>
          </cell>
          <cell r="AH107">
            <v>3</v>
          </cell>
        </row>
        <row r="108">
          <cell r="A108" t="str">
            <v>LOJA</v>
          </cell>
          <cell r="B108">
            <v>1102</v>
          </cell>
          <cell r="C108" t="str">
            <v>CALVAS</v>
          </cell>
          <cell r="D108">
            <v>6.20671834625323</v>
          </cell>
          <cell r="E108">
            <v>33.510884944178251</v>
          </cell>
          <cell r="F108">
            <v>1</v>
          </cell>
          <cell r="G108">
            <v>2986</v>
          </cell>
          <cell r="H108">
            <v>942</v>
          </cell>
          <cell r="I108">
            <v>22660</v>
          </cell>
          <cell r="J108">
            <v>3246</v>
          </cell>
          <cell r="K108">
            <v>1688</v>
          </cell>
          <cell r="L108">
            <v>6435</v>
          </cell>
          <cell r="M108">
            <v>3695</v>
          </cell>
          <cell r="N108">
            <v>4623</v>
          </cell>
          <cell r="O108">
            <v>3072</v>
          </cell>
          <cell r="P108">
            <v>4760</v>
          </cell>
          <cell r="Q108">
            <v>15814</v>
          </cell>
          <cell r="R108">
            <v>1131</v>
          </cell>
          <cell r="S108">
            <v>293</v>
          </cell>
          <cell r="T108">
            <v>119774.19403</v>
          </cell>
          <cell r="U108">
            <v>41885.32648026316</v>
          </cell>
          <cell r="V108">
            <v>2624.2824933687002</v>
          </cell>
          <cell r="W108">
            <v>541</v>
          </cell>
          <cell r="X108">
            <v>1</v>
          </cell>
          <cell r="Y108">
            <v>202.28676470588235</v>
          </cell>
          <cell r="Z108">
            <v>53</v>
          </cell>
          <cell r="AA108">
            <v>54</v>
          </cell>
          <cell r="AB108">
            <v>4.8699186991869921</v>
          </cell>
          <cell r="AC108">
            <v>4546</v>
          </cell>
          <cell r="AD108">
            <v>9</v>
          </cell>
          <cell r="AE108">
            <v>15</v>
          </cell>
          <cell r="AF108">
            <v>0</v>
          </cell>
          <cell r="AG108">
            <v>4088</v>
          </cell>
          <cell r="AH108">
            <v>0</v>
          </cell>
        </row>
        <row r="109">
          <cell r="A109" t="str">
            <v>LOJA</v>
          </cell>
          <cell r="B109">
            <v>1103</v>
          </cell>
          <cell r="C109" t="str">
            <v>CATAMAYO</v>
          </cell>
          <cell r="D109">
            <v>5.1262098146977291</v>
          </cell>
          <cell r="E109">
            <v>46.997284901290051</v>
          </cell>
          <cell r="F109">
            <v>0</v>
          </cell>
          <cell r="G109">
            <v>2997</v>
          </cell>
          <cell r="H109">
            <v>508</v>
          </cell>
          <cell r="I109">
            <v>1976</v>
          </cell>
          <cell r="J109">
            <v>4852</v>
          </cell>
          <cell r="K109">
            <v>1757</v>
          </cell>
          <cell r="L109">
            <v>7224</v>
          </cell>
          <cell r="M109">
            <v>5744</v>
          </cell>
          <cell r="N109">
            <v>5864</v>
          </cell>
          <cell r="O109">
            <v>4480</v>
          </cell>
          <cell r="P109">
            <v>5296</v>
          </cell>
          <cell r="Q109">
            <v>20211</v>
          </cell>
          <cell r="R109">
            <v>1403</v>
          </cell>
          <cell r="S109">
            <v>510</v>
          </cell>
          <cell r="T109">
            <v>93964.224222000004</v>
          </cell>
          <cell r="U109">
            <v>54198.458485958487</v>
          </cell>
          <cell r="V109">
            <v>3298.712</v>
          </cell>
          <cell r="W109">
            <v>832</v>
          </cell>
          <cell r="X109">
            <v>0</v>
          </cell>
          <cell r="Y109">
            <v>323.82222222222219</v>
          </cell>
          <cell r="Z109">
            <v>5</v>
          </cell>
          <cell r="AA109">
            <v>34</v>
          </cell>
          <cell r="AB109">
            <v>4.6904761904761907</v>
          </cell>
          <cell r="AC109">
            <v>5346</v>
          </cell>
          <cell r="AD109">
            <v>3</v>
          </cell>
          <cell r="AE109">
            <v>5</v>
          </cell>
          <cell r="AF109">
            <v>0</v>
          </cell>
          <cell r="AG109">
            <v>683</v>
          </cell>
          <cell r="AH109">
            <v>0</v>
          </cell>
        </row>
        <row r="110">
          <cell r="A110" t="str">
            <v>LOJA</v>
          </cell>
          <cell r="B110">
            <v>1104</v>
          </cell>
          <cell r="C110" t="str">
            <v>CELICA</v>
          </cell>
          <cell r="D110">
            <v>7.2072072072072073</v>
          </cell>
          <cell r="E110">
            <v>27.754225095436322</v>
          </cell>
          <cell r="F110">
            <v>0</v>
          </cell>
          <cell r="G110">
            <v>1691</v>
          </cell>
          <cell r="H110">
            <v>384</v>
          </cell>
          <cell r="I110">
            <v>1897</v>
          </cell>
          <cell r="J110">
            <v>1415</v>
          </cell>
          <cell r="K110">
            <v>664</v>
          </cell>
          <cell r="L110">
            <v>3308</v>
          </cell>
          <cell r="M110">
            <v>1448</v>
          </cell>
          <cell r="N110">
            <v>2504</v>
          </cell>
          <cell r="O110">
            <v>1248</v>
          </cell>
          <cell r="P110">
            <v>2374</v>
          </cell>
          <cell r="Q110">
            <v>7280</v>
          </cell>
          <cell r="R110">
            <v>433</v>
          </cell>
          <cell r="S110">
            <v>141</v>
          </cell>
          <cell r="T110">
            <v>95255.613545</v>
          </cell>
          <cell r="U110">
            <v>32409.562666666665</v>
          </cell>
          <cell r="V110">
            <v>5721.4849624060153</v>
          </cell>
          <cell r="W110">
            <v>225</v>
          </cell>
          <cell r="X110">
            <v>3</v>
          </cell>
          <cell r="Y110">
            <v>156.29577464788733</v>
          </cell>
          <cell r="Z110">
            <v>13</v>
          </cell>
          <cell r="AA110">
            <v>33</v>
          </cell>
          <cell r="AB110">
            <v>4.4848484848484844</v>
          </cell>
          <cell r="AC110">
            <v>2461</v>
          </cell>
          <cell r="AD110">
            <v>11</v>
          </cell>
          <cell r="AE110">
            <v>3</v>
          </cell>
          <cell r="AF110">
            <v>0</v>
          </cell>
          <cell r="AG110">
            <v>66716</v>
          </cell>
          <cell r="AH110">
            <v>1</v>
          </cell>
        </row>
        <row r="111">
          <cell r="A111" t="str">
            <v>LOJA</v>
          </cell>
          <cell r="B111">
            <v>1105</v>
          </cell>
          <cell r="C111" t="str">
            <v>CHAGUARPAMBA</v>
          </cell>
          <cell r="D111">
            <v>6.838294448913917</v>
          </cell>
          <cell r="E111">
            <v>22.880056233625151</v>
          </cell>
          <cell r="F111">
            <v>0</v>
          </cell>
          <cell r="G111">
            <v>676</v>
          </cell>
          <cell r="H111">
            <v>447</v>
          </cell>
          <cell r="I111">
            <v>920</v>
          </cell>
          <cell r="J111">
            <v>586</v>
          </cell>
          <cell r="K111">
            <v>66</v>
          </cell>
          <cell r="L111">
            <v>1756</v>
          </cell>
          <cell r="M111">
            <v>589</v>
          </cell>
          <cell r="N111">
            <v>1298</v>
          </cell>
          <cell r="O111">
            <v>374</v>
          </cell>
          <cell r="P111">
            <v>1360</v>
          </cell>
          <cell r="Q111">
            <v>4173</v>
          </cell>
          <cell r="R111">
            <v>121</v>
          </cell>
          <cell r="S111">
            <v>51</v>
          </cell>
          <cell r="T111">
            <v>67347.120037000001</v>
          </cell>
          <cell r="U111">
            <v>41231.951612903227</v>
          </cell>
          <cell r="V111">
            <v>1901.1730769230769</v>
          </cell>
          <cell r="W111">
            <v>109</v>
          </cell>
          <cell r="X111">
            <v>0</v>
          </cell>
          <cell r="Y111">
            <v>100.84905660377359</v>
          </cell>
          <cell r="Z111">
            <v>10</v>
          </cell>
          <cell r="AA111">
            <v>12</v>
          </cell>
          <cell r="AB111">
            <v>4.62</v>
          </cell>
          <cell r="AC111">
            <v>1402</v>
          </cell>
          <cell r="AD111">
            <v>3</v>
          </cell>
          <cell r="AE111">
            <v>1</v>
          </cell>
          <cell r="AF111">
            <v>0</v>
          </cell>
          <cell r="AG111">
            <v>66979</v>
          </cell>
          <cell r="AH111">
            <v>0</v>
          </cell>
        </row>
        <row r="112">
          <cell r="A112" t="str">
            <v>LOJA</v>
          </cell>
          <cell r="B112">
            <v>1106</v>
          </cell>
          <cell r="C112" t="str">
            <v>ESPINDOLA</v>
          </cell>
          <cell r="D112">
            <v>12.130393898234249</v>
          </cell>
          <cell r="E112">
            <v>28.707493550076617</v>
          </cell>
          <cell r="F112">
            <v>1</v>
          </cell>
          <cell r="G112">
            <v>1508</v>
          </cell>
          <cell r="H112">
            <v>800</v>
          </cell>
          <cell r="I112">
            <v>642</v>
          </cell>
          <cell r="J112">
            <v>959</v>
          </cell>
          <cell r="K112">
            <v>202</v>
          </cell>
          <cell r="L112">
            <v>3021</v>
          </cell>
          <cell r="M112">
            <v>1157</v>
          </cell>
          <cell r="N112">
            <v>2107</v>
          </cell>
          <cell r="O112">
            <v>704</v>
          </cell>
          <cell r="P112">
            <v>1703</v>
          </cell>
          <cell r="Q112">
            <v>6950</v>
          </cell>
          <cell r="R112">
            <v>218</v>
          </cell>
          <cell r="S112">
            <v>69</v>
          </cell>
          <cell r="T112">
            <v>149069.286268</v>
          </cell>
          <cell r="U112">
            <v>51344.92105263158</v>
          </cell>
          <cell r="V112">
            <v>2219.0153846153844</v>
          </cell>
          <cell r="W112">
            <v>129</v>
          </cell>
          <cell r="X112">
            <v>4</v>
          </cell>
          <cell r="Y112">
            <v>135.3111111111111</v>
          </cell>
          <cell r="Z112">
            <v>14</v>
          </cell>
          <cell r="AA112">
            <v>39</v>
          </cell>
          <cell r="AB112">
            <v>4.4102564102564106</v>
          </cell>
          <cell r="AC112">
            <v>2312</v>
          </cell>
          <cell r="AD112">
            <v>3</v>
          </cell>
          <cell r="AE112">
            <v>1</v>
          </cell>
          <cell r="AF112">
            <v>0</v>
          </cell>
          <cell r="AG112">
            <v>2022</v>
          </cell>
          <cell r="AH112">
            <v>0</v>
          </cell>
        </row>
        <row r="113">
          <cell r="A113" t="str">
            <v>LOJA</v>
          </cell>
          <cell r="B113">
            <v>1107</v>
          </cell>
          <cell r="C113" t="str">
            <v>GONZANAMA</v>
          </cell>
          <cell r="D113">
            <v>8.9804420784631418</v>
          </cell>
          <cell r="E113">
            <v>18.205506320958666</v>
          </cell>
          <cell r="F113">
            <v>0</v>
          </cell>
          <cell r="G113">
            <v>1185</v>
          </cell>
          <cell r="H113">
            <v>632</v>
          </cell>
          <cell r="I113">
            <v>1392</v>
          </cell>
          <cell r="J113">
            <v>986</v>
          </cell>
          <cell r="K113">
            <v>129</v>
          </cell>
          <cell r="L113">
            <v>3188</v>
          </cell>
          <cell r="M113">
            <v>1100</v>
          </cell>
          <cell r="N113">
            <v>1654</v>
          </cell>
          <cell r="O113">
            <v>721</v>
          </cell>
          <cell r="P113">
            <v>2438</v>
          </cell>
          <cell r="Q113">
            <v>7069</v>
          </cell>
          <cell r="R113">
            <v>216</v>
          </cell>
          <cell r="S113">
            <v>51</v>
          </cell>
          <cell r="T113">
            <v>108187.43947100001</v>
          </cell>
          <cell r="U113">
            <v>37352.471861471859</v>
          </cell>
          <cell r="V113">
            <v>1711.5776397515529</v>
          </cell>
          <cell r="W113">
            <v>171</v>
          </cell>
          <cell r="X113">
            <v>2</v>
          </cell>
          <cell r="Y113">
            <v>204.81333333333333</v>
          </cell>
          <cell r="Z113">
            <v>60</v>
          </cell>
          <cell r="AA113">
            <v>20</v>
          </cell>
          <cell r="AB113">
            <v>5.0441176470588234</v>
          </cell>
          <cell r="AC113">
            <v>2555</v>
          </cell>
          <cell r="AD113">
            <v>12</v>
          </cell>
          <cell r="AE113">
            <v>5</v>
          </cell>
          <cell r="AF113">
            <v>0</v>
          </cell>
          <cell r="AG113">
            <v>3223</v>
          </cell>
          <cell r="AH113">
            <v>0</v>
          </cell>
        </row>
        <row r="114">
          <cell r="A114" t="str">
            <v>LOJA</v>
          </cell>
          <cell r="B114">
            <v>1108</v>
          </cell>
          <cell r="C114" t="str">
            <v>MACARA</v>
          </cell>
          <cell r="D114">
            <v>5.3180076628352486</v>
          </cell>
          <cell r="E114">
            <v>33.033992808879468</v>
          </cell>
          <cell r="F114">
            <v>8</v>
          </cell>
          <cell r="G114">
            <v>1924</v>
          </cell>
          <cell r="H114">
            <v>384</v>
          </cell>
          <cell r="I114">
            <v>10454</v>
          </cell>
          <cell r="J114">
            <v>3162</v>
          </cell>
          <cell r="K114">
            <v>2522</v>
          </cell>
          <cell r="L114">
            <v>4448</v>
          </cell>
          <cell r="M114">
            <v>3231</v>
          </cell>
          <cell r="N114">
            <v>3487</v>
          </cell>
          <cell r="O114">
            <v>2867</v>
          </cell>
          <cell r="P114">
            <v>3436</v>
          </cell>
          <cell r="Q114">
            <v>12460</v>
          </cell>
          <cell r="R114">
            <v>832</v>
          </cell>
          <cell r="S114">
            <v>302</v>
          </cell>
          <cell r="T114">
            <v>109913.651805</v>
          </cell>
          <cell r="U114">
            <v>39403.857566765575</v>
          </cell>
          <cell r="V114">
            <v>8937.3338278931751</v>
          </cell>
          <cell r="W114">
            <v>508</v>
          </cell>
          <cell r="X114">
            <v>1</v>
          </cell>
          <cell r="Y114">
            <v>179.75706214689265</v>
          </cell>
          <cell r="Z114">
            <v>48</v>
          </cell>
          <cell r="AA114">
            <v>40</v>
          </cell>
          <cell r="AB114">
            <v>4.716049382716049</v>
          </cell>
          <cell r="AC114">
            <v>3417</v>
          </cell>
          <cell r="AD114">
            <v>22</v>
          </cell>
          <cell r="AE114">
            <v>8</v>
          </cell>
          <cell r="AF114">
            <v>0</v>
          </cell>
          <cell r="AG114">
            <v>64093</v>
          </cell>
          <cell r="AH114">
            <v>1</v>
          </cell>
        </row>
        <row r="115">
          <cell r="A115" t="str">
            <v>LOJA</v>
          </cell>
          <cell r="B115">
            <v>1109</v>
          </cell>
          <cell r="C115" t="str">
            <v>PALTAS</v>
          </cell>
          <cell r="D115">
            <v>6.624645445950204</v>
          </cell>
          <cell r="E115">
            <v>20.603893799181076</v>
          </cell>
          <cell r="F115">
            <v>1</v>
          </cell>
          <cell r="G115">
            <v>2411</v>
          </cell>
          <cell r="H115">
            <v>680</v>
          </cell>
          <cell r="I115">
            <v>396</v>
          </cell>
          <cell r="J115">
            <v>2458</v>
          </cell>
          <cell r="K115">
            <v>1012</v>
          </cell>
          <cell r="L115">
            <v>5693</v>
          </cell>
          <cell r="M115">
            <v>2537</v>
          </cell>
          <cell r="N115">
            <v>4205</v>
          </cell>
          <cell r="O115">
            <v>1728</v>
          </cell>
          <cell r="P115">
            <v>4259</v>
          </cell>
          <cell r="Q115">
            <v>12487</v>
          </cell>
          <cell r="R115">
            <v>646</v>
          </cell>
          <cell r="S115">
            <v>230</v>
          </cell>
          <cell r="T115">
            <v>80412.315235999995</v>
          </cell>
          <cell r="U115">
            <v>38191.196923076925</v>
          </cell>
          <cell r="V115">
            <v>1719.8692307692309</v>
          </cell>
          <cell r="W115">
            <v>311</v>
          </cell>
          <cell r="X115">
            <v>8</v>
          </cell>
          <cell r="Y115">
            <v>101.3587786259542</v>
          </cell>
          <cell r="Z115">
            <v>12</v>
          </cell>
          <cell r="AA115">
            <v>83</v>
          </cell>
          <cell r="AB115">
            <v>4.9075630252100844</v>
          </cell>
          <cell r="AC115">
            <v>4303</v>
          </cell>
          <cell r="AD115">
            <v>14</v>
          </cell>
          <cell r="AE115">
            <v>1</v>
          </cell>
          <cell r="AF115">
            <v>0</v>
          </cell>
          <cell r="AG115">
            <v>67482</v>
          </cell>
          <cell r="AH115">
            <v>1</v>
          </cell>
        </row>
        <row r="116">
          <cell r="A116" t="str">
            <v>LOJA</v>
          </cell>
          <cell r="B116">
            <v>1110</v>
          </cell>
          <cell r="C116" t="str">
            <v>PUYANGO</v>
          </cell>
          <cell r="D116">
            <v>6.4773902416094762</v>
          </cell>
          <cell r="E116">
            <v>24.316952739242886</v>
          </cell>
          <cell r="F116">
            <v>0</v>
          </cell>
          <cell r="G116">
            <v>1581</v>
          </cell>
          <cell r="H116">
            <v>437</v>
          </cell>
          <cell r="I116">
            <v>507</v>
          </cell>
          <cell r="J116">
            <v>1626</v>
          </cell>
          <cell r="K116">
            <v>523</v>
          </cell>
          <cell r="L116">
            <v>3692</v>
          </cell>
          <cell r="M116">
            <v>2055</v>
          </cell>
          <cell r="N116">
            <v>3006</v>
          </cell>
          <cell r="O116">
            <v>1434</v>
          </cell>
          <cell r="P116">
            <v>2948</v>
          </cell>
          <cell r="Q116">
            <v>8721</v>
          </cell>
          <cell r="R116">
            <v>431</v>
          </cell>
          <cell r="S116">
            <v>192</v>
          </cell>
          <cell r="T116">
            <v>74791.373097000003</v>
          </cell>
          <cell r="U116">
            <v>31661.482421875</v>
          </cell>
          <cell r="V116">
            <v>2026.980306345733</v>
          </cell>
          <cell r="W116">
            <v>276</v>
          </cell>
          <cell r="X116">
            <v>0</v>
          </cell>
          <cell r="Y116">
            <v>270.921875</v>
          </cell>
          <cell r="Z116">
            <v>16</v>
          </cell>
          <cell r="AA116">
            <v>41</v>
          </cell>
          <cell r="AB116">
            <v>4.416666666666667</v>
          </cell>
          <cell r="AC116">
            <v>2906</v>
          </cell>
          <cell r="AD116">
            <v>9</v>
          </cell>
          <cell r="AE116">
            <v>3</v>
          </cell>
          <cell r="AF116">
            <v>0</v>
          </cell>
          <cell r="AG116">
            <v>63778</v>
          </cell>
          <cell r="AH116">
            <v>0</v>
          </cell>
        </row>
        <row r="117">
          <cell r="A117" t="str">
            <v>LOJA</v>
          </cell>
          <cell r="B117">
            <v>1111</v>
          </cell>
          <cell r="C117" t="str">
            <v>SARAGURO</v>
          </cell>
          <cell r="D117">
            <v>15.54021767985134</v>
          </cell>
          <cell r="E117">
            <v>27.877528401219173</v>
          </cell>
          <cell r="F117">
            <v>0</v>
          </cell>
          <cell r="G117">
            <v>3491</v>
          </cell>
          <cell r="H117">
            <v>994</v>
          </cell>
          <cell r="I117">
            <v>410</v>
          </cell>
          <cell r="J117">
            <v>2276</v>
          </cell>
          <cell r="K117">
            <v>477</v>
          </cell>
          <cell r="L117">
            <v>6717</v>
          </cell>
          <cell r="M117">
            <v>3216</v>
          </cell>
          <cell r="N117">
            <v>4297</v>
          </cell>
          <cell r="O117">
            <v>1667</v>
          </cell>
          <cell r="P117">
            <v>4616</v>
          </cell>
          <cell r="Q117">
            <v>15251</v>
          </cell>
          <cell r="R117">
            <v>670</v>
          </cell>
          <cell r="S117">
            <v>299</v>
          </cell>
          <cell r="T117">
            <v>77532.777384000001</v>
          </cell>
          <cell r="U117">
            <v>26131.814079422384</v>
          </cell>
          <cell r="V117">
            <v>2434.296195652174</v>
          </cell>
          <cell r="W117">
            <v>271</v>
          </cell>
          <cell r="X117">
            <v>0</v>
          </cell>
          <cell r="Y117">
            <v>86.235294117647058</v>
          </cell>
          <cell r="Z117">
            <v>6</v>
          </cell>
          <cell r="AA117">
            <v>81</v>
          </cell>
          <cell r="AB117">
            <v>4.375</v>
          </cell>
          <cell r="AC117">
            <v>5202</v>
          </cell>
          <cell r="AD117">
            <v>3</v>
          </cell>
          <cell r="AE117">
            <v>0</v>
          </cell>
          <cell r="AF117">
            <v>0</v>
          </cell>
          <cell r="AG117">
            <v>7187</v>
          </cell>
          <cell r="AH117">
            <v>5</v>
          </cell>
        </row>
        <row r="118">
          <cell r="A118" t="str">
            <v>LOJA</v>
          </cell>
          <cell r="B118">
            <v>1112</v>
          </cell>
          <cell r="C118" t="str">
            <v>SOZORANGA</v>
          </cell>
          <cell r="D118">
            <v>7.6907549454985871</v>
          </cell>
          <cell r="E118">
            <v>18.180268381188963</v>
          </cell>
          <cell r="F118">
            <v>0</v>
          </cell>
          <cell r="G118">
            <v>948</v>
          </cell>
          <cell r="H118">
            <v>237</v>
          </cell>
          <cell r="I118">
            <v>1779</v>
          </cell>
          <cell r="J118">
            <v>440</v>
          </cell>
          <cell r="K118">
            <v>93</v>
          </cell>
          <cell r="L118">
            <v>1667</v>
          </cell>
          <cell r="M118">
            <v>507</v>
          </cell>
          <cell r="N118">
            <v>1072</v>
          </cell>
          <cell r="O118">
            <v>304</v>
          </cell>
          <cell r="P118">
            <v>1204</v>
          </cell>
          <cell r="Q118">
            <v>3279</v>
          </cell>
          <cell r="R118">
            <v>92</v>
          </cell>
          <cell r="S118">
            <v>35</v>
          </cell>
          <cell r="T118">
            <v>103230.470462</v>
          </cell>
          <cell r="U118">
            <v>62739.728571428568</v>
          </cell>
          <cell r="V118">
            <v>2106.9230769230771</v>
          </cell>
          <cell r="W118">
            <v>68</v>
          </cell>
          <cell r="X118">
            <v>0</v>
          </cell>
          <cell r="Y118">
            <v>288.59523809523807</v>
          </cell>
          <cell r="Z118">
            <v>10</v>
          </cell>
          <cell r="AA118">
            <v>13</v>
          </cell>
          <cell r="AB118">
            <v>4.0769230769230766</v>
          </cell>
          <cell r="AC118">
            <v>1283</v>
          </cell>
          <cell r="AD118">
            <v>6</v>
          </cell>
          <cell r="AE118">
            <v>6</v>
          </cell>
          <cell r="AF118">
            <v>0</v>
          </cell>
          <cell r="AG118">
            <v>63496</v>
          </cell>
          <cell r="AH118">
            <v>0</v>
          </cell>
        </row>
        <row r="119">
          <cell r="A119" t="str">
            <v>LOJA</v>
          </cell>
          <cell r="B119">
            <v>1113</v>
          </cell>
          <cell r="C119" t="str">
            <v>ZAPOTILLO</v>
          </cell>
          <cell r="D119">
            <v>11.278744372794744</v>
          </cell>
          <cell r="E119">
            <v>10.146778859229101</v>
          </cell>
          <cell r="F119">
            <v>0</v>
          </cell>
          <cell r="G119">
            <v>1488</v>
          </cell>
          <cell r="H119">
            <v>358</v>
          </cell>
          <cell r="I119">
            <v>538</v>
          </cell>
          <cell r="J119">
            <v>917</v>
          </cell>
          <cell r="K119">
            <v>414</v>
          </cell>
          <cell r="L119">
            <v>2749</v>
          </cell>
          <cell r="M119">
            <v>1129</v>
          </cell>
          <cell r="N119">
            <v>2095</v>
          </cell>
          <cell r="O119">
            <v>713</v>
          </cell>
          <cell r="P119">
            <v>1570</v>
          </cell>
          <cell r="Q119">
            <v>7317</v>
          </cell>
          <cell r="R119">
            <v>207</v>
          </cell>
          <cell r="S119">
            <v>162</v>
          </cell>
          <cell r="T119">
            <v>129390.185264</v>
          </cell>
          <cell r="U119">
            <v>48949.556910569103</v>
          </cell>
          <cell r="V119">
            <v>2410.2462311557788</v>
          </cell>
          <cell r="W119">
            <v>160</v>
          </cell>
          <cell r="X119">
            <v>6</v>
          </cell>
          <cell r="Y119">
            <v>68.1875</v>
          </cell>
          <cell r="Z119">
            <v>26</v>
          </cell>
          <cell r="AA119">
            <v>37</v>
          </cell>
          <cell r="AB119">
            <v>5.2413793103448274</v>
          </cell>
          <cell r="AC119">
            <v>2349</v>
          </cell>
          <cell r="AD119">
            <v>3</v>
          </cell>
          <cell r="AE119">
            <v>0</v>
          </cell>
          <cell r="AF119">
            <v>0</v>
          </cell>
          <cell r="AG119">
            <v>81116</v>
          </cell>
          <cell r="AH119">
            <v>0</v>
          </cell>
        </row>
        <row r="120">
          <cell r="A120" t="str">
            <v>LOJA</v>
          </cell>
          <cell r="B120">
            <v>1114</v>
          </cell>
          <cell r="C120" t="str">
            <v>PINDAL</v>
          </cell>
          <cell r="D120">
            <v>8.6142983230361878</v>
          </cell>
          <cell r="E120">
            <v>42.890454455249056</v>
          </cell>
          <cell r="F120">
            <v>0</v>
          </cell>
          <cell r="G120">
            <v>955</v>
          </cell>
          <cell r="H120">
            <v>180</v>
          </cell>
          <cell r="I120">
            <v>1691</v>
          </cell>
          <cell r="J120">
            <v>558</v>
          </cell>
          <cell r="K120">
            <v>312</v>
          </cell>
          <cell r="L120">
            <v>1849</v>
          </cell>
          <cell r="M120">
            <v>774</v>
          </cell>
          <cell r="N120">
            <v>1530</v>
          </cell>
          <cell r="O120">
            <v>468</v>
          </cell>
          <cell r="P120">
            <v>1131</v>
          </cell>
          <cell r="Q120">
            <v>4126</v>
          </cell>
          <cell r="R120">
            <v>137</v>
          </cell>
          <cell r="S120">
            <v>77</v>
          </cell>
          <cell r="T120">
            <v>88986.767519000001</v>
          </cell>
          <cell r="U120">
            <v>47978.853658536587</v>
          </cell>
          <cell r="V120">
            <v>1804.5204678362572</v>
          </cell>
          <cell r="W120">
            <v>171</v>
          </cell>
          <cell r="X120">
            <v>3</v>
          </cell>
          <cell r="Y120">
            <v>156.5625</v>
          </cell>
          <cell r="Z120">
            <v>3</v>
          </cell>
          <cell r="AA120">
            <v>16</v>
          </cell>
          <cell r="AB120">
            <v>5.3111111111111109</v>
          </cell>
          <cell r="AC120">
            <v>1451</v>
          </cell>
          <cell r="AD120">
            <v>3</v>
          </cell>
          <cell r="AE120">
            <v>0</v>
          </cell>
          <cell r="AF120">
            <v>0</v>
          </cell>
          <cell r="AG120">
            <v>65931</v>
          </cell>
          <cell r="AH120">
            <v>0</v>
          </cell>
        </row>
        <row r="121">
          <cell r="A121" t="str">
            <v>LOJA</v>
          </cell>
          <cell r="B121">
            <v>1115</v>
          </cell>
          <cell r="C121" t="str">
            <v>QUILANGA</v>
          </cell>
          <cell r="D121">
            <v>11.031096563011458</v>
          </cell>
          <cell r="E121">
            <v>18.324319756633429</v>
          </cell>
          <cell r="F121">
            <v>0</v>
          </cell>
          <cell r="G121">
            <v>388</v>
          </cell>
          <cell r="H121">
            <v>254</v>
          </cell>
          <cell r="I121">
            <v>1031</v>
          </cell>
          <cell r="J121">
            <v>349</v>
          </cell>
          <cell r="K121">
            <v>143</v>
          </cell>
          <cell r="L121">
            <v>1044</v>
          </cell>
          <cell r="M121">
            <v>512</v>
          </cell>
          <cell r="N121">
            <v>814</v>
          </cell>
          <cell r="O121">
            <v>330</v>
          </cell>
          <cell r="P121">
            <v>995</v>
          </cell>
          <cell r="Q121">
            <v>2003</v>
          </cell>
          <cell r="R121">
            <v>86</v>
          </cell>
          <cell r="S121">
            <v>31</v>
          </cell>
          <cell r="T121">
            <v>130162.488144</v>
          </cell>
          <cell r="U121">
            <v>8509.3783783783783</v>
          </cell>
          <cell r="V121">
            <v>2097.476923076923</v>
          </cell>
          <cell r="W121">
            <v>77</v>
          </cell>
          <cell r="X121">
            <v>0</v>
          </cell>
          <cell r="Y121">
            <v>144.08695652173913</v>
          </cell>
          <cell r="Z121">
            <v>13</v>
          </cell>
          <cell r="AA121">
            <v>10</v>
          </cell>
          <cell r="AB121">
            <v>5.7619047619047619</v>
          </cell>
          <cell r="AC121">
            <v>829</v>
          </cell>
          <cell r="AD121">
            <v>1</v>
          </cell>
          <cell r="AE121">
            <v>0</v>
          </cell>
          <cell r="AF121">
            <v>0</v>
          </cell>
          <cell r="AG121">
            <v>2468</v>
          </cell>
          <cell r="AH121">
            <v>0</v>
          </cell>
        </row>
        <row r="122">
          <cell r="A122" t="str">
            <v>LOJA</v>
          </cell>
          <cell r="B122">
            <v>1116</v>
          </cell>
          <cell r="C122" t="str">
            <v>OLMEDO</v>
          </cell>
          <cell r="D122">
            <v>7.6514032496307243</v>
          </cell>
          <cell r="E122">
            <v>43.273502754576157</v>
          </cell>
          <cell r="F122">
            <v>0</v>
          </cell>
          <cell r="G122">
            <v>484</v>
          </cell>
          <cell r="H122">
            <v>135</v>
          </cell>
          <cell r="I122">
            <v>1141</v>
          </cell>
          <cell r="J122">
            <v>288</v>
          </cell>
          <cell r="K122">
            <v>72</v>
          </cell>
          <cell r="L122">
            <v>1218</v>
          </cell>
          <cell r="M122">
            <v>349</v>
          </cell>
          <cell r="N122">
            <v>737</v>
          </cell>
          <cell r="O122">
            <v>217</v>
          </cell>
          <cell r="P122">
            <v>972</v>
          </cell>
          <cell r="Q122">
            <v>2600</v>
          </cell>
          <cell r="R122">
            <v>47</v>
          </cell>
          <cell r="S122">
            <v>24</v>
          </cell>
          <cell r="T122">
            <v>79302.605047999998</v>
          </cell>
          <cell r="U122">
            <v>16716.963636363635</v>
          </cell>
          <cell r="V122">
            <v>1694.7906976744187</v>
          </cell>
          <cell r="W122">
            <v>51</v>
          </cell>
          <cell r="X122">
            <v>3</v>
          </cell>
          <cell r="Y122">
            <v>111.53846153846153</v>
          </cell>
          <cell r="Z122">
            <v>0</v>
          </cell>
          <cell r="AA122">
            <v>8</v>
          </cell>
          <cell r="AB122">
            <v>4.6923076923076925</v>
          </cell>
          <cell r="AC122">
            <v>970</v>
          </cell>
          <cell r="AD122">
            <v>4</v>
          </cell>
          <cell r="AE122">
            <v>0</v>
          </cell>
          <cell r="AF122">
            <v>0</v>
          </cell>
          <cell r="AG122">
            <v>63855</v>
          </cell>
          <cell r="AH122">
            <v>0</v>
          </cell>
        </row>
        <row r="123">
          <cell r="A123" t="str">
            <v>LOS RIOS</v>
          </cell>
          <cell r="B123">
            <v>1201</v>
          </cell>
          <cell r="C123" t="str">
            <v>BABAHOYO</v>
          </cell>
          <cell r="D123">
            <v>6.6794837096006487</v>
          </cell>
          <cell r="E123">
            <v>141.42792763793216</v>
          </cell>
          <cell r="F123">
            <v>2</v>
          </cell>
          <cell r="G123">
            <v>15926</v>
          </cell>
          <cell r="H123">
            <v>1230</v>
          </cell>
          <cell r="I123">
            <v>1893</v>
          </cell>
          <cell r="J123">
            <v>20600</v>
          </cell>
          <cell r="K123">
            <v>4428</v>
          </cell>
          <cell r="L123">
            <v>37204</v>
          </cell>
          <cell r="M123">
            <v>29503</v>
          </cell>
          <cell r="N123">
            <v>28949</v>
          </cell>
          <cell r="O123">
            <v>11383</v>
          </cell>
          <cell r="P123">
            <v>31930</v>
          </cell>
          <cell r="Q123">
            <v>89217</v>
          </cell>
          <cell r="R123">
            <v>5858</v>
          </cell>
          <cell r="S123">
            <v>4312</v>
          </cell>
          <cell r="T123">
            <v>81276.355463999993</v>
          </cell>
          <cell r="U123">
            <v>150468.06280440913</v>
          </cell>
          <cell r="V123">
            <v>21621.629644921552</v>
          </cell>
          <cell r="W123">
            <v>2446</v>
          </cell>
          <cell r="X123">
            <v>0</v>
          </cell>
          <cell r="Y123">
            <v>217.43804537521814</v>
          </cell>
          <cell r="Z123">
            <v>31</v>
          </cell>
          <cell r="AA123">
            <v>446</v>
          </cell>
          <cell r="AB123">
            <v>4.5401174168297453</v>
          </cell>
          <cell r="AC123">
            <v>29253</v>
          </cell>
          <cell r="AD123">
            <v>47</v>
          </cell>
          <cell r="AE123">
            <v>70</v>
          </cell>
          <cell r="AF123">
            <v>0</v>
          </cell>
          <cell r="AG123">
            <v>119563</v>
          </cell>
          <cell r="AH123">
            <v>2</v>
          </cell>
        </row>
        <row r="124">
          <cell r="A124" t="str">
            <v>LOS RIOS</v>
          </cell>
          <cell r="B124">
            <v>1202</v>
          </cell>
          <cell r="C124" t="str">
            <v>BABA</v>
          </cell>
          <cell r="D124">
            <v>14.577347648570996</v>
          </cell>
          <cell r="E124">
            <v>76.737574937149489</v>
          </cell>
          <cell r="F124">
            <v>1</v>
          </cell>
          <cell r="G124">
            <v>4672</v>
          </cell>
          <cell r="H124">
            <v>596</v>
          </cell>
          <cell r="I124">
            <v>743</v>
          </cell>
          <cell r="J124">
            <v>2056</v>
          </cell>
          <cell r="K124">
            <v>275</v>
          </cell>
          <cell r="L124">
            <v>8798</v>
          </cell>
          <cell r="M124">
            <v>3555</v>
          </cell>
          <cell r="N124">
            <v>6334</v>
          </cell>
          <cell r="O124">
            <v>573</v>
          </cell>
          <cell r="P124">
            <v>6918</v>
          </cell>
          <cell r="Q124">
            <v>19603</v>
          </cell>
          <cell r="R124">
            <v>294</v>
          </cell>
          <cell r="S124">
            <v>670</v>
          </cell>
          <cell r="T124">
            <v>81438.155863000007</v>
          </cell>
          <cell r="U124">
            <v>39021.947222222225</v>
          </cell>
          <cell r="V124">
            <v>4635.482352941176</v>
          </cell>
          <cell r="W124">
            <v>243</v>
          </cell>
          <cell r="X124">
            <v>0</v>
          </cell>
          <cell r="Y124">
            <v>138.69277108433735</v>
          </cell>
          <cell r="Z124">
            <v>19</v>
          </cell>
          <cell r="AA124">
            <v>42</v>
          </cell>
          <cell r="AB124">
            <v>5.0145985401459852</v>
          </cell>
          <cell r="AC124">
            <v>7349</v>
          </cell>
          <cell r="AD124">
            <v>12</v>
          </cell>
          <cell r="AE124">
            <v>14</v>
          </cell>
          <cell r="AF124">
            <v>0</v>
          </cell>
          <cell r="AG124">
            <v>3786</v>
          </cell>
          <cell r="AH124">
            <v>0</v>
          </cell>
        </row>
        <row r="125">
          <cell r="A125" t="str">
            <v>LOS RIOS</v>
          </cell>
          <cell r="B125">
            <v>1203</v>
          </cell>
          <cell r="C125" t="str">
            <v>MONTALVO</v>
          </cell>
          <cell r="D125">
            <v>6.1158140105508529</v>
          </cell>
          <cell r="E125">
            <v>66.591341251687936</v>
          </cell>
          <cell r="F125">
            <v>1</v>
          </cell>
          <cell r="G125">
            <v>2403</v>
          </cell>
          <cell r="H125">
            <v>349</v>
          </cell>
          <cell r="I125">
            <v>2078</v>
          </cell>
          <cell r="J125">
            <v>2996</v>
          </cell>
          <cell r="K125">
            <v>1213</v>
          </cell>
          <cell r="L125">
            <v>5981</v>
          </cell>
          <cell r="M125">
            <v>4038</v>
          </cell>
          <cell r="N125">
            <v>4842</v>
          </cell>
          <cell r="O125">
            <v>1585</v>
          </cell>
          <cell r="P125">
            <v>5328</v>
          </cell>
          <cell r="Q125">
            <v>13644</v>
          </cell>
          <cell r="R125">
            <v>660</v>
          </cell>
          <cell r="S125">
            <v>432</v>
          </cell>
          <cell r="T125">
            <v>86209.017414000002</v>
          </cell>
          <cell r="U125">
            <v>46961.160629921258</v>
          </cell>
          <cell r="V125">
            <v>4238.1088709677415</v>
          </cell>
          <cell r="W125">
            <v>409</v>
          </cell>
          <cell r="X125">
            <v>0</v>
          </cell>
          <cell r="Y125">
            <v>160.89130434782609</v>
          </cell>
          <cell r="Z125">
            <v>0</v>
          </cell>
          <cell r="AA125">
            <v>23</v>
          </cell>
          <cell r="AB125">
            <v>4.3720930232558137</v>
          </cell>
          <cell r="AC125">
            <v>4860</v>
          </cell>
          <cell r="AD125">
            <v>4</v>
          </cell>
          <cell r="AE125">
            <v>4</v>
          </cell>
          <cell r="AF125">
            <v>0</v>
          </cell>
          <cell r="AG125">
            <v>6642</v>
          </cell>
          <cell r="AH125">
            <v>2</v>
          </cell>
        </row>
        <row r="126">
          <cell r="A126" t="str">
            <v>LOS RIOS</v>
          </cell>
          <cell r="B126">
            <v>1204</v>
          </cell>
          <cell r="C126" t="str">
            <v>PUEBLOVIEJO</v>
          </cell>
          <cell r="D126">
            <v>10.613943808532779</v>
          </cell>
          <cell r="E126">
            <v>108.42696629213485</v>
          </cell>
          <cell r="F126">
            <v>0</v>
          </cell>
          <cell r="G126">
            <v>4503</v>
          </cell>
          <cell r="H126">
            <v>823</v>
          </cell>
          <cell r="I126">
            <v>1174</v>
          </cell>
          <cell r="J126">
            <v>3573</v>
          </cell>
          <cell r="K126">
            <v>1717</v>
          </cell>
          <cell r="L126">
            <v>8289</v>
          </cell>
          <cell r="M126">
            <v>5740</v>
          </cell>
          <cell r="N126">
            <v>6050</v>
          </cell>
          <cell r="O126">
            <v>611</v>
          </cell>
          <cell r="P126">
            <v>6916</v>
          </cell>
          <cell r="Q126">
            <v>20173</v>
          </cell>
          <cell r="R126">
            <v>453</v>
          </cell>
          <cell r="S126">
            <v>620</v>
          </cell>
          <cell r="T126">
            <v>93267.867415999994</v>
          </cell>
          <cell r="U126">
            <v>372589.92322456813</v>
          </cell>
          <cell r="V126">
            <v>6780.1345029239765</v>
          </cell>
          <cell r="W126">
            <v>380</v>
          </cell>
          <cell r="X126">
            <v>0</v>
          </cell>
          <cell r="Y126">
            <v>160.98113207547169</v>
          </cell>
          <cell r="Z126">
            <v>310</v>
          </cell>
          <cell r="AA126">
            <v>134</v>
          </cell>
          <cell r="AB126">
            <v>4.6014492753623184</v>
          </cell>
          <cell r="AC126">
            <v>6679</v>
          </cell>
          <cell r="AD126">
            <v>16</v>
          </cell>
          <cell r="AE126">
            <v>14</v>
          </cell>
          <cell r="AF126">
            <v>0</v>
          </cell>
          <cell r="AG126">
            <v>947</v>
          </cell>
          <cell r="AH126">
            <v>0</v>
          </cell>
        </row>
        <row r="127">
          <cell r="A127" t="str">
            <v>LOS RIOS</v>
          </cell>
          <cell r="B127">
            <v>1205</v>
          </cell>
          <cell r="C127" t="str">
            <v>QUEVEDO</v>
          </cell>
          <cell r="D127">
            <v>6.4245551031418868</v>
          </cell>
          <cell r="E127">
            <v>569.71477336134183</v>
          </cell>
          <cell r="F127">
            <v>4</v>
          </cell>
          <cell r="G127">
            <v>18265</v>
          </cell>
          <cell r="H127">
            <v>951</v>
          </cell>
          <cell r="I127">
            <v>1901</v>
          </cell>
          <cell r="J127">
            <v>23353</v>
          </cell>
          <cell r="K127">
            <v>7362</v>
          </cell>
          <cell r="L127">
            <v>41646</v>
          </cell>
          <cell r="M127">
            <v>40106</v>
          </cell>
          <cell r="N127">
            <v>33650</v>
          </cell>
          <cell r="O127">
            <v>9287</v>
          </cell>
          <cell r="P127">
            <v>37241</v>
          </cell>
          <cell r="Q127">
            <v>108066</v>
          </cell>
          <cell r="R127">
            <v>8059</v>
          </cell>
          <cell r="S127">
            <v>5515</v>
          </cell>
          <cell r="T127">
            <v>87324.597016999993</v>
          </cell>
          <cell r="U127">
            <v>143299.36642201836</v>
          </cell>
          <cell r="V127">
            <v>5858.0733532934128</v>
          </cell>
          <cell r="W127">
            <v>3650</v>
          </cell>
          <cell r="X127">
            <v>0</v>
          </cell>
          <cell r="Y127">
            <v>248.80402010050253</v>
          </cell>
          <cell r="Z127">
            <v>75</v>
          </cell>
          <cell r="AA127">
            <v>408</v>
          </cell>
          <cell r="AB127">
            <v>4.7450980392156863</v>
          </cell>
          <cell r="AC127">
            <v>30745</v>
          </cell>
          <cell r="AD127">
            <v>30</v>
          </cell>
          <cell r="AE127">
            <v>43</v>
          </cell>
          <cell r="AF127">
            <v>3</v>
          </cell>
          <cell r="AG127">
            <v>2729</v>
          </cell>
          <cell r="AH127">
            <v>2</v>
          </cell>
        </row>
        <row r="128">
          <cell r="A128" t="str">
            <v>LOS RIOS</v>
          </cell>
          <cell r="B128">
            <v>1206</v>
          </cell>
          <cell r="C128" t="str">
            <v>URDANETA</v>
          </cell>
          <cell r="D128">
            <v>10.145640621924818</v>
          </cell>
          <cell r="E128">
            <v>77.345773642755205</v>
          </cell>
          <cell r="F128">
            <v>0</v>
          </cell>
          <cell r="G128">
            <v>3196</v>
          </cell>
          <cell r="H128">
            <v>305</v>
          </cell>
          <cell r="I128">
            <v>1118</v>
          </cell>
          <cell r="J128">
            <v>2613</v>
          </cell>
          <cell r="K128">
            <v>1908</v>
          </cell>
          <cell r="L128">
            <v>6393</v>
          </cell>
          <cell r="M128">
            <v>4456</v>
          </cell>
          <cell r="N128">
            <v>4806</v>
          </cell>
          <cell r="O128">
            <v>1044</v>
          </cell>
          <cell r="P128">
            <v>5980</v>
          </cell>
          <cell r="Q128">
            <v>16336</v>
          </cell>
          <cell r="R128">
            <v>383</v>
          </cell>
          <cell r="S128">
            <v>480</v>
          </cell>
          <cell r="T128">
            <v>77947.133233999994</v>
          </cell>
          <cell r="U128">
            <v>67927.705772811925</v>
          </cell>
          <cell r="V128">
            <v>4891.9219219219221</v>
          </cell>
          <cell r="W128">
            <v>365</v>
          </cell>
          <cell r="X128">
            <v>0</v>
          </cell>
          <cell r="Y128">
            <v>154.80833333333334</v>
          </cell>
          <cell r="Z128">
            <v>2</v>
          </cell>
          <cell r="AA128">
            <v>97</v>
          </cell>
          <cell r="AB128">
            <v>4.8396226415094343</v>
          </cell>
          <cell r="AC128">
            <v>5446</v>
          </cell>
          <cell r="AD128">
            <v>10</v>
          </cell>
          <cell r="AE128">
            <v>7</v>
          </cell>
          <cell r="AF128">
            <v>0</v>
          </cell>
          <cell r="AG128">
            <v>4014</v>
          </cell>
          <cell r="AH128">
            <v>0</v>
          </cell>
        </row>
        <row r="129">
          <cell r="A129" t="str">
            <v>LOS RIOS</v>
          </cell>
          <cell r="B129">
            <v>1207</v>
          </cell>
          <cell r="C129" t="str">
            <v>VENTANAS</v>
          </cell>
          <cell r="D129">
            <v>8.4985507246376812</v>
          </cell>
          <cell r="E129">
            <v>125.14526410801257</v>
          </cell>
          <cell r="F129">
            <v>5</v>
          </cell>
          <cell r="G129">
            <v>7666</v>
          </cell>
          <cell r="H129">
            <v>360</v>
          </cell>
          <cell r="I129">
            <v>2171</v>
          </cell>
          <cell r="J129">
            <v>6733</v>
          </cell>
          <cell r="K129">
            <v>6290</v>
          </cell>
          <cell r="L129">
            <v>14757</v>
          </cell>
          <cell r="M129">
            <v>11546</v>
          </cell>
          <cell r="N129">
            <v>11407</v>
          </cell>
          <cell r="O129">
            <v>3906</v>
          </cell>
          <cell r="P129">
            <v>13701</v>
          </cell>
          <cell r="Q129">
            <v>37328</v>
          </cell>
          <cell r="R129">
            <v>1428</v>
          </cell>
          <cell r="S129">
            <v>1370</v>
          </cell>
          <cell r="T129">
            <v>74788.979592999996</v>
          </cell>
          <cell r="U129">
            <v>41274.499680918954</v>
          </cell>
          <cell r="V129">
            <v>3630.8638392857142</v>
          </cell>
          <cell r="W129">
            <v>976</v>
          </cell>
          <cell r="X129">
            <v>0</v>
          </cell>
          <cell r="Y129">
            <v>154.81454545454545</v>
          </cell>
          <cell r="Z129">
            <v>206</v>
          </cell>
          <cell r="AA129">
            <v>70</v>
          </cell>
          <cell r="AB129">
            <v>4.4478764478764479</v>
          </cell>
          <cell r="AC129">
            <v>11797</v>
          </cell>
          <cell r="AD129">
            <v>33</v>
          </cell>
          <cell r="AE129">
            <v>16</v>
          </cell>
          <cell r="AF129">
            <v>0</v>
          </cell>
          <cell r="AG129">
            <v>1981</v>
          </cell>
          <cell r="AH129">
            <v>0</v>
          </cell>
        </row>
        <row r="130">
          <cell r="A130" t="str">
            <v>LOS RIOS</v>
          </cell>
          <cell r="B130">
            <v>1208</v>
          </cell>
          <cell r="C130" t="str">
            <v>VINCES</v>
          </cell>
          <cell r="D130">
            <v>11.286094613966824</v>
          </cell>
          <cell r="E130">
            <v>102.96984224955862</v>
          </cell>
          <cell r="F130">
            <v>1</v>
          </cell>
          <cell r="G130">
            <v>8022</v>
          </cell>
          <cell r="H130">
            <v>461</v>
          </cell>
          <cell r="I130">
            <v>4447</v>
          </cell>
          <cell r="J130">
            <v>5966</v>
          </cell>
          <cell r="K130">
            <v>3467</v>
          </cell>
          <cell r="L130">
            <v>15822</v>
          </cell>
          <cell r="M130">
            <v>9677</v>
          </cell>
          <cell r="N130">
            <v>12369</v>
          </cell>
          <cell r="O130">
            <v>2555</v>
          </cell>
          <cell r="P130">
            <v>13776</v>
          </cell>
          <cell r="Q130">
            <v>37302</v>
          </cell>
          <cell r="R130">
            <v>1039</v>
          </cell>
          <cell r="S130">
            <v>1230</v>
          </cell>
          <cell r="T130">
            <v>83670.826851000005</v>
          </cell>
          <cell r="U130">
            <v>41556.201310861426</v>
          </cell>
          <cell r="V130">
            <v>8820.1380145278454</v>
          </cell>
          <cell r="W130">
            <v>660</v>
          </cell>
          <cell r="X130">
            <v>0</v>
          </cell>
          <cell r="Y130">
            <v>179.39069767441862</v>
          </cell>
          <cell r="Z130">
            <v>22</v>
          </cell>
          <cell r="AA130">
            <v>84</v>
          </cell>
          <cell r="AB130">
            <v>4.7602040816326534</v>
          </cell>
          <cell r="AC130">
            <v>13448</v>
          </cell>
          <cell r="AD130">
            <v>13</v>
          </cell>
          <cell r="AE130">
            <v>20</v>
          </cell>
          <cell r="AF130">
            <v>0</v>
          </cell>
          <cell r="AG130">
            <v>16774</v>
          </cell>
          <cell r="AH130">
            <v>0</v>
          </cell>
        </row>
        <row r="131">
          <cell r="A131" t="str">
            <v>LOS RIOS</v>
          </cell>
          <cell r="B131">
            <v>1209</v>
          </cell>
          <cell r="C131" t="str">
            <v>PALENQUE</v>
          </cell>
          <cell r="D131">
            <v>18.159357628165534</v>
          </cell>
          <cell r="E131">
            <v>38.507323637492881</v>
          </cell>
          <cell r="F131">
            <v>1</v>
          </cell>
          <cell r="G131">
            <v>2677</v>
          </cell>
          <cell r="H131">
            <v>219</v>
          </cell>
          <cell r="I131">
            <v>1376</v>
          </cell>
          <cell r="J131">
            <v>1457</v>
          </cell>
          <cell r="K131">
            <v>365</v>
          </cell>
          <cell r="L131">
            <v>4453</v>
          </cell>
          <cell r="M131">
            <v>2570</v>
          </cell>
          <cell r="N131">
            <v>3809</v>
          </cell>
          <cell r="O131">
            <v>891</v>
          </cell>
          <cell r="P131">
            <v>3517</v>
          </cell>
          <cell r="Q131">
            <v>10782</v>
          </cell>
          <cell r="R131">
            <v>149</v>
          </cell>
          <cell r="S131">
            <v>454</v>
          </cell>
          <cell r="T131">
            <v>107750.921112</v>
          </cell>
          <cell r="U131">
            <v>123523.13861386139</v>
          </cell>
          <cell r="V131">
            <v>2090.6896551724139</v>
          </cell>
          <cell r="W131">
            <v>143</v>
          </cell>
          <cell r="X131">
            <v>0</v>
          </cell>
          <cell r="Y131">
            <v>133.32456140350877</v>
          </cell>
          <cell r="Z131">
            <v>2</v>
          </cell>
          <cell r="AA131">
            <v>21</v>
          </cell>
          <cell r="AB131">
            <v>4.7666666666666666</v>
          </cell>
          <cell r="AC131">
            <v>4260</v>
          </cell>
          <cell r="AD131">
            <v>4</v>
          </cell>
          <cell r="AE131">
            <v>3</v>
          </cell>
          <cell r="AF131">
            <v>0</v>
          </cell>
          <cell r="AG131">
            <v>229</v>
          </cell>
          <cell r="AH131">
            <v>0</v>
          </cell>
        </row>
        <row r="132">
          <cell r="A132" t="str">
            <v>LOS RIOS</v>
          </cell>
          <cell r="B132">
            <v>1210</v>
          </cell>
          <cell r="C132" t="str">
            <v>BUENA FE</v>
          </cell>
          <cell r="D132">
            <v>10.812604463671221</v>
          </cell>
          <cell r="E132">
            <v>108.71092136069412</v>
          </cell>
          <cell r="F132">
            <v>2</v>
          </cell>
          <cell r="G132">
            <v>7559</v>
          </cell>
          <cell r="H132">
            <v>345</v>
          </cell>
          <cell r="I132">
            <v>9196</v>
          </cell>
          <cell r="J132">
            <v>7636</v>
          </cell>
          <cell r="K132">
            <v>3817</v>
          </cell>
          <cell r="L132">
            <v>13824</v>
          </cell>
          <cell r="M132">
            <v>12634</v>
          </cell>
          <cell r="N132">
            <v>11120</v>
          </cell>
          <cell r="O132">
            <v>1456</v>
          </cell>
          <cell r="P132">
            <v>12157</v>
          </cell>
          <cell r="Q132">
            <v>36308</v>
          </cell>
          <cell r="R132">
            <v>1448</v>
          </cell>
          <cell r="S132">
            <v>1372</v>
          </cell>
          <cell r="T132">
            <v>103986.498148</v>
          </cell>
          <cell r="U132">
            <v>43641.292367399743</v>
          </cell>
          <cell r="V132">
            <v>9266.9313399778512</v>
          </cell>
          <cell r="W132">
            <v>992</v>
          </cell>
          <cell r="X132">
            <v>1</v>
          </cell>
          <cell r="Y132">
            <v>180.9402985074627</v>
          </cell>
          <cell r="Z132">
            <v>20</v>
          </cell>
          <cell r="AA132">
            <v>78</v>
          </cell>
          <cell r="AB132">
            <v>4.8</v>
          </cell>
          <cell r="AC132">
            <v>10211</v>
          </cell>
          <cell r="AD132">
            <v>5</v>
          </cell>
          <cell r="AE132">
            <v>15</v>
          </cell>
          <cell r="AF132">
            <v>0</v>
          </cell>
          <cell r="AG132">
            <v>70</v>
          </cell>
          <cell r="AH132">
            <v>1</v>
          </cell>
        </row>
        <row r="133">
          <cell r="A133" t="str">
            <v>LOS RIOS</v>
          </cell>
          <cell r="B133">
            <v>1211</v>
          </cell>
          <cell r="C133" t="str">
            <v>VALENCIA</v>
          </cell>
          <cell r="D133">
            <v>12.536750027222244</v>
          </cell>
          <cell r="E133">
            <v>43.503951094345794</v>
          </cell>
          <cell r="F133">
            <v>0</v>
          </cell>
          <cell r="G133">
            <v>5121</v>
          </cell>
          <cell r="H133">
            <v>253</v>
          </cell>
          <cell r="I133">
            <v>1918</v>
          </cell>
          <cell r="J133">
            <v>3065</v>
          </cell>
          <cell r="K133">
            <v>1236</v>
          </cell>
          <cell r="L133">
            <v>9148</v>
          </cell>
          <cell r="M133">
            <v>6655</v>
          </cell>
          <cell r="N133">
            <v>7348</v>
          </cell>
          <cell r="O133">
            <v>190</v>
          </cell>
          <cell r="P133">
            <v>8040</v>
          </cell>
          <cell r="Q133">
            <v>24567</v>
          </cell>
          <cell r="R133">
            <v>717</v>
          </cell>
          <cell r="S133">
            <v>717</v>
          </cell>
          <cell r="T133">
            <v>83248.077793999997</v>
          </cell>
          <cell r="U133">
            <v>27608.977272727272</v>
          </cell>
          <cell r="V133">
            <v>8620.4444444444453</v>
          </cell>
          <cell r="W133">
            <v>364</v>
          </cell>
          <cell r="X133">
            <v>0</v>
          </cell>
          <cell r="Y133">
            <v>217.16315789473686</v>
          </cell>
          <cell r="Z133">
            <v>915</v>
          </cell>
          <cell r="AA133">
            <v>36</v>
          </cell>
          <cell r="AB133">
            <v>5.1234567901234565</v>
          </cell>
          <cell r="AC133">
            <v>7240</v>
          </cell>
          <cell r="AD133">
            <v>3</v>
          </cell>
          <cell r="AE133">
            <v>29</v>
          </cell>
          <cell r="AF133">
            <v>0</v>
          </cell>
          <cell r="AG133">
            <v>951</v>
          </cell>
          <cell r="AH133">
            <v>0</v>
          </cell>
        </row>
        <row r="134">
          <cell r="A134" t="str">
            <v>LOS RIOS</v>
          </cell>
          <cell r="B134">
            <v>1212</v>
          </cell>
          <cell r="C134" t="str">
            <v>MOCACHE</v>
          </cell>
          <cell r="D134">
            <v>13.484746567483086</v>
          </cell>
          <cell r="E134">
            <v>67.596309599267556</v>
          </cell>
          <cell r="F134">
            <v>1</v>
          </cell>
          <cell r="G134">
            <v>4417</v>
          </cell>
          <cell r="H134">
            <v>272</v>
          </cell>
          <cell r="I134">
            <v>3486</v>
          </cell>
          <cell r="J134">
            <v>2583</v>
          </cell>
          <cell r="K134">
            <v>600</v>
          </cell>
          <cell r="L134">
            <v>8828</v>
          </cell>
          <cell r="M134">
            <v>3687</v>
          </cell>
          <cell r="N134">
            <v>6758</v>
          </cell>
          <cell r="O134">
            <v>718</v>
          </cell>
          <cell r="P134">
            <v>7805</v>
          </cell>
          <cell r="Q134">
            <v>19449</v>
          </cell>
          <cell r="R134">
            <v>396</v>
          </cell>
          <cell r="S134">
            <v>626</v>
          </cell>
          <cell r="T134">
            <v>89559.548808000007</v>
          </cell>
          <cell r="U134">
            <v>57173.827510917028</v>
          </cell>
          <cell r="V134">
            <v>5047.1169590643276</v>
          </cell>
          <cell r="W134">
            <v>265</v>
          </cell>
          <cell r="X134">
            <v>1</v>
          </cell>
          <cell r="Y134">
            <v>129.01123595505618</v>
          </cell>
          <cell r="Z134">
            <v>22</v>
          </cell>
          <cell r="AA134">
            <v>16</v>
          </cell>
          <cell r="AB134">
            <v>5.0675675675675675</v>
          </cell>
          <cell r="AC134">
            <v>7009</v>
          </cell>
          <cell r="AD134">
            <v>14</v>
          </cell>
          <cell r="AE134">
            <v>3</v>
          </cell>
          <cell r="AF134">
            <v>0</v>
          </cell>
          <cell r="AG134">
            <v>1316</v>
          </cell>
          <cell r="AH134">
            <v>1</v>
          </cell>
        </row>
        <row r="135">
          <cell r="A135" t="str">
            <v>LOS RIOS</v>
          </cell>
          <cell r="B135">
            <v>1213</v>
          </cell>
          <cell r="C135" t="str">
            <v>QUINSALOMA</v>
          </cell>
          <cell r="D135">
            <v>11.814621409921671</v>
          </cell>
          <cell r="E135">
            <v>58.132806435678496</v>
          </cell>
          <cell r="F135">
            <v>0</v>
          </cell>
          <cell r="G135">
            <v>1925</v>
          </cell>
          <cell r="H135">
            <v>171</v>
          </cell>
          <cell r="I135">
            <v>10931</v>
          </cell>
          <cell r="J135">
            <v>998</v>
          </cell>
          <cell r="K135">
            <v>505</v>
          </cell>
          <cell r="L135">
            <v>3618</v>
          </cell>
          <cell r="M135">
            <v>1701</v>
          </cell>
          <cell r="N135">
            <v>2886</v>
          </cell>
          <cell r="O135">
            <v>487</v>
          </cell>
          <cell r="P135">
            <v>3356</v>
          </cell>
          <cell r="Q135">
            <v>8894</v>
          </cell>
          <cell r="R135">
            <v>217</v>
          </cell>
          <cell r="S135">
            <v>238</v>
          </cell>
          <cell r="T135">
            <v>69110.312439999994</v>
          </cell>
          <cell r="U135">
            <v>37948.171875</v>
          </cell>
          <cell r="V135">
            <v>3656.3063063063064</v>
          </cell>
          <cell r="W135">
            <v>177</v>
          </cell>
          <cell r="X135">
            <v>1</v>
          </cell>
          <cell r="Y135">
            <v>208.54098360655738</v>
          </cell>
          <cell r="Z135">
            <v>1234</v>
          </cell>
          <cell r="AA135">
            <v>23</v>
          </cell>
          <cell r="AB135">
            <v>4.4363636363636365</v>
          </cell>
          <cell r="AC135">
            <v>3017</v>
          </cell>
          <cell r="AD135">
            <v>3</v>
          </cell>
          <cell r="AE135">
            <v>0</v>
          </cell>
          <cell r="AF135">
            <v>0</v>
          </cell>
          <cell r="AG135">
            <v>75</v>
          </cell>
          <cell r="AH135">
            <v>0</v>
          </cell>
        </row>
        <row r="136">
          <cell r="A136" t="str">
            <v>MANABI</v>
          </cell>
          <cell r="B136">
            <v>1301</v>
          </cell>
          <cell r="C136" t="str">
            <v>PORTOVIEJO</v>
          </cell>
          <cell r="D136">
            <v>6.5814916064440361</v>
          </cell>
          <cell r="E136">
            <v>291.47523237538127</v>
          </cell>
          <cell r="F136">
            <v>17</v>
          </cell>
          <cell r="G136">
            <v>26779</v>
          </cell>
          <cell r="H136">
            <v>1337</v>
          </cell>
          <cell r="I136">
            <v>18483</v>
          </cell>
          <cell r="J136">
            <v>35117</v>
          </cell>
          <cell r="K136">
            <v>10013</v>
          </cell>
          <cell r="L136">
            <v>66132</v>
          </cell>
          <cell r="M136">
            <v>56231</v>
          </cell>
          <cell r="N136">
            <v>53089</v>
          </cell>
          <cell r="O136">
            <v>35385</v>
          </cell>
          <cell r="P136">
            <v>61953</v>
          </cell>
          <cell r="Q136">
            <v>162988</v>
          </cell>
          <cell r="R136">
            <v>16792</v>
          </cell>
          <cell r="S136">
            <v>10698</v>
          </cell>
          <cell r="T136">
            <v>48796.025131000002</v>
          </cell>
          <cell r="U136">
            <v>208003.95111731844</v>
          </cell>
          <cell r="V136">
            <v>8087.4579008073815</v>
          </cell>
          <cell r="W136">
            <v>5359</v>
          </cell>
          <cell r="X136">
            <v>1</v>
          </cell>
          <cell r="Y136">
            <v>228.87850467289721</v>
          </cell>
          <cell r="Z136">
            <v>49</v>
          </cell>
          <cell r="AA136">
            <v>1304</v>
          </cell>
          <cell r="AB136">
            <v>4.4152106885919835</v>
          </cell>
          <cell r="AC136">
            <v>49882</v>
          </cell>
          <cell r="AD136">
            <v>89</v>
          </cell>
          <cell r="AE136">
            <v>129</v>
          </cell>
          <cell r="AF136">
            <v>0</v>
          </cell>
          <cell r="AG136">
            <v>25950</v>
          </cell>
          <cell r="AH136">
            <v>2</v>
          </cell>
        </row>
        <row r="137">
          <cell r="A137" t="str">
            <v>MANABI</v>
          </cell>
          <cell r="B137">
            <v>1302</v>
          </cell>
          <cell r="C137" t="str">
            <v>BOLIVAR</v>
          </cell>
          <cell r="D137">
            <v>9.5828261591236021</v>
          </cell>
          <cell r="E137">
            <v>75.687476774433293</v>
          </cell>
          <cell r="F137">
            <v>3</v>
          </cell>
          <cell r="G137">
            <v>4065</v>
          </cell>
          <cell r="H137">
            <v>187</v>
          </cell>
          <cell r="I137">
            <v>2307</v>
          </cell>
          <cell r="J137">
            <v>3486</v>
          </cell>
          <cell r="K137">
            <v>1173</v>
          </cell>
          <cell r="L137">
            <v>8581</v>
          </cell>
          <cell r="M137">
            <v>5599</v>
          </cell>
          <cell r="N137">
            <v>5919</v>
          </cell>
          <cell r="O137">
            <v>3292</v>
          </cell>
          <cell r="P137">
            <v>8592</v>
          </cell>
          <cell r="Q137">
            <v>21265</v>
          </cell>
          <cell r="R137">
            <v>933</v>
          </cell>
          <cell r="S137">
            <v>750</v>
          </cell>
          <cell r="T137">
            <v>86788.194556000002</v>
          </cell>
          <cell r="U137">
            <v>52418.082802547768</v>
          </cell>
          <cell r="V137">
            <v>4770.5313283208025</v>
          </cell>
          <cell r="W137">
            <v>328</v>
          </cell>
          <cell r="X137">
            <v>0</v>
          </cell>
          <cell r="Y137">
            <v>142.69709543568464</v>
          </cell>
          <cell r="Z137">
            <v>0</v>
          </cell>
          <cell r="AA137">
            <v>53</v>
          </cell>
          <cell r="AB137">
            <v>4.6274509803921573</v>
          </cell>
          <cell r="AC137">
            <v>6782</v>
          </cell>
          <cell r="AD137">
            <v>22</v>
          </cell>
          <cell r="AE137">
            <v>12</v>
          </cell>
          <cell r="AF137">
            <v>0</v>
          </cell>
          <cell r="AG137">
            <v>1295</v>
          </cell>
          <cell r="AH137">
            <v>2</v>
          </cell>
        </row>
        <row r="138">
          <cell r="A138" t="str">
            <v>MANABI</v>
          </cell>
          <cell r="B138">
            <v>1303</v>
          </cell>
          <cell r="C138" t="str">
            <v>CHONE</v>
          </cell>
          <cell r="D138">
            <v>11.054781016758202</v>
          </cell>
          <cell r="E138">
            <v>41.648612162918575</v>
          </cell>
          <cell r="F138">
            <v>3</v>
          </cell>
          <cell r="G138">
            <v>13362</v>
          </cell>
          <cell r="H138">
            <v>1146</v>
          </cell>
          <cell r="I138">
            <v>3114</v>
          </cell>
          <cell r="J138">
            <v>11674</v>
          </cell>
          <cell r="K138">
            <v>6800</v>
          </cell>
          <cell r="L138">
            <v>25873</v>
          </cell>
          <cell r="M138">
            <v>19072</v>
          </cell>
          <cell r="N138">
            <v>20465</v>
          </cell>
          <cell r="O138">
            <v>7565</v>
          </cell>
          <cell r="P138">
            <v>26832</v>
          </cell>
          <cell r="Q138">
            <v>74681</v>
          </cell>
          <cell r="R138">
            <v>3507</v>
          </cell>
          <cell r="S138">
            <v>2460</v>
          </cell>
          <cell r="T138">
            <v>91705.867836000005</v>
          </cell>
          <cell r="U138">
            <v>76898.689088983054</v>
          </cell>
          <cell r="V138">
            <v>9958.5497382198955</v>
          </cell>
          <cell r="W138">
            <v>1065</v>
          </cell>
          <cell r="X138">
            <v>0</v>
          </cell>
          <cell r="Y138">
            <v>193.08687615526802</v>
          </cell>
          <cell r="Z138">
            <v>0</v>
          </cell>
          <cell r="AA138">
            <v>302</v>
          </cell>
          <cell r="AB138">
            <v>4.7030567685589517</v>
          </cell>
          <cell r="AC138">
            <v>21787</v>
          </cell>
          <cell r="AD138">
            <v>36</v>
          </cell>
          <cell r="AE138">
            <v>25</v>
          </cell>
          <cell r="AF138">
            <v>3</v>
          </cell>
          <cell r="AG138">
            <v>50306</v>
          </cell>
          <cell r="AH138">
            <v>2</v>
          </cell>
        </row>
        <row r="139">
          <cell r="A139" t="str">
            <v>MANABI</v>
          </cell>
          <cell r="B139">
            <v>1304</v>
          </cell>
          <cell r="C139" t="str">
            <v>EL CARMEN</v>
          </cell>
          <cell r="D139">
            <v>11.396667092869626</v>
          </cell>
          <cell r="E139">
            <v>70.578767937841917</v>
          </cell>
          <cell r="F139">
            <v>0</v>
          </cell>
          <cell r="G139">
            <v>10496</v>
          </cell>
          <cell r="H139">
            <v>648</v>
          </cell>
          <cell r="I139">
            <v>8640</v>
          </cell>
          <cell r="J139">
            <v>8026</v>
          </cell>
          <cell r="K139">
            <v>2251</v>
          </cell>
          <cell r="L139">
            <v>18672</v>
          </cell>
          <cell r="M139">
            <v>13890</v>
          </cell>
          <cell r="N139">
            <v>16133</v>
          </cell>
          <cell r="O139">
            <v>3724</v>
          </cell>
          <cell r="P139">
            <v>18945</v>
          </cell>
          <cell r="Q139">
            <v>52530</v>
          </cell>
          <cell r="R139">
            <v>2256</v>
          </cell>
          <cell r="S139">
            <v>1901</v>
          </cell>
          <cell r="T139">
            <v>122826.421894</v>
          </cell>
          <cell r="U139">
            <v>51962.202098288239</v>
          </cell>
          <cell r="V139">
            <v>5867.7757496740551</v>
          </cell>
          <cell r="W139">
            <v>982</v>
          </cell>
          <cell r="X139">
            <v>1</v>
          </cell>
          <cell r="Y139">
            <v>140.53488372093022</v>
          </cell>
          <cell r="Z139">
            <v>11</v>
          </cell>
          <cell r="AA139">
            <v>112</v>
          </cell>
          <cell r="AB139">
            <v>4.5675675675675675</v>
          </cell>
          <cell r="AC139">
            <v>14944</v>
          </cell>
          <cell r="AD139">
            <v>14</v>
          </cell>
          <cell r="AE139">
            <v>5</v>
          </cell>
          <cell r="AF139">
            <v>0</v>
          </cell>
          <cell r="AG139">
            <v>1680</v>
          </cell>
          <cell r="AH139">
            <v>0</v>
          </cell>
        </row>
        <row r="140">
          <cell r="A140" t="str">
            <v>MANABI</v>
          </cell>
          <cell r="B140">
            <v>1305</v>
          </cell>
          <cell r="C140" t="str">
            <v>FLAVIO ALFARO</v>
          </cell>
          <cell r="D140">
            <v>12.879394200578712</v>
          </cell>
          <cell r="E140">
            <v>18.563834526178244</v>
          </cell>
          <cell r="F140">
            <v>0</v>
          </cell>
          <cell r="G140">
            <v>2866</v>
          </cell>
          <cell r="H140">
            <v>365</v>
          </cell>
          <cell r="I140">
            <v>5258</v>
          </cell>
          <cell r="J140">
            <v>1136</v>
          </cell>
          <cell r="K140">
            <v>662</v>
          </cell>
          <cell r="L140">
            <v>4632</v>
          </cell>
          <cell r="M140">
            <v>3223</v>
          </cell>
          <cell r="N140">
            <v>4179</v>
          </cell>
          <cell r="O140">
            <v>570</v>
          </cell>
          <cell r="P140">
            <v>5418</v>
          </cell>
          <cell r="Q140">
            <v>14072</v>
          </cell>
          <cell r="R140">
            <v>298</v>
          </cell>
          <cell r="S140">
            <v>357</v>
          </cell>
          <cell r="T140">
            <v>134449.51519199999</v>
          </cell>
          <cell r="U140">
            <v>69657.426470588238</v>
          </cell>
          <cell r="V140">
            <v>7122.3216080402008</v>
          </cell>
          <cell r="W140">
            <v>159</v>
          </cell>
          <cell r="X140">
            <v>1</v>
          </cell>
          <cell r="Y140">
            <v>279.79545454545456</v>
          </cell>
          <cell r="Z140">
            <v>4</v>
          </cell>
          <cell r="AA140">
            <v>39</v>
          </cell>
          <cell r="AB140">
            <v>4.2249999999999996</v>
          </cell>
          <cell r="AC140">
            <v>4412</v>
          </cell>
          <cell r="AD140">
            <v>1</v>
          </cell>
          <cell r="AE140">
            <v>2</v>
          </cell>
          <cell r="AF140">
            <v>0</v>
          </cell>
          <cell r="AG140">
            <v>7284</v>
          </cell>
          <cell r="AH140">
            <v>0</v>
          </cell>
        </row>
        <row r="141">
          <cell r="A141" t="str">
            <v>MANABI</v>
          </cell>
          <cell r="B141">
            <v>1306</v>
          </cell>
          <cell r="C141" t="str">
            <v>JIPIJAPA</v>
          </cell>
          <cell r="D141">
            <v>12.501761804087385</v>
          </cell>
          <cell r="E141">
            <v>48.439810555725927</v>
          </cell>
          <cell r="F141">
            <v>0</v>
          </cell>
          <cell r="G141">
            <v>6976</v>
          </cell>
          <cell r="H141">
            <v>947</v>
          </cell>
          <cell r="I141">
            <v>4998</v>
          </cell>
          <cell r="J141">
            <v>6611</v>
          </cell>
          <cell r="K141">
            <v>3975</v>
          </cell>
          <cell r="L141">
            <v>16474</v>
          </cell>
          <cell r="M141">
            <v>12864</v>
          </cell>
          <cell r="N141">
            <v>10147</v>
          </cell>
          <cell r="O141">
            <v>7684</v>
          </cell>
          <cell r="P141">
            <v>14989</v>
          </cell>
          <cell r="Q141">
            <v>38722</v>
          </cell>
          <cell r="R141">
            <v>1667</v>
          </cell>
          <cell r="S141">
            <v>1895</v>
          </cell>
          <cell r="T141">
            <v>50648.090767000002</v>
          </cell>
          <cell r="U141">
            <v>37819.182278481014</v>
          </cell>
          <cell r="V141">
            <v>9770.0705882352941</v>
          </cell>
          <cell r="W141">
            <v>1054</v>
          </cell>
          <cell r="X141">
            <v>1</v>
          </cell>
          <cell r="Y141">
            <v>131.7719298245614</v>
          </cell>
          <cell r="Z141">
            <v>0</v>
          </cell>
          <cell r="AA141">
            <v>153</v>
          </cell>
          <cell r="AB141">
            <v>4.4951456310679614</v>
          </cell>
          <cell r="AC141">
            <v>13411</v>
          </cell>
          <cell r="AD141">
            <v>10</v>
          </cell>
          <cell r="AE141">
            <v>10</v>
          </cell>
          <cell r="AF141">
            <v>0</v>
          </cell>
          <cell r="AG141">
            <v>6912</v>
          </cell>
          <cell r="AH141">
            <v>4</v>
          </cell>
        </row>
        <row r="142">
          <cell r="A142" t="str">
            <v>MANABI</v>
          </cell>
          <cell r="B142">
            <v>1307</v>
          </cell>
          <cell r="C142" t="str">
            <v>JUNIN</v>
          </cell>
          <cell r="D142">
            <v>11.697369418542944</v>
          </cell>
          <cell r="E142">
            <v>76.978095663835489</v>
          </cell>
          <cell r="F142">
            <v>2</v>
          </cell>
          <cell r="G142">
            <v>1904</v>
          </cell>
          <cell r="H142">
            <v>188</v>
          </cell>
          <cell r="I142">
            <v>1187</v>
          </cell>
          <cell r="J142">
            <v>1344</v>
          </cell>
          <cell r="K142">
            <v>516</v>
          </cell>
          <cell r="L142">
            <v>4160</v>
          </cell>
          <cell r="M142">
            <v>2990</v>
          </cell>
          <cell r="N142">
            <v>2812</v>
          </cell>
          <cell r="O142">
            <v>986</v>
          </cell>
          <cell r="P142">
            <v>4174</v>
          </cell>
          <cell r="Q142">
            <v>9772</v>
          </cell>
          <cell r="R142">
            <v>288</v>
          </cell>
          <cell r="S142">
            <v>359</v>
          </cell>
          <cell r="T142">
            <v>68284.486241999999</v>
          </cell>
          <cell r="U142">
            <v>72859.393617021284</v>
          </cell>
          <cell r="V142">
            <v>6448.4191176470586</v>
          </cell>
          <cell r="W142">
            <v>127</v>
          </cell>
          <cell r="X142">
            <v>12</v>
          </cell>
          <cell r="Y142">
            <v>237.22772277227722</v>
          </cell>
          <cell r="Z142">
            <v>0</v>
          </cell>
          <cell r="AA142">
            <v>27</v>
          </cell>
          <cell r="AB142">
            <v>4.9157894736842103</v>
          </cell>
          <cell r="AC142">
            <v>3395</v>
          </cell>
          <cell r="AD142">
            <v>5</v>
          </cell>
          <cell r="AE142">
            <v>1</v>
          </cell>
          <cell r="AF142">
            <v>0</v>
          </cell>
          <cell r="AG142">
            <v>9439</v>
          </cell>
          <cell r="AH142">
            <v>2</v>
          </cell>
        </row>
        <row r="143">
          <cell r="A143" t="str">
            <v>MANABI</v>
          </cell>
          <cell r="B143">
            <v>1308</v>
          </cell>
          <cell r="C143" t="str">
            <v>MANTA</v>
          </cell>
          <cell r="D143">
            <v>5.3891072859814511</v>
          </cell>
          <cell r="E143">
            <v>746.68490982822857</v>
          </cell>
          <cell r="F143">
            <v>8</v>
          </cell>
          <cell r="G143">
            <v>22931</v>
          </cell>
          <cell r="H143">
            <v>533</v>
          </cell>
          <cell r="I143">
            <v>12700</v>
          </cell>
          <cell r="J143">
            <v>35397</v>
          </cell>
          <cell r="K143">
            <v>12160</v>
          </cell>
          <cell r="L143">
            <v>54204</v>
          </cell>
          <cell r="M143">
            <v>55116</v>
          </cell>
          <cell r="N143">
            <v>45619</v>
          </cell>
          <cell r="O143">
            <v>36258</v>
          </cell>
          <cell r="P143">
            <v>49854</v>
          </cell>
          <cell r="Q143">
            <v>157687</v>
          </cell>
          <cell r="R143">
            <v>16188</v>
          </cell>
          <cell r="S143">
            <v>10174</v>
          </cell>
          <cell r="T143">
            <v>0</v>
          </cell>
          <cell r="U143">
            <v>222777.13438284281</v>
          </cell>
          <cell r="V143">
            <v>12471.537244083054</v>
          </cell>
          <cell r="W143">
            <v>5666</v>
          </cell>
          <cell r="X143">
            <v>0</v>
          </cell>
          <cell r="Y143">
            <v>258.88063660477451</v>
          </cell>
          <cell r="Z143">
            <v>30</v>
          </cell>
          <cell r="AA143">
            <v>837</v>
          </cell>
          <cell r="AB143">
            <v>4.4858757062146895</v>
          </cell>
          <cell r="AC143">
            <v>42394</v>
          </cell>
          <cell r="AD143">
            <v>26</v>
          </cell>
          <cell r="AE143">
            <v>52</v>
          </cell>
          <cell r="AF143">
            <v>0</v>
          </cell>
          <cell r="AG143">
            <v>9711</v>
          </cell>
          <cell r="AH143">
            <v>0</v>
          </cell>
        </row>
        <row r="144">
          <cell r="A144" t="str">
            <v>MANABI</v>
          </cell>
          <cell r="B144">
            <v>1309</v>
          </cell>
          <cell r="C144" t="str">
            <v>MONTECRISTI</v>
          </cell>
          <cell r="D144">
            <v>9.0376859360770201</v>
          </cell>
          <cell r="E144">
            <v>95.174524086761096</v>
          </cell>
          <cell r="F144">
            <v>1</v>
          </cell>
          <cell r="G144">
            <v>7889</v>
          </cell>
          <cell r="H144">
            <v>274</v>
          </cell>
          <cell r="I144">
            <v>4347</v>
          </cell>
          <cell r="J144">
            <v>3762</v>
          </cell>
          <cell r="K144">
            <v>1200</v>
          </cell>
          <cell r="L144">
            <v>16043</v>
          </cell>
          <cell r="M144">
            <v>14216</v>
          </cell>
          <cell r="N144">
            <v>11867</v>
          </cell>
          <cell r="O144">
            <v>3405</v>
          </cell>
          <cell r="P144">
            <v>14137</v>
          </cell>
          <cell r="Q144">
            <v>37767</v>
          </cell>
          <cell r="R144">
            <v>2179</v>
          </cell>
          <cell r="S144">
            <v>1776</v>
          </cell>
          <cell r="T144">
            <v>16013.36831</v>
          </cell>
          <cell r="U144">
            <v>204424.27302204928</v>
          </cell>
          <cell r="V144">
            <v>313303.53529937443</v>
          </cell>
          <cell r="W144">
            <v>1275</v>
          </cell>
          <cell r="X144">
            <v>0</v>
          </cell>
          <cell r="Y144">
            <v>221.57407407407408</v>
          </cell>
          <cell r="Z144">
            <v>50</v>
          </cell>
          <cell r="AA144">
            <v>65</v>
          </cell>
          <cell r="AB144">
            <v>4.3040540540540544</v>
          </cell>
          <cell r="AC144">
            <v>12885</v>
          </cell>
          <cell r="AD144">
            <v>7</v>
          </cell>
          <cell r="AE144">
            <v>25</v>
          </cell>
          <cell r="AF144">
            <v>0</v>
          </cell>
          <cell r="AG144">
            <v>2210</v>
          </cell>
          <cell r="AH144">
            <v>2</v>
          </cell>
        </row>
        <row r="145">
          <cell r="A145" t="str">
            <v>MANABI</v>
          </cell>
          <cell r="B145">
            <v>1310</v>
          </cell>
          <cell r="C145" t="str">
            <v>PAJAN</v>
          </cell>
          <cell r="D145">
            <v>21.811311653334407</v>
          </cell>
          <cell r="E145">
            <v>34.067246813633155</v>
          </cell>
          <cell r="F145">
            <v>2</v>
          </cell>
          <cell r="G145">
            <v>4352</v>
          </cell>
          <cell r="H145">
            <v>981</v>
          </cell>
          <cell r="I145">
            <v>2367</v>
          </cell>
          <cell r="J145">
            <v>1705</v>
          </cell>
          <cell r="K145">
            <v>700</v>
          </cell>
          <cell r="L145">
            <v>8145</v>
          </cell>
          <cell r="M145">
            <v>4338</v>
          </cell>
          <cell r="N145">
            <v>5292</v>
          </cell>
          <cell r="O145">
            <v>1586</v>
          </cell>
          <cell r="P145">
            <v>8057</v>
          </cell>
          <cell r="Q145">
            <v>18793</v>
          </cell>
          <cell r="R145">
            <v>327</v>
          </cell>
          <cell r="S145">
            <v>1061</v>
          </cell>
          <cell r="T145">
            <v>75558.912278000003</v>
          </cell>
          <cell r="U145">
            <v>60428.609411764708</v>
          </cell>
          <cell r="V145">
            <v>5102.2242990654204</v>
          </cell>
          <cell r="W145">
            <v>303</v>
          </cell>
          <cell r="X145">
            <v>0</v>
          </cell>
          <cell r="Y145">
            <v>127.18478260869566</v>
          </cell>
          <cell r="Z145">
            <v>337</v>
          </cell>
          <cell r="AA145">
            <v>84</v>
          </cell>
          <cell r="AB145">
            <v>4.4213836477987423</v>
          </cell>
          <cell r="AC145">
            <v>7370</v>
          </cell>
          <cell r="AD145">
            <v>14</v>
          </cell>
          <cell r="AE145">
            <v>6</v>
          </cell>
          <cell r="AF145">
            <v>0</v>
          </cell>
          <cell r="AG145">
            <v>5860</v>
          </cell>
          <cell r="AH145">
            <v>1</v>
          </cell>
        </row>
        <row r="146">
          <cell r="A146" t="str">
            <v>MANABI</v>
          </cell>
          <cell r="B146">
            <v>1311</v>
          </cell>
          <cell r="C146" t="str">
            <v>PICHINCHA</v>
          </cell>
          <cell r="D146">
            <v>18.877036565302767</v>
          </cell>
          <cell r="E146">
            <v>28.127150642635272</v>
          </cell>
          <cell r="F146">
            <v>0</v>
          </cell>
          <cell r="G146">
            <v>3816</v>
          </cell>
          <cell r="H146">
            <v>369</v>
          </cell>
          <cell r="I146">
            <v>1826</v>
          </cell>
          <cell r="J146">
            <v>1230</v>
          </cell>
          <cell r="K146">
            <v>567</v>
          </cell>
          <cell r="L146">
            <v>4936</v>
          </cell>
          <cell r="M146">
            <v>3508</v>
          </cell>
          <cell r="N146">
            <v>4513</v>
          </cell>
          <cell r="O146">
            <v>54</v>
          </cell>
          <cell r="P146">
            <v>5983</v>
          </cell>
          <cell r="Q146">
            <v>14663</v>
          </cell>
          <cell r="R146">
            <v>267</v>
          </cell>
          <cell r="S146">
            <v>505</v>
          </cell>
          <cell r="T146">
            <v>118293.001441</v>
          </cell>
          <cell r="U146">
            <v>39633.366666666669</v>
          </cell>
          <cell r="V146">
            <v>7208.1545064377679</v>
          </cell>
          <cell r="W146">
            <v>179</v>
          </cell>
          <cell r="X146">
            <v>0</v>
          </cell>
          <cell r="Y146">
            <v>103.68456375838926</v>
          </cell>
          <cell r="Z146">
            <v>0</v>
          </cell>
          <cell r="AA146">
            <v>49</v>
          </cell>
          <cell r="AB146">
            <v>4.6803278688524594</v>
          </cell>
          <cell r="AC146">
            <v>4952</v>
          </cell>
          <cell r="AD146">
            <v>4</v>
          </cell>
          <cell r="AE146">
            <v>0</v>
          </cell>
          <cell r="AF146">
            <v>0</v>
          </cell>
          <cell r="AG146">
            <v>146</v>
          </cell>
          <cell r="AH146">
            <v>2</v>
          </cell>
        </row>
        <row r="147">
          <cell r="A147" t="str">
            <v>MANABI</v>
          </cell>
          <cell r="B147">
            <v>1312</v>
          </cell>
          <cell r="C147" t="str">
            <v>ROCAFUERTE</v>
          </cell>
          <cell r="D147">
            <v>8.7475388757182468</v>
          </cell>
          <cell r="E147">
            <v>119.68174503844092</v>
          </cell>
          <cell r="F147">
            <v>1</v>
          </cell>
          <cell r="G147">
            <v>3452</v>
          </cell>
          <cell r="H147">
            <v>173</v>
          </cell>
          <cell r="I147">
            <v>2325</v>
          </cell>
          <cell r="J147">
            <v>3515</v>
          </cell>
          <cell r="K147">
            <v>236</v>
          </cell>
          <cell r="L147">
            <v>8015</v>
          </cell>
          <cell r="M147">
            <v>5686</v>
          </cell>
          <cell r="N147">
            <v>5466</v>
          </cell>
          <cell r="O147">
            <v>1522</v>
          </cell>
          <cell r="P147">
            <v>7448</v>
          </cell>
          <cell r="Q147">
            <v>16816</v>
          </cell>
          <cell r="R147">
            <v>776</v>
          </cell>
          <cell r="S147">
            <v>712</v>
          </cell>
          <cell r="T147">
            <v>45694.139168000002</v>
          </cell>
          <cell r="U147">
            <v>21735.190779014309</v>
          </cell>
          <cell r="V147">
            <v>4067.8627087198515</v>
          </cell>
          <cell r="W147">
            <v>453</v>
          </cell>
          <cell r="X147">
            <v>0</v>
          </cell>
          <cell r="Y147">
            <v>161.45859872611464</v>
          </cell>
          <cell r="Z147">
            <v>80</v>
          </cell>
          <cell r="AA147">
            <v>52</v>
          </cell>
          <cell r="AB147">
            <v>4.830985915492958</v>
          </cell>
          <cell r="AC147">
            <v>6381</v>
          </cell>
          <cell r="AD147">
            <v>9</v>
          </cell>
          <cell r="AE147">
            <v>9</v>
          </cell>
          <cell r="AF147">
            <v>0</v>
          </cell>
          <cell r="AG147">
            <v>25059</v>
          </cell>
          <cell r="AH147">
            <v>2</v>
          </cell>
        </row>
        <row r="148">
          <cell r="A148" t="str">
            <v>MANABI</v>
          </cell>
          <cell r="B148">
            <v>1313</v>
          </cell>
          <cell r="C148" t="str">
            <v>SANTA ANA</v>
          </cell>
          <cell r="D148">
            <v>17.65113568345777</v>
          </cell>
          <cell r="E148">
            <v>46.216192491880349</v>
          </cell>
          <cell r="F148">
            <v>1</v>
          </cell>
          <cell r="G148">
            <v>5203</v>
          </cell>
          <cell r="H148">
            <v>800</v>
          </cell>
          <cell r="I148">
            <v>3348</v>
          </cell>
          <cell r="J148">
            <v>3434</v>
          </cell>
          <cell r="K148">
            <v>1028</v>
          </cell>
          <cell r="L148">
            <v>10566</v>
          </cell>
          <cell r="M148">
            <v>4937</v>
          </cell>
          <cell r="N148">
            <v>6464</v>
          </cell>
          <cell r="O148">
            <v>1557</v>
          </cell>
          <cell r="P148">
            <v>10016</v>
          </cell>
          <cell r="Q148">
            <v>23296</v>
          </cell>
          <cell r="R148">
            <v>678</v>
          </cell>
          <cell r="S148">
            <v>829</v>
          </cell>
          <cell r="T148">
            <v>69073.419422000006</v>
          </cell>
          <cell r="U148">
            <v>60812.56062992126</v>
          </cell>
          <cell r="V148">
            <v>9824.4900990099013</v>
          </cell>
          <cell r="W148">
            <v>433</v>
          </cell>
          <cell r="X148">
            <v>2</v>
          </cell>
          <cell r="Y148">
            <v>134.97609561752989</v>
          </cell>
          <cell r="Z148">
            <v>0</v>
          </cell>
          <cell r="AA148">
            <v>62</v>
          </cell>
          <cell r="AB148">
            <v>4.5142857142857142</v>
          </cell>
          <cell r="AC148">
            <v>7793</v>
          </cell>
          <cell r="AD148">
            <v>7</v>
          </cell>
          <cell r="AE148">
            <v>5</v>
          </cell>
          <cell r="AF148">
            <v>0</v>
          </cell>
          <cell r="AG148">
            <v>6193</v>
          </cell>
          <cell r="AH148">
            <v>2</v>
          </cell>
        </row>
        <row r="149">
          <cell r="A149" t="str">
            <v>MANABI</v>
          </cell>
          <cell r="B149">
            <v>1314</v>
          </cell>
          <cell r="C149" t="str">
            <v>SUCRE</v>
          </cell>
          <cell r="D149">
            <v>10.071887814509187</v>
          </cell>
          <cell r="E149">
            <v>82.330827067669176</v>
          </cell>
          <cell r="F149">
            <v>5</v>
          </cell>
          <cell r="G149">
            <v>5580</v>
          </cell>
          <cell r="H149">
            <v>576</v>
          </cell>
          <cell r="I149">
            <v>4135</v>
          </cell>
          <cell r="J149">
            <v>5148</v>
          </cell>
          <cell r="K149">
            <v>2181</v>
          </cell>
          <cell r="L149">
            <v>13341</v>
          </cell>
          <cell r="M149">
            <v>11698</v>
          </cell>
          <cell r="N149">
            <v>9197</v>
          </cell>
          <cell r="O149">
            <v>4057</v>
          </cell>
          <cell r="P149">
            <v>12584</v>
          </cell>
          <cell r="Q149">
            <v>33676</v>
          </cell>
          <cell r="R149">
            <v>1642</v>
          </cell>
          <cell r="S149">
            <v>1320</v>
          </cell>
          <cell r="T149">
            <v>52886.589389000001</v>
          </cell>
          <cell r="U149">
            <v>50715.816143497759</v>
          </cell>
          <cell r="V149">
            <v>8494.1800458715588</v>
          </cell>
          <cell r="W149">
            <v>846</v>
          </cell>
          <cell r="X149">
            <v>0</v>
          </cell>
          <cell r="Y149">
            <v>179.48117154811715</v>
          </cell>
          <cell r="Z149">
            <v>71</v>
          </cell>
          <cell r="AA149">
            <v>178</v>
          </cell>
          <cell r="AB149">
            <v>4.407582938388626</v>
          </cell>
          <cell r="AC149">
            <v>11230</v>
          </cell>
          <cell r="AD149">
            <v>21</v>
          </cell>
          <cell r="AE149">
            <v>18</v>
          </cell>
          <cell r="AF149">
            <v>0</v>
          </cell>
          <cell r="AG149">
            <v>11039</v>
          </cell>
          <cell r="AH149">
            <v>2</v>
          </cell>
        </row>
        <row r="150">
          <cell r="A150" t="str">
            <v>MANABI</v>
          </cell>
          <cell r="B150">
            <v>1315</v>
          </cell>
          <cell r="C150" t="str">
            <v>TOSAGUA</v>
          </cell>
          <cell r="D150">
            <v>11.589759313199448</v>
          </cell>
          <cell r="E150">
            <v>102.29449587791149</v>
          </cell>
          <cell r="F150">
            <v>0</v>
          </cell>
          <cell r="G150">
            <v>3962</v>
          </cell>
          <cell r="H150">
            <v>514</v>
          </cell>
          <cell r="I150">
            <v>2711</v>
          </cell>
          <cell r="J150">
            <v>2803</v>
          </cell>
          <cell r="K150">
            <v>440</v>
          </cell>
          <cell r="L150">
            <v>8430</v>
          </cell>
          <cell r="M150">
            <v>4633</v>
          </cell>
          <cell r="N150">
            <v>5761</v>
          </cell>
          <cell r="O150">
            <v>135</v>
          </cell>
          <cell r="P150">
            <v>7699</v>
          </cell>
          <cell r="Q150">
            <v>19453</v>
          </cell>
          <cell r="R150">
            <v>535</v>
          </cell>
          <cell r="S150">
            <v>649</v>
          </cell>
          <cell r="T150">
            <v>65141.632772999998</v>
          </cell>
          <cell r="U150">
            <v>86828.106960950769</v>
          </cell>
          <cell r="V150">
            <v>7222.0969976905308</v>
          </cell>
          <cell r="W150">
            <v>371</v>
          </cell>
          <cell r="X150">
            <v>0</v>
          </cell>
          <cell r="Y150">
            <v>320.15909090909093</v>
          </cell>
          <cell r="Z150">
            <v>29</v>
          </cell>
          <cell r="AA150">
            <v>50</v>
          </cell>
          <cell r="AB150">
            <v>4.0930232558139537</v>
          </cell>
          <cell r="AC150">
            <v>6834</v>
          </cell>
          <cell r="AD150">
            <v>2</v>
          </cell>
          <cell r="AE150">
            <v>3</v>
          </cell>
          <cell r="AF150">
            <v>0</v>
          </cell>
          <cell r="AG150">
            <v>7074</v>
          </cell>
          <cell r="AH150">
            <v>2</v>
          </cell>
        </row>
        <row r="151">
          <cell r="A151" t="str">
            <v>MANABI</v>
          </cell>
          <cell r="B151">
            <v>1316</v>
          </cell>
          <cell r="C151" t="str">
            <v>24 DE MAYO</v>
          </cell>
          <cell r="D151">
            <v>20.022286379982781</v>
          </cell>
          <cell r="E151">
            <v>54.849689110304048</v>
          </cell>
          <cell r="F151">
            <v>2</v>
          </cell>
          <cell r="G151">
            <v>3084</v>
          </cell>
          <cell r="H151">
            <v>563</v>
          </cell>
          <cell r="I151">
            <v>4103</v>
          </cell>
          <cell r="J151">
            <v>1176</v>
          </cell>
          <cell r="K151">
            <v>329</v>
          </cell>
          <cell r="L151">
            <v>6778</v>
          </cell>
          <cell r="M151">
            <v>2809</v>
          </cell>
          <cell r="N151">
            <v>4387</v>
          </cell>
          <cell r="O151">
            <v>816</v>
          </cell>
          <cell r="P151">
            <v>6451</v>
          </cell>
          <cell r="Q151">
            <v>13757</v>
          </cell>
          <cell r="R151">
            <v>285</v>
          </cell>
          <cell r="S151">
            <v>546</v>
          </cell>
          <cell r="T151">
            <v>61095.581074000002</v>
          </cell>
          <cell r="U151">
            <v>36267.943089430897</v>
          </cell>
          <cell r="V151">
            <v>3286.8385416666665</v>
          </cell>
          <cell r="W151">
            <v>163</v>
          </cell>
          <cell r="X151">
            <v>0</v>
          </cell>
          <cell r="Y151">
            <v>221.97619047619048</v>
          </cell>
          <cell r="Z151">
            <v>175</v>
          </cell>
          <cell r="AA151">
            <v>53</v>
          </cell>
          <cell r="AB151">
            <v>4.7222222222222223</v>
          </cell>
          <cell r="AC151">
            <v>5264</v>
          </cell>
          <cell r="AD151">
            <v>3</v>
          </cell>
          <cell r="AE151">
            <v>5</v>
          </cell>
          <cell r="AF151">
            <v>0</v>
          </cell>
          <cell r="AG151">
            <v>1433</v>
          </cell>
          <cell r="AH151">
            <v>2</v>
          </cell>
        </row>
        <row r="152">
          <cell r="A152" t="str">
            <v>MANABI</v>
          </cell>
          <cell r="B152">
            <v>1317</v>
          </cell>
          <cell r="C152" t="str">
            <v>PEDERNALES</v>
          </cell>
          <cell r="D152">
            <v>17.081938001167472</v>
          </cell>
          <cell r="E152">
            <v>28.904443570585922</v>
          </cell>
          <cell r="F152">
            <v>4</v>
          </cell>
          <cell r="G152">
            <v>7477</v>
          </cell>
          <cell r="H152">
            <v>699</v>
          </cell>
          <cell r="I152">
            <v>3326</v>
          </cell>
          <cell r="J152">
            <v>2378</v>
          </cell>
          <cell r="K152">
            <v>2805</v>
          </cell>
          <cell r="L152">
            <v>8825</v>
          </cell>
          <cell r="M152">
            <v>9376</v>
          </cell>
          <cell r="N152">
            <v>7577</v>
          </cell>
          <cell r="O152">
            <v>1499</v>
          </cell>
          <cell r="P152">
            <v>9030</v>
          </cell>
          <cell r="Q152">
            <v>30867</v>
          </cell>
          <cell r="R152">
            <v>826</v>
          </cell>
          <cell r="S152">
            <v>1011</v>
          </cell>
          <cell r="T152">
            <v>154706.97229999999</v>
          </cell>
          <cell r="U152">
            <v>86821.124102564107</v>
          </cell>
          <cell r="V152">
            <v>5657.3447401774401</v>
          </cell>
          <cell r="W152">
            <v>560</v>
          </cell>
          <cell r="X152">
            <v>0</v>
          </cell>
          <cell r="Y152">
            <v>167.99024390243903</v>
          </cell>
          <cell r="Z152">
            <v>46</v>
          </cell>
          <cell r="AA152">
            <v>47</v>
          </cell>
          <cell r="AB152">
            <v>4.6962025316455698</v>
          </cell>
          <cell r="AC152">
            <v>8194</v>
          </cell>
          <cell r="AD152">
            <v>13</v>
          </cell>
          <cell r="AE152">
            <v>16</v>
          </cell>
          <cell r="AF152">
            <v>0</v>
          </cell>
          <cell r="AG152">
            <v>4040</v>
          </cell>
          <cell r="AH152">
            <v>0</v>
          </cell>
        </row>
        <row r="153">
          <cell r="A153" t="str">
            <v>MANABI</v>
          </cell>
          <cell r="B153">
            <v>1318</v>
          </cell>
          <cell r="C153" t="str">
            <v>OLMEDO</v>
          </cell>
          <cell r="D153">
            <v>20.766773162939298</v>
          </cell>
          <cell r="E153">
            <v>38.77422404285489</v>
          </cell>
          <cell r="F153">
            <v>0</v>
          </cell>
          <cell r="G153">
            <v>1079</v>
          </cell>
          <cell r="H153">
            <v>80</v>
          </cell>
          <cell r="I153">
            <v>781</v>
          </cell>
          <cell r="J153">
            <v>407</v>
          </cell>
          <cell r="K153">
            <v>369</v>
          </cell>
          <cell r="L153">
            <v>2169</v>
          </cell>
          <cell r="M153">
            <v>1087</v>
          </cell>
          <cell r="N153">
            <v>1694</v>
          </cell>
          <cell r="O153">
            <v>50</v>
          </cell>
          <cell r="P153">
            <v>2161</v>
          </cell>
          <cell r="Q153">
            <v>5116</v>
          </cell>
          <cell r="R153">
            <v>91</v>
          </cell>
          <cell r="S153">
            <v>191</v>
          </cell>
          <cell r="T153">
            <v>75436.821549</v>
          </cell>
          <cell r="U153">
            <v>45447.404761904763</v>
          </cell>
          <cell r="V153">
            <v>3965.5859375</v>
          </cell>
          <cell r="W153">
            <v>108</v>
          </cell>
          <cell r="X153">
            <v>0</v>
          </cell>
          <cell r="Y153">
            <v>97.396226415094333</v>
          </cell>
          <cell r="Z153">
            <v>0</v>
          </cell>
          <cell r="AA153">
            <v>18</v>
          </cell>
          <cell r="AB153">
            <v>5.0465116279069768</v>
          </cell>
          <cell r="AC153">
            <v>1870</v>
          </cell>
          <cell r="AD153">
            <v>0</v>
          </cell>
          <cell r="AE153">
            <v>0</v>
          </cell>
          <cell r="AF153">
            <v>0</v>
          </cell>
          <cell r="AG153">
            <v>10075</v>
          </cell>
          <cell r="AH153">
            <v>0</v>
          </cell>
        </row>
        <row r="154">
          <cell r="A154" t="str">
            <v>MANABI</v>
          </cell>
          <cell r="B154">
            <v>1319</v>
          </cell>
          <cell r="C154" t="str">
            <v>PUERTO LOPEZ</v>
          </cell>
          <cell r="D154">
            <v>12.262378841385528</v>
          </cell>
          <cell r="E154">
            <v>47.631358300726667</v>
          </cell>
          <cell r="F154">
            <v>0</v>
          </cell>
          <cell r="G154">
            <v>2733</v>
          </cell>
          <cell r="H154">
            <v>115</v>
          </cell>
          <cell r="I154">
            <v>1164</v>
          </cell>
          <cell r="J154">
            <v>1199</v>
          </cell>
          <cell r="K154">
            <v>1756</v>
          </cell>
          <cell r="L154">
            <v>4488</v>
          </cell>
          <cell r="M154">
            <v>4724</v>
          </cell>
          <cell r="N154">
            <v>3433</v>
          </cell>
          <cell r="O154">
            <v>26</v>
          </cell>
          <cell r="P154">
            <v>3789</v>
          </cell>
          <cell r="Q154">
            <v>10240</v>
          </cell>
          <cell r="R154">
            <v>370</v>
          </cell>
          <cell r="S154">
            <v>669</v>
          </cell>
          <cell r="T154">
            <v>59611.785774999997</v>
          </cell>
          <cell r="U154">
            <v>22681.516713091922</v>
          </cell>
          <cell r="V154">
            <v>3186.3660130718954</v>
          </cell>
          <cell r="W154">
            <v>622</v>
          </cell>
          <cell r="X154">
            <v>0</v>
          </cell>
          <cell r="Y154">
            <v>157.5090909090909</v>
          </cell>
          <cell r="Z154">
            <v>0</v>
          </cell>
          <cell r="AA154">
            <v>21</v>
          </cell>
          <cell r="AB154">
            <v>4.7777777777777777</v>
          </cell>
          <cell r="AC154">
            <v>3662</v>
          </cell>
          <cell r="AD154">
            <v>4</v>
          </cell>
          <cell r="AE154">
            <v>2</v>
          </cell>
          <cell r="AF154">
            <v>0</v>
          </cell>
          <cell r="AG154">
            <v>24913</v>
          </cell>
          <cell r="AH154">
            <v>0</v>
          </cell>
        </row>
        <row r="155">
          <cell r="A155" t="str">
            <v>MANABI</v>
          </cell>
          <cell r="B155">
            <v>1320</v>
          </cell>
          <cell r="C155" t="str">
            <v>JAMA</v>
          </cell>
          <cell r="D155">
            <v>10.894941634241246</v>
          </cell>
          <cell r="E155">
            <v>40.133588774400664</v>
          </cell>
          <cell r="F155">
            <v>0</v>
          </cell>
          <cell r="G155">
            <v>2788</v>
          </cell>
          <cell r="H155">
            <v>268</v>
          </cell>
          <cell r="I155">
            <v>1663</v>
          </cell>
          <cell r="J155">
            <v>1195</v>
          </cell>
          <cell r="K155">
            <v>1053</v>
          </cell>
          <cell r="L155">
            <v>3261</v>
          </cell>
          <cell r="M155">
            <v>3053</v>
          </cell>
          <cell r="N155">
            <v>2159</v>
          </cell>
          <cell r="O155">
            <v>410</v>
          </cell>
          <cell r="P155">
            <v>2943</v>
          </cell>
          <cell r="Q155">
            <v>9494</v>
          </cell>
          <cell r="R155">
            <v>227</v>
          </cell>
          <cell r="S155">
            <v>260</v>
          </cell>
          <cell r="T155">
            <v>109734.574095</v>
          </cell>
          <cell r="U155">
            <v>17351.910052910054</v>
          </cell>
          <cell r="V155">
            <v>8948.9575757575749</v>
          </cell>
          <cell r="W155">
            <v>143</v>
          </cell>
          <cell r="X155">
            <v>0</v>
          </cell>
          <cell r="Y155">
            <v>0</v>
          </cell>
          <cell r="Z155">
            <v>28</v>
          </cell>
          <cell r="AA155">
            <v>16</v>
          </cell>
          <cell r="AB155">
            <v>0</v>
          </cell>
          <cell r="AC155">
            <v>1983</v>
          </cell>
          <cell r="AD155">
            <v>0</v>
          </cell>
          <cell r="AE155">
            <v>0</v>
          </cell>
          <cell r="AF155">
            <v>0</v>
          </cell>
          <cell r="AG155">
            <v>2822</v>
          </cell>
          <cell r="AH155">
            <v>0</v>
          </cell>
        </row>
        <row r="156">
          <cell r="A156" t="str">
            <v>MANABI</v>
          </cell>
          <cell r="B156">
            <v>1321</v>
          </cell>
          <cell r="C156" t="str">
            <v>JARAMIJO</v>
          </cell>
          <cell r="D156">
            <v>9.6859758706254802</v>
          </cell>
          <cell r="E156">
            <v>190.12650416538105</v>
          </cell>
          <cell r="F156">
            <v>1</v>
          </cell>
          <cell r="G156">
            <v>2311</v>
          </cell>
          <cell r="H156">
            <v>115</v>
          </cell>
          <cell r="I156">
            <v>899</v>
          </cell>
          <cell r="J156">
            <v>1844</v>
          </cell>
          <cell r="K156">
            <v>402</v>
          </cell>
          <cell r="L156">
            <v>3975</v>
          </cell>
          <cell r="M156">
            <v>3893</v>
          </cell>
          <cell r="N156">
            <v>2613</v>
          </cell>
          <cell r="O156">
            <v>1288</v>
          </cell>
          <cell r="P156">
            <v>3007</v>
          </cell>
          <cell r="Q156">
            <v>10132</v>
          </cell>
          <cell r="R156">
            <v>363</v>
          </cell>
          <cell r="S156">
            <v>467</v>
          </cell>
          <cell r="T156">
            <v>22877.609928000002</v>
          </cell>
          <cell r="U156">
            <v>313230.41624365485</v>
          </cell>
          <cell r="V156">
            <v>3191874.8037974685</v>
          </cell>
          <cell r="W156">
            <v>313</v>
          </cell>
          <cell r="X156">
            <v>0</v>
          </cell>
          <cell r="Y156">
            <v>160.11881188118812</v>
          </cell>
          <cell r="Z156">
            <v>56</v>
          </cell>
          <cell r="AA156">
            <v>76</v>
          </cell>
          <cell r="AB156">
            <v>5.1279069767441863</v>
          </cell>
          <cell r="AC156">
            <v>3129</v>
          </cell>
          <cell r="AD156">
            <v>6</v>
          </cell>
          <cell r="AE156">
            <v>8</v>
          </cell>
          <cell r="AF156">
            <v>0</v>
          </cell>
          <cell r="AG156">
            <v>1387</v>
          </cell>
          <cell r="AH156">
            <v>0</v>
          </cell>
        </row>
        <row r="157">
          <cell r="A157" t="str">
            <v>MANABI</v>
          </cell>
          <cell r="B157">
            <v>1322</v>
          </cell>
          <cell r="C157" t="str">
            <v>SAN VICENTE</v>
          </cell>
          <cell r="D157">
            <v>12.635814889336016</v>
          </cell>
          <cell r="E157">
            <v>31.04648868089425</v>
          </cell>
          <cell r="F157">
            <v>0</v>
          </cell>
          <cell r="G157">
            <v>2385</v>
          </cell>
          <cell r="H157">
            <v>168</v>
          </cell>
          <cell r="I157">
            <v>1428</v>
          </cell>
          <cell r="J157">
            <v>1572</v>
          </cell>
          <cell r="K157">
            <v>332</v>
          </cell>
          <cell r="L157">
            <v>4474</v>
          </cell>
          <cell r="M157">
            <v>4064</v>
          </cell>
          <cell r="N157">
            <v>3087</v>
          </cell>
          <cell r="O157">
            <v>696</v>
          </cell>
          <cell r="P157">
            <v>4677</v>
          </cell>
          <cell r="Q157">
            <v>13766</v>
          </cell>
          <cell r="R157">
            <v>442</v>
          </cell>
          <cell r="S157">
            <v>390</v>
          </cell>
          <cell r="T157">
            <v>78339.157944999999</v>
          </cell>
          <cell r="U157">
            <v>41952.38574938575</v>
          </cell>
          <cell r="V157">
            <v>4648.9317406143346</v>
          </cell>
          <cell r="W157">
            <v>243</v>
          </cell>
          <cell r="X157">
            <v>0</v>
          </cell>
          <cell r="Y157">
            <v>196.60975609756099</v>
          </cell>
          <cell r="Z157">
            <v>206</v>
          </cell>
          <cell r="AA157">
            <v>41</v>
          </cell>
          <cell r="AB157">
            <v>5.2368421052631575</v>
          </cell>
          <cell r="AC157">
            <v>4149</v>
          </cell>
          <cell r="AD157">
            <v>3</v>
          </cell>
          <cell r="AE157">
            <v>4</v>
          </cell>
          <cell r="AF157">
            <v>0</v>
          </cell>
          <cell r="AG157">
            <v>6714</v>
          </cell>
          <cell r="AH157">
            <v>0</v>
          </cell>
        </row>
        <row r="158">
          <cell r="A158" t="str">
            <v>MORONA SANTIAGO</v>
          </cell>
          <cell r="B158">
            <v>1401</v>
          </cell>
          <cell r="C158" t="str">
            <v>MORONA</v>
          </cell>
          <cell r="D158">
            <v>5.1713096381684274</v>
          </cell>
          <cell r="E158">
            <v>8.8371204150257885</v>
          </cell>
          <cell r="F158">
            <v>6</v>
          </cell>
          <cell r="G158">
            <v>5682</v>
          </cell>
          <cell r="H158">
            <v>535</v>
          </cell>
          <cell r="I158">
            <v>2232</v>
          </cell>
          <cell r="J158">
            <v>5316</v>
          </cell>
          <cell r="K158">
            <v>1775</v>
          </cell>
          <cell r="L158">
            <v>8327</v>
          </cell>
          <cell r="M158">
            <v>7456</v>
          </cell>
          <cell r="N158">
            <v>6576</v>
          </cell>
          <cell r="O158">
            <v>4592</v>
          </cell>
          <cell r="P158">
            <v>6689</v>
          </cell>
          <cell r="Q158">
            <v>25725</v>
          </cell>
          <cell r="R158">
            <v>2575</v>
          </cell>
          <cell r="S158">
            <v>812</v>
          </cell>
          <cell r="T158">
            <v>124945.502417</v>
          </cell>
          <cell r="U158">
            <v>53660.289763779525</v>
          </cell>
          <cell r="V158">
            <v>6331.3011782032399</v>
          </cell>
          <cell r="W158">
            <v>854</v>
          </cell>
          <cell r="X158">
            <v>5</v>
          </cell>
          <cell r="Y158">
            <v>154.18032786885246</v>
          </cell>
          <cell r="Z158">
            <v>143</v>
          </cell>
          <cell r="AA158">
            <v>154</v>
          </cell>
          <cell r="AB158">
            <v>4.8278388278388276</v>
          </cell>
          <cell r="AC158">
            <v>6723</v>
          </cell>
          <cell r="AD158">
            <v>23</v>
          </cell>
          <cell r="AE158">
            <v>20</v>
          </cell>
          <cell r="AF158">
            <v>0</v>
          </cell>
          <cell r="AG158">
            <v>632</v>
          </cell>
          <cell r="AH158">
            <v>0</v>
          </cell>
        </row>
        <row r="159">
          <cell r="A159" t="str">
            <v>MORONA SANTIAGO</v>
          </cell>
          <cell r="B159">
            <v>1402</v>
          </cell>
          <cell r="C159" t="str">
            <v>GUALAQUIZA</v>
          </cell>
          <cell r="D159">
            <v>5.7850440166392572</v>
          </cell>
          <cell r="E159">
            <v>7.7728913507221682</v>
          </cell>
          <cell r="F159">
            <v>0</v>
          </cell>
          <cell r="G159">
            <v>2286</v>
          </cell>
          <cell r="H159">
            <v>247</v>
          </cell>
          <cell r="I159">
            <v>876</v>
          </cell>
          <cell r="J159">
            <v>2028</v>
          </cell>
          <cell r="K159">
            <v>913</v>
          </cell>
          <cell r="L159">
            <v>3374</v>
          </cell>
          <cell r="M159">
            <v>2584</v>
          </cell>
          <cell r="N159">
            <v>2535</v>
          </cell>
          <cell r="O159">
            <v>1867</v>
          </cell>
          <cell r="P159">
            <v>2429</v>
          </cell>
          <cell r="Q159">
            <v>9972</v>
          </cell>
          <cell r="R159">
            <v>915</v>
          </cell>
          <cell r="S159">
            <v>382</v>
          </cell>
          <cell r="T159">
            <v>84059.489235999994</v>
          </cell>
          <cell r="U159">
            <v>43471.978378378379</v>
          </cell>
          <cell r="V159">
            <v>4003.8190045248871</v>
          </cell>
          <cell r="W159">
            <v>307</v>
          </cell>
          <cell r="X159">
            <v>3</v>
          </cell>
          <cell r="Y159">
            <v>177.25</v>
          </cell>
          <cell r="Z159">
            <v>19</v>
          </cell>
          <cell r="AA159">
            <v>91</v>
          </cell>
          <cell r="AB159">
            <v>4.5999999999999996</v>
          </cell>
          <cell r="AC159">
            <v>2700</v>
          </cell>
          <cell r="AD159">
            <v>10</v>
          </cell>
          <cell r="AE159">
            <v>7</v>
          </cell>
          <cell r="AF159">
            <v>0</v>
          </cell>
          <cell r="AG159">
            <v>443</v>
          </cell>
          <cell r="AH159">
            <v>0</v>
          </cell>
        </row>
        <row r="160">
          <cell r="A160" t="str">
            <v>MORONA SANTIAGO</v>
          </cell>
          <cell r="B160">
            <v>1403</v>
          </cell>
          <cell r="C160" t="str">
            <v>LIMON INDANZA</v>
          </cell>
          <cell r="D160">
            <v>7.3687869308307254</v>
          </cell>
          <cell r="E160">
            <v>5.3395872008084622</v>
          </cell>
          <cell r="F160">
            <v>0</v>
          </cell>
          <cell r="G160">
            <v>1361</v>
          </cell>
          <cell r="H160">
            <v>169</v>
          </cell>
          <cell r="I160">
            <v>570</v>
          </cell>
          <cell r="J160">
            <v>1060</v>
          </cell>
          <cell r="K160">
            <v>220</v>
          </cell>
          <cell r="L160">
            <v>2053</v>
          </cell>
          <cell r="M160">
            <v>1529</v>
          </cell>
          <cell r="N160">
            <v>1498</v>
          </cell>
          <cell r="O160">
            <v>968</v>
          </cell>
          <cell r="P160">
            <v>1389</v>
          </cell>
          <cell r="Q160">
            <v>5191</v>
          </cell>
          <cell r="R160">
            <v>416</v>
          </cell>
          <cell r="S160">
            <v>89</v>
          </cell>
          <cell r="T160">
            <v>98395.672592999996</v>
          </cell>
          <cell r="U160">
            <v>60299.489510489511</v>
          </cell>
          <cell r="V160">
            <v>3986.625</v>
          </cell>
          <cell r="W160">
            <v>190</v>
          </cell>
          <cell r="X160">
            <v>0</v>
          </cell>
          <cell r="Y160">
            <v>193.85185185185185</v>
          </cell>
          <cell r="Z160">
            <v>3</v>
          </cell>
          <cell r="AA160">
            <v>47</v>
          </cell>
          <cell r="AB160">
            <v>4.3928571428571432</v>
          </cell>
          <cell r="AC160">
            <v>1614</v>
          </cell>
          <cell r="AD160">
            <v>1</v>
          </cell>
          <cell r="AE160">
            <v>3</v>
          </cell>
          <cell r="AF160">
            <v>0</v>
          </cell>
          <cell r="AG160">
            <v>831</v>
          </cell>
          <cell r="AH160">
            <v>0</v>
          </cell>
        </row>
        <row r="161">
          <cell r="A161" t="str">
            <v>MORONA SANTIAGO</v>
          </cell>
          <cell r="B161">
            <v>1404</v>
          </cell>
          <cell r="C161" t="str">
            <v>PALORA</v>
          </cell>
          <cell r="D161">
            <v>7.8567996155694377</v>
          </cell>
          <cell r="E161">
            <v>4.7669775465460722</v>
          </cell>
          <cell r="F161">
            <v>2</v>
          </cell>
          <cell r="G161">
            <v>945</v>
          </cell>
          <cell r="H161">
            <v>122</v>
          </cell>
          <cell r="I161">
            <v>398</v>
          </cell>
          <cell r="J161">
            <v>845</v>
          </cell>
          <cell r="K161">
            <v>410</v>
          </cell>
          <cell r="L161">
            <v>1443</v>
          </cell>
          <cell r="M161">
            <v>1143</v>
          </cell>
          <cell r="N161">
            <v>922</v>
          </cell>
          <cell r="O161">
            <v>659</v>
          </cell>
          <cell r="P161">
            <v>1217</v>
          </cell>
          <cell r="Q161">
            <v>3927</v>
          </cell>
          <cell r="R161">
            <v>292</v>
          </cell>
          <cell r="S161">
            <v>127</v>
          </cell>
          <cell r="T161">
            <v>83214.841570000004</v>
          </cell>
          <cell r="U161">
            <v>40315.134146341465</v>
          </cell>
          <cell r="V161">
            <v>6471.2930232558138</v>
          </cell>
          <cell r="W161">
            <v>148</v>
          </cell>
          <cell r="X161">
            <v>1</v>
          </cell>
          <cell r="Y161">
            <v>283.02083333333331</v>
          </cell>
          <cell r="Z161">
            <v>2</v>
          </cell>
          <cell r="AA161">
            <v>29</v>
          </cell>
          <cell r="AB161">
            <v>4.4666666666666668</v>
          </cell>
          <cell r="AC161">
            <v>1158</v>
          </cell>
          <cell r="AD161">
            <v>2</v>
          </cell>
          <cell r="AE161">
            <v>7</v>
          </cell>
          <cell r="AF161">
            <v>0</v>
          </cell>
          <cell r="AG161">
            <v>6360</v>
          </cell>
          <cell r="AH161">
            <v>0</v>
          </cell>
        </row>
        <row r="162">
          <cell r="A162" t="str">
            <v>MORONA SANTIAGO</v>
          </cell>
          <cell r="B162">
            <v>1405</v>
          </cell>
          <cell r="C162" t="str">
            <v>SANTIAGO</v>
          </cell>
          <cell r="D162">
            <v>5.76</v>
          </cell>
          <cell r="E162">
            <v>6.6137283781956864</v>
          </cell>
          <cell r="F162">
            <v>0</v>
          </cell>
          <cell r="G162">
            <v>1298</v>
          </cell>
          <cell r="H162">
            <v>200</v>
          </cell>
          <cell r="I162">
            <v>599</v>
          </cell>
          <cell r="J162">
            <v>1191</v>
          </cell>
          <cell r="K162">
            <v>518</v>
          </cell>
          <cell r="L162">
            <v>1909</v>
          </cell>
          <cell r="M162">
            <v>1661</v>
          </cell>
          <cell r="N162">
            <v>1523</v>
          </cell>
          <cell r="O162">
            <v>1158</v>
          </cell>
          <cell r="P162">
            <v>1380</v>
          </cell>
          <cell r="Q162">
            <v>5197</v>
          </cell>
          <cell r="R162">
            <v>446</v>
          </cell>
          <cell r="S162">
            <v>90</v>
          </cell>
          <cell r="T162">
            <v>96760.595329999996</v>
          </cell>
          <cell r="U162">
            <v>37793.444915254237</v>
          </cell>
          <cell r="V162">
            <v>3569.3606557377047</v>
          </cell>
          <cell r="W162">
            <v>144</v>
          </cell>
          <cell r="X162">
            <v>0</v>
          </cell>
          <cell r="Y162">
            <v>0</v>
          </cell>
          <cell r="Z162">
            <v>5</v>
          </cell>
          <cell r="AA162">
            <v>47</v>
          </cell>
          <cell r="AB162">
            <v>0</v>
          </cell>
          <cell r="AC162">
            <v>1461</v>
          </cell>
          <cell r="AD162">
            <v>0</v>
          </cell>
          <cell r="AE162">
            <v>0</v>
          </cell>
          <cell r="AF162">
            <v>0</v>
          </cell>
          <cell r="AG162">
            <v>247</v>
          </cell>
          <cell r="AH162">
            <v>0</v>
          </cell>
        </row>
        <row r="163">
          <cell r="A163" t="str">
            <v>MORONA SANTIAGO</v>
          </cell>
          <cell r="B163">
            <v>1406</v>
          </cell>
          <cell r="C163" t="str">
            <v>SUCUA</v>
          </cell>
          <cell r="D163">
            <v>5.4648298512909408</v>
          </cell>
          <cell r="E163">
            <v>20.505989029441398</v>
          </cell>
          <cell r="F163">
            <v>0</v>
          </cell>
          <cell r="G163">
            <v>2479</v>
          </cell>
          <cell r="H163">
            <v>220</v>
          </cell>
          <cell r="I163">
            <v>867</v>
          </cell>
          <cell r="J163">
            <v>2391</v>
          </cell>
          <cell r="K163">
            <v>1567</v>
          </cell>
          <cell r="L163">
            <v>3608</v>
          </cell>
          <cell r="M163">
            <v>3136</v>
          </cell>
          <cell r="N163">
            <v>2992</v>
          </cell>
          <cell r="O163">
            <v>1861</v>
          </cell>
          <cell r="P163">
            <v>3031</v>
          </cell>
          <cell r="Q163">
            <v>10013</v>
          </cell>
          <cell r="R163">
            <v>987</v>
          </cell>
          <cell r="S163">
            <v>308</v>
          </cell>
          <cell r="T163">
            <v>115095.76294299999</v>
          </cell>
          <cell r="U163">
            <v>56505.28931750742</v>
          </cell>
          <cell r="V163">
            <v>7799.9259259259261</v>
          </cell>
          <cell r="W163">
            <v>334</v>
          </cell>
          <cell r="X163">
            <v>1</v>
          </cell>
          <cell r="Y163">
            <v>155.17777777777778</v>
          </cell>
          <cell r="Z163">
            <v>15</v>
          </cell>
          <cell r="AA163">
            <v>91</v>
          </cell>
          <cell r="AB163">
            <v>4.6266666666666669</v>
          </cell>
          <cell r="AC163">
            <v>2854</v>
          </cell>
          <cell r="AD163">
            <v>6</v>
          </cell>
          <cell r="AE163">
            <v>4</v>
          </cell>
          <cell r="AF163">
            <v>0</v>
          </cell>
          <cell r="AG163">
            <v>68</v>
          </cell>
          <cell r="AH163">
            <v>0</v>
          </cell>
        </row>
        <row r="164">
          <cell r="A164" t="str">
            <v>MORONA SANTIAGO</v>
          </cell>
          <cell r="B164">
            <v>1407</v>
          </cell>
          <cell r="C164" t="str">
            <v>HUAMBOYA</v>
          </cell>
          <cell r="D164">
            <v>7.0624120131393715</v>
          </cell>
          <cell r="E164">
            <v>12.759223535085605</v>
          </cell>
          <cell r="F164">
            <v>0</v>
          </cell>
          <cell r="G164">
            <v>1626</v>
          </cell>
          <cell r="H164">
            <v>215</v>
          </cell>
          <cell r="I164">
            <v>418</v>
          </cell>
          <cell r="J164">
            <v>223</v>
          </cell>
          <cell r="K164">
            <v>118</v>
          </cell>
          <cell r="L164">
            <v>1061</v>
          </cell>
          <cell r="M164">
            <v>763</v>
          </cell>
          <cell r="N164">
            <v>739</v>
          </cell>
          <cell r="O164">
            <v>127</v>
          </cell>
          <cell r="P164">
            <v>732</v>
          </cell>
          <cell r="Q164">
            <v>3173</v>
          </cell>
          <cell r="R164">
            <v>117</v>
          </cell>
          <cell r="S164">
            <v>62</v>
          </cell>
          <cell r="T164">
            <v>118039.617314</v>
          </cell>
          <cell r="U164">
            <v>71962.9493670886</v>
          </cell>
          <cell r="V164">
            <v>5112.2222222222226</v>
          </cell>
          <cell r="W164">
            <v>54</v>
          </cell>
          <cell r="X164">
            <v>7</v>
          </cell>
          <cell r="Y164">
            <v>88.354330708661422</v>
          </cell>
          <cell r="Z164">
            <v>0</v>
          </cell>
          <cell r="AA164">
            <v>17</v>
          </cell>
          <cell r="AB164">
            <v>4.6952380952380954</v>
          </cell>
          <cell r="AC164">
            <v>976</v>
          </cell>
          <cell r="AD164">
            <v>7</v>
          </cell>
          <cell r="AE164">
            <v>4</v>
          </cell>
          <cell r="AF164">
            <v>0</v>
          </cell>
          <cell r="AG164">
            <v>85</v>
          </cell>
          <cell r="AH164">
            <v>0</v>
          </cell>
        </row>
        <row r="165">
          <cell r="A165" t="str">
            <v>MORONA SANTIAGO</v>
          </cell>
          <cell r="B165">
            <v>1408</v>
          </cell>
          <cell r="C165" t="str">
            <v>SAN JUAN BOSCO</v>
          </cell>
          <cell r="D165">
            <v>7.104557640750671</v>
          </cell>
          <cell r="E165">
            <v>3.7054947138861238</v>
          </cell>
          <cell r="F165">
            <v>2</v>
          </cell>
          <cell r="G165">
            <v>541</v>
          </cell>
          <cell r="H165">
            <v>115</v>
          </cell>
          <cell r="I165">
            <v>208</v>
          </cell>
          <cell r="J165">
            <v>470</v>
          </cell>
          <cell r="K165">
            <v>162</v>
          </cell>
          <cell r="L165">
            <v>674</v>
          </cell>
          <cell r="M165">
            <v>717</v>
          </cell>
          <cell r="N165">
            <v>541</v>
          </cell>
          <cell r="O165">
            <v>425</v>
          </cell>
          <cell r="P165">
            <v>537</v>
          </cell>
          <cell r="Q165">
            <v>2172</v>
          </cell>
          <cell r="R165">
            <v>174</v>
          </cell>
          <cell r="S165">
            <v>74</v>
          </cell>
          <cell r="T165">
            <v>102134.438911</v>
          </cell>
          <cell r="U165">
            <v>142975.23762376237</v>
          </cell>
          <cell r="V165">
            <v>4029.7906976744184</v>
          </cell>
          <cell r="W165">
            <v>73</v>
          </cell>
          <cell r="X165">
            <v>1</v>
          </cell>
          <cell r="Y165">
            <v>208.625</v>
          </cell>
          <cell r="Z165">
            <v>0</v>
          </cell>
          <cell r="AA165">
            <v>9</v>
          </cell>
          <cell r="AB165">
            <v>5.45</v>
          </cell>
          <cell r="AC165">
            <v>633</v>
          </cell>
          <cell r="AD165">
            <v>2</v>
          </cell>
          <cell r="AE165">
            <v>4</v>
          </cell>
          <cell r="AF165">
            <v>0</v>
          </cell>
          <cell r="AG165">
            <v>1411</v>
          </cell>
          <cell r="AH165">
            <v>0</v>
          </cell>
        </row>
        <row r="166">
          <cell r="A166" t="str">
            <v>MORONA SANTIAGO</v>
          </cell>
          <cell r="B166">
            <v>1409</v>
          </cell>
          <cell r="C166" t="str">
            <v>TAISHA</v>
          </cell>
          <cell r="D166">
            <v>12.19783892168876</v>
          </cell>
          <cell r="E166">
            <v>2.9883186999670972</v>
          </cell>
          <cell r="F166">
            <v>0</v>
          </cell>
          <cell r="G166">
            <v>3805</v>
          </cell>
          <cell r="H166">
            <v>235</v>
          </cell>
          <cell r="I166">
            <v>837</v>
          </cell>
          <cell r="J166">
            <v>177</v>
          </cell>
          <cell r="K166">
            <v>96</v>
          </cell>
          <cell r="L166">
            <v>581</v>
          </cell>
          <cell r="M166">
            <v>2891</v>
          </cell>
          <cell r="N166">
            <v>92</v>
          </cell>
          <cell r="O166">
            <v>110</v>
          </cell>
          <cell r="P166">
            <v>1706</v>
          </cell>
          <cell r="Q166">
            <v>7065</v>
          </cell>
          <cell r="R166">
            <v>90</v>
          </cell>
          <cell r="S166">
            <v>37</v>
          </cell>
          <cell r="T166">
            <v>201196.95972899999</v>
          </cell>
          <cell r="U166">
            <v>36736.878787878784</v>
          </cell>
          <cell r="V166">
            <v>21446</v>
          </cell>
          <cell r="W166">
            <v>48</v>
          </cell>
          <cell r="X166">
            <v>7</v>
          </cell>
          <cell r="Y166">
            <v>46.915151515151514</v>
          </cell>
          <cell r="Z166">
            <v>639</v>
          </cell>
          <cell r="AA166">
            <v>55</v>
          </cell>
          <cell r="AB166">
            <v>4.8592592592592592</v>
          </cell>
          <cell r="AC166">
            <v>2258</v>
          </cell>
          <cell r="AD166">
            <v>2</v>
          </cell>
          <cell r="AE166">
            <v>1</v>
          </cell>
          <cell r="AF166">
            <v>0</v>
          </cell>
          <cell r="AG166">
            <v>1355</v>
          </cell>
          <cell r="AH166">
            <v>0</v>
          </cell>
        </row>
        <row r="167">
          <cell r="A167" t="str">
            <v>MORONA SANTIAGO</v>
          </cell>
          <cell r="B167">
            <v>1410</v>
          </cell>
          <cell r="C167" t="str">
            <v>LOGROÑO</v>
          </cell>
          <cell r="D167">
            <v>6.0019678583142015</v>
          </cell>
          <cell r="E167">
            <v>4.885315031541567</v>
          </cell>
          <cell r="F167">
            <v>1</v>
          </cell>
          <cell r="G167">
            <v>922</v>
          </cell>
          <cell r="H167">
            <v>129</v>
          </cell>
          <cell r="I167">
            <v>294</v>
          </cell>
          <cell r="J167">
            <v>319</v>
          </cell>
          <cell r="K167">
            <v>196</v>
          </cell>
          <cell r="L167">
            <v>713</v>
          </cell>
          <cell r="M167">
            <v>937</v>
          </cell>
          <cell r="N167">
            <v>546</v>
          </cell>
          <cell r="O167">
            <v>295</v>
          </cell>
          <cell r="P167">
            <v>744</v>
          </cell>
          <cell r="Q167">
            <v>2478</v>
          </cell>
          <cell r="R167">
            <v>115</v>
          </cell>
          <cell r="S167">
            <v>31</v>
          </cell>
          <cell r="T167">
            <v>131498.31625</v>
          </cell>
          <cell r="U167">
            <v>20241.745614035088</v>
          </cell>
          <cell r="V167">
            <v>3862.8804347826085</v>
          </cell>
          <cell r="W167">
            <v>81</v>
          </cell>
          <cell r="X167">
            <v>0</v>
          </cell>
          <cell r="Y167">
            <v>200.75</v>
          </cell>
          <cell r="Z167">
            <v>0</v>
          </cell>
          <cell r="AA167">
            <v>14</v>
          </cell>
          <cell r="AB167">
            <v>4.8163265306122449</v>
          </cell>
          <cell r="AC167">
            <v>740</v>
          </cell>
          <cell r="AD167">
            <v>2</v>
          </cell>
          <cell r="AE167">
            <v>8</v>
          </cell>
          <cell r="AF167">
            <v>0</v>
          </cell>
          <cell r="AG167">
            <v>62</v>
          </cell>
          <cell r="AH167">
            <v>0</v>
          </cell>
        </row>
        <row r="168">
          <cell r="A168" t="str">
            <v>MORONA SANTIAGO</v>
          </cell>
          <cell r="B168">
            <v>1411</v>
          </cell>
          <cell r="C168" t="str">
            <v>PABLO VI</v>
          </cell>
          <cell r="D168">
            <v>8.3003952569169961</v>
          </cell>
          <cell r="E168">
            <v>1.3110580518957482</v>
          </cell>
          <cell r="F168">
            <v>0</v>
          </cell>
          <cell r="G168">
            <v>305</v>
          </cell>
          <cell r="H168">
            <v>40</v>
          </cell>
          <cell r="I168">
            <v>85</v>
          </cell>
          <cell r="J168">
            <v>167</v>
          </cell>
          <cell r="K168">
            <v>11</v>
          </cell>
          <cell r="L168">
            <v>301</v>
          </cell>
          <cell r="M168">
            <v>344</v>
          </cell>
          <cell r="N168">
            <v>248</v>
          </cell>
          <cell r="O168">
            <v>155</v>
          </cell>
          <cell r="P168">
            <v>297</v>
          </cell>
          <cell r="Q168">
            <v>792</v>
          </cell>
          <cell r="R168">
            <v>82</v>
          </cell>
          <cell r="S168">
            <v>7</v>
          </cell>
          <cell r="T168">
            <v>83077.980637999994</v>
          </cell>
          <cell r="U168">
            <v>23561.883333333335</v>
          </cell>
          <cell r="V168">
            <v>5178.5121951219517</v>
          </cell>
          <cell r="W168">
            <v>44</v>
          </cell>
          <cell r="X168">
            <v>0</v>
          </cell>
          <cell r="Y168">
            <v>0</v>
          </cell>
          <cell r="Z168">
            <v>10</v>
          </cell>
          <cell r="AA168">
            <v>5</v>
          </cell>
          <cell r="AB168">
            <v>0</v>
          </cell>
          <cell r="AC168">
            <v>277</v>
          </cell>
          <cell r="AD168">
            <v>0</v>
          </cell>
          <cell r="AE168">
            <v>0</v>
          </cell>
          <cell r="AF168">
            <v>0</v>
          </cell>
          <cell r="AG168">
            <v>5</v>
          </cell>
          <cell r="AH168">
            <v>0</v>
          </cell>
        </row>
        <row r="169">
          <cell r="A169" t="str">
            <v>MORONA SANTIAGO</v>
          </cell>
          <cell r="B169">
            <v>1412</v>
          </cell>
          <cell r="C169" t="str">
            <v>TIWINTZA</v>
          </cell>
          <cell r="D169">
            <v>6.9009100101112235</v>
          </cell>
          <cell r="E169">
            <v>5.9779171723041697</v>
          </cell>
          <cell r="F169">
            <v>0</v>
          </cell>
          <cell r="G169">
            <v>1236</v>
          </cell>
          <cell r="H169">
            <v>114</v>
          </cell>
          <cell r="I169">
            <v>292</v>
          </cell>
          <cell r="J169">
            <v>175</v>
          </cell>
          <cell r="K169">
            <v>73</v>
          </cell>
          <cell r="L169">
            <v>557</v>
          </cell>
          <cell r="M169">
            <v>897</v>
          </cell>
          <cell r="N169">
            <v>134</v>
          </cell>
          <cell r="O169">
            <v>174</v>
          </cell>
          <cell r="P169">
            <v>429</v>
          </cell>
          <cell r="Q169">
            <v>2778</v>
          </cell>
          <cell r="R169">
            <v>84</v>
          </cell>
          <cell r="S169">
            <v>13</v>
          </cell>
          <cell r="T169">
            <v>164325.05013600001</v>
          </cell>
          <cell r="U169">
            <v>65364.822222222225</v>
          </cell>
          <cell r="V169">
            <v>4177.2153846153842</v>
          </cell>
          <cell r="W169">
            <v>57</v>
          </cell>
          <cell r="X169">
            <v>0</v>
          </cell>
          <cell r="Y169">
            <v>210.75</v>
          </cell>
          <cell r="Z169">
            <v>18</v>
          </cell>
          <cell r="AA169">
            <v>30</v>
          </cell>
          <cell r="AB169">
            <v>3.9615384615384617</v>
          </cell>
          <cell r="AC169">
            <v>764</v>
          </cell>
          <cell r="AD169">
            <v>1</v>
          </cell>
          <cell r="AE169">
            <v>6</v>
          </cell>
          <cell r="AF169">
            <v>0</v>
          </cell>
          <cell r="AG169">
            <v>1481</v>
          </cell>
          <cell r="AH169">
            <v>0</v>
          </cell>
        </row>
        <row r="170">
          <cell r="A170" t="str">
            <v>NAPO</v>
          </cell>
          <cell r="B170">
            <v>1501</v>
          </cell>
          <cell r="C170" t="str">
            <v>TENA</v>
          </cell>
          <cell r="D170">
            <v>4.8296304353737796</v>
          </cell>
          <cell r="E170">
            <v>15.523642446248626</v>
          </cell>
          <cell r="F170">
            <v>8</v>
          </cell>
          <cell r="G170">
            <v>8249</v>
          </cell>
          <cell r="H170">
            <v>672</v>
          </cell>
          <cell r="I170">
            <v>3219</v>
          </cell>
          <cell r="J170">
            <v>5845</v>
          </cell>
          <cell r="K170">
            <v>1907</v>
          </cell>
          <cell r="L170">
            <v>10859</v>
          </cell>
          <cell r="M170">
            <v>9816</v>
          </cell>
          <cell r="N170">
            <v>8931</v>
          </cell>
          <cell r="O170">
            <v>5605</v>
          </cell>
          <cell r="P170">
            <v>8232</v>
          </cell>
          <cell r="Q170">
            <v>32921</v>
          </cell>
          <cell r="R170">
            <v>2863</v>
          </cell>
          <cell r="S170">
            <v>1484</v>
          </cell>
          <cell r="T170">
            <v>156623.63440800001</v>
          </cell>
          <cell r="U170">
            <v>46867.5036292574</v>
          </cell>
          <cell r="V170">
            <v>6581.921204356182</v>
          </cell>
          <cell r="W170">
            <v>722</v>
          </cell>
          <cell r="X170">
            <v>3</v>
          </cell>
          <cell r="Y170">
            <v>205.34392523364485</v>
          </cell>
          <cell r="Z170">
            <v>401</v>
          </cell>
          <cell r="AA170">
            <v>289</v>
          </cell>
          <cell r="AB170">
            <v>4.6388308977035493</v>
          </cell>
          <cell r="AC170">
            <v>8545</v>
          </cell>
          <cell r="AD170">
            <v>37</v>
          </cell>
          <cell r="AE170">
            <v>59</v>
          </cell>
          <cell r="AF170">
            <v>0</v>
          </cell>
          <cell r="AG170">
            <v>17340</v>
          </cell>
          <cell r="AH170">
            <v>0</v>
          </cell>
        </row>
        <row r="171">
          <cell r="A171" t="str">
            <v>NAPO</v>
          </cell>
          <cell r="B171">
            <v>1503</v>
          </cell>
          <cell r="C171" t="str">
            <v>ARCHIDONA</v>
          </cell>
          <cell r="D171">
            <v>9.8624324139347053</v>
          </cell>
          <cell r="E171">
            <v>8.2439678284182314</v>
          </cell>
          <cell r="F171">
            <v>1</v>
          </cell>
          <cell r="G171">
            <v>3573</v>
          </cell>
          <cell r="H171">
            <v>549</v>
          </cell>
          <cell r="I171">
            <v>1660</v>
          </cell>
          <cell r="J171">
            <v>1469</v>
          </cell>
          <cell r="K171">
            <v>432</v>
          </cell>
          <cell r="L171">
            <v>4050</v>
          </cell>
          <cell r="M171">
            <v>2915</v>
          </cell>
          <cell r="N171">
            <v>2712</v>
          </cell>
          <cell r="O171">
            <v>1226</v>
          </cell>
          <cell r="P171">
            <v>3414</v>
          </cell>
          <cell r="Q171">
            <v>10006</v>
          </cell>
          <cell r="R171">
            <v>676</v>
          </cell>
          <cell r="S171">
            <v>399</v>
          </cell>
          <cell r="T171">
            <v>112559.374826</v>
          </cell>
          <cell r="U171">
            <v>174267.9051724138</v>
          </cell>
          <cell r="V171">
            <v>5178.7096774193551</v>
          </cell>
          <cell r="W171">
            <v>208</v>
          </cell>
          <cell r="X171">
            <v>0</v>
          </cell>
          <cell r="Y171">
            <v>663.47058823529414</v>
          </cell>
          <cell r="Z171">
            <v>90</v>
          </cell>
          <cell r="AA171">
            <v>39</v>
          </cell>
          <cell r="AB171">
            <v>4.6470588235294121</v>
          </cell>
          <cell r="AC171">
            <v>3208</v>
          </cell>
          <cell r="AD171">
            <v>1</v>
          </cell>
          <cell r="AE171">
            <v>5</v>
          </cell>
          <cell r="AF171">
            <v>0</v>
          </cell>
          <cell r="AG171">
            <v>2341</v>
          </cell>
          <cell r="AH171">
            <v>0</v>
          </cell>
        </row>
        <row r="172">
          <cell r="A172" t="str">
            <v>NAPO</v>
          </cell>
          <cell r="B172">
            <v>1504</v>
          </cell>
          <cell r="C172" t="str">
            <v>EL CHACO</v>
          </cell>
          <cell r="D172">
            <v>7.192982456140351</v>
          </cell>
          <cell r="E172">
            <v>2.2741557625278555</v>
          </cell>
          <cell r="F172">
            <v>1</v>
          </cell>
          <cell r="G172">
            <v>894</v>
          </cell>
          <cell r="H172">
            <v>90</v>
          </cell>
          <cell r="I172">
            <v>483</v>
          </cell>
          <cell r="J172">
            <v>1099</v>
          </cell>
          <cell r="K172">
            <v>1180</v>
          </cell>
          <cell r="L172">
            <v>1901</v>
          </cell>
          <cell r="M172">
            <v>1879</v>
          </cell>
          <cell r="N172">
            <v>1603</v>
          </cell>
          <cell r="O172">
            <v>1399</v>
          </cell>
          <cell r="P172">
            <v>1512</v>
          </cell>
          <cell r="Q172">
            <v>4753</v>
          </cell>
          <cell r="R172">
            <v>494</v>
          </cell>
          <cell r="S172">
            <v>167</v>
          </cell>
          <cell r="T172">
            <v>95809.545893000002</v>
          </cell>
          <cell r="U172">
            <v>48862</v>
          </cell>
          <cell r="V172">
            <v>3724.2731958762888</v>
          </cell>
          <cell r="W172">
            <v>123</v>
          </cell>
          <cell r="X172">
            <v>0</v>
          </cell>
          <cell r="Y172">
            <v>133.84905660377359</v>
          </cell>
          <cell r="Z172">
            <v>134</v>
          </cell>
          <cell r="AA172">
            <v>18</v>
          </cell>
          <cell r="AB172">
            <v>4.8888888888888893</v>
          </cell>
          <cell r="AC172">
            <v>1352</v>
          </cell>
          <cell r="AD172">
            <v>3</v>
          </cell>
          <cell r="AE172">
            <v>6</v>
          </cell>
          <cell r="AF172">
            <v>0</v>
          </cell>
          <cell r="AG172">
            <v>4304</v>
          </cell>
          <cell r="AH172">
            <v>0</v>
          </cell>
        </row>
        <row r="173">
          <cell r="A173" t="str">
            <v>NAPO</v>
          </cell>
          <cell r="B173">
            <v>1507</v>
          </cell>
          <cell r="C173" t="str">
            <v>QUIJOS</v>
          </cell>
          <cell r="D173">
            <v>4.7719298245614032</v>
          </cell>
          <cell r="E173">
            <v>3.9159677612165673</v>
          </cell>
          <cell r="F173">
            <v>0</v>
          </cell>
          <cell r="G173">
            <v>666</v>
          </cell>
          <cell r="H173">
            <v>171</v>
          </cell>
          <cell r="I173">
            <v>345</v>
          </cell>
          <cell r="J173">
            <v>956</v>
          </cell>
          <cell r="K173">
            <v>336</v>
          </cell>
          <cell r="L173">
            <v>1536</v>
          </cell>
          <cell r="M173">
            <v>1508</v>
          </cell>
          <cell r="N173">
            <v>1380</v>
          </cell>
          <cell r="O173">
            <v>1078</v>
          </cell>
          <cell r="P173">
            <v>1282</v>
          </cell>
          <cell r="Q173">
            <v>3781</v>
          </cell>
          <cell r="R173">
            <v>537</v>
          </cell>
          <cell r="S173">
            <v>260</v>
          </cell>
          <cell r="T173">
            <v>82284.244663999998</v>
          </cell>
          <cell r="U173">
            <v>92094.389473684205</v>
          </cell>
          <cell r="V173">
            <v>4684.9624999999996</v>
          </cell>
          <cell r="W173">
            <v>64</v>
          </cell>
          <cell r="X173">
            <v>4</v>
          </cell>
          <cell r="Y173">
            <v>613.71428571428567</v>
          </cell>
          <cell r="Z173">
            <v>29</v>
          </cell>
          <cell r="AA173">
            <v>50</v>
          </cell>
          <cell r="AB173">
            <v>5.0526315789473681</v>
          </cell>
          <cell r="AC173">
            <v>1124</v>
          </cell>
          <cell r="AD173">
            <v>2</v>
          </cell>
          <cell r="AE173">
            <v>6</v>
          </cell>
          <cell r="AF173">
            <v>1</v>
          </cell>
          <cell r="AG173">
            <v>2710</v>
          </cell>
          <cell r="AH173">
            <v>5</v>
          </cell>
        </row>
        <row r="174">
          <cell r="A174" t="str">
            <v>NAPO</v>
          </cell>
          <cell r="B174">
            <v>1509</v>
          </cell>
          <cell r="C174" t="str">
            <v>CARLOS JULIO AROSEMENA</v>
          </cell>
          <cell r="D174">
            <v>8.0948121645796061</v>
          </cell>
          <cell r="E174">
            <v>7.293138796552479</v>
          </cell>
          <cell r="F174">
            <v>0</v>
          </cell>
          <cell r="G174">
            <v>506</v>
          </cell>
          <cell r="H174">
            <v>81</v>
          </cell>
          <cell r="I174">
            <v>182</v>
          </cell>
          <cell r="J174">
            <v>307</v>
          </cell>
          <cell r="K174">
            <v>48</v>
          </cell>
          <cell r="L174">
            <v>694</v>
          </cell>
          <cell r="M174">
            <v>566</v>
          </cell>
          <cell r="N174">
            <v>525</v>
          </cell>
          <cell r="O174">
            <v>346</v>
          </cell>
          <cell r="P174">
            <v>486</v>
          </cell>
          <cell r="Q174">
            <v>1632</v>
          </cell>
          <cell r="R174">
            <v>101</v>
          </cell>
          <cell r="S174">
            <v>39</v>
          </cell>
          <cell r="T174">
            <v>91151.847485999999</v>
          </cell>
          <cell r="U174">
            <v>51543.855072463768</v>
          </cell>
          <cell r="V174">
            <v>5466.921875</v>
          </cell>
          <cell r="W174">
            <v>60</v>
          </cell>
          <cell r="X174">
            <v>0</v>
          </cell>
          <cell r="Y174">
            <v>188.78</v>
          </cell>
          <cell r="Z174">
            <v>20</v>
          </cell>
          <cell r="AA174">
            <v>11</v>
          </cell>
          <cell r="AB174">
            <v>5.4318181818181817</v>
          </cell>
          <cell r="AC174">
            <v>505</v>
          </cell>
          <cell r="AD174">
            <v>3</v>
          </cell>
          <cell r="AE174">
            <v>3</v>
          </cell>
          <cell r="AF174">
            <v>0</v>
          </cell>
          <cell r="AG174">
            <v>123</v>
          </cell>
          <cell r="AH174">
            <v>0</v>
          </cell>
        </row>
        <row r="175">
          <cell r="A175" t="str">
            <v>PASTAZA</v>
          </cell>
          <cell r="B175">
            <v>1601</v>
          </cell>
          <cell r="C175" t="str">
            <v>PASTAZA</v>
          </cell>
          <cell r="D175">
            <v>7.042792620378167</v>
          </cell>
          <cell r="E175">
            <v>3.1117174607109046</v>
          </cell>
          <cell r="F175">
            <v>5</v>
          </cell>
          <cell r="G175">
            <v>8093</v>
          </cell>
          <cell r="H175">
            <v>390</v>
          </cell>
          <cell r="I175">
            <v>2931</v>
          </cell>
          <cell r="J175">
            <v>7637</v>
          </cell>
          <cell r="K175">
            <v>4329</v>
          </cell>
          <cell r="L175">
            <v>12090</v>
          </cell>
          <cell r="M175">
            <v>12127</v>
          </cell>
          <cell r="N175">
            <v>10347</v>
          </cell>
          <cell r="O175">
            <v>7572</v>
          </cell>
          <cell r="P175">
            <v>10735</v>
          </cell>
          <cell r="Q175">
            <v>39292</v>
          </cell>
          <cell r="R175">
            <v>4060</v>
          </cell>
          <cell r="S175">
            <v>1608</v>
          </cell>
          <cell r="T175">
            <v>219042.97730200001</v>
          </cell>
          <cell r="U175">
            <v>91253.751916376306</v>
          </cell>
          <cell r="V175">
            <v>7158.524463519313</v>
          </cell>
          <cell r="W175">
            <v>1276</v>
          </cell>
          <cell r="X175">
            <v>23</v>
          </cell>
          <cell r="Y175">
            <v>233.94366197183098</v>
          </cell>
          <cell r="Z175">
            <v>389</v>
          </cell>
          <cell r="AA175">
            <v>362</v>
          </cell>
          <cell r="AB175">
            <v>4.6847058823529411</v>
          </cell>
          <cell r="AC175">
            <v>10346</v>
          </cell>
          <cell r="AD175">
            <v>43</v>
          </cell>
          <cell r="AE175">
            <v>55</v>
          </cell>
          <cell r="AF175">
            <v>0</v>
          </cell>
          <cell r="AG175">
            <v>13133</v>
          </cell>
          <cell r="AH175">
            <v>0</v>
          </cell>
        </row>
        <row r="176">
          <cell r="A176" t="str">
            <v>PASTAZA</v>
          </cell>
          <cell r="B176">
            <v>1602</v>
          </cell>
          <cell r="C176" t="str">
            <v>MERA</v>
          </cell>
          <cell r="D176">
            <v>4.5429740791268758</v>
          </cell>
          <cell r="E176">
            <v>22.443187193702812</v>
          </cell>
          <cell r="F176">
            <v>3</v>
          </cell>
          <cell r="G176">
            <v>1402</v>
          </cell>
          <cell r="H176">
            <v>135</v>
          </cell>
          <cell r="I176">
            <v>533</v>
          </cell>
          <cell r="J176">
            <v>1761</v>
          </cell>
          <cell r="K176">
            <v>834</v>
          </cell>
          <cell r="L176">
            <v>2501</v>
          </cell>
          <cell r="M176">
            <v>2415</v>
          </cell>
          <cell r="N176">
            <v>2058</v>
          </cell>
          <cell r="O176">
            <v>1736</v>
          </cell>
          <cell r="P176">
            <v>2168</v>
          </cell>
          <cell r="Q176">
            <v>7484</v>
          </cell>
          <cell r="R176">
            <v>946</v>
          </cell>
          <cell r="S176">
            <v>394</v>
          </cell>
          <cell r="T176">
            <v>79657.301925000007</v>
          </cell>
          <cell r="U176">
            <v>69317.958435207824</v>
          </cell>
          <cell r="V176">
            <v>6424.4688346883468</v>
          </cell>
          <cell r="W176">
            <v>257</v>
          </cell>
          <cell r="X176">
            <v>18</v>
          </cell>
          <cell r="Y176">
            <v>201.89375000000001</v>
          </cell>
          <cell r="Z176">
            <v>0</v>
          </cell>
          <cell r="AA176">
            <v>41</v>
          </cell>
          <cell r="AB176">
            <v>4.295774647887324</v>
          </cell>
          <cell r="AC176">
            <v>1923</v>
          </cell>
          <cell r="AD176">
            <v>8</v>
          </cell>
          <cell r="AE176">
            <v>15</v>
          </cell>
          <cell r="AF176">
            <v>0</v>
          </cell>
          <cell r="AG176">
            <v>1510</v>
          </cell>
          <cell r="AH176">
            <v>1</v>
          </cell>
        </row>
        <row r="177">
          <cell r="A177" t="str">
            <v>PASTAZA</v>
          </cell>
          <cell r="B177">
            <v>1603</v>
          </cell>
          <cell r="C177" t="str">
            <v>SANTA CLARA</v>
          </cell>
          <cell r="D177">
            <v>7.0674621385956859</v>
          </cell>
          <cell r="E177">
            <v>11.368709739141527</v>
          </cell>
          <cell r="F177">
            <v>0</v>
          </cell>
          <cell r="G177">
            <v>455</v>
          </cell>
          <cell r="H177">
            <v>90</v>
          </cell>
          <cell r="I177">
            <v>199</v>
          </cell>
          <cell r="J177">
            <v>260</v>
          </cell>
          <cell r="K177">
            <v>61</v>
          </cell>
          <cell r="L177">
            <v>649</v>
          </cell>
          <cell r="M177">
            <v>616</v>
          </cell>
          <cell r="N177">
            <v>505</v>
          </cell>
          <cell r="O177">
            <v>342</v>
          </cell>
          <cell r="P177">
            <v>580</v>
          </cell>
          <cell r="Q177">
            <v>1642</v>
          </cell>
          <cell r="R177">
            <v>124</v>
          </cell>
          <cell r="S177">
            <v>28</v>
          </cell>
          <cell r="T177">
            <v>100329.3717</v>
          </cell>
          <cell r="U177">
            <v>53159.524590163935</v>
          </cell>
          <cell r="V177">
            <v>5274.4814814814818</v>
          </cell>
          <cell r="W177">
            <v>55</v>
          </cell>
          <cell r="X177">
            <v>0</v>
          </cell>
          <cell r="Y177">
            <v>0</v>
          </cell>
          <cell r="Z177">
            <v>0</v>
          </cell>
          <cell r="AA177">
            <v>15</v>
          </cell>
          <cell r="AB177">
            <v>0</v>
          </cell>
          <cell r="AC177">
            <v>500</v>
          </cell>
          <cell r="AD177">
            <v>0</v>
          </cell>
          <cell r="AE177">
            <v>0</v>
          </cell>
          <cell r="AF177">
            <v>0</v>
          </cell>
          <cell r="AG177">
            <v>3654</v>
          </cell>
          <cell r="AH177">
            <v>0</v>
          </cell>
        </row>
        <row r="178">
          <cell r="A178" t="str">
            <v>PASTAZA</v>
          </cell>
          <cell r="B178">
            <v>1604</v>
          </cell>
          <cell r="C178" t="str">
            <v>ARAJUNO</v>
          </cell>
          <cell r="D178">
            <v>10.840438489646772</v>
          </cell>
          <cell r="E178">
            <v>0.73183628785034494</v>
          </cell>
          <cell r="F178">
            <v>0</v>
          </cell>
          <cell r="G178">
            <v>1232</v>
          </cell>
          <cell r="H178">
            <v>120</v>
          </cell>
          <cell r="I178">
            <v>205</v>
          </cell>
          <cell r="J178">
            <v>111</v>
          </cell>
          <cell r="K178">
            <v>21</v>
          </cell>
          <cell r="L178">
            <v>414</v>
          </cell>
          <cell r="M178">
            <v>977</v>
          </cell>
          <cell r="N178">
            <v>227</v>
          </cell>
          <cell r="O178">
            <v>148</v>
          </cell>
          <cell r="P178">
            <v>333</v>
          </cell>
          <cell r="Q178">
            <v>2398</v>
          </cell>
          <cell r="R178">
            <v>89</v>
          </cell>
          <cell r="S178">
            <v>17</v>
          </cell>
          <cell r="T178">
            <v>229041.47763499999</v>
          </cell>
          <cell r="U178">
            <v>79227.470588235301</v>
          </cell>
          <cell r="V178">
            <v>5400.8</v>
          </cell>
          <cell r="W178">
            <v>42</v>
          </cell>
          <cell r="X178">
            <v>0</v>
          </cell>
          <cell r="Y178">
            <v>0</v>
          </cell>
          <cell r="Z178">
            <v>121</v>
          </cell>
          <cell r="AA178">
            <v>30</v>
          </cell>
          <cell r="AB178">
            <v>0</v>
          </cell>
          <cell r="AC178">
            <v>733</v>
          </cell>
          <cell r="AD178">
            <v>0</v>
          </cell>
          <cell r="AE178">
            <v>0</v>
          </cell>
          <cell r="AF178">
            <v>0</v>
          </cell>
          <cell r="AG178">
            <v>7948</v>
          </cell>
          <cell r="AH178">
            <v>0</v>
          </cell>
        </row>
        <row r="179">
          <cell r="A179" t="str">
            <v>PICHINCHA</v>
          </cell>
          <cell r="B179">
            <v>1701</v>
          </cell>
          <cell r="C179" t="str">
            <v>QUITO</v>
          </cell>
          <cell r="D179">
            <v>2.992994294042532</v>
          </cell>
          <cell r="E179">
            <v>530.87186903590612</v>
          </cell>
          <cell r="F179">
            <v>219</v>
          </cell>
          <cell r="G179">
            <v>205871</v>
          </cell>
          <cell r="H179">
            <v>4375</v>
          </cell>
          <cell r="I179">
            <v>101743</v>
          </cell>
          <cell r="J179">
            <v>533594</v>
          </cell>
          <cell r="K179">
            <v>161845</v>
          </cell>
          <cell r="L179">
            <v>630570</v>
          </cell>
          <cell r="M179">
            <v>613215</v>
          </cell>
          <cell r="N179">
            <v>561646</v>
          </cell>
          <cell r="O179">
            <v>576955</v>
          </cell>
          <cell r="P179">
            <v>566876</v>
          </cell>
          <cell r="Q179">
            <v>2013413</v>
          </cell>
          <cell r="R179">
            <v>322027</v>
          </cell>
          <cell r="S179">
            <v>183043</v>
          </cell>
          <cell r="T179">
            <v>0</v>
          </cell>
          <cell r="U179">
            <v>670331.30830729648</v>
          </cell>
          <cell r="V179">
            <v>283099.20075103542</v>
          </cell>
          <cell r="W179">
            <v>42758</v>
          </cell>
          <cell r="X179">
            <v>2</v>
          </cell>
          <cell r="Y179">
            <v>372.87590323594094</v>
          </cell>
          <cell r="Z179">
            <v>747</v>
          </cell>
          <cell r="AA179">
            <v>8045</v>
          </cell>
          <cell r="AB179">
            <v>4.43031213486897</v>
          </cell>
          <cell r="AC179">
            <v>479848</v>
          </cell>
          <cell r="AD179">
            <v>562</v>
          </cell>
          <cell r="AE179">
            <v>1438</v>
          </cell>
          <cell r="AF179">
            <v>91</v>
          </cell>
          <cell r="AG179">
            <v>163233</v>
          </cell>
          <cell r="AH179">
            <v>9</v>
          </cell>
        </row>
        <row r="180">
          <cell r="A180" t="str">
            <v>PICHINCHA</v>
          </cell>
          <cell r="B180">
            <v>1702</v>
          </cell>
          <cell r="C180" t="str">
            <v>CAYAMBE</v>
          </cell>
          <cell r="D180">
            <v>11.129400520363191</v>
          </cell>
          <cell r="E180">
            <v>72.062121504825427</v>
          </cell>
          <cell r="F180">
            <v>8</v>
          </cell>
          <cell r="G180">
            <v>9761</v>
          </cell>
          <cell r="H180">
            <v>1712</v>
          </cell>
          <cell r="I180">
            <v>5013</v>
          </cell>
          <cell r="J180">
            <v>11571</v>
          </cell>
          <cell r="K180">
            <v>3667</v>
          </cell>
          <cell r="L180">
            <v>20791</v>
          </cell>
          <cell r="M180">
            <v>16380</v>
          </cell>
          <cell r="N180">
            <v>16481</v>
          </cell>
          <cell r="O180">
            <v>13069</v>
          </cell>
          <cell r="P180">
            <v>15107</v>
          </cell>
          <cell r="Q180">
            <v>51864</v>
          </cell>
          <cell r="R180">
            <v>5091</v>
          </cell>
          <cell r="S180">
            <v>1683</v>
          </cell>
          <cell r="T180">
            <v>50787.182548999997</v>
          </cell>
          <cell r="U180">
            <v>96739.233060312734</v>
          </cell>
          <cell r="V180">
            <v>4195.7944250871078</v>
          </cell>
          <cell r="W180">
            <v>1574</v>
          </cell>
          <cell r="X180">
            <v>16</v>
          </cell>
          <cell r="Y180">
            <v>181.84415584415584</v>
          </cell>
          <cell r="Z180">
            <v>50</v>
          </cell>
          <cell r="AA180">
            <v>103</v>
          </cell>
          <cell r="AB180">
            <v>4.6618181818181821</v>
          </cell>
          <cell r="AC180">
            <v>15018</v>
          </cell>
          <cell r="AD180">
            <v>21</v>
          </cell>
          <cell r="AE180">
            <v>49</v>
          </cell>
          <cell r="AF180">
            <v>0</v>
          </cell>
          <cell r="AG180">
            <v>2628</v>
          </cell>
          <cell r="AH180">
            <v>3</v>
          </cell>
        </row>
        <row r="181">
          <cell r="A181" t="str">
            <v>PICHINCHA</v>
          </cell>
          <cell r="B181">
            <v>1703</v>
          </cell>
          <cell r="C181" t="str">
            <v>MEJIA</v>
          </cell>
          <cell r="D181">
            <v>7.0203672907390517</v>
          </cell>
          <cell r="E181">
            <v>54.78875326704928</v>
          </cell>
          <cell r="F181">
            <v>1</v>
          </cell>
          <cell r="G181">
            <v>8311</v>
          </cell>
          <cell r="H181">
            <v>356</v>
          </cell>
          <cell r="I181">
            <v>4219</v>
          </cell>
          <cell r="J181">
            <v>13765</v>
          </cell>
          <cell r="K181">
            <v>3489</v>
          </cell>
          <cell r="L181">
            <v>20456</v>
          </cell>
          <cell r="M181">
            <v>18326</v>
          </cell>
          <cell r="N181">
            <v>17141</v>
          </cell>
          <cell r="O181">
            <v>14278</v>
          </cell>
          <cell r="P181">
            <v>17622</v>
          </cell>
          <cell r="Q181">
            <v>48159</v>
          </cell>
          <cell r="R181">
            <v>6248</v>
          </cell>
          <cell r="S181">
            <v>2524</v>
          </cell>
          <cell r="T181">
            <v>44034.020491000003</v>
          </cell>
          <cell r="U181">
            <v>94908.576437015901</v>
          </cell>
          <cell r="V181">
            <v>6913.9257117437719</v>
          </cell>
          <cell r="W181">
            <v>1180</v>
          </cell>
          <cell r="X181">
            <v>0</v>
          </cell>
          <cell r="Y181">
            <v>282.51063829787233</v>
          </cell>
          <cell r="Z181">
            <v>5</v>
          </cell>
          <cell r="AA181">
            <v>82</v>
          </cell>
          <cell r="AB181">
            <v>4.2463235294117645</v>
          </cell>
          <cell r="AC181">
            <v>14623</v>
          </cell>
          <cell r="AD181">
            <v>21</v>
          </cell>
          <cell r="AE181">
            <v>52</v>
          </cell>
          <cell r="AF181">
            <v>0</v>
          </cell>
          <cell r="AG181">
            <v>594</v>
          </cell>
          <cell r="AH181">
            <v>0</v>
          </cell>
        </row>
        <row r="182">
          <cell r="A182" t="str">
            <v>PICHINCHA</v>
          </cell>
          <cell r="B182">
            <v>1704</v>
          </cell>
          <cell r="C182" t="str">
            <v>PEDRO MONCAYO</v>
          </cell>
          <cell r="D182">
            <v>10.147514798459081</v>
          </cell>
          <cell r="E182">
            <v>98.147819397597488</v>
          </cell>
          <cell r="F182">
            <v>0</v>
          </cell>
          <cell r="G182">
            <v>3893</v>
          </cell>
          <cell r="H182">
            <v>735</v>
          </cell>
          <cell r="I182">
            <v>1908</v>
          </cell>
          <cell r="J182">
            <v>4167</v>
          </cell>
          <cell r="K182">
            <v>425</v>
          </cell>
          <cell r="L182">
            <v>8343</v>
          </cell>
          <cell r="M182">
            <v>6786</v>
          </cell>
          <cell r="N182">
            <v>6152</v>
          </cell>
          <cell r="O182">
            <v>4128</v>
          </cell>
          <cell r="P182">
            <v>6077</v>
          </cell>
          <cell r="Q182">
            <v>20999</v>
          </cell>
          <cell r="R182">
            <v>1494</v>
          </cell>
          <cell r="S182">
            <v>493</v>
          </cell>
          <cell r="T182">
            <v>32107.27275</v>
          </cell>
          <cell r="U182">
            <v>63349.822368421053</v>
          </cell>
          <cell r="V182">
            <v>4263.8876190476194</v>
          </cell>
          <cell r="W182">
            <v>304</v>
          </cell>
          <cell r="X182">
            <v>0</v>
          </cell>
          <cell r="Y182">
            <v>249.35175879396985</v>
          </cell>
          <cell r="Z182">
            <v>0</v>
          </cell>
          <cell r="AA182">
            <v>46</v>
          </cell>
          <cell r="AB182">
            <v>4.6820809248554918</v>
          </cell>
          <cell r="AC182">
            <v>6006</v>
          </cell>
          <cell r="AD182">
            <v>14</v>
          </cell>
          <cell r="AE182">
            <v>53</v>
          </cell>
          <cell r="AF182">
            <v>0</v>
          </cell>
          <cell r="AG182">
            <v>4616</v>
          </cell>
          <cell r="AH182">
            <v>3</v>
          </cell>
        </row>
        <row r="183">
          <cell r="A183" t="str">
            <v>PICHINCHA</v>
          </cell>
          <cell r="B183">
            <v>1705</v>
          </cell>
          <cell r="C183" t="str">
            <v>RUMIÑAHUI</v>
          </cell>
          <cell r="D183">
            <v>2.8977704585761339</v>
          </cell>
          <cell r="E183">
            <v>631.68273121918924</v>
          </cell>
          <cell r="F183">
            <v>3</v>
          </cell>
          <cell r="G183">
            <v>7549</v>
          </cell>
          <cell r="H183">
            <v>100</v>
          </cell>
          <cell r="I183">
            <v>3743</v>
          </cell>
          <cell r="J183">
            <v>19531</v>
          </cell>
          <cell r="K183">
            <v>4828</v>
          </cell>
          <cell r="L183">
            <v>23176</v>
          </cell>
          <cell r="M183">
            <v>22405</v>
          </cell>
          <cell r="N183">
            <v>20925</v>
          </cell>
          <cell r="O183">
            <v>20860</v>
          </cell>
          <cell r="P183">
            <v>20976</v>
          </cell>
          <cell r="Q183">
            <v>59086</v>
          </cell>
          <cell r="R183">
            <v>12395</v>
          </cell>
          <cell r="S183">
            <v>7478</v>
          </cell>
          <cell r="T183">
            <v>33903.374958</v>
          </cell>
          <cell r="U183">
            <v>172086</v>
          </cell>
          <cell r="V183">
            <v>33339.576497395836</v>
          </cell>
          <cell r="W183">
            <v>1852</v>
          </cell>
          <cell r="X183">
            <v>0</v>
          </cell>
          <cell r="Y183">
            <v>355.45418326693226</v>
          </cell>
          <cell r="Z183">
            <v>84</v>
          </cell>
          <cell r="AA183">
            <v>242</v>
          </cell>
          <cell r="AB183">
            <v>4.5126050420168067</v>
          </cell>
          <cell r="AC183">
            <v>16820</v>
          </cell>
          <cell r="AD183">
            <v>27</v>
          </cell>
          <cell r="AE183">
            <v>52</v>
          </cell>
          <cell r="AF183">
            <v>3</v>
          </cell>
          <cell r="AG183">
            <v>175</v>
          </cell>
          <cell r="AH183">
            <v>0</v>
          </cell>
        </row>
        <row r="184">
          <cell r="A184" t="str">
            <v>PICHINCHA</v>
          </cell>
          <cell r="B184">
            <v>1707</v>
          </cell>
          <cell r="C184" t="str">
            <v>SAN MIGUEL DE LOS BANCOS</v>
          </cell>
          <cell r="D184">
            <v>7.0608138188941325</v>
          </cell>
          <cell r="E184">
            <v>20.670469917073454</v>
          </cell>
          <cell r="F184">
            <v>0</v>
          </cell>
          <cell r="G184">
            <v>2207</v>
          </cell>
          <cell r="H184">
            <v>150</v>
          </cell>
          <cell r="I184">
            <v>832</v>
          </cell>
          <cell r="J184">
            <v>1789</v>
          </cell>
          <cell r="K184">
            <v>1167</v>
          </cell>
          <cell r="L184">
            <v>3363</v>
          </cell>
          <cell r="M184">
            <v>2611</v>
          </cell>
          <cell r="N184">
            <v>2866</v>
          </cell>
          <cell r="O184">
            <v>1057</v>
          </cell>
          <cell r="P184">
            <v>3022</v>
          </cell>
          <cell r="Q184">
            <v>8929</v>
          </cell>
          <cell r="R184">
            <v>565</v>
          </cell>
          <cell r="S184">
            <v>239</v>
          </cell>
          <cell r="T184">
            <v>42579.794265999997</v>
          </cell>
          <cell r="U184">
            <v>31993.154285714285</v>
          </cell>
          <cell r="V184">
            <v>3754.8436482084689</v>
          </cell>
          <cell r="W184">
            <v>185</v>
          </cell>
          <cell r="X184">
            <v>0</v>
          </cell>
          <cell r="Y184">
            <v>122.59090909090909</v>
          </cell>
          <cell r="Z184">
            <v>1</v>
          </cell>
          <cell r="AA184">
            <v>19</v>
          </cell>
          <cell r="AB184">
            <v>4.8</v>
          </cell>
          <cell r="AC184">
            <v>2203</v>
          </cell>
          <cell r="AD184">
            <v>1</v>
          </cell>
          <cell r="AE184">
            <v>0</v>
          </cell>
          <cell r="AF184">
            <v>0</v>
          </cell>
          <cell r="AG184">
            <v>9338</v>
          </cell>
          <cell r="AH184">
            <v>0</v>
          </cell>
        </row>
        <row r="185">
          <cell r="A185" t="str">
            <v>PICHINCHA</v>
          </cell>
          <cell r="B185">
            <v>1708</v>
          </cell>
          <cell r="C185" t="str">
            <v>PEDRO VICENTE MALDONADO</v>
          </cell>
          <cell r="D185">
            <v>8.9935256032960567</v>
          </cell>
          <cell r="E185">
            <v>20.713198172930522</v>
          </cell>
          <cell r="F185">
            <v>3</v>
          </cell>
          <cell r="G185">
            <v>1775</v>
          </cell>
          <cell r="H185">
            <v>115</v>
          </cell>
          <cell r="I185">
            <v>617</v>
          </cell>
          <cell r="J185">
            <v>1493</v>
          </cell>
          <cell r="K185">
            <v>429</v>
          </cell>
          <cell r="L185">
            <v>3042</v>
          </cell>
          <cell r="M185">
            <v>2215</v>
          </cell>
          <cell r="N185">
            <v>2441</v>
          </cell>
          <cell r="O185">
            <v>970</v>
          </cell>
          <cell r="P185">
            <v>2638</v>
          </cell>
          <cell r="Q185">
            <v>9317</v>
          </cell>
          <cell r="R185">
            <v>492</v>
          </cell>
          <cell r="S185">
            <v>277</v>
          </cell>
          <cell r="T185">
            <v>66150.438313000006</v>
          </cell>
          <cell r="U185">
            <v>38561.012847965736</v>
          </cell>
          <cell r="V185">
            <v>7627.4160756501178</v>
          </cell>
          <cell r="W185">
            <v>242</v>
          </cell>
          <cell r="X185">
            <v>1</v>
          </cell>
          <cell r="Y185">
            <v>112.57777777777778</v>
          </cell>
          <cell r="Z185">
            <v>1</v>
          </cell>
          <cell r="AA185">
            <v>33</v>
          </cell>
          <cell r="AB185">
            <v>4.8148148148148149</v>
          </cell>
          <cell r="AC185">
            <v>2354</v>
          </cell>
          <cell r="AD185">
            <v>7</v>
          </cell>
          <cell r="AE185">
            <v>6</v>
          </cell>
          <cell r="AF185">
            <v>0</v>
          </cell>
          <cell r="AG185">
            <v>55</v>
          </cell>
          <cell r="AH185">
            <v>0</v>
          </cell>
        </row>
        <row r="186">
          <cell r="A186" t="str">
            <v>PICHINCHA</v>
          </cell>
          <cell r="B186">
            <v>1709</v>
          </cell>
          <cell r="C186" t="str">
            <v>PUERTO QUITO</v>
          </cell>
          <cell r="D186">
            <v>10.097624945359172</v>
          </cell>
          <cell r="E186">
            <v>29.42234630439788</v>
          </cell>
          <cell r="F186">
            <v>1</v>
          </cell>
          <cell r="G186">
            <v>2539</v>
          </cell>
          <cell r="H186">
            <v>218</v>
          </cell>
          <cell r="I186">
            <v>1047</v>
          </cell>
          <cell r="J186">
            <v>1294</v>
          </cell>
          <cell r="K186">
            <v>465</v>
          </cell>
          <cell r="L186">
            <v>4667</v>
          </cell>
          <cell r="M186">
            <v>2224</v>
          </cell>
          <cell r="N186">
            <v>3829</v>
          </cell>
          <cell r="O186">
            <v>742</v>
          </cell>
          <cell r="P186">
            <v>4186</v>
          </cell>
          <cell r="Q186">
            <v>12423</v>
          </cell>
          <cell r="R186">
            <v>457</v>
          </cell>
          <cell r="S186">
            <v>194</v>
          </cell>
          <cell r="T186">
            <v>85229.800373999999</v>
          </cell>
          <cell r="U186">
            <v>35482.206997084548</v>
          </cell>
          <cell r="V186">
            <v>4287.5181518151812</v>
          </cell>
          <cell r="W186">
            <v>230</v>
          </cell>
          <cell r="X186">
            <v>0</v>
          </cell>
          <cell r="Y186">
            <v>115.17592592592592</v>
          </cell>
          <cell r="Z186">
            <v>2</v>
          </cell>
          <cell r="AA186">
            <v>35</v>
          </cell>
          <cell r="AB186">
            <v>4.5</v>
          </cell>
          <cell r="AC186">
            <v>3555</v>
          </cell>
          <cell r="AD186">
            <v>4</v>
          </cell>
          <cell r="AE186">
            <v>5</v>
          </cell>
          <cell r="AF186">
            <v>0</v>
          </cell>
          <cell r="AG186">
            <v>451</v>
          </cell>
          <cell r="AH186">
            <v>0</v>
          </cell>
        </row>
        <row r="187">
          <cell r="A187" t="str">
            <v>TUNGURAHUA</v>
          </cell>
          <cell r="B187">
            <v>1801</v>
          </cell>
          <cell r="C187" t="str">
            <v>AMBATO</v>
          </cell>
          <cell r="D187">
            <v>6.976655687242868</v>
          </cell>
          <cell r="E187">
            <v>323.92175347631394</v>
          </cell>
          <cell r="F187">
            <v>79</v>
          </cell>
          <cell r="G187">
            <v>30319</v>
          </cell>
          <cell r="H187">
            <v>3372</v>
          </cell>
          <cell r="I187">
            <v>17474</v>
          </cell>
          <cell r="J187">
            <v>60144</v>
          </cell>
          <cell r="K187">
            <v>11000</v>
          </cell>
          <cell r="L187">
            <v>86910</v>
          </cell>
          <cell r="M187">
            <v>72432</v>
          </cell>
          <cell r="N187">
            <v>68282</v>
          </cell>
          <cell r="O187">
            <v>63217</v>
          </cell>
          <cell r="P187">
            <v>77030</v>
          </cell>
          <cell r="Q187">
            <v>229227</v>
          </cell>
          <cell r="R187">
            <v>29684</v>
          </cell>
          <cell r="S187">
            <v>13306</v>
          </cell>
          <cell r="T187">
            <v>0</v>
          </cell>
          <cell r="U187">
            <v>166619.18905528029</v>
          </cell>
          <cell r="V187">
            <v>255666.78466638454</v>
          </cell>
          <cell r="W187">
            <v>7787</v>
          </cell>
          <cell r="X187">
            <v>36</v>
          </cell>
          <cell r="Y187">
            <v>322.52544837615125</v>
          </cell>
          <cell r="Z187">
            <v>3034</v>
          </cell>
          <cell r="AA187">
            <v>1044</v>
          </cell>
          <cell r="AB187">
            <v>4.5845309642017247</v>
          </cell>
          <cell r="AC187">
            <v>65791</v>
          </cell>
          <cell r="AD187">
            <v>444</v>
          </cell>
          <cell r="AE187">
            <v>629</v>
          </cell>
          <cell r="AF187">
            <v>7</v>
          </cell>
          <cell r="AG187">
            <v>21299</v>
          </cell>
          <cell r="AH187">
            <v>0</v>
          </cell>
        </row>
        <row r="188">
          <cell r="A188" t="str">
            <v>TUNGURAHUA</v>
          </cell>
          <cell r="B188">
            <v>1802</v>
          </cell>
          <cell r="C188" t="str">
            <v>BAÑOS</v>
          </cell>
          <cell r="D188">
            <v>3.7416359415540077</v>
          </cell>
          <cell r="E188">
            <v>18.781783040288229</v>
          </cell>
          <cell r="F188">
            <v>0</v>
          </cell>
          <cell r="G188">
            <v>1768</v>
          </cell>
          <cell r="H188">
            <v>198</v>
          </cell>
          <cell r="I188">
            <v>1290</v>
          </cell>
          <cell r="J188">
            <v>4203</v>
          </cell>
          <cell r="K188">
            <v>2543</v>
          </cell>
          <cell r="L188">
            <v>5583</v>
          </cell>
          <cell r="M188">
            <v>4957</v>
          </cell>
          <cell r="N188">
            <v>4452</v>
          </cell>
          <cell r="O188">
            <v>4480</v>
          </cell>
          <cell r="P188">
            <v>4879</v>
          </cell>
          <cell r="Q188">
            <v>14137</v>
          </cell>
          <cell r="R188">
            <v>1710</v>
          </cell>
          <cell r="S188">
            <v>780</v>
          </cell>
          <cell r="T188">
            <v>53530.090176999998</v>
          </cell>
          <cell r="U188">
            <v>55133.663698630138</v>
          </cell>
          <cell r="V188">
            <v>5237.8565672844479</v>
          </cell>
          <cell r="W188">
            <v>713</v>
          </cell>
          <cell r="X188">
            <v>0</v>
          </cell>
          <cell r="Y188">
            <v>383.97058823529414</v>
          </cell>
          <cell r="Z188">
            <v>108</v>
          </cell>
          <cell r="AA188">
            <v>61</v>
          </cell>
          <cell r="AB188">
            <v>4.21875</v>
          </cell>
          <cell r="AC188">
            <v>4118</v>
          </cell>
          <cell r="AD188">
            <v>7</v>
          </cell>
          <cell r="AE188">
            <v>3</v>
          </cell>
          <cell r="AF188">
            <v>0</v>
          </cell>
          <cell r="AG188">
            <v>148025</v>
          </cell>
          <cell r="AH188">
            <v>1</v>
          </cell>
        </row>
        <row r="189">
          <cell r="A189" t="str">
            <v>TUNGURAHUA</v>
          </cell>
          <cell r="B189">
            <v>1803</v>
          </cell>
          <cell r="C189" t="str">
            <v>CEVALLOS</v>
          </cell>
          <cell r="D189">
            <v>4.1834002677376168</v>
          </cell>
          <cell r="E189">
            <v>430.53797468354429</v>
          </cell>
          <cell r="F189">
            <v>0</v>
          </cell>
          <cell r="G189">
            <v>778</v>
          </cell>
          <cell r="H189">
            <v>108</v>
          </cell>
          <cell r="I189">
            <v>480</v>
          </cell>
          <cell r="J189">
            <v>1361</v>
          </cell>
          <cell r="K189">
            <v>45</v>
          </cell>
          <cell r="L189">
            <v>2214</v>
          </cell>
          <cell r="M189">
            <v>1725</v>
          </cell>
          <cell r="N189">
            <v>1705</v>
          </cell>
          <cell r="O189">
            <v>1258</v>
          </cell>
          <cell r="P189">
            <v>2091</v>
          </cell>
          <cell r="Q189">
            <v>4390</v>
          </cell>
          <cell r="R189">
            <v>436</v>
          </cell>
          <cell r="S189">
            <v>108</v>
          </cell>
          <cell r="T189">
            <v>17276.584364999999</v>
          </cell>
          <cell r="U189">
            <v>46295.879377431906</v>
          </cell>
          <cell r="V189">
            <v>5414.4095238095242</v>
          </cell>
          <cell r="W189">
            <v>147</v>
          </cell>
          <cell r="X189">
            <v>0</v>
          </cell>
          <cell r="Y189">
            <v>339.73684210526318</v>
          </cell>
          <cell r="Z189">
            <v>0</v>
          </cell>
          <cell r="AA189">
            <v>9</v>
          </cell>
          <cell r="AB189">
            <v>5.1764705882352944</v>
          </cell>
          <cell r="AC189">
            <v>1636</v>
          </cell>
          <cell r="AD189">
            <v>4</v>
          </cell>
          <cell r="AE189">
            <v>3</v>
          </cell>
          <cell r="AF189">
            <v>0</v>
          </cell>
          <cell r="AG189">
            <v>721</v>
          </cell>
          <cell r="AH189">
            <v>1</v>
          </cell>
        </row>
        <row r="190">
          <cell r="A190" t="str">
            <v>TUNGURAHUA</v>
          </cell>
          <cell r="B190">
            <v>1804</v>
          </cell>
          <cell r="C190" t="str">
            <v>MOCHA</v>
          </cell>
          <cell r="D190">
            <v>6.1620764810778681</v>
          </cell>
          <cell r="E190">
            <v>78.967606618503837</v>
          </cell>
          <cell r="F190">
            <v>0</v>
          </cell>
          <cell r="G190">
            <v>599</v>
          </cell>
          <cell r="H190">
            <v>114</v>
          </cell>
          <cell r="I190">
            <v>587</v>
          </cell>
          <cell r="J190">
            <v>1022</v>
          </cell>
          <cell r="K190">
            <v>71</v>
          </cell>
          <cell r="L190">
            <v>1928</v>
          </cell>
          <cell r="M190">
            <v>1280</v>
          </cell>
          <cell r="N190">
            <v>1251</v>
          </cell>
          <cell r="O190">
            <v>618</v>
          </cell>
          <cell r="P190">
            <v>1785</v>
          </cell>
          <cell r="Q190">
            <v>3497</v>
          </cell>
          <cell r="R190">
            <v>181</v>
          </cell>
          <cell r="S190">
            <v>38</v>
          </cell>
          <cell r="T190">
            <v>16600.248180999999</v>
          </cell>
          <cell r="U190">
            <v>22853.70243902439</v>
          </cell>
          <cell r="V190">
            <v>3303.0882352941176</v>
          </cell>
          <cell r="W190">
            <v>165</v>
          </cell>
          <cell r="X190">
            <v>2</v>
          </cell>
          <cell r="Y190">
            <v>181.29166666666666</v>
          </cell>
          <cell r="Z190">
            <v>46</v>
          </cell>
          <cell r="AA190">
            <v>10</v>
          </cell>
          <cell r="AB190">
            <v>4.5454545454545459</v>
          </cell>
          <cell r="AC190">
            <v>1509</v>
          </cell>
          <cell r="AD190">
            <v>0</v>
          </cell>
          <cell r="AE190">
            <v>2</v>
          </cell>
          <cell r="AF190">
            <v>0</v>
          </cell>
          <cell r="AG190">
            <v>6449</v>
          </cell>
          <cell r="AH190">
            <v>1</v>
          </cell>
        </row>
        <row r="191">
          <cell r="A191" t="str">
            <v>TUNGURAHUA</v>
          </cell>
          <cell r="B191">
            <v>1805</v>
          </cell>
          <cell r="C191" t="str">
            <v>PATATE</v>
          </cell>
          <cell r="D191">
            <v>9.1073904233763461</v>
          </cell>
          <cell r="E191">
            <v>42.652635570724307</v>
          </cell>
          <cell r="F191">
            <v>1</v>
          </cell>
          <cell r="G191">
            <v>1311</v>
          </cell>
          <cell r="H191">
            <v>216</v>
          </cell>
          <cell r="I191">
            <v>974</v>
          </cell>
          <cell r="J191">
            <v>1700</v>
          </cell>
          <cell r="K191">
            <v>520</v>
          </cell>
          <cell r="L191">
            <v>3412</v>
          </cell>
          <cell r="M191">
            <v>2088</v>
          </cell>
          <cell r="N191">
            <v>2314</v>
          </cell>
          <cell r="O191">
            <v>1573</v>
          </cell>
          <cell r="P191">
            <v>2960</v>
          </cell>
          <cell r="Q191">
            <v>6526</v>
          </cell>
          <cell r="R191">
            <v>465</v>
          </cell>
          <cell r="S191">
            <v>135</v>
          </cell>
          <cell r="T191">
            <v>35696.300124000001</v>
          </cell>
          <cell r="U191">
            <v>63960.397435897437</v>
          </cell>
          <cell r="V191">
            <v>6596.4778761061943</v>
          </cell>
          <cell r="W191">
            <v>174</v>
          </cell>
          <cell r="X191">
            <v>1</v>
          </cell>
          <cell r="Y191">
            <v>214.24637681159419</v>
          </cell>
          <cell r="Z191">
            <v>4</v>
          </cell>
          <cell r="AA191">
            <v>20</v>
          </cell>
          <cell r="AB191">
            <v>4.40625</v>
          </cell>
          <cell r="AC191">
            <v>2573</v>
          </cell>
          <cell r="AD191">
            <v>5</v>
          </cell>
          <cell r="AE191">
            <v>6</v>
          </cell>
          <cell r="AF191">
            <v>0</v>
          </cell>
          <cell r="AG191">
            <v>2113</v>
          </cell>
          <cell r="AH191">
            <v>1</v>
          </cell>
        </row>
        <row r="192">
          <cell r="A192" t="str">
            <v>TUNGURAHUA</v>
          </cell>
          <cell r="B192">
            <v>1806</v>
          </cell>
          <cell r="C192" t="str">
            <v>QUERO</v>
          </cell>
          <cell r="D192">
            <v>9.9232698834292457</v>
          </cell>
          <cell r="E192">
            <v>110.49421782406075</v>
          </cell>
          <cell r="F192">
            <v>0</v>
          </cell>
          <cell r="G192">
            <v>1932</v>
          </cell>
          <cell r="H192">
            <v>375</v>
          </cell>
          <cell r="I192">
            <v>1319</v>
          </cell>
          <cell r="J192">
            <v>1814</v>
          </cell>
          <cell r="K192">
            <v>67</v>
          </cell>
          <cell r="L192">
            <v>5001</v>
          </cell>
          <cell r="M192">
            <v>1359</v>
          </cell>
          <cell r="N192">
            <v>3133</v>
          </cell>
          <cell r="O192">
            <v>1469</v>
          </cell>
          <cell r="P192">
            <v>4619</v>
          </cell>
          <cell r="Q192">
            <v>9625</v>
          </cell>
          <cell r="R192">
            <v>332</v>
          </cell>
          <cell r="S192">
            <v>114</v>
          </cell>
          <cell r="T192">
            <v>23622.538698</v>
          </cell>
          <cell r="U192">
            <v>31150.345609065156</v>
          </cell>
          <cell r="V192">
            <v>7169.82421875</v>
          </cell>
          <cell r="W192">
            <v>175</v>
          </cell>
          <cell r="X192">
            <v>2</v>
          </cell>
          <cell r="Y192">
            <v>142.35862068965517</v>
          </cell>
          <cell r="Z192">
            <v>9</v>
          </cell>
          <cell r="AA192">
            <v>33</v>
          </cell>
          <cell r="AB192">
            <v>5.40625</v>
          </cell>
          <cell r="AC192">
            <v>3842</v>
          </cell>
          <cell r="AD192">
            <v>10</v>
          </cell>
          <cell r="AE192">
            <v>2</v>
          </cell>
          <cell r="AF192">
            <v>0</v>
          </cell>
          <cell r="AG192">
            <v>68783</v>
          </cell>
          <cell r="AH192">
            <v>1</v>
          </cell>
        </row>
        <row r="193">
          <cell r="A193" t="str">
            <v>TUNGURAHUA</v>
          </cell>
          <cell r="B193">
            <v>1807</v>
          </cell>
          <cell r="C193" t="str">
            <v>SAN PEDRO DE PELILEO</v>
          </cell>
          <cell r="D193">
            <v>8.6581382010423678</v>
          </cell>
          <cell r="E193">
            <v>280.68965517241384</v>
          </cell>
          <cell r="F193">
            <v>1</v>
          </cell>
          <cell r="G193">
            <v>5432</v>
          </cell>
          <cell r="H193">
            <v>964</v>
          </cell>
          <cell r="I193">
            <v>3200</v>
          </cell>
          <cell r="J193">
            <v>6183</v>
          </cell>
          <cell r="K193">
            <v>1544</v>
          </cell>
          <cell r="L193">
            <v>14260</v>
          </cell>
          <cell r="M193">
            <v>8631</v>
          </cell>
          <cell r="N193">
            <v>9755</v>
          </cell>
          <cell r="O193">
            <v>7359</v>
          </cell>
          <cell r="P193">
            <v>12315</v>
          </cell>
          <cell r="Q193">
            <v>26699</v>
          </cell>
          <cell r="R193">
            <v>2016</v>
          </cell>
          <cell r="S193">
            <v>692</v>
          </cell>
          <cell r="T193">
            <v>25909.892640999999</v>
          </cell>
          <cell r="U193">
            <v>48412.236619718307</v>
          </cell>
          <cell r="V193">
            <v>7854.8263642806523</v>
          </cell>
          <cell r="W193">
            <v>1016</v>
          </cell>
          <cell r="X193">
            <v>44</v>
          </cell>
          <cell r="Y193">
            <v>172.61741424802111</v>
          </cell>
          <cell r="Z193">
            <v>541</v>
          </cell>
          <cell r="AA193">
            <v>87</v>
          </cell>
          <cell r="AB193">
            <v>4.7706422018348622</v>
          </cell>
          <cell r="AC193">
            <v>10416</v>
          </cell>
          <cell r="AD193">
            <v>35</v>
          </cell>
          <cell r="AE193">
            <v>26</v>
          </cell>
          <cell r="AF193">
            <v>0</v>
          </cell>
          <cell r="AG193">
            <v>61197</v>
          </cell>
          <cell r="AH193">
            <v>0</v>
          </cell>
        </row>
        <row r="194">
          <cell r="A194" t="str">
            <v>TUNGURAHUA</v>
          </cell>
          <cell r="B194">
            <v>1808</v>
          </cell>
          <cell r="C194" t="str">
            <v>SANTIAGO DE PILLARO</v>
          </cell>
          <cell r="D194">
            <v>11.191050037771143</v>
          </cell>
          <cell r="E194">
            <v>85.904011108373851</v>
          </cell>
          <cell r="F194">
            <v>0</v>
          </cell>
          <cell r="G194">
            <v>3453</v>
          </cell>
          <cell r="H194">
            <v>616</v>
          </cell>
          <cell r="I194">
            <v>2335</v>
          </cell>
          <cell r="J194">
            <v>5245</v>
          </cell>
          <cell r="K194">
            <v>503</v>
          </cell>
          <cell r="L194">
            <v>10486</v>
          </cell>
          <cell r="M194">
            <v>6311</v>
          </cell>
          <cell r="N194">
            <v>6551</v>
          </cell>
          <cell r="O194">
            <v>4522</v>
          </cell>
          <cell r="P194">
            <v>9635</v>
          </cell>
          <cell r="Q194">
            <v>20059</v>
          </cell>
          <cell r="R194">
            <v>1404</v>
          </cell>
          <cell r="S194">
            <v>370</v>
          </cell>
          <cell r="T194">
            <v>36645.670790999997</v>
          </cell>
          <cell r="U194">
            <v>45388.002022244691</v>
          </cell>
          <cell r="V194">
            <v>4424.5130759651311</v>
          </cell>
          <cell r="W194">
            <v>528</v>
          </cell>
          <cell r="X194">
            <v>11</v>
          </cell>
          <cell r="Y194">
            <v>208.85245901639345</v>
          </cell>
          <cell r="Z194">
            <v>29</v>
          </cell>
          <cell r="AA194">
            <v>49</v>
          </cell>
          <cell r="AB194">
            <v>4.6625766871165641</v>
          </cell>
          <cell r="AC194">
            <v>7678</v>
          </cell>
          <cell r="AD194">
            <v>14</v>
          </cell>
          <cell r="AE194">
            <v>20</v>
          </cell>
          <cell r="AF194">
            <v>0</v>
          </cell>
          <cell r="AG194">
            <v>258</v>
          </cell>
          <cell r="AH194">
            <v>0</v>
          </cell>
        </row>
        <row r="195">
          <cell r="A195" t="str">
            <v>TUNGURAHUA</v>
          </cell>
          <cell r="B195">
            <v>1809</v>
          </cell>
          <cell r="C195" t="str">
            <v>TISALEO</v>
          </cell>
          <cell r="D195">
            <v>7.282051282051281</v>
          </cell>
          <cell r="E195">
            <v>205.64215520162659</v>
          </cell>
          <cell r="F195">
            <v>0</v>
          </cell>
          <cell r="G195">
            <v>1141</v>
          </cell>
          <cell r="H195">
            <v>120</v>
          </cell>
          <cell r="I195">
            <v>789</v>
          </cell>
          <cell r="J195">
            <v>1225</v>
          </cell>
          <cell r="K195">
            <v>42</v>
          </cell>
          <cell r="L195">
            <v>3170</v>
          </cell>
          <cell r="M195">
            <v>1590</v>
          </cell>
          <cell r="N195">
            <v>2035</v>
          </cell>
          <cell r="O195">
            <v>573</v>
          </cell>
          <cell r="P195">
            <v>2925</v>
          </cell>
          <cell r="Q195">
            <v>5699</v>
          </cell>
          <cell r="R195">
            <v>381</v>
          </cell>
          <cell r="S195">
            <v>58</v>
          </cell>
          <cell r="T195">
            <v>12463.303304999999</v>
          </cell>
          <cell r="U195">
            <v>20836.450704225354</v>
          </cell>
          <cell r="V195">
            <v>3214.6902654867258</v>
          </cell>
          <cell r="W195">
            <v>108</v>
          </cell>
          <cell r="X195">
            <v>0</v>
          </cell>
          <cell r="Y195">
            <v>267.9375</v>
          </cell>
          <cell r="Z195">
            <v>12</v>
          </cell>
          <cell r="AA195">
            <v>12</v>
          </cell>
          <cell r="AB195">
            <v>5.333333333333333</v>
          </cell>
          <cell r="AC195">
            <v>2335</v>
          </cell>
          <cell r="AD195">
            <v>0</v>
          </cell>
          <cell r="AE195">
            <v>2</v>
          </cell>
          <cell r="AF195">
            <v>0</v>
          </cell>
          <cell r="AG195">
            <v>4932</v>
          </cell>
          <cell r="AH195">
            <v>1</v>
          </cell>
        </row>
        <row r="196">
          <cell r="A196" t="str">
            <v>ZAMORA CHINCHIPE</v>
          </cell>
          <cell r="B196">
            <v>1901</v>
          </cell>
          <cell r="C196" t="str">
            <v>ZAMORA</v>
          </cell>
          <cell r="D196">
            <v>4.074974790912866</v>
          </cell>
          <cell r="E196">
            <v>13.439755545018702</v>
          </cell>
          <cell r="F196">
            <v>4</v>
          </cell>
          <cell r="G196">
            <v>2647</v>
          </cell>
          <cell r="H196">
            <v>363</v>
          </cell>
          <cell r="I196">
            <v>1449</v>
          </cell>
          <cell r="J196">
            <v>3758</v>
          </cell>
          <cell r="K196">
            <v>1526</v>
          </cell>
          <cell r="L196">
            <v>5749</v>
          </cell>
          <cell r="M196">
            <v>4987</v>
          </cell>
          <cell r="N196">
            <v>4159</v>
          </cell>
          <cell r="O196">
            <v>3916</v>
          </cell>
          <cell r="P196">
            <v>4408</v>
          </cell>
          <cell r="Q196">
            <v>15587</v>
          </cell>
          <cell r="R196">
            <v>1853</v>
          </cell>
          <cell r="S196">
            <v>729</v>
          </cell>
          <cell r="T196">
            <v>129298.529761</v>
          </cell>
          <cell r="U196">
            <v>81642.348771266537</v>
          </cell>
          <cell r="V196">
            <v>3548.3112033195021</v>
          </cell>
          <cell r="W196">
            <v>539</v>
          </cell>
          <cell r="X196">
            <v>1</v>
          </cell>
          <cell r="Y196">
            <v>220.8109756097561</v>
          </cell>
          <cell r="Z196">
            <v>81</v>
          </cell>
          <cell r="AA196">
            <v>134</v>
          </cell>
          <cell r="AB196">
            <v>5.0536912751677852</v>
          </cell>
          <cell r="AC196">
            <v>4247</v>
          </cell>
          <cell r="AD196">
            <v>10</v>
          </cell>
          <cell r="AE196">
            <v>24</v>
          </cell>
          <cell r="AF196">
            <v>0</v>
          </cell>
          <cell r="AG196">
            <v>3958</v>
          </cell>
          <cell r="AH196">
            <v>0</v>
          </cell>
        </row>
        <row r="197">
          <cell r="A197" t="str">
            <v>ZAMORA CHINCHIPE</v>
          </cell>
          <cell r="B197">
            <v>1902</v>
          </cell>
          <cell r="C197" t="str">
            <v>CHINCHIPE</v>
          </cell>
          <cell r="D197">
            <v>4.5104895104895109</v>
          </cell>
          <cell r="E197">
            <v>7.8867027027027028</v>
          </cell>
          <cell r="F197">
            <v>0</v>
          </cell>
          <cell r="G197">
            <v>1095</v>
          </cell>
          <cell r="H197">
            <v>266</v>
          </cell>
          <cell r="I197">
            <v>670</v>
          </cell>
          <cell r="J197">
            <v>714</v>
          </cell>
          <cell r="K197">
            <v>261</v>
          </cell>
          <cell r="L197">
            <v>1856</v>
          </cell>
          <cell r="M197">
            <v>1201</v>
          </cell>
          <cell r="N197">
            <v>1533</v>
          </cell>
          <cell r="O197">
            <v>849</v>
          </cell>
          <cell r="P197">
            <v>1181</v>
          </cell>
          <cell r="Q197">
            <v>4951</v>
          </cell>
          <cell r="R197">
            <v>257</v>
          </cell>
          <cell r="S197">
            <v>92</v>
          </cell>
          <cell r="T197">
            <v>190902.358622</v>
          </cell>
          <cell r="U197">
            <v>47100.224137931036</v>
          </cell>
          <cell r="V197">
            <v>2045.1435643564357</v>
          </cell>
          <cell r="W197">
            <v>153</v>
          </cell>
          <cell r="X197">
            <v>12</v>
          </cell>
          <cell r="Y197">
            <v>66.779220779220779</v>
          </cell>
          <cell r="Z197">
            <v>0</v>
          </cell>
          <cell r="AA197">
            <v>44</v>
          </cell>
          <cell r="AB197">
            <v>4.9210526315789478</v>
          </cell>
          <cell r="AC197">
            <v>1475</v>
          </cell>
          <cell r="AD197">
            <v>5</v>
          </cell>
          <cell r="AE197">
            <v>0</v>
          </cell>
          <cell r="AF197">
            <v>0</v>
          </cell>
          <cell r="AG197">
            <v>168</v>
          </cell>
          <cell r="AH197">
            <v>0</v>
          </cell>
        </row>
        <row r="198">
          <cell r="A198" t="str">
            <v>ZAMORA CHINCHIPE</v>
          </cell>
          <cell r="B198">
            <v>1903</v>
          </cell>
          <cell r="C198" t="str">
            <v>NANGARITZA</v>
          </cell>
          <cell r="D198">
            <v>7.596685082872928</v>
          </cell>
          <cell r="E198">
            <v>2.5679803101740655</v>
          </cell>
          <cell r="F198">
            <v>0</v>
          </cell>
          <cell r="G198">
            <v>829</v>
          </cell>
          <cell r="H198">
            <v>80</v>
          </cell>
          <cell r="I198">
            <v>277</v>
          </cell>
          <cell r="J198">
            <v>449</v>
          </cell>
          <cell r="K198">
            <v>71</v>
          </cell>
          <cell r="L198">
            <v>907</v>
          </cell>
          <cell r="M198">
            <v>852</v>
          </cell>
          <cell r="N198">
            <v>549</v>
          </cell>
          <cell r="O198">
            <v>516</v>
          </cell>
          <cell r="P198">
            <v>633</v>
          </cell>
          <cell r="Q198">
            <v>2351</v>
          </cell>
          <cell r="R198">
            <v>140</v>
          </cell>
          <cell r="S198">
            <v>34</v>
          </cell>
          <cell r="T198">
            <v>170891.036452</v>
          </cell>
          <cell r="U198">
            <v>14988.59375</v>
          </cell>
          <cell r="V198">
            <v>48489.433333333334</v>
          </cell>
          <cell r="W198">
            <v>92</v>
          </cell>
          <cell r="X198">
            <v>0</v>
          </cell>
          <cell r="Y198">
            <v>80.733333333333334</v>
          </cell>
          <cell r="Z198">
            <v>6</v>
          </cell>
          <cell r="AA198">
            <v>17</v>
          </cell>
          <cell r="AB198">
            <v>5.115384615384615</v>
          </cell>
          <cell r="AC198">
            <v>742</v>
          </cell>
          <cell r="AD198">
            <v>0</v>
          </cell>
          <cell r="AE198">
            <v>1</v>
          </cell>
          <cell r="AF198">
            <v>0</v>
          </cell>
          <cell r="AG198">
            <v>3557</v>
          </cell>
          <cell r="AH198">
            <v>0</v>
          </cell>
        </row>
        <row r="199">
          <cell r="A199" t="str">
            <v>ZAMORA CHINCHIPE</v>
          </cell>
          <cell r="B199">
            <v>1904</v>
          </cell>
          <cell r="C199" t="str">
            <v>YACUAMBI</v>
          </cell>
          <cell r="D199">
            <v>10.249391727493917</v>
          </cell>
          <cell r="E199">
            <v>4.6518487810322551</v>
          </cell>
          <cell r="F199">
            <v>0</v>
          </cell>
          <cell r="G199">
            <v>877</v>
          </cell>
          <cell r="H199">
            <v>120</v>
          </cell>
          <cell r="I199">
            <v>288</v>
          </cell>
          <cell r="J199">
            <v>350</v>
          </cell>
          <cell r="K199">
            <v>73</v>
          </cell>
          <cell r="L199">
            <v>896</v>
          </cell>
          <cell r="M199">
            <v>922</v>
          </cell>
          <cell r="N199">
            <v>131</v>
          </cell>
          <cell r="O199">
            <v>340</v>
          </cell>
          <cell r="P199">
            <v>465</v>
          </cell>
          <cell r="Q199">
            <v>2857</v>
          </cell>
          <cell r="R199">
            <v>136</v>
          </cell>
          <cell r="S199">
            <v>21</v>
          </cell>
          <cell r="T199">
            <v>86504.747969999997</v>
          </cell>
          <cell r="U199">
            <v>19082.873873873872</v>
          </cell>
          <cell r="V199">
            <v>2085.8000000000002</v>
          </cell>
          <cell r="W199">
            <v>77</v>
          </cell>
          <cell r="X199">
            <v>0</v>
          </cell>
          <cell r="Y199">
            <v>0</v>
          </cell>
          <cell r="Z199">
            <v>0</v>
          </cell>
          <cell r="AA199">
            <v>14</v>
          </cell>
          <cell r="AB199">
            <v>0</v>
          </cell>
          <cell r="AC199">
            <v>810</v>
          </cell>
          <cell r="AD199">
            <v>0</v>
          </cell>
          <cell r="AE199">
            <v>0</v>
          </cell>
          <cell r="AF199">
            <v>0</v>
          </cell>
          <cell r="AG199">
            <v>3170</v>
          </cell>
          <cell r="AH199">
            <v>0</v>
          </cell>
        </row>
        <row r="200">
          <cell r="A200" t="str">
            <v>ZAMORA CHINCHIPE</v>
          </cell>
          <cell r="B200">
            <v>1905</v>
          </cell>
          <cell r="C200" t="str">
            <v>YANTZAZA</v>
          </cell>
          <cell r="D200">
            <v>5.5093281947972317</v>
          </cell>
          <cell r="E200">
            <v>18.411894034250562</v>
          </cell>
          <cell r="F200">
            <v>6</v>
          </cell>
          <cell r="G200">
            <v>2415</v>
          </cell>
          <cell r="H200">
            <v>249</v>
          </cell>
          <cell r="I200">
            <v>982</v>
          </cell>
          <cell r="J200">
            <v>2317</v>
          </cell>
          <cell r="K200">
            <v>835</v>
          </cell>
          <cell r="L200">
            <v>3894</v>
          </cell>
          <cell r="M200">
            <v>3015</v>
          </cell>
          <cell r="N200">
            <v>3151</v>
          </cell>
          <cell r="O200">
            <v>2343</v>
          </cell>
          <cell r="P200">
            <v>2706</v>
          </cell>
          <cell r="Q200">
            <v>10562</v>
          </cell>
          <cell r="R200">
            <v>867</v>
          </cell>
          <cell r="S200">
            <v>400</v>
          </cell>
          <cell r="T200">
            <v>121841.03911300001</v>
          </cell>
          <cell r="U200">
            <v>322744.55395683454</v>
          </cell>
          <cell r="V200">
            <v>2721.8434108527131</v>
          </cell>
          <cell r="W200">
            <v>420</v>
          </cell>
          <cell r="X200">
            <v>5</v>
          </cell>
          <cell r="Y200">
            <v>222.19850187265916</v>
          </cell>
          <cell r="Z200">
            <v>18</v>
          </cell>
          <cell r="AA200">
            <v>100</v>
          </cell>
          <cell r="AB200">
            <v>4.7991631799163184</v>
          </cell>
          <cell r="AC200">
            <v>2842</v>
          </cell>
          <cell r="AD200">
            <v>21</v>
          </cell>
          <cell r="AE200">
            <v>26</v>
          </cell>
          <cell r="AF200">
            <v>1</v>
          </cell>
          <cell r="AG200">
            <v>1477</v>
          </cell>
          <cell r="AH200">
            <v>0</v>
          </cell>
        </row>
        <row r="201">
          <cell r="A201" t="str">
            <v>ZAMORA CHINCHIPE</v>
          </cell>
          <cell r="B201">
            <v>1906</v>
          </cell>
          <cell r="C201" t="str">
            <v>EL PANGUI</v>
          </cell>
          <cell r="D201">
            <v>7.915831663326653</v>
          </cell>
          <cell r="E201">
            <v>13.65407768835942</v>
          </cell>
          <cell r="F201">
            <v>0</v>
          </cell>
          <cell r="G201">
            <v>1196</v>
          </cell>
          <cell r="H201">
            <v>210</v>
          </cell>
          <cell r="I201">
            <v>511</v>
          </cell>
          <cell r="J201">
            <v>934</v>
          </cell>
          <cell r="K201">
            <v>426</v>
          </cell>
          <cell r="L201">
            <v>1630</v>
          </cell>
          <cell r="M201">
            <v>1360</v>
          </cell>
          <cell r="N201">
            <v>1290</v>
          </cell>
          <cell r="O201">
            <v>945</v>
          </cell>
          <cell r="P201">
            <v>1250</v>
          </cell>
          <cell r="Q201">
            <v>4638</v>
          </cell>
          <cell r="R201">
            <v>295</v>
          </cell>
          <cell r="S201">
            <v>118</v>
          </cell>
          <cell r="T201">
            <v>113023.532563</v>
          </cell>
          <cell r="U201">
            <v>20886.044520547945</v>
          </cell>
          <cell r="V201">
            <v>2283.4460093896714</v>
          </cell>
          <cell r="W201">
            <v>173</v>
          </cell>
          <cell r="X201">
            <v>0</v>
          </cell>
          <cell r="Y201">
            <v>162.91999999999999</v>
          </cell>
          <cell r="Z201">
            <v>1</v>
          </cell>
          <cell r="AA201">
            <v>40</v>
          </cell>
          <cell r="AB201">
            <v>3.9545454545454546</v>
          </cell>
          <cell r="AC201">
            <v>1312</v>
          </cell>
          <cell r="AD201">
            <v>2</v>
          </cell>
          <cell r="AE201">
            <v>1</v>
          </cell>
          <cell r="AF201">
            <v>0</v>
          </cell>
          <cell r="AG201">
            <v>618</v>
          </cell>
          <cell r="AH201">
            <v>0</v>
          </cell>
        </row>
        <row r="202">
          <cell r="A202" t="str">
            <v>ZAMORA CHINCHIPE</v>
          </cell>
          <cell r="B202">
            <v>1907</v>
          </cell>
          <cell r="C202" t="str">
            <v>CENTINELA DEL CONDOR</v>
          </cell>
          <cell r="D202">
            <v>5.8483935742971882</v>
          </cell>
          <cell r="E202">
            <v>24.76208675711829</v>
          </cell>
          <cell r="F202">
            <v>1</v>
          </cell>
          <cell r="G202">
            <v>822</v>
          </cell>
          <cell r="H202">
            <v>166</v>
          </cell>
          <cell r="I202">
            <v>322</v>
          </cell>
          <cell r="J202">
            <v>676</v>
          </cell>
          <cell r="K202">
            <v>294</v>
          </cell>
          <cell r="L202">
            <v>1248</v>
          </cell>
          <cell r="M202">
            <v>959</v>
          </cell>
          <cell r="N202">
            <v>1033</v>
          </cell>
          <cell r="O202">
            <v>767</v>
          </cell>
          <cell r="P202">
            <v>916</v>
          </cell>
          <cell r="Q202">
            <v>2941</v>
          </cell>
          <cell r="R202">
            <v>251</v>
          </cell>
          <cell r="S202">
            <v>100</v>
          </cell>
          <cell r="T202">
            <v>129219.26409500001</v>
          </cell>
          <cell r="U202">
            <v>27814.04069767442</v>
          </cell>
          <cell r="V202">
            <v>1973.4960629921259</v>
          </cell>
          <cell r="W202">
            <v>105</v>
          </cell>
          <cell r="X202">
            <v>1</v>
          </cell>
          <cell r="Y202">
            <v>140.69999999999999</v>
          </cell>
          <cell r="Z202">
            <v>3</v>
          </cell>
          <cell r="AA202">
            <v>11</v>
          </cell>
          <cell r="AB202">
            <v>4.791666666666667</v>
          </cell>
          <cell r="AC202">
            <v>929</v>
          </cell>
          <cell r="AD202">
            <v>2</v>
          </cell>
          <cell r="AE202">
            <v>5</v>
          </cell>
          <cell r="AF202">
            <v>0</v>
          </cell>
          <cell r="AG202">
            <v>864</v>
          </cell>
          <cell r="AH202">
            <v>0</v>
          </cell>
        </row>
        <row r="203">
          <cell r="A203" t="str">
            <v>ZAMORA CHINCHIPE</v>
          </cell>
          <cell r="B203">
            <v>1908</v>
          </cell>
          <cell r="C203" t="str">
            <v>PALANDA</v>
          </cell>
          <cell r="D203">
            <v>5.1527114066071054</v>
          </cell>
          <cell r="E203">
            <v>4.0622316411134607</v>
          </cell>
          <cell r="F203">
            <v>0</v>
          </cell>
          <cell r="G203">
            <v>1068</v>
          </cell>
          <cell r="H203">
            <v>126</v>
          </cell>
          <cell r="I203">
            <v>408</v>
          </cell>
          <cell r="J203">
            <v>626</v>
          </cell>
          <cell r="K203">
            <v>114</v>
          </cell>
          <cell r="L203">
            <v>1601</v>
          </cell>
          <cell r="M203">
            <v>817</v>
          </cell>
          <cell r="N203">
            <v>1146</v>
          </cell>
          <cell r="O203">
            <v>674</v>
          </cell>
          <cell r="P203">
            <v>785</v>
          </cell>
          <cell r="Q203">
            <v>4074</v>
          </cell>
          <cell r="R203">
            <v>187</v>
          </cell>
          <cell r="S203">
            <v>50</v>
          </cell>
          <cell r="T203">
            <v>168891.17163200001</v>
          </cell>
          <cell r="U203">
            <v>43845.62777777778</v>
          </cell>
          <cell r="V203">
            <v>3314.3972602739727</v>
          </cell>
          <cell r="W203">
            <v>92</v>
          </cell>
          <cell r="X203">
            <v>3</v>
          </cell>
          <cell r="Y203">
            <v>141.81132075471697</v>
          </cell>
          <cell r="Z203">
            <v>2</v>
          </cell>
          <cell r="AA203">
            <v>25</v>
          </cell>
          <cell r="AB203">
            <v>5.125</v>
          </cell>
          <cell r="AC203">
            <v>1154</v>
          </cell>
          <cell r="AD203">
            <v>4</v>
          </cell>
          <cell r="AE203">
            <v>2</v>
          </cell>
          <cell r="AF203">
            <v>0</v>
          </cell>
          <cell r="AG203">
            <v>560</v>
          </cell>
          <cell r="AH203">
            <v>0</v>
          </cell>
        </row>
        <row r="204">
          <cell r="A204" t="str">
            <v>ZAMORA CHINCHIPE</v>
          </cell>
          <cell r="B204">
            <v>1909</v>
          </cell>
          <cell r="C204" t="str">
            <v>PAQUISHA</v>
          </cell>
          <cell r="D204">
            <v>4.6391752577319592</v>
          </cell>
          <cell r="E204">
            <v>10.894391677973768</v>
          </cell>
          <cell r="F204">
            <v>1</v>
          </cell>
          <cell r="G204">
            <v>536</v>
          </cell>
          <cell r="H204">
            <v>80</v>
          </cell>
          <cell r="I204">
            <v>162</v>
          </cell>
          <cell r="J204">
            <v>222</v>
          </cell>
          <cell r="K204">
            <v>20</v>
          </cell>
          <cell r="L204">
            <v>625</v>
          </cell>
          <cell r="M204">
            <v>674</v>
          </cell>
          <cell r="N204">
            <v>619</v>
          </cell>
          <cell r="O204">
            <v>300</v>
          </cell>
          <cell r="P204">
            <v>479</v>
          </cell>
          <cell r="Q204">
            <v>1854</v>
          </cell>
          <cell r="R204">
            <v>90</v>
          </cell>
          <cell r="S204">
            <v>28</v>
          </cell>
          <cell r="T204">
            <v>137864.78594999999</v>
          </cell>
          <cell r="U204">
            <v>10801.747572815533</v>
          </cell>
          <cell r="V204">
            <v>1610.6184210526317</v>
          </cell>
          <cell r="W204">
            <v>78</v>
          </cell>
          <cell r="X204">
            <v>0</v>
          </cell>
          <cell r="Y204">
            <v>114.36111111111111</v>
          </cell>
          <cell r="Z204">
            <v>0</v>
          </cell>
          <cell r="AA204">
            <v>13</v>
          </cell>
          <cell r="AB204">
            <v>5.3</v>
          </cell>
          <cell r="AC204">
            <v>529</v>
          </cell>
          <cell r="AD204">
            <v>2</v>
          </cell>
          <cell r="AE204">
            <v>3</v>
          </cell>
          <cell r="AF204">
            <v>0</v>
          </cell>
          <cell r="AG204">
            <v>77</v>
          </cell>
          <cell r="AH204">
            <v>0</v>
          </cell>
        </row>
        <row r="205">
          <cell r="A205" t="str">
            <v>SUCUMBIOS</v>
          </cell>
          <cell r="B205">
            <v>2101</v>
          </cell>
          <cell r="C205" t="str">
            <v>LAGO AGRIO</v>
          </cell>
          <cell r="D205">
            <v>6.0493974466054174</v>
          </cell>
          <cell r="E205">
            <v>29.19282525479764</v>
          </cell>
          <cell r="F205">
            <v>8</v>
          </cell>
          <cell r="G205">
            <v>11149</v>
          </cell>
          <cell r="H205">
            <v>921</v>
          </cell>
          <cell r="I205">
            <v>5608</v>
          </cell>
          <cell r="J205">
            <v>7824</v>
          </cell>
          <cell r="K205">
            <v>8989</v>
          </cell>
          <cell r="L205">
            <v>20577</v>
          </cell>
          <cell r="M205">
            <v>18983</v>
          </cell>
          <cell r="N205">
            <v>17993</v>
          </cell>
          <cell r="O205">
            <v>11145</v>
          </cell>
          <cell r="P205">
            <v>15460</v>
          </cell>
          <cell r="Q205">
            <v>64075</v>
          </cell>
          <cell r="R205">
            <v>4605</v>
          </cell>
          <cell r="S205">
            <v>2443</v>
          </cell>
          <cell r="T205">
            <v>195740.12194499999</v>
          </cell>
          <cell r="U205">
            <v>98602.074593560726</v>
          </cell>
          <cell r="V205">
            <v>6688.815799468287</v>
          </cell>
          <cell r="W205">
            <v>1671</v>
          </cell>
          <cell r="X205">
            <v>1</v>
          </cell>
          <cell r="Y205">
            <v>204.94581280788177</v>
          </cell>
          <cell r="Z205">
            <v>0</v>
          </cell>
          <cell r="AA205">
            <v>300</v>
          </cell>
          <cell r="AB205">
            <v>4.634408602150538</v>
          </cell>
          <cell r="AC205">
            <v>16906</v>
          </cell>
          <cell r="AD205">
            <v>33</v>
          </cell>
          <cell r="AE205">
            <v>42</v>
          </cell>
          <cell r="AF205">
            <v>2</v>
          </cell>
          <cell r="AG205">
            <v>8993</v>
          </cell>
          <cell r="AH205">
            <v>0</v>
          </cell>
        </row>
        <row r="206">
          <cell r="A206" t="str">
            <v>SUCUMBIOS</v>
          </cell>
          <cell r="B206">
            <v>2102</v>
          </cell>
          <cell r="C206" t="str">
            <v>GONZALO PIZARRO</v>
          </cell>
          <cell r="D206">
            <v>6.3432835820895521</v>
          </cell>
          <cell r="E206">
            <v>3.857385734087555</v>
          </cell>
          <cell r="F206">
            <v>0</v>
          </cell>
          <cell r="G206">
            <v>1145</v>
          </cell>
          <cell r="H206">
            <v>237</v>
          </cell>
          <cell r="I206">
            <v>515</v>
          </cell>
          <cell r="J206">
            <v>705</v>
          </cell>
          <cell r="K206">
            <v>305</v>
          </cell>
          <cell r="L206">
            <v>1730</v>
          </cell>
          <cell r="M206">
            <v>1478</v>
          </cell>
          <cell r="N206">
            <v>1606</v>
          </cell>
          <cell r="O206">
            <v>787</v>
          </cell>
          <cell r="P206">
            <v>1375</v>
          </cell>
          <cell r="Q206">
            <v>4607</v>
          </cell>
          <cell r="R206">
            <v>363</v>
          </cell>
          <cell r="S206">
            <v>150</v>
          </cell>
          <cell r="T206">
            <v>105791.17632100001</v>
          </cell>
          <cell r="U206">
            <v>99957.772727272721</v>
          </cell>
          <cell r="V206">
            <v>4985.0824742268042</v>
          </cell>
          <cell r="W206">
            <v>80</v>
          </cell>
          <cell r="X206">
            <v>0</v>
          </cell>
          <cell r="Y206">
            <v>71.493827160493822</v>
          </cell>
          <cell r="Z206">
            <v>0</v>
          </cell>
          <cell r="AA206">
            <v>15</v>
          </cell>
          <cell r="AB206">
            <v>4.8</v>
          </cell>
          <cell r="AC206">
            <v>1406</v>
          </cell>
          <cell r="AD206">
            <v>2</v>
          </cell>
          <cell r="AE206">
            <v>0</v>
          </cell>
          <cell r="AF206">
            <v>1</v>
          </cell>
          <cell r="AG206">
            <v>1602</v>
          </cell>
          <cell r="AH206">
            <v>0</v>
          </cell>
        </row>
        <row r="207">
          <cell r="A207" t="str">
            <v>SUCUMBIOS</v>
          </cell>
          <cell r="B207">
            <v>2103</v>
          </cell>
          <cell r="C207" t="str">
            <v>PUTUMAYO</v>
          </cell>
          <cell r="D207">
            <v>9.7460422163588376</v>
          </cell>
          <cell r="E207">
            <v>2.8456751276134535</v>
          </cell>
          <cell r="F207">
            <v>0</v>
          </cell>
          <cell r="G207">
            <v>1448</v>
          </cell>
          <cell r="H207">
            <v>189</v>
          </cell>
          <cell r="I207">
            <v>534</v>
          </cell>
          <cell r="J207">
            <v>427</v>
          </cell>
          <cell r="K207">
            <v>392</v>
          </cell>
          <cell r="L207">
            <v>1395</v>
          </cell>
          <cell r="M207">
            <v>1376</v>
          </cell>
          <cell r="N207">
            <v>1138</v>
          </cell>
          <cell r="O207">
            <v>443</v>
          </cell>
          <cell r="P207">
            <v>1252</v>
          </cell>
          <cell r="Q207">
            <v>5169</v>
          </cell>
          <cell r="R207">
            <v>133</v>
          </cell>
          <cell r="S207">
            <v>66</v>
          </cell>
          <cell r="T207">
            <v>280420.80491399998</v>
          </cell>
          <cell r="U207">
            <v>78337.81904761905</v>
          </cell>
          <cell r="V207">
            <v>47177.441860465115</v>
          </cell>
          <cell r="W207">
            <v>69</v>
          </cell>
          <cell r="X207">
            <v>0</v>
          </cell>
          <cell r="Y207">
            <v>172.3125</v>
          </cell>
          <cell r="Z207">
            <v>0</v>
          </cell>
          <cell r="AA207">
            <v>27</v>
          </cell>
          <cell r="AB207">
            <v>4.7647058823529411</v>
          </cell>
          <cell r="AC207">
            <v>1549</v>
          </cell>
          <cell r="AD207">
            <v>2</v>
          </cell>
          <cell r="AE207">
            <v>10</v>
          </cell>
          <cell r="AF207">
            <v>1</v>
          </cell>
          <cell r="AG207">
            <v>9963</v>
          </cell>
          <cell r="AH207">
            <v>0</v>
          </cell>
        </row>
        <row r="208">
          <cell r="A208" t="str">
            <v>SUCUMBIOS</v>
          </cell>
          <cell r="B208">
            <v>2104</v>
          </cell>
          <cell r="C208" t="str">
            <v>SHUSHUFINDI</v>
          </cell>
          <cell r="D208">
            <v>7.1178611422172455</v>
          </cell>
          <cell r="E208">
            <v>17.943507581706754</v>
          </cell>
          <cell r="F208">
            <v>2</v>
          </cell>
          <cell r="G208">
            <v>5424</v>
          </cell>
          <cell r="H208">
            <v>355</v>
          </cell>
          <cell r="I208">
            <v>3896</v>
          </cell>
          <cell r="J208">
            <v>2958</v>
          </cell>
          <cell r="K208">
            <v>2354</v>
          </cell>
          <cell r="L208">
            <v>8523</v>
          </cell>
          <cell r="M208">
            <v>6894</v>
          </cell>
          <cell r="N208">
            <v>7333</v>
          </cell>
          <cell r="O208">
            <v>3132</v>
          </cell>
          <cell r="P208">
            <v>6210</v>
          </cell>
          <cell r="Q208">
            <v>25548</v>
          </cell>
          <cell r="R208">
            <v>1383</v>
          </cell>
          <cell r="S208">
            <v>620</v>
          </cell>
          <cell r="T208">
            <v>238726.178831</v>
          </cell>
          <cell r="U208">
            <v>54098.620049504949</v>
          </cell>
          <cell r="V208">
            <v>5080.7997256515773</v>
          </cell>
          <cell r="W208">
            <v>444</v>
          </cell>
          <cell r="X208">
            <v>0</v>
          </cell>
          <cell r="Y208">
            <v>172.73369565217391</v>
          </cell>
          <cell r="Z208">
            <v>2</v>
          </cell>
          <cell r="AA208">
            <v>66</v>
          </cell>
          <cell r="AB208">
            <v>4.7560975609756095</v>
          </cell>
          <cell r="AC208">
            <v>7160</v>
          </cell>
          <cell r="AD208">
            <v>8</v>
          </cell>
          <cell r="AE208">
            <v>15</v>
          </cell>
          <cell r="AF208">
            <v>0</v>
          </cell>
          <cell r="AG208">
            <v>1905</v>
          </cell>
          <cell r="AH208">
            <v>0</v>
          </cell>
        </row>
        <row r="209">
          <cell r="A209" t="str">
            <v>SUCUMBIOS</v>
          </cell>
          <cell r="B209">
            <v>2105</v>
          </cell>
          <cell r="C209" t="str">
            <v>SUCUMBIOS</v>
          </cell>
          <cell r="D209">
            <v>7.6370170709793346</v>
          </cell>
          <cell r="E209">
            <v>2.2431464926849602</v>
          </cell>
          <cell r="F209">
            <v>0</v>
          </cell>
          <cell r="G209">
            <v>385</v>
          </cell>
          <cell r="H209">
            <v>98</v>
          </cell>
          <cell r="I209">
            <v>243</v>
          </cell>
          <cell r="J209">
            <v>315</v>
          </cell>
          <cell r="K209">
            <v>250</v>
          </cell>
          <cell r="L209">
            <v>777</v>
          </cell>
          <cell r="M209">
            <v>682</v>
          </cell>
          <cell r="N209">
            <v>155</v>
          </cell>
          <cell r="O209">
            <v>453</v>
          </cell>
          <cell r="P209">
            <v>660</v>
          </cell>
          <cell r="Q209">
            <v>1953</v>
          </cell>
          <cell r="R209">
            <v>131</v>
          </cell>
          <cell r="S209">
            <v>13</v>
          </cell>
          <cell r="T209">
            <v>114512.257893</v>
          </cell>
          <cell r="U209">
            <v>79193.969696969696</v>
          </cell>
          <cell r="V209">
            <v>3904.962962962963</v>
          </cell>
          <cell r="W209">
            <v>26</v>
          </cell>
          <cell r="X209">
            <v>0</v>
          </cell>
          <cell r="Y209">
            <v>260.78947368421052</v>
          </cell>
          <cell r="Z209">
            <v>0</v>
          </cell>
          <cell r="AA209">
            <v>10</v>
          </cell>
          <cell r="AB209">
            <v>4.5263157894736841</v>
          </cell>
          <cell r="AC209">
            <v>614</v>
          </cell>
          <cell r="AD209">
            <v>1</v>
          </cell>
          <cell r="AE209">
            <v>3</v>
          </cell>
          <cell r="AF209">
            <v>0</v>
          </cell>
          <cell r="AG209">
            <v>3586</v>
          </cell>
          <cell r="AH209">
            <v>0</v>
          </cell>
        </row>
        <row r="210">
          <cell r="A210" t="str">
            <v>SUCUMBIOS</v>
          </cell>
          <cell r="B210">
            <v>2106</v>
          </cell>
          <cell r="C210" t="str">
            <v>CASCALES</v>
          </cell>
          <cell r="D210">
            <v>8.1437670609645139</v>
          </cell>
          <cell r="E210">
            <v>8.8852613806403085</v>
          </cell>
          <cell r="F210">
            <v>0</v>
          </cell>
          <cell r="G210">
            <v>1542</v>
          </cell>
          <cell r="H210">
            <v>595</v>
          </cell>
          <cell r="I210">
            <v>731</v>
          </cell>
          <cell r="J210">
            <v>698</v>
          </cell>
          <cell r="K210">
            <v>305</v>
          </cell>
          <cell r="L210">
            <v>1793</v>
          </cell>
          <cell r="M210">
            <v>1759</v>
          </cell>
          <cell r="N210">
            <v>1731</v>
          </cell>
          <cell r="O210">
            <v>789</v>
          </cell>
          <cell r="P210">
            <v>1562</v>
          </cell>
          <cell r="Q210">
            <v>4945</v>
          </cell>
          <cell r="R210">
            <v>288</v>
          </cell>
          <cell r="S210">
            <v>112</v>
          </cell>
          <cell r="T210">
            <v>146037.734275</v>
          </cell>
          <cell r="U210">
            <v>52342.537313432833</v>
          </cell>
          <cell r="V210">
            <v>6981.3387096774195</v>
          </cell>
          <cell r="W210">
            <v>74</v>
          </cell>
          <cell r="X210">
            <v>0</v>
          </cell>
          <cell r="Y210">
            <v>0</v>
          </cell>
          <cell r="Z210">
            <v>0</v>
          </cell>
          <cell r="AA210">
            <v>19</v>
          </cell>
          <cell r="AB210">
            <v>0</v>
          </cell>
          <cell r="AC210">
            <v>1606</v>
          </cell>
          <cell r="AD210">
            <v>0</v>
          </cell>
          <cell r="AE210">
            <v>0</v>
          </cell>
          <cell r="AF210">
            <v>0</v>
          </cell>
          <cell r="AG210">
            <v>3013</v>
          </cell>
          <cell r="AH210">
            <v>0</v>
          </cell>
        </row>
        <row r="211">
          <cell r="A211" t="str">
            <v>SUCUMBIOS</v>
          </cell>
          <cell r="B211">
            <v>2107</v>
          </cell>
          <cell r="C211" t="str">
            <v>CUYABENO</v>
          </cell>
          <cell r="D211">
            <v>8.5177733065057009</v>
          </cell>
          <cell r="E211">
            <v>1.8262350064646617</v>
          </cell>
          <cell r="F211">
            <v>1</v>
          </cell>
          <cell r="G211">
            <v>1128</v>
          </cell>
          <cell r="H211">
            <v>319</v>
          </cell>
          <cell r="I211">
            <v>373</v>
          </cell>
          <cell r="J211">
            <v>176</v>
          </cell>
          <cell r="K211">
            <v>150</v>
          </cell>
          <cell r="L211">
            <v>1134</v>
          </cell>
          <cell r="M211">
            <v>988</v>
          </cell>
          <cell r="N211">
            <v>1077</v>
          </cell>
          <cell r="O211">
            <v>286</v>
          </cell>
          <cell r="P211">
            <v>1042</v>
          </cell>
          <cell r="Q211">
            <v>3244</v>
          </cell>
          <cell r="R211">
            <v>191</v>
          </cell>
          <cell r="S211">
            <v>80</v>
          </cell>
          <cell r="T211">
            <v>295838.79508700001</v>
          </cell>
          <cell r="U211">
            <v>46226.09</v>
          </cell>
          <cell r="V211">
            <v>7332.5051546391751</v>
          </cell>
          <cell r="W211">
            <v>60</v>
          </cell>
          <cell r="X211">
            <v>2</v>
          </cell>
          <cell r="Y211">
            <v>206.38095238095238</v>
          </cell>
          <cell r="Z211">
            <v>0</v>
          </cell>
          <cell r="AA211">
            <v>21</v>
          </cell>
          <cell r="AB211">
            <v>4.5254237288135597</v>
          </cell>
          <cell r="AC211">
            <v>1086</v>
          </cell>
          <cell r="AD211">
            <v>1</v>
          </cell>
          <cell r="AE211">
            <v>8</v>
          </cell>
          <cell r="AF211">
            <v>0</v>
          </cell>
          <cell r="AG211">
            <v>283</v>
          </cell>
          <cell r="AH211">
            <v>0</v>
          </cell>
        </row>
        <row r="212">
          <cell r="A212" t="str">
            <v>ORELLANA</v>
          </cell>
          <cell r="B212">
            <v>2201</v>
          </cell>
          <cell r="C212" t="str">
            <v>ORELLANA</v>
          </cell>
          <cell r="D212">
            <v>5.3329457537677207</v>
          </cell>
          <cell r="E212">
            <v>10.282665596894649</v>
          </cell>
          <cell r="F212">
            <v>4</v>
          </cell>
          <cell r="G212">
            <v>10420</v>
          </cell>
          <cell r="H212">
            <v>785</v>
          </cell>
          <cell r="I212">
            <v>3611</v>
          </cell>
          <cell r="J212">
            <v>5961</v>
          </cell>
          <cell r="K212">
            <v>7083</v>
          </cell>
          <cell r="L212">
            <v>13749</v>
          </cell>
          <cell r="M212">
            <v>14820</v>
          </cell>
          <cell r="N212">
            <v>12547</v>
          </cell>
          <cell r="O212">
            <v>4749</v>
          </cell>
          <cell r="P212">
            <v>11778</v>
          </cell>
          <cell r="Q212">
            <v>43243</v>
          </cell>
          <cell r="R212">
            <v>3480</v>
          </cell>
          <cell r="S212">
            <v>1966</v>
          </cell>
          <cell r="T212">
            <v>204134.774026</v>
          </cell>
          <cell r="U212">
            <v>103732.00327408794</v>
          </cell>
          <cell r="V212">
            <v>7078.7202312138725</v>
          </cell>
          <cell r="W212">
            <v>1206</v>
          </cell>
          <cell r="X212">
            <v>1</v>
          </cell>
          <cell r="Y212">
            <v>180.47619047619048</v>
          </cell>
          <cell r="Z212">
            <v>683</v>
          </cell>
          <cell r="AA212">
            <v>208</v>
          </cell>
          <cell r="AB212">
            <v>4.8832487309644668</v>
          </cell>
          <cell r="AC212">
            <v>12276</v>
          </cell>
          <cell r="AD212">
            <v>22</v>
          </cell>
          <cell r="AE212">
            <v>40</v>
          </cell>
          <cell r="AF212">
            <v>0</v>
          </cell>
          <cell r="AG212">
            <v>3812</v>
          </cell>
          <cell r="AH212">
            <v>0</v>
          </cell>
        </row>
        <row r="213">
          <cell r="A213" t="str">
            <v>ORELLANA</v>
          </cell>
          <cell r="B213">
            <v>2202</v>
          </cell>
          <cell r="C213" t="str">
            <v>AGUARICO</v>
          </cell>
          <cell r="D213">
            <v>12.121212121212121</v>
          </cell>
          <cell r="E213">
            <v>0.43047098694821201</v>
          </cell>
          <cell r="F213">
            <v>0</v>
          </cell>
          <cell r="G213">
            <v>741</v>
          </cell>
          <cell r="H213">
            <v>39</v>
          </cell>
          <cell r="I213">
            <v>215</v>
          </cell>
          <cell r="J213">
            <v>160</v>
          </cell>
          <cell r="K213">
            <v>123</v>
          </cell>
          <cell r="L213">
            <v>376</v>
          </cell>
          <cell r="M213">
            <v>629</v>
          </cell>
          <cell r="N213">
            <v>111</v>
          </cell>
          <cell r="O213">
            <v>186</v>
          </cell>
          <cell r="P213">
            <v>344</v>
          </cell>
          <cell r="Q213">
            <v>1876</v>
          </cell>
          <cell r="R213">
            <v>90</v>
          </cell>
          <cell r="S213">
            <v>16</v>
          </cell>
          <cell r="T213">
            <v>308601.23671999999</v>
          </cell>
          <cell r="U213">
            <v>39691.928571428572</v>
          </cell>
          <cell r="V213">
            <v>23292.125</v>
          </cell>
          <cell r="W213">
            <v>23</v>
          </cell>
          <cell r="X213">
            <v>2</v>
          </cell>
          <cell r="Y213">
            <v>132.42253521126761</v>
          </cell>
          <cell r="Z213">
            <v>8</v>
          </cell>
          <cell r="AA213">
            <v>71</v>
          </cell>
          <cell r="AB213">
            <v>4.3770491803278686</v>
          </cell>
          <cell r="AC213">
            <v>629</v>
          </cell>
          <cell r="AD213">
            <v>3</v>
          </cell>
          <cell r="AE213">
            <v>6</v>
          </cell>
          <cell r="AF213">
            <v>0</v>
          </cell>
          <cell r="AG213">
            <v>999</v>
          </cell>
          <cell r="AH213">
            <v>0</v>
          </cell>
        </row>
        <row r="214">
          <cell r="A214" t="str">
            <v>ORELLANA</v>
          </cell>
          <cell r="B214">
            <v>2203</v>
          </cell>
          <cell r="C214" t="str">
            <v>LA JOYA DE LOS SACHAS</v>
          </cell>
          <cell r="D214">
            <v>6.8204782755136399</v>
          </cell>
          <cell r="E214">
            <v>31.268767832039867</v>
          </cell>
          <cell r="F214">
            <v>0</v>
          </cell>
          <cell r="G214">
            <v>5005</v>
          </cell>
          <cell r="H214">
            <v>518</v>
          </cell>
          <cell r="I214">
            <v>2251</v>
          </cell>
          <cell r="J214">
            <v>2761</v>
          </cell>
          <cell r="K214">
            <v>1949</v>
          </cell>
          <cell r="L214">
            <v>8015</v>
          </cell>
          <cell r="M214">
            <v>5289</v>
          </cell>
          <cell r="N214">
            <v>6680</v>
          </cell>
          <cell r="O214">
            <v>2746</v>
          </cell>
          <cell r="P214">
            <v>5739</v>
          </cell>
          <cell r="Q214">
            <v>21626</v>
          </cell>
          <cell r="R214">
            <v>1268</v>
          </cell>
          <cell r="S214">
            <v>583</v>
          </cell>
          <cell r="T214">
            <v>182484.4884</v>
          </cell>
          <cell r="U214">
            <v>63829.914893617024</v>
          </cell>
          <cell r="V214">
            <v>6633.9534883720926</v>
          </cell>
          <cell r="W214">
            <v>258</v>
          </cell>
          <cell r="X214">
            <v>0</v>
          </cell>
          <cell r="Y214">
            <v>172.86746987951807</v>
          </cell>
          <cell r="Z214">
            <v>86</v>
          </cell>
          <cell r="AA214">
            <v>56</v>
          </cell>
          <cell r="AB214">
            <v>4.870748299319728</v>
          </cell>
          <cell r="AC214">
            <v>6291</v>
          </cell>
          <cell r="AD214">
            <v>7</v>
          </cell>
          <cell r="AE214">
            <v>16</v>
          </cell>
          <cell r="AF214">
            <v>0</v>
          </cell>
          <cell r="AG214">
            <v>1467</v>
          </cell>
          <cell r="AH214">
            <v>0</v>
          </cell>
        </row>
        <row r="215">
          <cell r="A215" t="str">
            <v>ORELLANA</v>
          </cell>
          <cell r="B215">
            <v>2204</v>
          </cell>
          <cell r="C215" t="str">
            <v>LORETO</v>
          </cell>
          <cell r="D215">
            <v>8.603715435322318</v>
          </cell>
          <cell r="E215">
            <v>9.8397775669995742</v>
          </cell>
          <cell r="F215">
            <v>1</v>
          </cell>
          <cell r="G215">
            <v>3460</v>
          </cell>
          <cell r="H215">
            <v>415</v>
          </cell>
          <cell r="I215">
            <v>1185</v>
          </cell>
          <cell r="J215">
            <v>717</v>
          </cell>
          <cell r="K215">
            <v>665</v>
          </cell>
          <cell r="L215">
            <v>2819</v>
          </cell>
          <cell r="M215">
            <v>2665</v>
          </cell>
          <cell r="N215">
            <v>2286</v>
          </cell>
          <cell r="O215">
            <v>804</v>
          </cell>
          <cell r="P215">
            <v>2018</v>
          </cell>
          <cell r="Q215">
            <v>9149</v>
          </cell>
          <cell r="R215">
            <v>371</v>
          </cell>
          <cell r="S215">
            <v>217</v>
          </cell>
          <cell r="T215">
            <v>143067.75951</v>
          </cell>
          <cell r="U215">
            <v>63815.483985765124</v>
          </cell>
          <cell r="V215">
            <v>4086.4555984555986</v>
          </cell>
          <cell r="W215">
            <v>127</v>
          </cell>
          <cell r="X215">
            <v>0</v>
          </cell>
          <cell r="Y215">
            <v>102.10344827586206</v>
          </cell>
          <cell r="Z215">
            <v>358</v>
          </cell>
          <cell r="AA215">
            <v>44</v>
          </cell>
          <cell r="AB215">
            <v>4.759615384615385</v>
          </cell>
          <cell r="AC215">
            <v>2730</v>
          </cell>
          <cell r="AD215">
            <v>1</v>
          </cell>
          <cell r="AE215">
            <v>5</v>
          </cell>
          <cell r="AF215">
            <v>0</v>
          </cell>
          <cell r="AG215">
            <v>1535</v>
          </cell>
          <cell r="AH215">
            <v>1</v>
          </cell>
        </row>
        <row r="216">
          <cell r="A216" t="str">
            <v>SANTO DOMINGO</v>
          </cell>
          <cell r="B216">
            <v>2301</v>
          </cell>
          <cell r="C216" t="str">
            <v>SANTO DOMINGO DE LOS TSACHILAS</v>
          </cell>
          <cell r="D216">
            <v>6.309024134312696</v>
          </cell>
          <cell r="E216">
            <v>106.77411399474852</v>
          </cell>
          <cell r="F216">
            <v>15</v>
          </cell>
          <cell r="G216">
            <v>41216</v>
          </cell>
          <cell r="H216">
            <v>1095</v>
          </cell>
          <cell r="I216">
            <v>20707</v>
          </cell>
          <cell r="J216">
            <v>43296</v>
          </cell>
          <cell r="K216">
            <v>16185</v>
          </cell>
          <cell r="L216">
            <v>89768</v>
          </cell>
          <cell r="M216">
            <v>78734</v>
          </cell>
          <cell r="N216">
            <v>75530</v>
          </cell>
          <cell r="O216">
            <v>57145</v>
          </cell>
          <cell r="P216">
            <v>79569</v>
          </cell>
          <cell r="Q216">
            <v>271120</v>
          </cell>
          <cell r="R216">
            <v>20380</v>
          </cell>
          <cell r="S216">
            <v>10420</v>
          </cell>
          <cell r="T216">
            <v>76616.169953000004</v>
          </cell>
          <cell r="U216">
            <v>145913.34556488603</v>
          </cell>
          <cell r="V216">
            <v>8272.3871437823836</v>
          </cell>
          <cell r="W216">
            <v>7841</v>
          </cell>
          <cell r="X216">
            <v>1</v>
          </cell>
          <cell r="Y216">
            <v>208.91548183254343</v>
          </cell>
          <cell r="Z216">
            <v>107</v>
          </cell>
          <cell r="AA216">
            <v>1038</v>
          </cell>
          <cell r="AB216">
            <v>4.5996488147497807</v>
          </cell>
          <cell r="AC216">
            <v>67305</v>
          </cell>
          <cell r="AD216">
            <v>87</v>
          </cell>
          <cell r="AE216">
            <v>102</v>
          </cell>
          <cell r="AF216">
            <v>2</v>
          </cell>
          <cell r="AG216">
            <v>0</v>
          </cell>
          <cell r="AH216">
            <v>0</v>
          </cell>
        </row>
        <row r="217">
          <cell r="A217" t="str">
            <v>SANTA ELENA</v>
          </cell>
          <cell r="B217">
            <v>2401</v>
          </cell>
          <cell r="C217" t="str">
            <v>SANTA ELENA</v>
          </cell>
          <cell r="D217">
            <v>5.531780994336061</v>
          </cell>
          <cell r="E217">
            <v>40.054267143357556</v>
          </cell>
          <cell r="F217">
            <v>31</v>
          </cell>
          <cell r="G217">
            <v>17861</v>
          </cell>
          <cell r="H217">
            <v>1693</v>
          </cell>
          <cell r="I217">
            <v>8342</v>
          </cell>
          <cell r="J217">
            <v>14979</v>
          </cell>
          <cell r="K217">
            <v>2507</v>
          </cell>
          <cell r="L217">
            <v>29003</v>
          </cell>
          <cell r="M217">
            <v>32037</v>
          </cell>
          <cell r="N217">
            <v>21812</v>
          </cell>
          <cell r="O217">
            <v>5595</v>
          </cell>
          <cell r="P217">
            <v>24890</v>
          </cell>
          <cell r="Q217">
            <v>71594</v>
          </cell>
          <cell r="R217">
            <v>3380</v>
          </cell>
          <cell r="S217">
            <v>3623</v>
          </cell>
          <cell r="T217">
            <v>55172.446980000001</v>
          </cell>
          <cell r="U217">
            <v>38197.540784136996</v>
          </cell>
          <cell r="V217">
            <v>5439.3646408839777</v>
          </cell>
          <cell r="W217">
            <v>1817</v>
          </cell>
          <cell r="X217">
            <v>0</v>
          </cell>
          <cell r="Y217">
            <v>125.54024556616643</v>
          </cell>
          <cell r="Z217">
            <v>166</v>
          </cell>
          <cell r="AA217">
            <v>321</v>
          </cell>
          <cell r="AB217">
            <v>4.8893939393939396</v>
          </cell>
          <cell r="AC217">
            <v>24415</v>
          </cell>
          <cell r="AD217">
            <v>27</v>
          </cell>
          <cell r="AE217">
            <v>50</v>
          </cell>
          <cell r="AF217">
            <v>0</v>
          </cell>
          <cell r="AG217">
            <v>40325</v>
          </cell>
          <cell r="AH217">
            <v>0</v>
          </cell>
        </row>
        <row r="218">
          <cell r="A218" t="str">
            <v>SANTA ELENA</v>
          </cell>
          <cell r="B218">
            <v>2402</v>
          </cell>
          <cell r="C218" t="str">
            <v>LIBERTAD</v>
          </cell>
          <cell r="D218">
            <v>5.045575478975457</v>
          </cell>
          <cell r="E218">
            <v>3840.7526020816654</v>
          </cell>
          <cell r="F218">
            <v>3</v>
          </cell>
          <cell r="G218">
            <v>11418</v>
          </cell>
          <cell r="H218">
            <v>548</v>
          </cell>
          <cell r="I218">
            <v>5010</v>
          </cell>
          <cell r="J218">
            <v>14159</v>
          </cell>
          <cell r="K218">
            <v>2202</v>
          </cell>
          <cell r="L218">
            <v>21509</v>
          </cell>
          <cell r="M218">
            <v>22718</v>
          </cell>
          <cell r="N218">
            <v>16575</v>
          </cell>
          <cell r="O218">
            <v>8041</v>
          </cell>
          <cell r="P218">
            <v>17925</v>
          </cell>
          <cell r="Q218">
            <v>56261</v>
          </cell>
          <cell r="R218">
            <v>3784</v>
          </cell>
          <cell r="S218">
            <v>4106</v>
          </cell>
          <cell r="T218">
            <v>89217.616217999996</v>
          </cell>
          <cell r="U218">
            <v>119571.18408631154</v>
          </cell>
          <cell r="V218">
            <v>5110.8840772818121</v>
          </cell>
          <cell r="W218">
            <v>2515</v>
          </cell>
          <cell r="X218">
            <v>0</v>
          </cell>
          <cell r="Y218">
            <v>228.13069908814589</v>
          </cell>
          <cell r="Z218">
            <v>440</v>
          </cell>
          <cell r="AA218">
            <v>152</v>
          </cell>
          <cell r="AB218">
            <v>4.7953795379537958</v>
          </cell>
          <cell r="AC218">
            <v>16688</v>
          </cell>
          <cell r="AD218">
            <v>25</v>
          </cell>
          <cell r="AE218">
            <v>36</v>
          </cell>
          <cell r="AF218">
            <v>0</v>
          </cell>
          <cell r="AG218">
            <v>6127</v>
          </cell>
          <cell r="AH218">
            <v>0</v>
          </cell>
        </row>
        <row r="219">
          <cell r="A219" t="str">
            <v>SANTA ELENA</v>
          </cell>
          <cell r="B219">
            <v>2403</v>
          </cell>
          <cell r="C219" t="str">
            <v>SALINAS</v>
          </cell>
          <cell r="D219">
            <v>4.5320218772053629</v>
          </cell>
          <cell r="E219">
            <v>1007.4079507114566</v>
          </cell>
          <cell r="F219">
            <v>1</v>
          </cell>
          <cell r="G219">
            <v>8238</v>
          </cell>
          <cell r="H219">
            <v>400</v>
          </cell>
          <cell r="I219">
            <v>3171</v>
          </cell>
          <cell r="J219">
            <v>11028</v>
          </cell>
          <cell r="K219">
            <v>1936</v>
          </cell>
          <cell r="L219">
            <v>14892</v>
          </cell>
          <cell r="M219">
            <v>15411</v>
          </cell>
          <cell r="N219">
            <v>11872</v>
          </cell>
          <cell r="O219">
            <v>9141</v>
          </cell>
          <cell r="P219">
            <v>12079</v>
          </cell>
          <cell r="Q219">
            <v>38964</v>
          </cell>
          <cell r="R219">
            <v>3025</v>
          </cell>
          <cell r="S219">
            <v>2683</v>
          </cell>
          <cell r="T219">
            <v>93685.079928000006</v>
          </cell>
          <cell r="U219">
            <v>183739.27724867724</v>
          </cell>
          <cell r="V219">
            <v>14613.934980494148</v>
          </cell>
          <cell r="W219">
            <v>1374</v>
          </cell>
          <cell r="X219">
            <v>0</v>
          </cell>
          <cell r="Y219">
            <v>214.43956043956044</v>
          </cell>
          <cell r="Z219">
            <v>353</v>
          </cell>
          <cell r="AA219">
            <v>131</v>
          </cell>
          <cell r="AB219">
            <v>4.7386363636363633</v>
          </cell>
          <cell r="AC219">
            <v>11626</v>
          </cell>
          <cell r="AD219">
            <v>4</v>
          </cell>
          <cell r="AE219">
            <v>11</v>
          </cell>
          <cell r="AF219">
            <v>0</v>
          </cell>
          <cell r="AG219">
            <v>10011</v>
          </cell>
          <cell r="AH219">
            <v>0</v>
          </cell>
        </row>
      </sheetData>
      <sheetData sheetId="2"/>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0"/>
  <sheetViews>
    <sheetView workbookViewId="0">
      <selection activeCell="E5" sqref="E5"/>
    </sheetView>
  </sheetViews>
  <sheetFormatPr baseColWidth="10" defaultColWidth="14.44140625" defaultRowHeight="15" customHeight="1"/>
  <cols>
    <col min="1" max="2" width="11.44140625" customWidth="1"/>
    <col min="3" max="3" width="32.44140625" customWidth="1"/>
    <col min="4" max="4" width="34.44140625" customWidth="1"/>
    <col min="5" max="6" width="11.44140625" customWidth="1"/>
    <col min="7" max="7" width="14.88671875" customWidth="1"/>
    <col min="8" max="8" width="11.44140625" customWidth="1"/>
    <col min="9" max="9" width="14.6640625" customWidth="1"/>
    <col min="10" max="10" width="12.88671875" customWidth="1"/>
    <col min="11" max="11" width="20.33203125" customWidth="1"/>
    <col min="12" max="12" width="27.109375" customWidth="1"/>
    <col min="13" max="26" width="11.44140625" customWidth="1"/>
  </cols>
  <sheetData>
    <row r="1" spans="2:12" ht="14.4">
      <c r="C1" s="1" t="s">
        <v>0</v>
      </c>
    </row>
    <row r="2" spans="2:12" ht="14.4">
      <c r="C2" s="2"/>
    </row>
    <row r="3" spans="2:12" ht="14.4">
      <c r="C3" s="3" t="s">
        <v>1</v>
      </c>
      <c r="F3" s="4" t="s">
        <v>2</v>
      </c>
      <c r="H3" s="4" t="s">
        <v>3</v>
      </c>
      <c r="K3" s="5" t="s">
        <v>4</v>
      </c>
      <c r="L3" s="6"/>
    </row>
    <row r="4" spans="2:12" ht="14.4">
      <c r="C4" s="3" t="s">
        <v>5</v>
      </c>
      <c r="E4" s="7" t="s">
        <v>6</v>
      </c>
      <c r="F4" s="8" t="s">
        <v>6</v>
      </c>
      <c r="H4" s="9">
        <v>1</v>
      </c>
      <c r="I4" s="10" t="s">
        <v>7</v>
      </c>
      <c r="K4" s="11">
        <v>1</v>
      </c>
      <c r="L4" s="12" t="s">
        <v>8</v>
      </c>
    </row>
    <row r="5" spans="2:12" ht="14.4">
      <c r="C5" s="3" t="s">
        <v>9</v>
      </c>
      <c r="E5" s="3" t="s">
        <v>10</v>
      </c>
      <c r="F5" s="13">
        <v>1</v>
      </c>
      <c r="H5" s="14">
        <v>2</v>
      </c>
      <c r="I5" s="15" t="s">
        <v>11</v>
      </c>
      <c r="K5" s="16">
        <v>2</v>
      </c>
      <c r="L5" s="17" t="s">
        <v>12</v>
      </c>
    </row>
    <row r="6" spans="2:12" ht="14.4">
      <c r="C6" s="3" t="s">
        <v>13</v>
      </c>
      <c r="E6" s="3" t="s">
        <v>14</v>
      </c>
      <c r="F6" s="13">
        <v>2</v>
      </c>
      <c r="H6" s="18">
        <v>3</v>
      </c>
      <c r="I6" s="19" t="s">
        <v>15</v>
      </c>
      <c r="K6" s="20">
        <v>3</v>
      </c>
      <c r="L6" s="21" t="s">
        <v>15</v>
      </c>
    </row>
    <row r="7" spans="2:12" ht="14.4">
      <c r="C7" s="3" t="s">
        <v>16</v>
      </c>
      <c r="E7" s="3" t="s">
        <v>17</v>
      </c>
      <c r="F7" s="13">
        <v>3</v>
      </c>
      <c r="H7" s="22">
        <v>4</v>
      </c>
      <c r="I7" s="23" t="s">
        <v>18</v>
      </c>
      <c r="K7" s="24">
        <v>4</v>
      </c>
      <c r="L7" s="25" t="s">
        <v>19</v>
      </c>
    </row>
    <row r="8" spans="2:12" ht="14.4">
      <c r="C8" s="3" t="s">
        <v>20</v>
      </c>
      <c r="E8" s="3" t="s">
        <v>21</v>
      </c>
      <c r="F8" s="13">
        <v>4</v>
      </c>
      <c r="H8" s="26">
        <v>5</v>
      </c>
      <c r="I8" s="27" t="s">
        <v>22</v>
      </c>
      <c r="K8" s="28">
        <v>5</v>
      </c>
      <c r="L8" s="29" t="s">
        <v>22</v>
      </c>
    </row>
    <row r="9" spans="2:12" ht="14.4">
      <c r="C9" s="30" t="s">
        <v>23</v>
      </c>
      <c r="E9" s="30"/>
      <c r="F9" s="31"/>
    </row>
    <row r="10" spans="2:12" ht="14.4">
      <c r="L10" s="32" t="s">
        <v>24</v>
      </c>
    </row>
    <row r="11" spans="2:12" ht="14.4">
      <c r="B11" s="65" t="s">
        <v>25</v>
      </c>
      <c r="C11" s="66"/>
      <c r="D11" s="67"/>
      <c r="F11" s="68" t="s">
        <v>26</v>
      </c>
      <c r="G11" s="67"/>
      <c r="J11" s="4" t="s">
        <v>27</v>
      </c>
      <c r="L11" s="3" t="s">
        <v>28</v>
      </c>
    </row>
    <row r="12" spans="2:12" ht="28.8">
      <c r="B12" s="10" t="s">
        <v>7</v>
      </c>
      <c r="C12" s="33">
        <v>1</v>
      </c>
      <c r="D12" s="34" t="s">
        <v>29</v>
      </c>
      <c r="F12" s="35">
        <v>1</v>
      </c>
      <c r="G12" s="3" t="s">
        <v>30</v>
      </c>
      <c r="J12" s="3" t="s">
        <v>31</v>
      </c>
      <c r="L12" s="3" t="s">
        <v>32</v>
      </c>
    </row>
    <row r="13" spans="2:12" ht="14.4">
      <c r="B13" s="15" t="s">
        <v>11</v>
      </c>
      <c r="C13" s="36">
        <v>2</v>
      </c>
      <c r="D13" s="37"/>
      <c r="F13" s="35">
        <v>2</v>
      </c>
      <c r="G13" s="3" t="s">
        <v>33</v>
      </c>
      <c r="J13" s="3" t="s">
        <v>34</v>
      </c>
      <c r="L13" s="3" t="s">
        <v>35</v>
      </c>
    </row>
    <row r="14" spans="2:12" ht="57.6">
      <c r="B14" s="19" t="s">
        <v>15</v>
      </c>
      <c r="C14" s="36">
        <v>3</v>
      </c>
      <c r="D14" s="38" t="s">
        <v>36</v>
      </c>
      <c r="F14" s="39">
        <v>3</v>
      </c>
      <c r="G14" s="30" t="s">
        <v>37</v>
      </c>
      <c r="I14" s="4" t="s">
        <v>38</v>
      </c>
      <c r="L14" s="3" t="s">
        <v>39</v>
      </c>
    </row>
    <row r="15" spans="2:12" ht="14.4">
      <c r="B15" s="23" t="s">
        <v>18</v>
      </c>
      <c r="C15" s="36">
        <v>4</v>
      </c>
      <c r="D15" s="37"/>
      <c r="I15" s="3" t="s">
        <v>40</v>
      </c>
      <c r="L15" s="3" t="s">
        <v>41</v>
      </c>
    </row>
    <row r="16" spans="2:12" ht="43.2">
      <c r="B16" s="27" t="s">
        <v>22</v>
      </c>
      <c r="C16" s="36">
        <v>5</v>
      </c>
      <c r="D16" s="38" t="s">
        <v>42</v>
      </c>
      <c r="I16" s="3" t="s">
        <v>43</v>
      </c>
      <c r="L16" s="3" t="s">
        <v>44</v>
      </c>
    </row>
    <row r="17" spans="1:13" ht="14.4">
      <c r="B17" s="40"/>
      <c r="C17" s="41"/>
      <c r="D17" s="42"/>
      <c r="I17" s="3" t="s">
        <v>45</v>
      </c>
      <c r="L17" s="3" t="s">
        <v>46</v>
      </c>
    </row>
    <row r="18" spans="1:13" ht="14.4">
      <c r="C18" s="43"/>
      <c r="I18" s="30" t="s">
        <v>47</v>
      </c>
      <c r="L18" s="3" t="s">
        <v>48</v>
      </c>
    </row>
    <row r="19" spans="1:13" ht="14.4">
      <c r="L19" s="30" t="s">
        <v>49</v>
      </c>
    </row>
    <row r="20" spans="1:13" ht="14.4">
      <c r="A20" s="69" t="s">
        <v>50</v>
      </c>
      <c r="B20" s="69" t="s">
        <v>51</v>
      </c>
      <c r="C20" s="72" t="s">
        <v>52</v>
      </c>
      <c r="D20" s="73"/>
      <c r="E20" s="73"/>
      <c r="F20" s="74"/>
    </row>
    <row r="21" spans="1:13" ht="15.75" customHeight="1">
      <c r="A21" s="70"/>
      <c r="B21" s="71"/>
      <c r="C21" s="75"/>
      <c r="D21" s="76"/>
      <c r="E21" s="76"/>
      <c r="F21" s="77"/>
    </row>
    <row r="22" spans="1:13" ht="15.75" customHeight="1">
      <c r="A22" s="70"/>
      <c r="B22" s="78"/>
      <c r="C22" s="79"/>
      <c r="D22" s="79"/>
      <c r="E22" s="79"/>
      <c r="F22" s="80"/>
    </row>
    <row r="23" spans="1:13" ht="15.75" customHeight="1">
      <c r="A23" s="70"/>
      <c r="B23" s="69" t="s">
        <v>53</v>
      </c>
      <c r="C23" s="81" t="s">
        <v>54</v>
      </c>
      <c r="D23" s="73"/>
      <c r="E23" s="73"/>
      <c r="F23" s="74"/>
      <c r="I23" t="s">
        <v>55</v>
      </c>
    </row>
    <row r="24" spans="1:13" ht="15.75" customHeight="1">
      <c r="A24" s="70"/>
      <c r="B24" s="70"/>
      <c r="C24" s="82"/>
      <c r="D24" s="83"/>
      <c r="E24" s="83"/>
      <c r="F24" s="84"/>
      <c r="I24">
        <v>0</v>
      </c>
    </row>
    <row r="25" spans="1:13" ht="15.75" customHeight="1">
      <c r="A25" s="70"/>
      <c r="B25" s="70"/>
      <c r="C25" s="82"/>
      <c r="D25" s="83"/>
      <c r="E25" s="83"/>
      <c r="F25" s="84"/>
      <c r="I25">
        <v>1</v>
      </c>
    </row>
    <row r="26" spans="1:13" ht="15.75" customHeight="1">
      <c r="A26" s="70"/>
      <c r="B26" s="70"/>
      <c r="C26" s="82"/>
      <c r="D26" s="83"/>
      <c r="E26" s="83"/>
      <c r="F26" s="84"/>
    </row>
    <row r="27" spans="1:13" ht="15.75" customHeight="1">
      <c r="A27" s="71"/>
      <c r="B27" s="71"/>
      <c r="C27" s="75"/>
      <c r="D27" s="76"/>
      <c r="E27" s="76"/>
      <c r="F27" s="77"/>
      <c r="H27" s="44"/>
      <c r="I27" s="45" t="s">
        <v>56</v>
      </c>
    </row>
    <row r="28" spans="1:13" ht="15.75" customHeight="1">
      <c r="A28" s="78"/>
      <c r="B28" s="79"/>
      <c r="C28" s="79"/>
      <c r="D28" s="79"/>
      <c r="E28" s="79"/>
      <c r="F28" s="80"/>
      <c r="H28" s="46">
        <v>1</v>
      </c>
      <c r="I28" s="47" t="s">
        <v>57</v>
      </c>
      <c r="K28" s="44"/>
      <c r="L28" s="45" t="s">
        <v>58</v>
      </c>
    </row>
    <row r="29" spans="1:13" ht="15.75" customHeight="1">
      <c r="A29" s="85" t="s">
        <v>59</v>
      </c>
      <c r="B29" s="69" t="s">
        <v>51</v>
      </c>
      <c r="C29" s="81" t="s">
        <v>60</v>
      </c>
      <c r="D29" s="73"/>
      <c r="E29" s="73"/>
      <c r="F29" s="74"/>
      <c r="H29" s="46">
        <v>2</v>
      </c>
      <c r="I29" s="47" t="s">
        <v>61</v>
      </c>
      <c r="K29" s="46">
        <v>1</v>
      </c>
      <c r="L29" s="37"/>
      <c r="M29" s="48" t="s">
        <v>62</v>
      </c>
    </row>
    <row r="30" spans="1:13" ht="15.75" customHeight="1">
      <c r="A30" s="70"/>
      <c r="B30" s="70"/>
      <c r="C30" s="82"/>
      <c r="D30" s="83"/>
      <c r="E30" s="83"/>
      <c r="F30" s="84"/>
      <c r="H30" s="46">
        <v>3</v>
      </c>
      <c r="I30" s="47" t="s">
        <v>63</v>
      </c>
      <c r="K30" s="46">
        <v>2</v>
      </c>
      <c r="L30" s="37"/>
      <c r="M30" s="48" t="s">
        <v>64</v>
      </c>
    </row>
    <row r="31" spans="1:13" ht="15.75" customHeight="1">
      <c r="A31" s="70"/>
      <c r="B31" s="70"/>
      <c r="C31" s="82"/>
      <c r="D31" s="83"/>
      <c r="E31" s="83"/>
      <c r="F31" s="84"/>
      <c r="H31" s="46">
        <v>4</v>
      </c>
      <c r="I31" s="47" t="s">
        <v>65</v>
      </c>
      <c r="K31" s="46">
        <v>3</v>
      </c>
      <c r="L31" s="47" t="s">
        <v>66</v>
      </c>
      <c r="M31" s="48" t="s">
        <v>67</v>
      </c>
    </row>
    <row r="32" spans="1:13" ht="15.75" customHeight="1">
      <c r="A32" s="70"/>
      <c r="B32" s="70"/>
      <c r="C32" s="82"/>
      <c r="D32" s="83"/>
      <c r="E32" s="83"/>
      <c r="F32" s="84"/>
      <c r="H32" s="49">
        <v>5</v>
      </c>
      <c r="I32" s="50" t="s">
        <v>68</v>
      </c>
      <c r="K32" s="46">
        <v>4</v>
      </c>
      <c r="L32" s="47" t="s">
        <v>69</v>
      </c>
      <c r="M32" s="48" t="s">
        <v>70</v>
      </c>
    </row>
    <row r="33" spans="1:13" ht="15.75" customHeight="1">
      <c r="A33" s="70"/>
      <c r="B33" s="71"/>
      <c r="C33" s="75"/>
      <c r="D33" s="76"/>
      <c r="E33" s="76"/>
      <c r="F33" s="77"/>
      <c r="K33" s="49">
        <v>5</v>
      </c>
      <c r="L33" s="50" t="s">
        <v>58</v>
      </c>
      <c r="M33" s="48" t="s">
        <v>71</v>
      </c>
    </row>
    <row r="34" spans="1:13" ht="15.75" customHeight="1">
      <c r="A34" s="70"/>
      <c r="B34" s="78"/>
      <c r="C34" s="79"/>
      <c r="D34" s="79"/>
      <c r="E34" s="79"/>
      <c r="F34" s="80"/>
    </row>
    <row r="35" spans="1:13" ht="15.75" customHeight="1">
      <c r="A35" s="70"/>
      <c r="B35" s="86" t="s">
        <v>53</v>
      </c>
      <c r="C35" s="72" t="s">
        <v>72</v>
      </c>
      <c r="D35" s="73"/>
      <c r="E35" s="73"/>
      <c r="F35" s="74"/>
      <c r="I35" s="51" t="s">
        <v>73</v>
      </c>
    </row>
    <row r="36" spans="1:13" ht="15.75" customHeight="1">
      <c r="A36" s="70"/>
      <c r="B36" s="70"/>
      <c r="C36" s="82"/>
      <c r="D36" s="83"/>
      <c r="E36" s="83"/>
      <c r="F36" s="84"/>
      <c r="H36" s="48">
        <v>1</v>
      </c>
      <c r="I36" s="48" t="s">
        <v>74</v>
      </c>
    </row>
    <row r="37" spans="1:13" ht="15.75" customHeight="1">
      <c r="A37" s="70"/>
      <c r="B37" s="70"/>
      <c r="C37" s="82"/>
      <c r="D37" s="83"/>
      <c r="E37" s="83"/>
      <c r="F37" s="84"/>
      <c r="H37" s="48">
        <v>2</v>
      </c>
      <c r="I37" s="48" t="s">
        <v>75</v>
      </c>
    </row>
    <row r="38" spans="1:13" ht="15.75" customHeight="1">
      <c r="A38" s="70"/>
      <c r="B38" s="70"/>
      <c r="C38" s="82"/>
      <c r="D38" s="83"/>
      <c r="E38" s="83"/>
      <c r="F38" s="84"/>
    </row>
    <row r="39" spans="1:13" ht="15.75" customHeight="1">
      <c r="A39" s="71"/>
      <c r="B39" s="71"/>
      <c r="C39" s="75"/>
      <c r="D39" s="76"/>
      <c r="E39" s="76"/>
      <c r="F39" s="77"/>
    </row>
    <row r="40" spans="1:13" ht="15.75" customHeight="1">
      <c r="A40" s="78"/>
      <c r="B40" s="79"/>
      <c r="C40" s="79"/>
      <c r="D40" s="79"/>
      <c r="E40" s="79"/>
      <c r="F40" s="80"/>
    </row>
    <row r="41" spans="1:13" ht="15.75" customHeight="1">
      <c r="A41" s="85" t="s">
        <v>76</v>
      </c>
      <c r="B41" s="69" t="s">
        <v>51</v>
      </c>
      <c r="C41" s="81" t="s">
        <v>77</v>
      </c>
      <c r="D41" s="73"/>
      <c r="E41" s="73"/>
      <c r="F41" s="74"/>
    </row>
    <row r="42" spans="1:13" ht="15.75" customHeight="1">
      <c r="A42" s="70"/>
      <c r="B42" s="70"/>
      <c r="C42" s="82"/>
      <c r="D42" s="83"/>
      <c r="E42" s="83"/>
      <c r="F42" s="84"/>
    </row>
    <row r="43" spans="1:13" ht="15.75" customHeight="1">
      <c r="A43" s="70"/>
      <c r="B43" s="70"/>
      <c r="C43" s="82"/>
      <c r="D43" s="83"/>
      <c r="E43" s="83"/>
      <c r="F43" s="84"/>
    </row>
    <row r="44" spans="1:13" ht="15.75" customHeight="1">
      <c r="A44" s="70"/>
      <c r="B44" s="70"/>
      <c r="C44" s="82"/>
      <c r="D44" s="83"/>
      <c r="E44" s="83"/>
      <c r="F44" s="84"/>
    </row>
    <row r="45" spans="1:13" ht="15.75" customHeight="1">
      <c r="A45" s="70"/>
      <c r="B45" s="70"/>
      <c r="C45" s="82"/>
      <c r="D45" s="83"/>
      <c r="E45" s="83"/>
      <c r="F45" s="84"/>
    </row>
    <row r="46" spans="1:13" ht="15.75" customHeight="1">
      <c r="A46" s="70"/>
      <c r="B46" s="70"/>
      <c r="C46" s="82"/>
      <c r="D46" s="83"/>
      <c r="E46" s="83"/>
      <c r="F46" s="84"/>
    </row>
    <row r="47" spans="1:13" ht="15.75" customHeight="1">
      <c r="A47" s="70"/>
      <c r="B47" s="70"/>
      <c r="C47" s="82"/>
      <c r="D47" s="83"/>
      <c r="E47" s="83"/>
      <c r="F47" s="84"/>
    </row>
    <row r="48" spans="1:13" ht="15.75" customHeight="1">
      <c r="A48" s="70"/>
      <c r="B48" s="70"/>
      <c r="C48" s="82"/>
      <c r="D48" s="83"/>
      <c r="E48" s="83"/>
      <c r="F48" s="84"/>
    </row>
    <row r="49" spans="1:6" ht="15.75" customHeight="1">
      <c r="A49" s="70"/>
      <c r="B49" s="70"/>
      <c r="C49" s="82"/>
      <c r="D49" s="83"/>
      <c r="E49" s="83"/>
      <c r="F49" s="84"/>
    </row>
    <row r="50" spans="1:6" ht="15.75" customHeight="1">
      <c r="A50" s="70"/>
      <c r="B50" s="70"/>
      <c r="C50" s="82"/>
      <c r="D50" s="83"/>
      <c r="E50" s="83"/>
      <c r="F50" s="84"/>
    </row>
    <row r="51" spans="1:6" ht="15.75" customHeight="1">
      <c r="A51" s="70"/>
      <c r="B51" s="71"/>
      <c r="C51" s="75"/>
      <c r="D51" s="76"/>
      <c r="E51" s="76"/>
      <c r="F51" s="77"/>
    </row>
    <row r="52" spans="1:6" ht="15.75" customHeight="1">
      <c r="A52" s="70"/>
      <c r="B52" s="52"/>
      <c r="C52" s="52"/>
      <c r="D52" s="52"/>
      <c r="E52" s="52"/>
      <c r="F52" s="52"/>
    </row>
    <row r="53" spans="1:6" ht="15.75" customHeight="1">
      <c r="A53" s="70"/>
      <c r="B53" s="69" t="s">
        <v>53</v>
      </c>
      <c r="C53" s="72" t="s">
        <v>78</v>
      </c>
      <c r="D53" s="73"/>
      <c r="E53" s="73"/>
      <c r="F53" s="74"/>
    </row>
    <row r="54" spans="1:6" ht="15.75" customHeight="1">
      <c r="A54" s="70"/>
      <c r="B54" s="70"/>
      <c r="C54" s="82"/>
      <c r="D54" s="83"/>
      <c r="E54" s="83"/>
      <c r="F54" s="84"/>
    </row>
    <row r="55" spans="1:6" ht="15.75" customHeight="1">
      <c r="A55" s="70"/>
      <c r="B55" s="70"/>
      <c r="C55" s="82"/>
      <c r="D55" s="83"/>
      <c r="E55" s="83"/>
      <c r="F55" s="84"/>
    </row>
    <row r="56" spans="1:6" ht="15.75" customHeight="1">
      <c r="A56" s="70"/>
      <c r="B56" s="70"/>
      <c r="C56" s="82"/>
      <c r="D56" s="83"/>
      <c r="E56" s="83"/>
      <c r="F56" s="84"/>
    </row>
    <row r="57" spans="1:6" ht="15.75" customHeight="1">
      <c r="A57" s="70"/>
      <c r="B57" s="70"/>
      <c r="C57" s="82"/>
      <c r="D57" s="83"/>
      <c r="E57" s="83"/>
      <c r="F57" s="84"/>
    </row>
    <row r="58" spans="1:6" ht="15.75" customHeight="1">
      <c r="A58" s="71"/>
      <c r="B58" s="71"/>
      <c r="C58" s="75"/>
      <c r="D58" s="76"/>
      <c r="E58" s="76"/>
      <c r="F58" s="77"/>
    </row>
    <row r="59" spans="1:6" ht="15.75" customHeight="1">
      <c r="A59" s="78"/>
      <c r="B59" s="79"/>
      <c r="C59" s="79"/>
      <c r="D59" s="79"/>
      <c r="E59" s="79"/>
      <c r="F59" s="80"/>
    </row>
    <row r="60" spans="1:6" ht="15.75" customHeight="1">
      <c r="A60" s="69" t="s">
        <v>79</v>
      </c>
      <c r="B60" s="69" t="s">
        <v>51</v>
      </c>
      <c r="C60" s="81" t="s">
        <v>80</v>
      </c>
      <c r="D60" s="73"/>
      <c r="E60" s="73"/>
      <c r="F60" s="74"/>
    </row>
    <row r="61" spans="1:6" ht="15.75" customHeight="1">
      <c r="A61" s="70"/>
      <c r="B61" s="70"/>
      <c r="C61" s="82"/>
      <c r="D61" s="83"/>
      <c r="E61" s="83"/>
      <c r="F61" s="84"/>
    </row>
    <row r="62" spans="1:6" ht="15.75" customHeight="1">
      <c r="A62" s="70"/>
      <c r="B62" s="70"/>
      <c r="C62" s="82"/>
      <c r="D62" s="83"/>
      <c r="E62" s="83"/>
      <c r="F62" s="84"/>
    </row>
    <row r="63" spans="1:6" ht="15.75" customHeight="1">
      <c r="A63" s="70"/>
      <c r="B63" s="70"/>
      <c r="C63" s="82"/>
      <c r="D63" s="83"/>
      <c r="E63" s="83"/>
      <c r="F63" s="84"/>
    </row>
    <row r="64" spans="1:6" ht="15.75" customHeight="1">
      <c r="A64" s="70"/>
      <c r="B64" s="70"/>
      <c r="C64" s="82"/>
      <c r="D64" s="83"/>
      <c r="E64" s="83"/>
      <c r="F64" s="84"/>
    </row>
    <row r="65" spans="1:8" ht="15.75" customHeight="1">
      <c r="A65" s="70"/>
      <c r="B65" s="70"/>
      <c r="C65" s="82"/>
      <c r="D65" s="83"/>
      <c r="E65" s="83"/>
      <c r="F65" s="84"/>
    </row>
    <row r="66" spans="1:8" ht="15.75" customHeight="1">
      <c r="A66" s="70"/>
      <c r="B66" s="71"/>
      <c r="C66" s="75"/>
      <c r="D66" s="76"/>
      <c r="E66" s="76"/>
      <c r="F66" s="77"/>
    </row>
    <row r="67" spans="1:8" ht="15.75" customHeight="1">
      <c r="A67" s="70"/>
      <c r="B67" s="78"/>
      <c r="C67" s="79"/>
      <c r="D67" s="79"/>
      <c r="E67" s="79"/>
      <c r="F67" s="80"/>
    </row>
    <row r="68" spans="1:8" ht="15.75" customHeight="1">
      <c r="A68" s="70"/>
      <c r="B68" s="69" t="s">
        <v>53</v>
      </c>
      <c r="C68" s="81" t="s">
        <v>81</v>
      </c>
      <c r="D68" s="73"/>
      <c r="E68" s="73"/>
      <c r="F68" s="74"/>
    </row>
    <row r="69" spans="1:8" ht="15.75" customHeight="1">
      <c r="A69" s="70"/>
      <c r="B69" s="70"/>
      <c r="C69" s="82"/>
      <c r="D69" s="83"/>
      <c r="E69" s="83"/>
      <c r="F69" s="84"/>
    </row>
    <row r="70" spans="1:8" ht="15.75" customHeight="1">
      <c r="A70" s="71"/>
      <c r="B70" s="71"/>
      <c r="C70" s="75"/>
      <c r="D70" s="76"/>
      <c r="E70" s="76"/>
      <c r="F70" s="77"/>
    </row>
    <row r="71" spans="1:8" ht="15.75" customHeight="1"/>
    <row r="72" spans="1:8" ht="15.75" customHeight="1">
      <c r="H72" s="6"/>
    </row>
    <row r="73" spans="1:8" ht="15.75" customHeight="1">
      <c r="A73" s="88" t="s">
        <v>82</v>
      </c>
      <c r="B73" s="89" t="s">
        <v>83</v>
      </c>
      <c r="C73" s="79"/>
      <c r="D73" s="79"/>
      <c r="E73" s="79"/>
      <c r="F73" s="79"/>
      <c r="G73" s="80"/>
      <c r="H73" s="6"/>
    </row>
    <row r="74" spans="1:8" ht="15.75" customHeight="1">
      <c r="A74" s="71"/>
      <c r="B74" s="89" t="s">
        <v>84</v>
      </c>
      <c r="C74" s="79"/>
      <c r="D74" s="79"/>
      <c r="E74" s="79"/>
      <c r="F74" s="79"/>
      <c r="G74" s="80"/>
      <c r="H74" s="6"/>
    </row>
    <row r="75" spans="1:8" ht="15.75" customHeight="1">
      <c r="A75" s="88" t="s">
        <v>85</v>
      </c>
      <c r="B75" s="87" t="s">
        <v>86</v>
      </c>
      <c r="C75" s="79"/>
      <c r="D75" s="79"/>
      <c r="E75" s="79"/>
      <c r="F75" s="79"/>
      <c r="G75" s="80"/>
      <c r="H75" s="6"/>
    </row>
    <row r="76" spans="1:8" ht="15.75" customHeight="1">
      <c r="A76" s="70"/>
      <c r="B76" s="87" t="s">
        <v>87</v>
      </c>
      <c r="C76" s="79"/>
      <c r="D76" s="79"/>
      <c r="E76" s="79"/>
      <c r="F76" s="79"/>
      <c r="G76" s="80"/>
      <c r="H76" s="6"/>
    </row>
    <row r="77" spans="1:8" ht="15.75" customHeight="1">
      <c r="A77" s="70"/>
      <c r="B77" s="87" t="s">
        <v>88</v>
      </c>
      <c r="C77" s="79"/>
      <c r="D77" s="79"/>
      <c r="E77" s="79"/>
      <c r="F77" s="79"/>
      <c r="G77" s="80"/>
      <c r="H77" s="6"/>
    </row>
    <row r="78" spans="1:8" ht="15.75" customHeight="1">
      <c r="A78" s="71"/>
      <c r="B78" s="87" t="s">
        <v>89</v>
      </c>
      <c r="C78" s="79"/>
      <c r="D78" s="79"/>
      <c r="E78" s="79"/>
      <c r="F78" s="79"/>
      <c r="G78" s="80"/>
    </row>
    <row r="79" spans="1:8" ht="15.75" customHeight="1"/>
    <row r="80" spans="1:8"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76:G76"/>
    <mergeCell ref="A75:A78"/>
    <mergeCell ref="C35:F39"/>
    <mergeCell ref="A40:F40"/>
    <mergeCell ref="B41:B51"/>
    <mergeCell ref="C41:F51"/>
    <mergeCell ref="B53:B58"/>
    <mergeCell ref="C53:F58"/>
    <mergeCell ref="A59:F59"/>
    <mergeCell ref="B77:G77"/>
    <mergeCell ref="B78:G78"/>
    <mergeCell ref="C60:F66"/>
    <mergeCell ref="B67:F67"/>
    <mergeCell ref="C68:F70"/>
    <mergeCell ref="B73:G73"/>
    <mergeCell ref="B74:G74"/>
    <mergeCell ref="B75:G75"/>
    <mergeCell ref="A41:A58"/>
    <mergeCell ref="A60:A70"/>
    <mergeCell ref="B60:B66"/>
    <mergeCell ref="B68:B70"/>
    <mergeCell ref="A73:A74"/>
    <mergeCell ref="A28:F28"/>
    <mergeCell ref="A29:A39"/>
    <mergeCell ref="B29:B33"/>
    <mergeCell ref="C29:F33"/>
    <mergeCell ref="B34:F34"/>
    <mergeCell ref="B35:B39"/>
    <mergeCell ref="B11:D11"/>
    <mergeCell ref="F11:G11"/>
    <mergeCell ref="A20:A27"/>
    <mergeCell ref="B20:B21"/>
    <mergeCell ref="C20:F21"/>
    <mergeCell ref="B22:F22"/>
    <mergeCell ref="B23:B27"/>
    <mergeCell ref="C23:F27"/>
  </mergeCell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BDD6EE"/>
  </sheetPr>
  <dimension ref="A1:U999"/>
  <sheetViews>
    <sheetView zoomScale="59" workbookViewId="0">
      <selection activeCell="A8" sqref="A8:T11"/>
    </sheetView>
  </sheetViews>
  <sheetFormatPr baseColWidth="10" defaultColWidth="14.44140625" defaultRowHeight="15" customHeight="1"/>
  <cols>
    <col min="1" max="19" width="11.44140625" style="303" customWidth="1"/>
    <col min="20" max="20" width="17.5546875" style="303" customWidth="1"/>
    <col min="21" max="26" width="11.44140625" style="303" customWidth="1"/>
    <col min="27" max="16384" width="14.44140625" style="303"/>
  </cols>
  <sheetData>
    <row r="1" spans="1:20" ht="16.8">
      <c r="A1" s="446" t="s">
        <v>3002</v>
      </c>
      <c r="B1" s="447"/>
      <c r="C1" s="447"/>
      <c r="D1" s="447"/>
      <c r="E1" s="447"/>
      <c r="F1" s="447"/>
      <c r="G1" s="447"/>
      <c r="H1" s="447"/>
      <c r="I1" s="447"/>
      <c r="J1" s="447"/>
      <c r="K1" s="447"/>
      <c r="L1" s="447"/>
      <c r="M1" s="447"/>
      <c r="N1" s="447"/>
      <c r="O1" s="447"/>
      <c r="P1" s="447"/>
      <c r="Q1" s="447"/>
      <c r="R1" s="447"/>
      <c r="S1" s="447"/>
      <c r="T1" s="447"/>
    </row>
    <row r="2" spans="1:20" ht="16.8">
      <c r="A2" s="447"/>
      <c r="B2" s="447"/>
      <c r="C2" s="447"/>
      <c r="D2" s="447"/>
      <c r="E2" s="447"/>
      <c r="F2" s="447"/>
      <c r="G2" s="447"/>
      <c r="H2" s="447"/>
      <c r="I2" s="447"/>
      <c r="J2" s="447"/>
      <c r="K2" s="447"/>
      <c r="L2" s="447"/>
      <c r="M2" s="447"/>
      <c r="N2" s="447"/>
      <c r="O2" s="447"/>
      <c r="P2" s="447"/>
      <c r="Q2" s="447"/>
      <c r="R2" s="447"/>
      <c r="S2" s="447"/>
      <c r="T2" s="447"/>
    </row>
    <row r="3" spans="1:20" ht="16.8">
      <c r="A3" s="447"/>
      <c r="B3" s="447"/>
      <c r="C3" s="447"/>
      <c r="D3" s="447"/>
      <c r="E3" s="447"/>
      <c r="F3" s="447"/>
      <c r="G3" s="447"/>
      <c r="H3" s="447"/>
      <c r="I3" s="447"/>
      <c r="J3" s="447"/>
      <c r="K3" s="447"/>
      <c r="L3" s="447"/>
      <c r="M3" s="447"/>
      <c r="N3" s="447"/>
      <c r="O3" s="447"/>
      <c r="P3" s="447"/>
      <c r="Q3" s="447"/>
      <c r="R3" s="447"/>
      <c r="S3" s="447"/>
      <c r="T3" s="447"/>
    </row>
    <row r="4" spans="1:20" ht="16.8">
      <c r="A4" s="447"/>
      <c r="B4" s="447"/>
      <c r="C4" s="447"/>
      <c r="D4" s="447"/>
      <c r="E4" s="447"/>
      <c r="F4" s="447"/>
      <c r="G4" s="447"/>
      <c r="H4" s="447"/>
      <c r="I4" s="447"/>
      <c r="J4" s="447"/>
      <c r="K4" s="447"/>
      <c r="L4" s="447"/>
      <c r="M4" s="447"/>
      <c r="N4" s="447"/>
      <c r="O4" s="447"/>
      <c r="P4" s="447"/>
      <c r="Q4" s="447"/>
      <c r="R4" s="447"/>
      <c r="S4" s="447"/>
      <c r="T4" s="447"/>
    </row>
    <row r="5" spans="1:20" ht="16.8">
      <c r="A5" s="447"/>
      <c r="B5" s="447"/>
      <c r="C5" s="447"/>
      <c r="D5" s="447"/>
      <c r="E5" s="447"/>
      <c r="F5" s="447"/>
      <c r="G5" s="447"/>
      <c r="H5" s="447"/>
      <c r="I5" s="447"/>
      <c r="J5" s="447"/>
      <c r="K5" s="447"/>
      <c r="L5" s="447"/>
      <c r="M5" s="447"/>
      <c r="N5" s="447"/>
      <c r="O5" s="447"/>
      <c r="P5" s="447"/>
      <c r="Q5" s="447"/>
      <c r="R5" s="447"/>
      <c r="S5" s="447"/>
      <c r="T5" s="447"/>
    </row>
    <row r="6" spans="1:20" ht="10.5" customHeight="1" thickBot="1">
      <c r="A6" s="447"/>
      <c r="B6" s="447"/>
      <c r="C6" s="447"/>
      <c r="D6" s="447"/>
      <c r="E6" s="447"/>
      <c r="F6" s="447"/>
      <c r="G6" s="447"/>
      <c r="H6" s="447"/>
      <c r="I6" s="447"/>
      <c r="J6" s="447"/>
      <c r="K6" s="447"/>
      <c r="L6" s="447"/>
      <c r="M6" s="447"/>
      <c r="N6" s="447"/>
      <c r="O6" s="447"/>
      <c r="P6" s="447"/>
      <c r="Q6" s="447"/>
      <c r="R6" s="447"/>
      <c r="S6" s="447"/>
      <c r="T6" s="447"/>
    </row>
    <row r="7" spans="1:20" ht="15" hidden="1" customHeight="1">
      <c r="A7" s="447"/>
      <c r="B7" s="447"/>
      <c r="C7" s="447"/>
      <c r="D7" s="447"/>
      <c r="E7" s="447"/>
      <c r="F7" s="447"/>
      <c r="G7" s="447"/>
      <c r="H7" s="447"/>
      <c r="I7" s="447"/>
      <c r="J7" s="447"/>
      <c r="K7" s="447"/>
      <c r="L7" s="447"/>
      <c r="M7" s="447"/>
      <c r="N7" s="447"/>
      <c r="O7" s="447"/>
      <c r="P7" s="447"/>
      <c r="Q7" s="447"/>
      <c r="R7" s="447"/>
      <c r="S7" s="447"/>
      <c r="T7" s="447"/>
    </row>
    <row r="8" spans="1:20" ht="10.5" customHeight="1">
      <c r="A8" s="448" t="s">
        <v>2992</v>
      </c>
      <c r="B8" s="449"/>
      <c r="C8" s="449"/>
      <c r="D8" s="449"/>
      <c r="E8" s="449"/>
      <c r="F8" s="449"/>
      <c r="G8" s="449"/>
      <c r="H8" s="449"/>
      <c r="I8" s="449"/>
      <c r="J8" s="449"/>
      <c r="K8" s="449"/>
      <c r="L8" s="449"/>
      <c r="M8" s="449"/>
      <c r="N8" s="449"/>
      <c r="O8" s="449"/>
      <c r="P8" s="449"/>
      <c r="Q8" s="449"/>
      <c r="R8" s="449"/>
      <c r="S8" s="449"/>
      <c r="T8" s="450"/>
    </row>
    <row r="9" spans="1:20" ht="16.8">
      <c r="A9" s="451"/>
      <c r="B9" s="452"/>
      <c r="C9" s="452"/>
      <c r="D9" s="452"/>
      <c r="E9" s="452"/>
      <c r="F9" s="452"/>
      <c r="G9" s="452"/>
      <c r="H9" s="452"/>
      <c r="I9" s="452"/>
      <c r="J9" s="452"/>
      <c r="K9" s="452"/>
      <c r="L9" s="452"/>
      <c r="M9" s="452"/>
      <c r="N9" s="452"/>
      <c r="O9" s="452"/>
      <c r="P9" s="452"/>
      <c r="Q9" s="452"/>
      <c r="R9" s="452"/>
      <c r="S9" s="452"/>
      <c r="T9" s="453"/>
    </row>
    <row r="10" spans="1:20" ht="15.75" customHeight="1">
      <c r="A10" s="451"/>
      <c r="B10" s="452"/>
      <c r="C10" s="452"/>
      <c r="D10" s="452"/>
      <c r="E10" s="452"/>
      <c r="F10" s="452"/>
      <c r="G10" s="452"/>
      <c r="H10" s="452"/>
      <c r="I10" s="452"/>
      <c r="J10" s="452"/>
      <c r="K10" s="452"/>
      <c r="L10" s="452"/>
      <c r="M10" s="452"/>
      <c r="N10" s="452"/>
      <c r="O10" s="452"/>
      <c r="P10" s="452"/>
      <c r="Q10" s="452"/>
      <c r="R10" s="452"/>
      <c r="S10" s="452"/>
      <c r="T10" s="453"/>
    </row>
    <row r="11" spans="1:20" ht="139.80000000000001" customHeight="1">
      <c r="A11" s="454"/>
      <c r="B11" s="455"/>
      <c r="C11" s="455"/>
      <c r="D11" s="455"/>
      <c r="E11" s="455"/>
      <c r="F11" s="455"/>
      <c r="G11" s="455"/>
      <c r="H11" s="455"/>
      <c r="I11" s="455"/>
      <c r="J11" s="455"/>
      <c r="K11" s="455"/>
      <c r="L11" s="455"/>
      <c r="M11" s="455"/>
      <c r="N11" s="455"/>
      <c r="O11" s="455"/>
      <c r="P11" s="455"/>
      <c r="Q11" s="455"/>
      <c r="R11" s="455"/>
      <c r="S11" s="455"/>
      <c r="T11" s="456"/>
    </row>
    <row r="12" spans="1:20" ht="17.399999999999999" thickBot="1">
      <c r="A12" s="430"/>
      <c r="B12" s="311"/>
      <c r="C12" s="311"/>
      <c r="D12" s="311"/>
      <c r="E12" s="311"/>
      <c r="F12" s="311"/>
      <c r="G12" s="311"/>
      <c r="H12" s="311"/>
      <c r="I12" s="311"/>
      <c r="J12" s="311"/>
      <c r="K12" s="311"/>
      <c r="L12" s="311"/>
      <c r="M12" s="311"/>
      <c r="N12" s="311"/>
      <c r="O12" s="311"/>
    </row>
    <row r="13" spans="1:20" ht="41.25" customHeight="1">
      <c r="A13" s="457" t="s">
        <v>2994</v>
      </c>
      <c r="B13" s="458"/>
      <c r="C13" s="458"/>
      <c r="D13" s="458"/>
      <c r="E13" s="458"/>
      <c r="F13" s="458"/>
      <c r="G13" s="458"/>
      <c r="H13" s="458"/>
      <c r="I13" s="458"/>
      <c r="J13" s="458"/>
      <c r="K13" s="458"/>
      <c r="L13" s="458"/>
      <c r="M13" s="458"/>
      <c r="N13" s="458"/>
      <c r="O13" s="458"/>
      <c r="P13" s="458"/>
      <c r="Q13" s="458"/>
      <c r="R13" s="458"/>
      <c r="S13" s="458"/>
      <c r="T13" s="459"/>
    </row>
    <row r="14" spans="1:20" ht="74.25" hidden="1" customHeight="1">
      <c r="A14" s="460"/>
      <c r="B14" s="461"/>
      <c r="C14" s="461"/>
      <c r="D14" s="461"/>
      <c r="E14" s="461"/>
      <c r="F14" s="461"/>
      <c r="G14" s="461"/>
      <c r="H14" s="461"/>
      <c r="I14" s="461"/>
      <c r="J14" s="461"/>
      <c r="K14" s="461"/>
      <c r="L14" s="461"/>
      <c r="M14" s="461"/>
      <c r="N14" s="461"/>
      <c r="O14" s="461"/>
      <c r="P14" s="461"/>
      <c r="Q14" s="461"/>
      <c r="R14" s="461"/>
      <c r="S14" s="461"/>
      <c r="T14" s="462"/>
    </row>
    <row r="15" spans="1:20" ht="17.399999999999999" thickBot="1">
      <c r="A15" s="463"/>
      <c r="B15" s="464"/>
      <c r="C15" s="464"/>
      <c r="D15" s="464"/>
      <c r="E15" s="464"/>
      <c r="F15" s="464"/>
      <c r="G15" s="464"/>
      <c r="H15" s="464"/>
      <c r="I15" s="464"/>
      <c r="J15" s="464"/>
      <c r="K15" s="464"/>
      <c r="L15" s="464"/>
      <c r="M15" s="464"/>
      <c r="N15" s="464"/>
      <c r="O15" s="464"/>
      <c r="P15" s="464"/>
      <c r="Q15" s="464"/>
      <c r="R15" s="464"/>
      <c r="S15" s="464"/>
      <c r="T15" s="465"/>
    </row>
    <row r="16" spans="1:20" ht="16.8">
      <c r="A16" s="431"/>
    </row>
    <row r="17" spans="1:21" ht="17.399999999999999" thickBot="1">
      <c r="A17" s="432"/>
      <c r="B17" s="432"/>
      <c r="C17" s="432"/>
      <c r="D17" s="432"/>
      <c r="E17" s="432"/>
      <c r="F17" s="432"/>
      <c r="G17" s="432"/>
      <c r="H17" s="432"/>
    </row>
    <row r="18" spans="1:21" ht="46.5" customHeight="1">
      <c r="A18" s="432"/>
      <c r="C18" s="433"/>
      <c r="D18" s="434"/>
      <c r="E18" s="311"/>
      <c r="F18" s="311"/>
      <c r="G18" s="311"/>
      <c r="H18" s="432"/>
      <c r="I18" s="491" t="s">
        <v>90</v>
      </c>
      <c r="J18" s="486"/>
      <c r="K18" s="486"/>
      <c r="L18" s="487"/>
    </row>
    <row r="19" spans="1:21" ht="17.399999999999999" thickBot="1">
      <c r="A19" s="432"/>
      <c r="B19" s="432"/>
      <c r="C19" s="432"/>
      <c r="H19" s="432"/>
      <c r="I19" s="488"/>
      <c r="J19" s="489"/>
      <c r="K19" s="489"/>
      <c r="L19" s="490"/>
    </row>
    <row r="20" spans="1:21" ht="16.8">
      <c r="A20" s="432"/>
      <c r="B20" s="432"/>
      <c r="C20" s="432"/>
      <c r="H20" s="432"/>
      <c r="I20" s="431"/>
      <c r="J20" s="431"/>
      <c r="K20" s="431"/>
      <c r="L20" s="431"/>
    </row>
    <row r="21" spans="1:21" ht="15.75" customHeight="1">
      <c r="A21" s="432"/>
      <c r="B21" s="432"/>
      <c r="H21" s="432"/>
    </row>
    <row r="22" spans="1:21" ht="15.75" customHeight="1" thickBot="1">
      <c r="A22" s="432"/>
      <c r="B22" s="432"/>
      <c r="C22" s="432"/>
      <c r="D22" s="432"/>
      <c r="E22" s="432"/>
      <c r="F22" s="432"/>
      <c r="G22" s="432"/>
      <c r="H22" s="432"/>
    </row>
    <row r="23" spans="1:21" ht="15.75" customHeight="1">
      <c r="A23" s="432"/>
      <c r="B23" s="432"/>
      <c r="C23" s="432"/>
      <c r="D23" s="432"/>
      <c r="E23" s="432"/>
      <c r="F23" s="435"/>
      <c r="G23" s="436"/>
      <c r="H23" s="436"/>
      <c r="I23" s="437"/>
      <c r="J23" s="437"/>
      <c r="K23" s="437"/>
      <c r="L23" s="437"/>
      <c r="M23" s="438"/>
      <c r="N23" s="439"/>
      <c r="O23" s="440"/>
      <c r="P23" s="437"/>
      <c r="Q23" s="437"/>
      <c r="R23" s="437"/>
      <c r="S23" s="437"/>
      <c r="T23" s="437"/>
      <c r="U23" s="438"/>
    </row>
    <row r="24" spans="1:21" ht="15.75" customHeight="1">
      <c r="F24" s="441"/>
      <c r="G24" s="439"/>
      <c r="H24" s="439"/>
      <c r="I24" s="439"/>
      <c r="J24" s="439"/>
      <c r="K24" s="439"/>
      <c r="L24" s="439"/>
      <c r="M24" s="442"/>
      <c r="N24" s="439"/>
      <c r="O24" s="441"/>
      <c r="P24" s="439"/>
      <c r="Q24" s="439"/>
      <c r="R24" s="439"/>
      <c r="S24" s="439"/>
      <c r="T24" s="439"/>
      <c r="U24" s="442"/>
    </row>
    <row r="25" spans="1:21" ht="15.75" customHeight="1">
      <c r="F25" s="441"/>
      <c r="G25" s="439"/>
      <c r="H25" s="439"/>
      <c r="I25" s="439"/>
      <c r="J25" s="439"/>
      <c r="K25" s="439"/>
      <c r="L25" s="439"/>
      <c r="M25" s="442"/>
      <c r="N25" s="439"/>
      <c r="O25" s="441"/>
      <c r="P25" s="439"/>
      <c r="Q25" s="439"/>
      <c r="R25" s="439"/>
      <c r="S25" s="439"/>
      <c r="T25" s="439"/>
      <c r="U25" s="442"/>
    </row>
    <row r="26" spans="1:21" ht="15.75" customHeight="1">
      <c r="F26" s="441"/>
      <c r="G26" s="439"/>
      <c r="H26" s="439"/>
      <c r="I26" s="439"/>
      <c r="J26" s="439"/>
      <c r="K26" s="439"/>
      <c r="L26" s="439"/>
      <c r="M26" s="442"/>
      <c r="N26" s="439"/>
      <c r="O26" s="441"/>
      <c r="P26" s="439"/>
      <c r="Q26" s="439"/>
      <c r="R26" s="439"/>
      <c r="S26" s="439"/>
      <c r="T26" s="439"/>
      <c r="U26" s="442"/>
    </row>
    <row r="27" spans="1:21" ht="15.75" customHeight="1">
      <c r="F27" s="441"/>
      <c r="G27" s="439"/>
      <c r="H27" s="439"/>
      <c r="I27" s="439"/>
      <c r="J27" s="439"/>
      <c r="K27" s="439"/>
      <c r="L27" s="439"/>
      <c r="M27" s="442"/>
      <c r="N27" s="439"/>
      <c r="O27" s="441"/>
      <c r="P27" s="439"/>
      <c r="Q27" s="439"/>
      <c r="R27" s="439"/>
      <c r="S27" s="439"/>
      <c r="T27" s="439"/>
      <c r="U27" s="442"/>
    </row>
    <row r="28" spans="1:21" ht="15.75" customHeight="1">
      <c r="F28" s="441"/>
      <c r="G28" s="439"/>
      <c r="H28" s="439"/>
      <c r="I28" s="439"/>
      <c r="J28" s="439"/>
      <c r="K28" s="439"/>
      <c r="L28" s="439"/>
      <c r="M28" s="442"/>
      <c r="N28" s="439"/>
      <c r="O28" s="441"/>
      <c r="P28" s="439"/>
      <c r="Q28" s="439"/>
      <c r="R28" s="439"/>
      <c r="S28" s="439"/>
      <c r="T28" s="439"/>
      <c r="U28" s="442"/>
    </row>
    <row r="29" spans="1:21" ht="15.75" customHeight="1">
      <c r="F29" s="441"/>
      <c r="G29" s="439"/>
      <c r="H29" s="439"/>
      <c r="I29" s="439"/>
      <c r="J29" s="439"/>
      <c r="K29" s="439"/>
      <c r="L29" s="439"/>
      <c r="M29" s="442"/>
      <c r="N29" s="439"/>
      <c r="O29" s="441"/>
      <c r="P29" s="439"/>
      <c r="Q29" s="439"/>
      <c r="R29" s="439"/>
      <c r="S29" s="439"/>
      <c r="T29" s="439"/>
      <c r="U29" s="442"/>
    </row>
    <row r="30" spans="1:21" ht="15.75" customHeight="1">
      <c r="F30" s="441"/>
      <c r="G30" s="439"/>
      <c r="H30" s="439"/>
      <c r="I30" s="439"/>
      <c r="J30" s="439"/>
      <c r="K30" s="439"/>
      <c r="L30" s="439"/>
      <c r="M30" s="442"/>
      <c r="N30" s="439"/>
      <c r="O30" s="441"/>
      <c r="P30" s="439"/>
      <c r="Q30" s="439"/>
      <c r="R30" s="439"/>
      <c r="S30" s="439"/>
      <c r="T30" s="439"/>
      <c r="U30" s="442"/>
    </row>
    <row r="31" spans="1:21" ht="15.75" customHeight="1">
      <c r="F31" s="441"/>
      <c r="G31" s="439"/>
      <c r="H31" s="439"/>
      <c r="I31" s="439"/>
      <c r="J31" s="439"/>
      <c r="K31" s="439"/>
      <c r="L31" s="439"/>
      <c r="M31" s="442"/>
      <c r="N31" s="439"/>
      <c r="O31" s="441"/>
      <c r="P31" s="439"/>
      <c r="Q31" s="439"/>
      <c r="R31" s="439"/>
      <c r="S31" s="439"/>
      <c r="T31" s="439"/>
      <c r="U31" s="442"/>
    </row>
    <row r="32" spans="1:21" ht="15.75" customHeight="1">
      <c r="F32" s="441"/>
      <c r="G32" s="439"/>
      <c r="H32" s="439"/>
      <c r="I32" s="439"/>
      <c r="J32" s="439"/>
      <c r="K32" s="439"/>
      <c r="L32" s="439"/>
      <c r="M32" s="442"/>
      <c r="N32" s="439"/>
      <c r="O32" s="441"/>
      <c r="P32" s="439"/>
      <c r="Q32" s="439"/>
      <c r="R32" s="439"/>
      <c r="S32" s="439"/>
      <c r="T32" s="439"/>
      <c r="U32" s="442"/>
    </row>
    <row r="33" spans="6:21" ht="15.75" customHeight="1">
      <c r="F33" s="441"/>
      <c r="G33" s="439"/>
      <c r="H33" s="439"/>
      <c r="I33" s="439"/>
      <c r="J33" s="439"/>
      <c r="K33" s="439"/>
      <c r="L33" s="439"/>
      <c r="M33" s="442"/>
      <c r="N33" s="439"/>
      <c r="O33" s="441"/>
      <c r="P33" s="439"/>
      <c r="Q33" s="439"/>
      <c r="R33" s="439"/>
      <c r="S33" s="439"/>
      <c r="T33" s="439"/>
      <c r="U33" s="442"/>
    </row>
    <row r="34" spans="6:21" ht="15.75" customHeight="1">
      <c r="F34" s="441"/>
      <c r="G34" s="439"/>
      <c r="H34" s="439"/>
      <c r="I34" s="439"/>
      <c r="J34" s="439"/>
      <c r="K34" s="439"/>
      <c r="L34" s="439"/>
      <c r="M34" s="442"/>
      <c r="N34" s="439"/>
      <c r="O34" s="441"/>
      <c r="P34" s="439"/>
      <c r="Q34" s="439"/>
      <c r="R34" s="439"/>
      <c r="S34" s="439"/>
      <c r="T34" s="439"/>
      <c r="U34" s="442"/>
    </row>
    <row r="35" spans="6:21" ht="15.75" customHeight="1">
      <c r="F35" s="441"/>
      <c r="G35" s="439"/>
      <c r="H35" s="439"/>
      <c r="I35" s="439"/>
      <c r="J35" s="439"/>
      <c r="K35" s="439"/>
      <c r="L35" s="439"/>
      <c r="M35" s="442"/>
      <c r="N35" s="439"/>
      <c r="O35" s="441"/>
      <c r="P35" s="439"/>
      <c r="Q35" s="439"/>
      <c r="R35" s="439"/>
      <c r="S35" s="439"/>
      <c r="T35" s="439"/>
      <c r="U35" s="442"/>
    </row>
    <row r="36" spans="6:21" ht="15.75" customHeight="1">
      <c r="F36" s="441"/>
      <c r="G36" s="439"/>
      <c r="H36" s="439"/>
      <c r="I36" s="439"/>
      <c r="J36" s="439"/>
      <c r="K36" s="439"/>
      <c r="L36" s="439"/>
      <c r="M36" s="442"/>
      <c r="N36" s="439"/>
      <c r="O36" s="441"/>
      <c r="P36" s="439"/>
      <c r="Q36" s="439"/>
      <c r="R36" s="439"/>
      <c r="S36" s="439"/>
      <c r="T36" s="439"/>
      <c r="U36" s="442"/>
    </row>
    <row r="37" spans="6:21" ht="15.75" customHeight="1">
      <c r="F37" s="441"/>
      <c r="G37" s="439"/>
      <c r="H37" s="439"/>
      <c r="I37" s="439"/>
      <c r="J37" s="439"/>
      <c r="K37" s="439"/>
      <c r="L37" s="439"/>
      <c r="M37" s="442"/>
      <c r="N37" s="439"/>
      <c r="O37" s="441"/>
      <c r="P37" s="439"/>
      <c r="Q37" s="439"/>
      <c r="R37" s="439"/>
      <c r="S37" s="439"/>
      <c r="T37" s="439"/>
      <c r="U37" s="442"/>
    </row>
    <row r="38" spans="6:21" ht="15.75" customHeight="1">
      <c r="F38" s="441"/>
      <c r="G38" s="439"/>
      <c r="H38" s="439"/>
      <c r="I38" s="439"/>
      <c r="J38" s="439"/>
      <c r="K38" s="439"/>
      <c r="L38" s="439"/>
      <c r="M38" s="442"/>
      <c r="N38" s="439"/>
      <c r="O38" s="441"/>
      <c r="P38" s="439"/>
      <c r="Q38" s="439"/>
      <c r="R38" s="439"/>
      <c r="S38" s="439"/>
      <c r="T38" s="439"/>
      <c r="U38" s="442"/>
    </row>
    <row r="39" spans="6:21" ht="15.75" customHeight="1">
      <c r="F39" s="441"/>
      <c r="G39" s="439"/>
      <c r="H39" s="439"/>
      <c r="I39" s="439"/>
      <c r="J39" s="439"/>
      <c r="K39" s="439"/>
      <c r="L39" s="439"/>
      <c r="M39" s="442"/>
      <c r="N39" s="439"/>
      <c r="O39" s="441"/>
      <c r="P39" s="439"/>
      <c r="Q39" s="439"/>
      <c r="R39" s="439"/>
      <c r="S39" s="439"/>
      <c r="T39" s="439"/>
      <c r="U39" s="442"/>
    </row>
    <row r="40" spans="6:21" ht="15.75" customHeight="1">
      <c r="F40" s="441"/>
      <c r="G40" s="439"/>
      <c r="H40" s="439"/>
      <c r="I40" s="439"/>
      <c r="J40" s="439"/>
      <c r="K40" s="439"/>
      <c r="L40" s="439"/>
      <c r="M40" s="442"/>
      <c r="N40" s="439"/>
      <c r="O40" s="441"/>
      <c r="P40" s="439"/>
      <c r="Q40" s="439"/>
      <c r="R40" s="439"/>
      <c r="S40" s="439"/>
      <c r="T40" s="439"/>
      <c r="U40" s="442"/>
    </row>
    <row r="41" spans="6:21" ht="15.75" customHeight="1">
      <c r="F41" s="441"/>
      <c r="G41" s="439"/>
      <c r="H41" s="439"/>
      <c r="I41" s="439"/>
      <c r="J41" s="439"/>
      <c r="K41" s="439"/>
      <c r="L41" s="439"/>
      <c r="M41" s="442"/>
      <c r="N41" s="439"/>
      <c r="O41" s="441"/>
      <c r="P41" s="439"/>
      <c r="Q41" s="439"/>
      <c r="R41" s="439"/>
      <c r="S41" s="439"/>
      <c r="T41" s="439"/>
      <c r="U41" s="442"/>
    </row>
    <row r="42" spans="6:21" ht="15.75" customHeight="1" thickBot="1">
      <c r="F42" s="443"/>
      <c r="G42" s="444"/>
      <c r="H42" s="444"/>
      <c r="I42" s="444"/>
      <c r="J42" s="444"/>
      <c r="K42" s="444"/>
      <c r="L42" s="444"/>
      <c r="M42" s="445"/>
      <c r="N42" s="439"/>
      <c r="O42" s="443"/>
      <c r="P42" s="444"/>
      <c r="Q42" s="444"/>
      <c r="R42" s="444"/>
      <c r="S42" s="444"/>
      <c r="T42" s="444"/>
      <c r="U42" s="445"/>
    </row>
    <row r="43" spans="6:21" ht="15.75" customHeight="1"/>
    <row r="44" spans="6:21" ht="15.75" customHeight="1"/>
    <row r="45" spans="6:21" ht="15.75" customHeight="1"/>
    <row r="46" spans="6:21" ht="15.75" customHeight="1"/>
    <row r="47" spans="6:21" ht="15.75" customHeight="1"/>
    <row r="48" spans="6:21"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6">
    <mergeCell ref="A1:T7"/>
    <mergeCell ref="A8:T11"/>
    <mergeCell ref="A12:O12"/>
    <mergeCell ref="A13:T15"/>
    <mergeCell ref="D18:G18"/>
    <mergeCell ref="I18:L19"/>
  </mergeCells>
  <pageMargins left="0.7" right="0.7" top="0.75" bottom="0.75" header="0" footer="0"/>
  <pageSetup paperSize="9" orientation="portrait"/>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EF2CB"/>
  </sheetPr>
  <dimension ref="A1:AN1012"/>
  <sheetViews>
    <sheetView zoomScale="44" workbookViewId="0">
      <selection sqref="A1:XFD1048576"/>
    </sheetView>
  </sheetViews>
  <sheetFormatPr baseColWidth="10" defaultColWidth="14.44140625" defaultRowHeight="15" customHeight="1"/>
  <cols>
    <col min="1" max="1" width="7.5546875" style="303" customWidth="1"/>
    <col min="2" max="2" width="12.33203125" style="303" customWidth="1"/>
    <col min="3" max="3" width="12" style="303" customWidth="1"/>
    <col min="4" max="4" width="2.88671875" style="303" customWidth="1"/>
    <col min="5" max="16" width="13.44140625" style="303" customWidth="1"/>
    <col min="17" max="17" width="3.44140625" style="303" customWidth="1"/>
    <col min="18" max="18" width="13.44140625" style="303" customWidth="1"/>
    <col min="19" max="39" width="11.44140625" style="303" customWidth="1"/>
    <col min="40" max="40" width="19.6640625" style="303" customWidth="1"/>
    <col min="41" max="16384" width="14.44140625" style="303"/>
  </cols>
  <sheetData>
    <row r="1" spans="1:19" ht="16.8">
      <c r="A1" s="297"/>
      <c r="B1" s="297"/>
      <c r="C1" s="297"/>
      <c r="D1" s="297"/>
      <c r="E1" s="298" t="s">
        <v>2932</v>
      </c>
      <c r="F1" s="299"/>
      <c r="G1" s="299"/>
      <c r="H1" s="299"/>
      <c r="I1" s="299"/>
      <c r="J1" s="299"/>
      <c r="K1" s="299"/>
      <c r="L1" s="299"/>
      <c r="M1" s="299"/>
      <c r="N1" s="299"/>
      <c r="O1" s="299"/>
      <c r="P1" s="300"/>
      <c r="Q1" s="301"/>
      <c r="R1" s="302"/>
      <c r="S1" s="302"/>
    </row>
    <row r="2" spans="1:19" ht="15" customHeight="1">
      <c r="A2" s="304" t="s">
        <v>2989</v>
      </c>
      <c r="B2" s="305"/>
      <c r="C2" s="306"/>
      <c r="D2" s="297"/>
      <c r="E2" s="307" t="s">
        <v>2933</v>
      </c>
      <c r="F2" s="308"/>
      <c r="G2" s="309"/>
      <c r="H2" s="307" t="s">
        <v>2934</v>
      </c>
      <c r="I2" s="308"/>
      <c r="J2" s="309"/>
      <c r="K2" s="307" t="s">
        <v>2935</v>
      </c>
      <c r="L2" s="308"/>
      <c r="M2" s="309"/>
      <c r="N2" s="307" t="s">
        <v>2939</v>
      </c>
      <c r="O2" s="308"/>
      <c r="P2" s="309"/>
      <c r="Q2" s="297"/>
    </row>
    <row r="3" spans="1:19" ht="16.8">
      <c r="A3" s="310"/>
      <c r="B3" s="311"/>
      <c r="C3" s="312"/>
      <c r="D3" s="297"/>
      <c r="E3" s="313"/>
      <c r="F3" s="305"/>
      <c r="G3" s="306"/>
      <c r="H3" s="313"/>
      <c r="I3" s="305"/>
      <c r="J3" s="306"/>
      <c r="K3" s="313"/>
      <c r="L3" s="305"/>
      <c r="M3" s="306"/>
      <c r="N3" s="313"/>
      <c r="O3" s="305"/>
      <c r="P3" s="306"/>
      <c r="Q3" s="314"/>
      <c r="R3" s="315"/>
      <c r="S3" s="315"/>
    </row>
    <row r="4" spans="1:19" ht="16.8">
      <c r="A4" s="310"/>
      <c r="B4" s="311"/>
      <c r="C4" s="312"/>
      <c r="D4" s="297"/>
      <c r="E4" s="310"/>
      <c r="F4" s="311"/>
      <c r="G4" s="312"/>
      <c r="H4" s="310"/>
      <c r="I4" s="311"/>
      <c r="J4" s="312"/>
      <c r="K4" s="310"/>
      <c r="L4" s="311"/>
      <c r="M4" s="312"/>
      <c r="N4" s="310"/>
      <c r="O4" s="311"/>
      <c r="P4" s="312"/>
      <c r="Q4" s="314"/>
      <c r="R4" s="315"/>
      <c r="S4" s="315"/>
    </row>
    <row r="5" spans="1:19" ht="16.8">
      <c r="A5" s="310"/>
      <c r="B5" s="311"/>
      <c r="C5" s="312"/>
      <c r="D5" s="297"/>
      <c r="E5" s="310"/>
      <c r="F5" s="311"/>
      <c r="G5" s="312"/>
      <c r="H5" s="310"/>
      <c r="I5" s="311"/>
      <c r="J5" s="312"/>
      <c r="K5" s="310"/>
      <c r="L5" s="311"/>
      <c r="M5" s="312"/>
      <c r="N5" s="310"/>
      <c r="O5" s="311"/>
      <c r="P5" s="312"/>
      <c r="Q5" s="314"/>
      <c r="R5" s="315"/>
      <c r="S5" s="315"/>
    </row>
    <row r="6" spans="1:19" ht="16.8">
      <c r="A6" s="310"/>
      <c r="B6" s="311"/>
      <c r="C6" s="312"/>
      <c r="D6" s="297"/>
      <c r="E6" s="310"/>
      <c r="F6" s="311"/>
      <c r="G6" s="312"/>
      <c r="H6" s="310"/>
      <c r="I6" s="311"/>
      <c r="J6" s="312"/>
      <c r="K6" s="310"/>
      <c r="L6" s="311"/>
      <c r="M6" s="312"/>
      <c r="N6" s="310"/>
      <c r="O6" s="311"/>
      <c r="P6" s="312"/>
      <c r="Q6" s="314"/>
      <c r="R6" s="315"/>
      <c r="S6" s="315"/>
    </row>
    <row r="7" spans="1:19" ht="16.8">
      <c r="A7" s="310"/>
      <c r="B7" s="311"/>
      <c r="C7" s="312"/>
      <c r="D7" s="297"/>
      <c r="E7" s="310"/>
      <c r="F7" s="311"/>
      <c r="G7" s="312"/>
      <c r="H7" s="310"/>
      <c r="I7" s="311"/>
      <c r="J7" s="312"/>
      <c r="K7" s="310"/>
      <c r="L7" s="311"/>
      <c r="M7" s="312"/>
      <c r="N7" s="310"/>
      <c r="O7" s="311"/>
      <c r="P7" s="312"/>
      <c r="Q7" s="314"/>
      <c r="R7" s="315"/>
      <c r="S7" s="315"/>
    </row>
    <row r="8" spans="1:19" ht="16.8">
      <c r="A8" s="310"/>
      <c r="B8" s="311"/>
      <c r="C8" s="312"/>
      <c r="D8" s="297"/>
      <c r="E8" s="310"/>
      <c r="F8" s="311"/>
      <c r="G8" s="312"/>
      <c r="H8" s="310"/>
      <c r="I8" s="311"/>
      <c r="J8" s="312"/>
      <c r="K8" s="310"/>
      <c r="L8" s="311"/>
      <c r="M8" s="312"/>
      <c r="N8" s="310"/>
      <c r="O8" s="311"/>
      <c r="P8" s="312"/>
      <c r="Q8" s="314"/>
      <c r="R8" s="315"/>
      <c r="S8" s="315"/>
    </row>
    <row r="9" spans="1:19" ht="16.8">
      <c r="A9" s="310"/>
      <c r="B9" s="311"/>
      <c r="C9" s="312"/>
      <c r="D9" s="297"/>
      <c r="E9" s="310"/>
      <c r="F9" s="311"/>
      <c r="G9" s="312"/>
      <c r="H9" s="310"/>
      <c r="I9" s="311"/>
      <c r="J9" s="312"/>
      <c r="K9" s="310"/>
      <c r="L9" s="311"/>
      <c r="M9" s="312"/>
      <c r="N9" s="310"/>
      <c r="O9" s="311"/>
      <c r="P9" s="312"/>
      <c r="Q9" s="314"/>
      <c r="R9" s="315"/>
      <c r="S9" s="315"/>
    </row>
    <row r="10" spans="1:19" ht="16.8">
      <c r="A10" s="310"/>
      <c r="B10" s="311"/>
      <c r="C10" s="312"/>
      <c r="D10" s="297"/>
      <c r="E10" s="310"/>
      <c r="F10" s="311"/>
      <c r="G10" s="312"/>
      <c r="H10" s="310"/>
      <c r="I10" s="311"/>
      <c r="J10" s="312"/>
      <c r="K10" s="310"/>
      <c r="L10" s="311"/>
      <c r="M10" s="312"/>
      <c r="N10" s="310"/>
      <c r="O10" s="311"/>
      <c r="P10" s="312"/>
      <c r="Q10" s="314"/>
      <c r="R10" s="315"/>
      <c r="S10" s="315"/>
    </row>
    <row r="11" spans="1:19" ht="16.8">
      <c r="A11" s="310"/>
      <c r="B11" s="311"/>
      <c r="C11" s="312"/>
      <c r="D11" s="316"/>
      <c r="E11" s="310"/>
      <c r="F11" s="311"/>
      <c r="G11" s="312"/>
      <c r="H11" s="310"/>
      <c r="I11" s="311"/>
      <c r="J11" s="312"/>
      <c r="K11" s="310"/>
      <c r="L11" s="311"/>
      <c r="M11" s="312"/>
      <c r="N11" s="310"/>
      <c r="O11" s="311"/>
      <c r="P11" s="312"/>
      <c r="Q11" s="317"/>
      <c r="R11" s="315"/>
      <c r="S11" s="315"/>
    </row>
    <row r="12" spans="1:19" ht="16.8">
      <c r="A12" s="310"/>
      <c r="B12" s="311"/>
      <c r="C12" s="312"/>
      <c r="D12" s="316"/>
      <c r="E12" s="310"/>
      <c r="F12" s="311"/>
      <c r="G12" s="312"/>
      <c r="H12" s="310"/>
      <c r="I12" s="311"/>
      <c r="J12" s="312"/>
      <c r="K12" s="310"/>
      <c r="L12" s="311"/>
      <c r="M12" s="312"/>
      <c r="N12" s="310"/>
      <c r="O12" s="311"/>
      <c r="P12" s="312"/>
      <c r="Q12" s="317"/>
      <c r="R12" s="315"/>
      <c r="S12" s="315"/>
    </row>
    <row r="13" spans="1:19" ht="16.8">
      <c r="A13" s="310"/>
      <c r="B13" s="311"/>
      <c r="C13" s="312"/>
      <c r="D13" s="316"/>
      <c r="E13" s="310"/>
      <c r="F13" s="311"/>
      <c r="G13" s="312"/>
      <c r="H13" s="310"/>
      <c r="I13" s="311"/>
      <c r="J13" s="312"/>
      <c r="K13" s="310"/>
      <c r="L13" s="311"/>
      <c r="M13" s="312"/>
      <c r="N13" s="310"/>
      <c r="O13" s="311"/>
      <c r="P13" s="312"/>
      <c r="Q13" s="317"/>
      <c r="R13" s="315"/>
      <c r="S13" s="315"/>
    </row>
    <row r="14" spans="1:19" ht="16.8">
      <c r="A14" s="310"/>
      <c r="B14" s="311"/>
      <c r="C14" s="312"/>
      <c r="D14" s="316"/>
      <c r="E14" s="310"/>
      <c r="F14" s="311"/>
      <c r="G14" s="312"/>
      <c r="H14" s="310"/>
      <c r="I14" s="311"/>
      <c r="J14" s="312"/>
      <c r="K14" s="310"/>
      <c r="L14" s="311"/>
      <c r="M14" s="312"/>
      <c r="N14" s="310"/>
      <c r="O14" s="311"/>
      <c r="P14" s="312"/>
      <c r="Q14" s="317"/>
      <c r="R14" s="315"/>
      <c r="S14" s="315"/>
    </row>
    <row r="15" spans="1:19" ht="16.8">
      <c r="A15" s="310"/>
      <c r="B15" s="311"/>
      <c r="C15" s="312"/>
      <c r="D15" s="316"/>
      <c r="E15" s="310"/>
      <c r="F15" s="311"/>
      <c r="G15" s="312"/>
      <c r="H15" s="310"/>
      <c r="I15" s="311"/>
      <c r="J15" s="312"/>
      <c r="K15" s="310"/>
      <c r="L15" s="311"/>
      <c r="M15" s="312"/>
      <c r="N15" s="310"/>
      <c r="O15" s="311"/>
      <c r="P15" s="312"/>
      <c r="Q15" s="317"/>
      <c r="R15" s="315"/>
      <c r="S15" s="315"/>
    </row>
    <row r="16" spans="1:19" ht="16.8">
      <c r="A16" s="310"/>
      <c r="B16" s="311"/>
      <c r="C16" s="312"/>
      <c r="D16" s="297"/>
      <c r="E16" s="310"/>
      <c r="F16" s="311"/>
      <c r="G16" s="312"/>
      <c r="H16" s="310"/>
      <c r="I16" s="311"/>
      <c r="J16" s="312"/>
      <c r="K16" s="310"/>
      <c r="L16" s="311"/>
      <c r="M16" s="312"/>
      <c r="N16" s="310"/>
      <c r="O16" s="311"/>
      <c r="P16" s="312"/>
      <c r="Q16" s="314"/>
      <c r="R16" s="315"/>
      <c r="S16" s="315"/>
    </row>
    <row r="17" spans="1:19" ht="16.8">
      <c r="A17" s="310"/>
      <c r="B17" s="311"/>
      <c r="C17" s="312"/>
      <c r="D17" s="297"/>
      <c r="E17" s="310"/>
      <c r="F17" s="311"/>
      <c r="G17" s="312"/>
      <c r="H17" s="310"/>
      <c r="I17" s="311"/>
      <c r="J17" s="312"/>
      <c r="K17" s="310"/>
      <c r="L17" s="311"/>
      <c r="M17" s="312"/>
      <c r="N17" s="310"/>
      <c r="O17" s="311"/>
      <c r="P17" s="312"/>
      <c r="Q17" s="314"/>
      <c r="R17" s="315"/>
      <c r="S17" s="315"/>
    </row>
    <row r="18" spans="1:19" ht="16.8">
      <c r="A18" s="310"/>
      <c r="B18" s="311"/>
      <c r="C18" s="312"/>
      <c r="D18" s="297"/>
      <c r="E18" s="310"/>
      <c r="F18" s="311"/>
      <c r="G18" s="312"/>
      <c r="H18" s="310"/>
      <c r="I18" s="311"/>
      <c r="J18" s="312"/>
      <c r="K18" s="310"/>
      <c r="L18" s="311"/>
      <c r="M18" s="312"/>
      <c r="N18" s="310"/>
      <c r="O18" s="311"/>
      <c r="P18" s="312"/>
      <c r="Q18" s="314"/>
      <c r="S18" s="315"/>
    </row>
    <row r="19" spans="1:19" ht="16.8">
      <c r="A19" s="310"/>
      <c r="B19" s="311"/>
      <c r="C19" s="312"/>
      <c r="D19" s="297"/>
      <c r="E19" s="310"/>
      <c r="F19" s="311"/>
      <c r="G19" s="312"/>
      <c r="H19" s="310"/>
      <c r="I19" s="311"/>
      <c r="J19" s="312"/>
      <c r="K19" s="310"/>
      <c r="L19" s="311"/>
      <c r="M19" s="312"/>
      <c r="N19" s="310"/>
      <c r="O19" s="311"/>
      <c r="P19" s="312"/>
      <c r="Q19" s="314"/>
      <c r="R19" s="315"/>
      <c r="S19" s="315"/>
    </row>
    <row r="20" spans="1:19" ht="16.8">
      <c r="A20" s="310"/>
      <c r="B20" s="311"/>
      <c r="C20" s="312"/>
      <c r="D20" s="297"/>
      <c r="E20" s="318"/>
      <c r="F20" s="319"/>
      <c r="G20" s="320"/>
      <c r="H20" s="318"/>
      <c r="I20" s="319"/>
      <c r="J20" s="320"/>
      <c r="K20" s="318"/>
      <c r="L20" s="319"/>
      <c r="M20" s="320"/>
      <c r="N20" s="318"/>
      <c r="O20" s="319"/>
      <c r="P20" s="320"/>
      <c r="Q20" s="314"/>
      <c r="R20" s="315"/>
    </row>
    <row r="21" spans="1:19" ht="16.8">
      <c r="A21" s="310"/>
      <c r="B21" s="311"/>
      <c r="C21" s="312"/>
      <c r="D21" s="297"/>
      <c r="E21" s="321" t="s">
        <v>2940</v>
      </c>
      <c r="F21" s="308"/>
      <c r="G21" s="308"/>
      <c r="H21" s="308"/>
      <c r="I21" s="308"/>
      <c r="J21" s="308"/>
      <c r="K21" s="308"/>
      <c r="L21" s="308"/>
      <c r="M21" s="308"/>
      <c r="N21" s="308"/>
      <c r="O21" s="308"/>
      <c r="P21" s="322"/>
      <c r="Q21" s="314"/>
      <c r="R21" s="315"/>
      <c r="S21" s="315"/>
    </row>
    <row r="22" spans="1:19" ht="15" customHeight="1">
      <c r="A22" s="310"/>
      <c r="B22" s="311"/>
      <c r="C22" s="312"/>
      <c r="D22" s="297"/>
      <c r="E22" s="323" t="s">
        <v>2937</v>
      </c>
      <c r="F22" s="308"/>
      <c r="G22" s="308"/>
      <c r="H22" s="309"/>
      <c r="I22" s="323" t="s">
        <v>2936</v>
      </c>
      <c r="J22" s="308"/>
      <c r="K22" s="308"/>
      <c r="L22" s="309"/>
      <c r="M22" s="323" t="s">
        <v>2938</v>
      </c>
      <c r="N22" s="308"/>
      <c r="O22" s="308"/>
      <c r="P22" s="309"/>
      <c r="Q22" s="297"/>
    </row>
    <row r="23" spans="1:19" ht="16.8">
      <c r="A23" s="310"/>
      <c r="B23" s="311"/>
      <c r="C23" s="312"/>
      <c r="D23" s="297"/>
      <c r="E23" s="324"/>
      <c r="F23" s="305"/>
      <c r="G23" s="305"/>
      <c r="H23" s="306"/>
      <c r="I23" s="324"/>
      <c r="J23" s="305"/>
      <c r="K23" s="305"/>
      <c r="L23" s="306"/>
      <c r="M23" s="324"/>
      <c r="N23" s="305"/>
      <c r="O23" s="305"/>
      <c r="P23" s="306"/>
      <c r="Q23" s="297"/>
    </row>
    <row r="24" spans="1:19" ht="16.8">
      <c r="A24" s="310"/>
      <c r="B24" s="311"/>
      <c r="C24" s="312"/>
      <c r="D24" s="297"/>
      <c r="E24" s="310"/>
      <c r="F24" s="311"/>
      <c r="G24" s="311"/>
      <c r="H24" s="312"/>
      <c r="I24" s="310"/>
      <c r="J24" s="311"/>
      <c r="K24" s="311"/>
      <c r="L24" s="312"/>
      <c r="M24" s="310"/>
      <c r="N24" s="311"/>
      <c r="O24" s="311"/>
      <c r="P24" s="312"/>
      <c r="Q24" s="297"/>
    </row>
    <row r="25" spans="1:19" ht="16.8">
      <c r="A25" s="310"/>
      <c r="B25" s="311"/>
      <c r="C25" s="312"/>
      <c r="D25" s="297"/>
      <c r="E25" s="310"/>
      <c r="F25" s="311"/>
      <c r="G25" s="311"/>
      <c r="H25" s="312"/>
      <c r="I25" s="310"/>
      <c r="J25" s="311"/>
      <c r="K25" s="311"/>
      <c r="L25" s="312"/>
      <c r="M25" s="310"/>
      <c r="N25" s="311"/>
      <c r="O25" s="311"/>
      <c r="P25" s="312"/>
      <c r="Q25" s="297"/>
    </row>
    <row r="26" spans="1:19" ht="15.75" customHeight="1">
      <c r="A26" s="310"/>
      <c r="B26" s="311"/>
      <c r="C26" s="312"/>
      <c r="D26" s="297"/>
      <c r="E26" s="310"/>
      <c r="F26" s="311"/>
      <c r="G26" s="311"/>
      <c r="H26" s="312"/>
      <c r="I26" s="310"/>
      <c r="J26" s="311"/>
      <c r="K26" s="311"/>
      <c r="L26" s="312"/>
      <c r="M26" s="310"/>
      <c r="N26" s="311"/>
      <c r="O26" s="311"/>
      <c r="P26" s="312"/>
      <c r="Q26" s="297"/>
    </row>
    <row r="27" spans="1:19" ht="15.75" customHeight="1">
      <c r="A27" s="310"/>
      <c r="B27" s="311"/>
      <c r="C27" s="312"/>
      <c r="D27" s="316"/>
      <c r="E27" s="310"/>
      <c r="F27" s="311"/>
      <c r="G27" s="311"/>
      <c r="H27" s="312"/>
      <c r="I27" s="310"/>
      <c r="J27" s="311"/>
      <c r="K27" s="311"/>
      <c r="L27" s="312"/>
      <c r="M27" s="310"/>
      <c r="N27" s="311"/>
      <c r="O27" s="311"/>
      <c r="P27" s="312"/>
      <c r="Q27" s="316"/>
    </row>
    <row r="28" spans="1:19" ht="15.75" customHeight="1">
      <c r="A28" s="310"/>
      <c r="B28" s="311"/>
      <c r="C28" s="312"/>
      <c r="D28" s="316"/>
      <c r="E28" s="310"/>
      <c r="F28" s="311"/>
      <c r="G28" s="311"/>
      <c r="H28" s="312"/>
      <c r="I28" s="310"/>
      <c r="J28" s="311"/>
      <c r="K28" s="311"/>
      <c r="L28" s="312"/>
      <c r="M28" s="310"/>
      <c r="N28" s="311"/>
      <c r="O28" s="311"/>
      <c r="P28" s="312"/>
      <c r="Q28" s="316"/>
    </row>
    <row r="29" spans="1:19" ht="15.75" customHeight="1">
      <c r="A29" s="310"/>
      <c r="B29" s="311"/>
      <c r="C29" s="312"/>
      <c r="D29" s="316"/>
      <c r="E29" s="310"/>
      <c r="F29" s="311"/>
      <c r="G29" s="311"/>
      <c r="H29" s="312"/>
      <c r="I29" s="310"/>
      <c r="J29" s="311"/>
      <c r="K29" s="311"/>
      <c r="L29" s="312"/>
      <c r="M29" s="310"/>
      <c r="N29" s="311"/>
      <c r="O29" s="311"/>
      <c r="P29" s="312"/>
      <c r="Q29" s="316"/>
    </row>
    <row r="30" spans="1:19" ht="15.75" customHeight="1">
      <c r="A30" s="310"/>
      <c r="B30" s="311"/>
      <c r="C30" s="312"/>
      <c r="D30" s="316"/>
      <c r="E30" s="310"/>
      <c r="F30" s="311"/>
      <c r="G30" s="311"/>
      <c r="H30" s="312"/>
      <c r="I30" s="310"/>
      <c r="J30" s="311"/>
      <c r="K30" s="311"/>
      <c r="L30" s="312"/>
      <c r="M30" s="310"/>
      <c r="N30" s="311"/>
      <c r="O30" s="311"/>
      <c r="P30" s="312"/>
      <c r="Q30" s="316"/>
    </row>
    <row r="31" spans="1:19" ht="15.75" customHeight="1">
      <c r="A31" s="310"/>
      <c r="B31" s="311"/>
      <c r="C31" s="312"/>
      <c r="D31" s="316"/>
      <c r="E31" s="310"/>
      <c r="F31" s="311"/>
      <c r="G31" s="311"/>
      <c r="H31" s="312"/>
      <c r="I31" s="310"/>
      <c r="J31" s="311"/>
      <c r="K31" s="311"/>
      <c r="L31" s="312"/>
      <c r="M31" s="310"/>
      <c r="N31" s="311"/>
      <c r="O31" s="311"/>
      <c r="P31" s="312"/>
      <c r="Q31" s="316"/>
    </row>
    <row r="32" spans="1:19" ht="15.75" customHeight="1">
      <c r="A32" s="310"/>
      <c r="B32" s="311"/>
      <c r="C32" s="312"/>
      <c r="D32" s="316"/>
      <c r="E32" s="310"/>
      <c r="F32" s="311"/>
      <c r="G32" s="311"/>
      <c r="H32" s="312"/>
      <c r="I32" s="310"/>
      <c r="J32" s="311"/>
      <c r="K32" s="311"/>
      <c r="L32" s="312"/>
      <c r="M32" s="310"/>
      <c r="N32" s="311"/>
      <c r="O32" s="311"/>
      <c r="P32" s="312"/>
      <c r="Q32" s="316"/>
    </row>
    <row r="33" spans="1:40" ht="15.75" customHeight="1">
      <c r="A33" s="310"/>
      <c r="B33" s="311"/>
      <c r="C33" s="312"/>
      <c r="D33" s="316"/>
      <c r="E33" s="310"/>
      <c r="F33" s="311"/>
      <c r="G33" s="311"/>
      <c r="H33" s="312"/>
      <c r="I33" s="310"/>
      <c r="J33" s="311"/>
      <c r="K33" s="311"/>
      <c r="L33" s="312"/>
      <c r="M33" s="310"/>
      <c r="N33" s="311"/>
      <c r="O33" s="311"/>
      <c r="P33" s="312"/>
      <c r="Q33" s="316"/>
    </row>
    <row r="34" spans="1:40" ht="77.25" customHeight="1">
      <c r="A34" s="310"/>
      <c r="B34" s="311"/>
      <c r="C34" s="312"/>
      <c r="D34" s="297"/>
      <c r="E34" s="310"/>
      <c r="F34" s="311"/>
      <c r="G34" s="311"/>
      <c r="H34" s="312"/>
      <c r="I34" s="310"/>
      <c r="J34" s="311"/>
      <c r="K34" s="311"/>
      <c r="L34" s="312"/>
      <c r="M34" s="310"/>
      <c r="N34" s="311"/>
      <c r="O34" s="311"/>
      <c r="P34" s="312"/>
      <c r="Q34" s="297"/>
    </row>
    <row r="35" spans="1:40" ht="15.75" customHeight="1">
      <c r="A35" s="318"/>
      <c r="B35" s="319"/>
      <c r="C35" s="320"/>
      <c r="D35" s="297"/>
      <c r="E35" s="318"/>
      <c r="F35" s="319"/>
      <c r="G35" s="319"/>
      <c r="H35" s="320"/>
      <c r="I35" s="318"/>
      <c r="J35" s="319"/>
      <c r="K35" s="319"/>
      <c r="L35" s="320"/>
      <c r="M35" s="318"/>
      <c r="N35" s="319"/>
      <c r="O35" s="319"/>
      <c r="P35" s="320"/>
      <c r="Q35" s="297"/>
    </row>
    <row r="36" spans="1:40" ht="15.75" customHeight="1">
      <c r="A36" s="325"/>
      <c r="B36" s="326"/>
      <c r="C36" s="326"/>
      <c r="D36" s="326"/>
      <c r="E36" s="326"/>
      <c r="F36" s="326"/>
      <c r="G36" s="326"/>
      <c r="H36" s="326"/>
      <c r="I36" s="326"/>
      <c r="J36" s="326"/>
      <c r="K36" s="326"/>
      <c r="L36" s="326"/>
      <c r="M36" s="326"/>
      <c r="N36" s="326"/>
      <c r="O36" s="326"/>
      <c r="P36" s="327"/>
      <c r="Q36" s="297"/>
    </row>
    <row r="37" spans="1:40" ht="30.75" customHeight="1">
      <c r="A37" s="328" t="s">
        <v>2990</v>
      </c>
      <c r="B37" s="311"/>
      <c r="C37" s="311"/>
      <c r="D37" s="311"/>
      <c r="E37" s="311"/>
      <c r="F37" s="311"/>
      <c r="G37" s="311"/>
      <c r="H37" s="311"/>
      <c r="I37" s="311"/>
      <c r="J37" s="311"/>
      <c r="K37" s="311"/>
      <c r="L37" s="311"/>
      <c r="M37" s="311"/>
      <c r="N37" s="311"/>
      <c r="O37" s="311"/>
      <c r="P37" s="311"/>
      <c r="Q37" s="329"/>
      <c r="R37" s="330"/>
      <c r="S37" s="330"/>
    </row>
    <row r="38" spans="1:40" ht="24.75" customHeight="1">
      <c r="A38" s="329"/>
      <c r="B38" s="329"/>
      <c r="C38" s="329"/>
      <c r="D38" s="329"/>
      <c r="E38" s="329"/>
      <c r="F38" s="329"/>
      <c r="G38" s="329"/>
      <c r="H38" s="329"/>
      <c r="I38" s="329"/>
      <c r="J38" s="329"/>
      <c r="K38" s="329"/>
      <c r="L38" s="329"/>
      <c r="M38" s="329"/>
      <c r="N38" s="329"/>
      <c r="O38" s="329"/>
      <c r="P38" s="329"/>
      <c r="Q38" s="329"/>
      <c r="R38" s="330"/>
      <c r="S38" s="330"/>
      <c r="AN38" s="331" t="s">
        <v>38</v>
      </c>
    </row>
    <row r="39" spans="1:40" ht="24.75" customHeight="1">
      <c r="A39" s="332"/>
      <c r="B39" s="333" t="s">
        <v>102</v>
      </c>
      <c r="C39" s="334"/>
      <c r="D39" s="334"/>
      <c r="E39" s="334"/>
      <c r="F39" s="335"/>
      <c r="G39" s="329"/>
      <c r="H39" s="333" t="s">
        <v>103</v>
      </c>
      <c r="I39" s="334"/>
      <c r="J39" s="334"/>
      <c r="K39" s="335"/>
      <c r="L39" s="329"/>
      <c r="M39" s="333" t="s">
        <v>104</v>
      </c>
      <c r="N39" s="334"/>
      <c r="O39" s="334"/>
      <c r="P39" s="335"/>
      <c r="Q39" s="329"/>
      <c r="R39" s="330"/>
      <c r="S39" s="330"/>
      <c r="AN39" s="331" t="s">
        <v>105</v>
      </c>
    </row>
    <row r="40" spans="1:40" ht="24.75" customHeight="1">
      <c r="A40" s="332"/>
      <c r="B40" s="336"/>
      <c r="C40" s="319"/>
      <c r="D40" s="319"/>
      <c r="E40" s="319"/>
      <c r="F40" s="337"/>
      <c r="G40" s="329"/>
      <c r="H40" s="336"/>
      <c r="I40" s="319"/>
      <c r="J40" s="319"/>
      <c r="K40" s="337"/>
      <c r="L40" s="329"/>
      <c r="M40" s="336"/>
      <c r="N40" s="319"/>
      <c r="O40" s="319"/>
      <c r="P40" s="337"/>
      <c r="Q40" s="329"/>
      <c r="R40" s="330"/>
      <c r="S40" s="330"/>
      <c r="AN40" s="331" t="s">
        <v>106</v>
      </c>
    </row>
    <row r="41" spans="1:40" ht="24.75" customHeight="1">
      <c r="A41" s="332"/>
      <c r="B41" s="338" t="s">
        <v>2941</v>
      </c>
      <c r="C41" s="305"/>
      <c r="D41" s="305"/>
      <c r="E41" s="305"/>
      <c r="F41" s="339"/>
      <c r="G41" s="329"/>
      <c r="H41" s="338" t="s">
        <v>2942</v>
      </c>
      <c r="I41" s="305"/>
      <c r="J41" s="305"/>
      <c r="K41" s="339"/>
      <c r="L41" s="329"/>
      <c r="M41" s="338" t="s">
        <v>2943</v>
      </c>
      <c r="N41" s="305"/>
      <c r="O41" s="305"/>
      <c r="P41" s="339"/>
      <c r="Q41" s="329"/>
      <c r="R41" s="330"/>
      <c r="S41" s="330"/>
      <c r="AN41" s="331" t="s">
        <v>107</v>
      </c>
    </row>
    <row r="42" spans="1:40" ht="24.75" customHeight="1">
      <c r="A42" s="332"/>
      <c r="B42" s="340"/>
      <c r="C42" s="341"/>
      <c r="D42" s="341"/>
      <c r="E42" s="341"/>
      <c r="F42" s="342"/>
      <c r="G42" s="329"/>
      <c r="H42" s="340"/>
      <c r="I42" s="341"/>
      <c r="J42" s="341"/>
      <c r="K42" s="342"/>
      <c r="L42" s="329"/>
      <c r="M42" s="340"/>
      <c r="N42" s="341"/>
      <c r="O42" s="341"/>
      <c r="P42" s="342"/>
      <c r="Q42" s="329"/>
      <c r="R42" s="330"/>
      <c r="S42" s="330"/>
    </row>
    <row r="43" spans="1:40" ht="24.75" customHeight="1">
      <c r="A43" s="332"/>
      <c r="B43" s="332"/>
      <c r="C43" s="332"/>
      <c r="D43" s="332"/>
      <c r="E43" s="332"/>
      <c r="F43" s="332"/>
      <c r="G43" s="329"/>
      <c r="H43" s="332"/>
      <c r="I43" s="332"/>
      <c r="J43" s="332"/>
      <c r="K43" s="332"/>
      <c r="L43" s="329"/>
      <c r="M43" s="332"/>
      <c r="N43" s="332"/>
      <c r="O43" s="332"/>
      <c r="P43" s="332"/>
      <c r="Q43" s="329"/>
      <c r="R43" s="330"/>
      <c r="S43" s="330"/>
    </row>
    <row r="44" spans="1:40" ht="24.75" customHeight="1">
      <c r="A44" s="332"/>
      <c r="B44" s="343" t="s">
        <v>108</v>
      </c>
      <c r="C44" s="344"/>
      <c r="D44" s="344"/>
      <c r="E44" s="344"/>
      <c r="F44" s="345"/>
      <c r="G44" s="329"/>
      <c r="H44" s="346" t="s">
        <v>108</v>
      </c>
      <c r="I44" s="347"/>
      <c r="J44" s="347"/>
      <c r="K44" s="348"/>
      <c r="L44" s="329"/>
      <c r="M44" s="346" t="s">
        <v>108</v>
      </c>
      <c r="N44" s="347"/>
      <c r="O44" s="347"/>
      <c r="P44" s="348"/>
      <c r="Q44" s="329"/>
      <c r="R44" s="330"/>
      <c r="S44" s="330"/>
    </row>
    <row r="45" spans="1:40" ht="15" customHeight="1">
      <c r="A45" s="349"/>
      <c r="B45" s="350"/>
      <c r="C45" s="351"/>
      <c r="D45" s="351"/>
      <c r="E45" s="351"/>
      <c r="F45" s="352"/>
      <c r="G45" s="329"/>
      <c r="H45" s="353"/>
      <c r="I45" s="341"/>
      <c r="J45" s="341"/>
      <c r="K45" s="342"/>
      <c r="L45" s="329"/>
      <c r="M45" s="353"/>
      <c r="N45" s="341"/>
      <c r="O45" s="341"/>
      <c r="P45" s="342"/>
      <c r="Q45" s="332"/>
      <c r="R45" s="354"/>
      <c r="S45" s="354"/>
    </row>
    <row r="46" spans="1:40" ht="15" customHeight="1">
      <c r="A46" s="349"/>
      <c r="B46" s="349"/>
      <c r="C46" s="349"/>
      <c r="D46" s="349"/>
      <c r="E46" s="349"/>
      <c r="F46" s="349"/>
      <c r="G46" s="329"/>
      <c r="H46" s="332"/>
      <c r="I46" s="349"/>
      <c r="J46" s="349"/>
      <c r="K46" s="349"/>
      <c r="L46" s="329"/>
      <c r="M46" s="349"/>
      <c r="N46" s="332"/>
      <c r="O46" s="332"/>
      <c r="P46" s="332"/>
      <c r="Q46" s="332"/>
      <c r="R46" s="354"/>
      <c r="S46" s="354"/>
    </row>
    <row r="47" spans="1:40" ht="15" customHeight="1">
      <c r="A47" s="349"/>
      <c r="B47" s="349"/>
      <c r="C47" s="349"/>
      <c r="D47" s="349"/>
      <c r="E47" s="349"/>
      <c r="F47" s="349"/>
      <c r="G47" s="329"/>
      <c r="H47" s="332"/>
      <c r="I47" s="349"/>
      <c r="J47" s="349"/>
      <c r="K47" s="349"/>
      <c r="L47" s="329"/>
      <c r="M47" s="349"/>
      <c r="N47" s="332"/>
      <c r="O47" s="332"/>
      <c r="P47" s="332"/>
      <c r="Q47" s="332"/>
      <c r="R47" s="354"/>
      <c r="S47" s="354"/>
    </row>
    <row r="48" spans="1:40" ht="15" customHeight="1">
      <c r="A48" s="349"/>
      <c r="B48" s="355" t="s">
        <v>109</v>
      </c>
      <c r="C48" s="334"/>
      <c r="D48" s="334"/>
      <c r="E48" s="334"/>
      <c r="F48" s="335"/>
      <c r="G48" s="329"/>
      <c r="H48" s="356" t="s">
        <v>110</v>
      </c>
      <c r="I48" s="334"/>
      <c r="J48" s="334"/>
      <c r="K48" s="335"/>
      <c r="L48" s="329"/>
      <c r="M48" s="356" t="s">
        <v>110</v>
      </c>
      <c r="N48" s="334"/>
      <c r="O48" s="334"/>
      <c r="P48" s="335"/>
      <c r="Q48" s="332"/>
      <c r="R48" s="354"/>
      <c r="S48" s="354"/>
    </row>
    <row r="49" spans="1:18" ht="15" customHeight="1" thickBot="1">
      <c r="A49" s="349"/>
      <c r="B49" s="340"/>
      <c r="C49" s="341"/>
      <c r="D49" s="341"/>
      <c r="E49" s="341"/>
      <c r="F49" s="342"/>
      <c r="G49" s="329"/>
      <c r="H49" s="340"/>
      <c r="I49" s="341"/>
      <c r="J49" s="341"/>
      <c r="K49" s="342"/>
      <c r="L49" s="329"/>
      <c r="M49" s="340"/>
      <c r="N49" s="341"/>
      <c r="O49" s="341"/>
      <c r="P49" s="342"/>
      <c r="Q49" s="332"/>
      <c r="R49" s="354"/>
    </row>
    <row r="50" spans="1:18" ht="15" customHeight="1">
      <c r="A50" s="349"/>
      <c r="B50" s="357" t="s">
        <v>2944</v>
      </c>
      <c r="C50" s="334"/>
      <c r="D50" s="334"/>
      <c r="E50" s="334"/>
      <c r="F50" s="335"/>
      <c r="G50" s="329"/>
      <c r="H50" s="358" t="s">
        <v>2945</v>
      </c>
      <c r="I50" s="312"/>
      <c r="J50" s="359">
        <v>0.14000000000000001</v>
      </c>
      <c r="K50" s="360" t="s">
        <v>108</v>
      </c>
      <c r="L50" s="329"/>
      <c r="M50" s="358" t="s">
        <v>2945</v>
      </c>
      <c r="N50" s="312"/>
      <c r="O50" s="359" t="s">
        <v>2957</v>
      </c>
      <c r="P50" s="360" t="s">
        <v>108</v>
      </c>
      <c r="Q50" s="332"/>
      <c r="R50" s="354"/>
    </row>
    <row r="51" spans="1:18" ht="15" customHeight="1">
      <c r="A51" s="349"/>
      <c r="B51" s="361"/>
      <c r="C51" s="311"/>
      <c r="D51" s="311"/>
      <c r="E51" s="311"/>
      <c r="F51" s="362"/>
      <c r="G51" s="329"/>
      <c r="H51" s="361"/>
      <c r="I51" s="312"/>
      <c r="J51" s="363"/>
      <c r="K51" s="364"/>
      <c r="L51" s="329"/>
      <c r="M51" s="361"/>
      <c r="N51" s="312"/>
      <c r="O51" s="363"/>
      <c r="P51" s="364"/>
      <c r="Q51" s="332"/>
      <c r="R51" s="354"/>
    </row>
    <row r="52" spans="1:18" ht="15" customHeight="1">
      <c r="A52" s="349"/>
      <c r="B52" s="361"/>
      <c r="C52" s="311"/>
      <c r="D52" s="311"/>
      <c r="E52" s="311"/>
      <c r="F52" s="362"/>
      <c r="G52" s="329"/>
      <c r="H52" s="336"/>
      <c r="I52" s="320"/>
      <c r="J52" s="365"/>
      <c r="K52" s="366"/>
      <c r="L52" s="329"/>
      <c r="M52" s="336"/>
      <c r="N52" s="320"/>
      <c r="O52" s="365"/>
      <c r="P52" s="366"/>
      <c r="Q52" s="349"/>
    </row>
    <row r="53" spans="1:18" ht="15.75" customHeight="1">
      <c r="A53" s="349"/>
      <c r="B53" s="361"/>
      <c r="C53" s="311"/>
      <c r="D53" s="311"/>
      <c r="E53" s="311"/>
      <c r="F53" s="362"/>
      <c r="G53" s="329"/>
      <c r="H53" s="367"/>
      <c r="I53" s="368" t="s">
        <v>2956</v>
      </c>
      <c r="J53" s="368" t="s">
        <v>2946</v>
      </c>
      <c r="K53" s="369" t="s">
        <v>2963</v>
      </c>
      <c r="L53" s="329"/>
      <c r="M53" s="367"/>
      <c r="N53" s="370"/>
      <c r="O53" s="368" t="s">
        <v>2946</v>
      </c>
      <c r="P53" s="369" t="s">
        <v>2964</v>
      </c>
      <c r="Q53" s="349"/>
    </row>
    <row r="54" spans="1:18" ht="15" customHeight="1" thickBot="1">
      <c r="A54" s="349"/>
      <c r="B54" s="340"/>
      <c r="C54" s="341"/>
      <c r="D54" s="341"/>
      <c r="E54" s="341"/>
      <c r="F54" s="342"/>
      <c r="G54" s="329"/>
      <c r="H54" s="371"/>
      <c r="I54" s="372" t="s">
        <v>2952</v>
      </c>
      <c r="J54" s="372" t="s">
        <v>2947</v>
      </c>
      <c r="K54" s="362"/>
      <c r="L54" s="329"/>
      <c r="M54" s="373"/>
      <c r="N54" s="374"/>
      <c r="O54" s="372" t="s">
        <v>2958</v>
      </c>
      <c r="P54" s="362"/>
      <c r="Q54" s="349"/>
    </row>
    <row r="55" spans="1:18" ht="15" customHeight="1">
      <c r="A55" s="349"/>
      <c r="B55" s="349"/>
      <c r="C55" s="349"/>
      <c r="D55" s="349"/>
      <c r="E55" s="349"/>
      <c r="F55" s="349"/>
      <c r="G55" s="329"/>
      <c r="H55" s="375"/>
      <c r="I55" s="372" t="s">
        <v>2952</v>
      </c>
      <c r="J55" s="372" t="s">
        <v>2948</v>
      </c>
      <c r="K55" s="362"/>
      <c r="L55" s="329"/>
      <c r="M55" s="375"/>
      <c r="N55" s="372"/>
      <c r="O55" s="372" t="s">
        <v>2959</v>
      </c>
      <c r="P55" s="362"/>
      <c r="Q55" s="349"/>
    </row>
    <row r="56" spans="1:18" ht="15" customHeight="1">
      <c r="A56" s="349"/>
      <c r="B56" s="349"/>
      <c r="C56" s="349"/>
      <c r="D56" s="349"/>
      <c r="E56" s="349"/>
      <c r="F56" s="349"/>
      <c r="G56" s="329"/>
      <c r="H56" s="376"/>
      <c r="I56" s="372" t="s">
        <v>2953</v>
      </c>
      <c r="J56" s="372" t="s">
        <v>2949</v>
      </c>
      <c r="K56" s="362"/>
      <c r="L56" s="329"/>
      <c r="M56" s="376"/>
      <c r="N56" s="372"/>
      <c r="O56" s="372" t="s">
        <v>2960</v>
      </c>
      <c r="P56" s="362"/>
      <c r="Q56" s="349"/>
    </row>
    <row r="57" spans="1:18" ht="15" customHeight="1">
      <c r="A57" s="349"/>
      <c r="B57" s="349"/>
      <c r="C57" s="349"/>
      <c r="D57" s="349"/>
      <c r="E57" s="349"/>
      <c r="F57" s="349"/>
      <c r="G57" s="329"/>
      <c r="H57" s="377"/>
      <c r="I57" s="372" t="s">
        <v>2954</v>
      </c>
      <c r="J57" s="372" t="s">
        <v>2950</v>
      </c>
      <c r="K57" s="362"/>
      <c r="L57" s="329"/>
      <c r="M57" s="377"/>
      <c r="N57" s="372"/>
      <c r="O57" s="372" t="s">
        <v>2961</v>
      </c>
      <c r="P57" s="362"/>
      <c r="Q57" s="349"/>
    </row>
    <row r="58" spans="1:18" ht="15" customHeight="1" thickBot="1">
      <c r="A58" s="349"/>
      <c r="B58" s="349"/>
      <c r="C58" s="349"/>
      <c r="D58" s="349"/>
      <c r="E58" s="349"/>
      <c r="F58" s="349"/>
      <c r="G58" s="329"/>
      <c r="H58" s="378"/>
      <c r="I58" s="379" t="s">
        <v>2955</v>
      </c>
      <c r="J58" s="379" t="s">
        <v>2951</v>
      </c>
      <c r="K58" s="362"/>
      <c r="L58" s="329"/>
      <c r="M58" s="380"/>
      <c r="N58" s="381"/>
      <c r="O58" s="379" t="s">
        <v>2962</v>
      </c>
      <c r="P58" s="362"/>
      <c r="Q58" s="349"/>
    </row>
    <row r="59" spans="1:18" ht="15" customHeight="1" thickBot="1">
      <c r="A59" s="349"/>
      <c r="B59" s="349"/>
      <c r="C59" s="349"/>
      <c r="D59" s="349"/>
      <c r="E59" s="349"/>
      <c r="F59" s="349"/>
      <c r="G59" s="329"/>
      <c r="H59" s="382" t="s">
        <v>111</v>
      </c>
      <c r="I59" s="383">
        <f t="shared" ref="I59:J59" si="0">SUM(I53:I58)</f>
        <v>0</v>
      </c>
      <c r="J59" s="384">
        <f t="shared" si="0"/>
        <v>0</v>
      </c>
      <c r="K59" s="342"/>
      <c r="L59" s="329"/>
      <c r="M59" s="385" t="s">
        <v>111</v>
      </c>
      <c r="N59" s="386">
        <f t="shared" ref="N59:O59" si="1">SUM(N53:N58)</f>
        <v>0</v>
      </c>
      <c r="O59" s="387">
        <f t="shared" si="1"/>
        <v>0</v>
      </c>
      <c r="P59" s="342"/>
      <c r="Q59" s="349"/>
    </row>
    <row r="60" spans="1:18" ht="15" customHeight="1">
      <c r="A60" s="349"/>
      <c r="B60" s="349"/>
      <c r="C60" s="349"/>
      <c r="D60" s="332"/>
      <c r="E60" s="332"/>
      <c r="F60" s="349"/>
      <c r="G60" s="349"/>
      <c r="H60" s="349"/>
      <c r="I60" s="349"/>
      <c r="J60" s="349"/>
      <c r="K60" s="332"/>
      <c r="L60" s="329"/>
      <c r="M60" s="349"/>
      <c r="N60" s="349"/>
      <c r="O60" s="349"/>
      <c r="P60" s="349"/>
      <c r="Q60" s="349"/>
    </row>
    <row r="61" spans="1:18" ht="15" customHeight="1">
      <c r="A61" s="349"/>
      <c r="B61" s="349"/>
      <c r="C61" s="349"/>
      <c r="D61" s="332"/>
      <c r="E61" s="332"/>
      <c r="F61" s="349"/>
      <c r="G61" s="349"/>
      <c r="H61" s="349"/>
      <c r="I61" s="388" t="s">
        <v>2965</v>
      </c>
      <c r="J61" s="334"/>
      <c r="K61" s="334"/>
      <c r="L61" s="334"/>
      <c r="M61" s="334"/>
      <c r="N61" s="334"/>
      <c r="O61" s="335"/>
      <c r="P61" s="349"/>
      <c r="Q61" s="349"/>
    </row>
    <row r="62" spans="1:18" ht="15" customHeight="1">
      <c r="A62" s="349"/>
      <c r="B62" s="349"/>
      <c r="C62" s="349"/>
      <c r="D62" s="332"/>
      <c r="E62" s="332"/>
      <c r="F62" s="349"/>
      <c r="G62" s="349"/>
      <c r="H62" s="349"/>
      <c r="I62" s="340"/>
      <c r="J62" s="341"/>
      <c r="K62" s="341"/>
      <c r="L62" s="341"/>
      <c r="M62" s="341"/>
      <c r="N62" s="341"/>
      <c r="O62" s="342"/>
      <c r="P62" s="349"/>
      <c r="Q62" s="349"/>
    </row>
    <row r="63" spans="1:18" ht="15" customHeight="1">
      <c r="A63" s="349"/>
      <c r="B63" s="349"/>
      <c r="C63" s="349"/>
      <c r="D63" s="332"/>
      <c r="E63" s="332"/>
      <c r="F63" s="349"/>
      <c r="G63" s="349"/>
      <c r="H63" s="349"/>
      <c r="I63" s="349"/>
      <c r="J63" s="349"/>
      <c r="K63" s="332"/>
      <c r="L63" s="349"/>
      <c r="M63" s="349"/>
      <c r="N63" s="349"/>
      <c r="O63" s="349"/>
      <c r="P63" s="349"/>
      <c r="Q63" s="349"/>
    </row>
    <row r="64" spans="1:18" ht="15" customHeight="1">
      <c r="A64" s="349"/>
      <c r="B64" s="349"/>
      <c r="C64" s="349"/>
      <c r="D64" s="332"/>
      <c r="E64" s="332"/>
      <c r="F64" s="349"/>
      <c r="G64" s="349"/>
      <c r="H64" s="332"/>
      <c r="I64" s="349"/>
      <c r="J64" s="389"/>
      <c r="K64" s="332"/>
      <c r="L64" s="332"/>
      <c r="M64" s="332"/>
      <c r="N64" s="332"/>
      <c r="O64" s="332"/>
      <c r="P64" s="332"/>
      <c r="Q64" s="349"/>
    </row>
    <row r="65" spans="1:17" ht="15" customHeight="1">
      <c r="A65" s="332"/>
      <c r="B65" s="332"/>
      <c r="C65" s="332"/>
      <c r="D65" s="349"/>
      <c r="E65" s="332"/>
      <c r="F65" s="332"/>
      <c r="G65" s="332"/>
      <c r="H65" s="349"/>
      <c r="I65" s="390" t="s">
        <v>112</v>
      </c>
      <c r="J65" s="334"/>
      <c r="K65" s="334"/>
      <c r="L65" s="335"/>
      <c r="M65" s="349"/>
      <c r="N65" s="349"/>
      <c r="O65" s="349"/>
      <c r="P65" s="349"/>
      <c r="Q65" s="349"/>
    </row>
    <row r="66" spans="1:17" ht="15.75" customHeight="1">
      <c r="A66" s="349"/>
      <c r="B66" s="349"/>
      <c r="C66" s="349"/>
      <c r="D66" s="349"/>
      <c r="E66" s="391" t="s">
        <v>2991</v>
      </c>
      <c r="F66" s="392"/>
      <c r="G66" s="393"/>
      <c r="H66" s="349"/>
      <c r="I66" s="361"/>
      <c r="J66" s="311"/>
      <c r="K66" s="311"/>
      <c r="L66" s="362"/>
      <c r="M66" s="349"/>
      <c r="N66" s="349"/>
      <c r="O66" s="349"/>
      <c r="P66" s="349"/>
      <c r="Q66" s="349"/>
    </row>
    <row r="67" spans="1:17" ht="30" customHeight="1">
      <c r="A67" s="349"/>
      <c r="B67" s="349"/>
      <c r="C67" s="349"/>
      <c r="D67" s="349"/>
      <c r="E67" s="394"/>
      <c r="F67" s="395"/>
      <c r="G67" s="396"/>
      <c r="H67" s="349"/>
      <c r="I67" s="340"/>
      <c r="J67" s="341"/>
      <c r="K67" s="341"/>
      <c r="L67" s="342"/>
      <c r="M67" s="349"/>
      <c r="N67" s="349"/>
      <c r="O67" s="349"/>
      <c r="P67" s="349"/>
      <c r="Q67" s="349"/>
    </row>
    <row r="68" spans="1:17" ht="15.75" customHeight="1">
      <c r="A68" s="349"/>
      <c r="B68" s="349"/>
      <c r="C68" s="349"/>
      <c r="D68" s="349"/>
      <c r="E68" s="349"/>
      <c r="F68" s="349"/>
      <c r="G68" s="349"/>
      <c r="H68" s="349"/>
      <c r="I68" s="349"/>
      <c r="J68" s="349"/>
      <c r="K68" s="349"/>
      <c r="L68" s="349"/>
      <c r="M68" s="349"/>
      <c r="N68" s="349"/>
      <c r="O68" s="349"/>
      <c r="P68" s="349"/>
      <c r="Q68" s="349"/>
    </row>
    <row r="69" spans="1:17" ht="15.75" customHeight="1">
      <c r="A69" s="349"/>
      <c r="B69" s="349"/>
      <c r="C69" s="349"/>
      <c r="D69" s="349"/>
      <c r="E69" s="349"/>
      <c r="F69" s="349"/>
      <c r="G69" s="349"/>
      <c r="H69" s="349"/>
      <c r="I69" s="349"/>
      <c r="J69" s="349"/>
      <c r="K69" s="349"/>
      <c r="L69" s="349"/>
      <c r="M69" s="349"/>
      <c r="N69" s="349"/>
      <c r="O69" s="349"/>
      <c r="P69" s="349"/>
      <c r="Q69" s="349"/>
    </row>
    <row r="70" spans="1:17" ht="15.75" customHeight="1">
      <c r="A70" s="349"/>
      <c r="B70" s="349"/>
      <c r="C70" s="349"/>
      <c r="D70" s="349"/>
      <c r="E70" s="349"/>
      <c r="F70" s="349"/>
      <c r="G70" s="349"/>
      <c r="H70" s="349"/>
      <c r="I70" s="349"/>
      <c r="J70" s="349"/>
      <c r="K70" s="349"/>
      <c r="L70" s="349"/>
      <c r="M70" s="349"/>
      <c r="N70" s="349"/>
      <c r="O70" s="349"/>
      <c r="P70" s="349"/>
      <c r="Q70" s="349"/>
    </row>
    <row r="71" spans="1:17" ht="15.75" customHeight="1"/>
    <row r="72" spans="1:17" ht="15.75" customHeight="1"/>
    <row r="73" spans="1:17" ht="15.75" customHeight="1"/>
    <row r="74" spans="1:17" ht="15.75" customHeight="1"/>
    <row r="75" spans="1:17" ht="15.75" customHeight="1"/>
    <row r="76" spans="1:17" ht="15.75" customHeight="1"/>
    <row r="77" spans="1:17" ht="15.75" customHeight="1"/>
    <row r="78" spans="1:17" ht="15.75" customHeight="1"/>
    <row r="79" spans="1:17" ht="15.75" customHeight="1"/>
    <row r="80" spans="1:17" ht="15.75" customHeight="1"/>
    <row r="81" s="303" customFormat="1" ht="15.75" customHeight="1"/>
    <row r="82" s="303" customFormat="1" ht="15.75" customHeight="1"/>
    <row r="83" s="303" customFormat="1" ht="15.75" customHeight="1"/>
    <row r="84" s="303" customFormat="1" ht="15.75" customHeight="1"/>
    <row r="85" s="303" customFormat="1" ht="15.75" customHeight="1"/>
    <row r="86" s="303" customFormat="1" ht="15.75" customHeight="1"/>
    <row r="87" s="303" customFormat="1" ht="15.75" customHeight="1"/>
    <row r="88" s="303" customFormat="1" ht="15.75" customHeight="1"/>
    <row r="89" s="303" customFormat="1" ht="15.75" customHeight="1"/>
    <row r="90" s="303" customFormat="1" ht="15.75" customHeight="1"/>
    <row r="91" s="303" customFormat="1" ht="15.75" customHeight="1"/>
    <row r="92" s="303" customFormat="1" ht="15.75" customHeight="1"/>
    <row r="93" s="303" customFormat="1" ht="15.75" customHeight="1"/>
    <row r="94" s="303" customFormat="1" ht="15.75" customHeight="1"/>
    <row r="95" s="303" customFormat="1" ht="15.75" customHeight="1"/>
    <row r="96" s="303" customFormat="1" ht="15.75" customHeight="1"/>
    <row r="97" s="303" customFormat="1" ht="15.75" customHeight="1"/>
    <row r="98" s="303" customFormat="1" ht="15.75" customHeight="1"/>
    <row r="99" s="303" customFormat="1" ht="15.75" customHeight="1"/>
    <row r="100" s="303" customFormat="1" ht="15.75" customHeight="1"/>
    <row r="101" s="303" customFormat="1" ht="15.75" customHeight="1"/>
    <row r="102" s="303" customFormat="1" ht="15.75" customHeight="1"/>
    <row r="103" s="303" customFormat="1" ht="15.75" customHeight="1"/>
    <row r="104" s="303" customFormat="1" ht="15.75" customHeight="1"/>
    <row r="105" s="303" customFormat="1" ht="15.75" customHeight="1"/>
    <row r="106" s="303" customFormat="1" ht="15.75" customHeight="1"/>
    <row r="107" s="303" customFormat="1" ht="15.75" customHeight="1"/>
    <row r="108" s="303" customFormat="1" ht="15.75" customHeight="1"/>
    <row r="109" s="303" customFormat="1" ht="15.75" customHeight="1"/>
    <row r="110" s="303" customFormat="1" ht="15.75" customHeight="1"/>
    <row r="111" s="303" customFormat="1" ht="15.75" customHeight="1"/>
    <row r="112" s="303" customFormat="1" ht="15.75" customHeight="1"/>
    <row r="113" s="303" customFormat="1" ht="15.75" customHeight="1"/>
    <row r="114" s="303" customFormat="1" ht="15.75" customHeight="1"/>
    <row r="115" s="303" customFormat="1" ht="15.75" customHeight="1"/>
    <row r="116" s="303" customFormat="1" ht="15.75" customHeight="1"/>
    <row r="117" s="303" customFormat="1" ht="15.75" customHeight="1"/>
    <row r="118" s="303" customFormat="1" ht="15.75" customHeight="1"/>
    <row r="119" s="303" customFormat="1" ht="15.75" customHeight="1"/>
    <row r="120" s="303" customFormat="1" ht="15.75" customHeight="1"/>
    <row r="121" s="303" customFormat="1" ht="15.75" customHeight="1"/>
    <row r="122" s="303" customFormat="1" ht="15.75" customHeight="1"/>
    <row r="123" s="303" customFormat="1" ht="15.75" customHeight="1"/>
    <row r="124" s="303" customFormat="1" ht="15.75" customHeight="1"/>
    <row r="125" s="303" customFormat="1" ht="15.75" customHeight="1"/>
    <row r="126" s="303" customFormat="1" ht="15.75" customHeight="1"/>
    <row r="127" s="303" customFormat="1" ht="15.75" customHeight="1"/>
    <row r="128" s="303" customFormat="1" ht="15.75" customHeight="1"/>
    <row r="129" s="303" customFormat="1" ht="15.75" customHeight="1"/>
    <row r="130" s="303" customFormat="1" ht="15.75" customHeight="1"/>
    <row r="131" s="303" customFormat="1" ht="15.75" customHeight="1"/>
    <row r="132" s="303" customFormat="1" ht="15.75" customHeight="1"/>
    <row r="133" s="303" customFormat="1" ht="15.75" customHeight="1"/>
    <row r="134" s="303" customFormat="1" ht="15.75" customHeight="1"/>
    <row r="135" s="303" customFormat="1" ht="15.75" customHeight="1"/>
    <row r="136" s="303" customFormat="1" ht="15.75" customHeight="1"/>
    <row r="137" s="303" customFormat="1" ht="15.75" customHeight="1"/>
    <row r="138" s="303" customFormat="1" ht="15.75" customHeight="1"/>
    <row r="139" s="303" customFormat="1" ht="15.75" customHeight="1"/>
    <row r="140" s="303" customFormat="1" ht="15.75" customHeight="1"/>
    <row r="141" s="303" customFormat="1" ht="15.75" customHeight="1"/>
    <row r="142" s="303" customFormat="1" ht="15.75" customHeight="1"/>
    <row r="143" s="303" customFormat="1" ht="15.75" customHeight="1"/>
    <row r="144" s="303" customFormat="1" ht="15.75" customHeight="1"/>
    <row r="145" s="303" customFormat="1" ht="15.75" customHeight="1"/>
    <row r="146" s="303" customFormat="1" ht="15.75" customHeight="1"/>
    <row r="147" s="303" customFormat="1" ht="15.75" customHeight="1"/>
    <row r="148" s="303" customFormat="1" ht="15.75" customHeight="1"/>
    <row r="149" s="303" customFormat="1" ht="15.75" customHeight="1"/>
    <row r="150" s="303" customFormat="1" ht="15.75" customHeight="1"/>
    <row r="151" s="303" customFormat="1" ht="15.75" customHeight="1"/>
    <row r="152" s="303" customFormat="1" ht="15.75" customHeight="1"/>
    <row r="153" s="303" customFormat="1" ht="15.75" customHeight="1"/>
    <row r="154" s="303" customFormat="1" ht="15.75" customHeight="1"/>
    <row r="155" s="303" customFormat="1" ht="15.75" customHeight="1"/>
    <row r="156" s="303" customFormat="1" ht="15.75" customHeight="1"/>
    <row r="157" s="303" customFormat="1" ht="15.75" customHeight="1"/>
    <row r="158" s="303" customFormat="1" ht="15.75" customHeight="1"/>
    <row r="159" s="303" customFormat="1" ht="15.75" customHeight="1"/>
    <row r="160" s="303" customFormat="1" ht="15.75" customHeight="1"/>
    <row r="161" s="303" customFormat="1" ht="15.75" customHeight="1"/>
    <row r="162" s="303" customFormat="1" ht="15.75" customHeight="1"/>
    <row r="163" s="303" customFormat="1" ht="15.75" customHeight="1"/>
    <row r="164" s="303" customFormat="1" ht="15.75" customHeight="1"/>
    <row r="165" s="303" customFormat="1" ht="15.75" customHeight="1"/>
    <row r="166" s="303" customFormat="1" ht="15.75" customHeight="1"/>
    <row r="167" s="303" customFormat="1" ht="15.75" customHeight="1"/>
    <row r="168" s="303" customFormat="1" ht="15.75" customHeight="1"/>
    <row r="169" s="303" customFormat="1" ht="15.75" customHeight="1"/>
    <row r="170" s="303" customFormat="1" ht="15.75" customHeight="1"/>
    <row r="171" s="303" customFormat="1" ht="15.75" customHeight="1"/>
    <row r="172" s="303" customFormat="1" ht="15.75" customHeight="1"/>
    <row r="173" s="303" customFormat="1" ht="15.75" customHeight="1"/>
    <row r="174" s="303" customFormat="1" ht="15.75" customHeight="1"/>
    <row r="175" s="303" customFormat="1" ht="15.75" customHeight="1"/>
    <row r="176" s="303" customFormat="1" ht="15.75" customHeight="1"/>
    <row r="177" s="303" customFormat="1" ht="15.75" customHeight="1"/>
    <row r="178" s="303" customFormat="1" ht="15.75" customHeight="1"/>
    <row r="179" s="303" customFormat="1" ht="15.75" customHeight="1"/>
    <row r="180" s="303" customFormat="1" ht="15.75" customHeight="1"/>
    <row r="181" s="303" customFormat="1" ht="15.75" customHeight="1"/>
    <row r="182" s="303" customFormat="1" ht="15.75" customHeight="1"/>
    <row r="183" s="303" customFormat="1" ht="15.75" customHeight="1"/>
    <row r="184" s="303" customFormat="1" ht="15.75" customHeight="1"/>
    <row r="185" s="303" customFormat="1" ht="15.75" customHeight="1"/>
    <row r="186" s="303" customFormat="1" ht="15.75" customHeight="1"/>
    <row r="187" s="303" customFormat="1" ht="15.75" customHeight="1"/>
    <row r="188" s="303" customFormat="1" ht="15.75" customHeight="1"/>
    <row r="189" s="303" customFormat="1" ht="15.75" customHeight="1"/>
    <row r="190" s="303" customFormat="1" ht="15.75" customHeight="1"/>
    <row r="191" s="303" customFormat="1" ht="15.75" customHeight="1"/>
    <row r="192" s="303" customFormat="1" ht="15.75" customHeight="1"/>
    <row r="193" s="303" customFormat="1" ht="15.75" customHeight="1"/>
    <row r="194" s="303" customFormat="1" ht="15.75" customHeight="1"/>
    <row r="195" s="303" customFormat="1" ht="15.75" customHeight="1"/>
    <row r="196" s="303" customFormat="1" ht="15.75" customHeight="1"/>
    <row r="197" s="303" customFormat="1" ht="15.75" customHeight="1"/>
    <row r="198" s="303" customFormat="1" ht="15.75" customHeight="1"/>
    <row r="199" s="303" customFormat="1" ht="15.75" customHeight="1"/>
    <row r="200" s="303" customFormat="1" ht="15.75" customHeight="1"/>
    <row r="201" s="303" customFormat="1" ht="15.75" customHeight="1"/>
    <row r="202" s="303" customFormat="1" ht="15.75" customHeight="1"/>
    <row r="203" s="303" customFormat="1" ht="15.75" customHeight="1"/>
    <row r="204" s="303" customFormat="1" ht="15.75" customHeight="1"/>
    <row r="205" s="303" customFormat="1" ht="15.75" customHeight="1"/>
    <row r="206" s="303" customFormat="1" ht="15.75" customHeight="1"/>
    <row r="207" s="303" customFormat="1" ht="15.75" customHeight="1"/>
    <row r="208" s="303" customFormat="1" ht="15.75" customHeight="1"/>
    <row r="209" s="303" customFormat="1" ht="15.75" customHeight="1"/>
    <row r="210" s="303" customFormat="1" ht="15.75" customHeight="1"/>
    <row r="211" s="303" customFormat="1" ht="15.75" customHeight="1"/>
    <row r="212" s="303" customFormat="1" ht="15.75" customHeight="1"/>
    <row r="213" s="303" customFormat="1" ht="15.75" customHeight="1"/>
    <row r="214" s="303" customFormat="1" ht="15.75" customHeight="1"/>
    <row r="215" s="303" customFormat="1" ht="15.75" customHeight="1"/>
    <row r="216" s="303" customFormat="1" ht="15.75" customHeight="1"/>
    <row r="217" s="303" customFormat="1" ht="15.75" customHeight="1"/>
    <row r="218" s="303" customFormat="1" ht="15.75" customHeight="1"/>
    <row r="219" s="303" customFormat="1" ht="15.75" customHeight="1"/>
    <row r="220" s="303" customFormat="1" ht="15.75" customHeight="1"/>
    <row r="221" s="303" customFormat="1" ht="15.75" customHeight="1"/>
    <row r="222" s="303" customFormat="1" ht="15.75" customHeight="1"/>
    <row r="223" s="303" customFormat="1" ht="15.75" customHeight="1"/>
    <row r="224" s="303" customFormat="1" ht="15.75" customHeight="1"/>
    <row r="225" s="303" customFormat="1" ht="15.75" customHeight="1"/>
    <row r="226" s="303" customFormat="1" ht="15.75" customHeight="1"/>
    <row r="227" s="303" customFormat="1" ht="15.75" customHeight="1"/>
    <row r="228" s="303" customFormat="1" ht="15.75" customHeight="1"/>
    <row r="229" s="303" customFormat="1" ht="15.75" customHeight="1"/>
    <row r="230" s="303" customFormat="1" ht="15.75" customHeight="1"/>
    <row r="231" s="303" customFormat="1" ht="15.75" customHeight="1"/>
    <row r="232" s="303" customFormat="1" ht="15.75" customHeight="1"/>
    <row r="233" s="303" customFormat="1" ht="15.75" customHeight="1"/>
    <row r="234" s="303" customFormat="1" ht="15.75" customHeight="1"/>
    <row r="235" s="303" customFormat="1" ht="15.75" customHeight="1"/>
    <row r="236" s="303" customFormat="1" ht="15.75" customHeight="1"/>
    <row r="237" s="303" customFormat="1" ht="15.75" customHeight="1"/>
    <row r="238" s="303" customFormat="1" ht="15.75" customHeight="1"/>
    <row r="239" s="303" customFormat="1" ht="15.75" customHeight="1"/>
    <row r="240" s="303" customFormat="1" ht="15.75" customHeight="1"/>
    <row r="241" s="303" customFormat="1" ht="15.75" customHeight="1"/>
    <row r="242" s="303" customFormat="1" ht="15.75" customHeight="1"/>
    <row r="243" s="303" customFormat="1" ht="15.75" customHeight="1"/>
    <row r="244" s="303" customFormat="1" ht="15.75" customHeight="1"/>
    <row r="245" s="303" customFormat="1" ht="15.75" customHeight="1"/>
    <row r="246" s="303" customFormat="1" ht="15.75" customHeight="1"/>
    <row r="247" s="303" customFormat="1" ht="15.75" customHeight="1"/>
    <row r="248" s="303" customFormat="1" ht="15.75" customHeight="1"/>
    <row r="249" s="303" customFormat="1" ht="15.75" customHeight="1"/>
    <row r="250" s="303" customFormat="1" ht="15.75" customHeight="1"/>
    <row r="251" s="303" customFormat="1" ht="15.75" customHeight="1"/>
    <row r="252" s="303" customFormat="1" ht="15.75" customHeight="1"/>
    <row r="253" s="303" customFormat="1" ht="15.75" customHeight="1"/>
    <row r="254" s="303" customFormat="1" ht="15.75" customHeight="1"/>
    <row r="255" s="303" customFormat="1" ht="15.75" customHeight="1"/>
    <row r="256" s="303" customFormat="1" ht="15.75" customHeight="1"/>
    <row r="257" s="303" customFormat="1" ht="15.75" customHeight="1"/>
    <row r="258" s="303" customFormat="1" ht="15.75" customHeight="1"/>
    <row r="259" s="303" customFormat="1" ht="15.75" customHeight="1"/>
    <row r="260" s="303" customFormat="1" ht="15.75" customHeight="1"/>
    <row r="261" s="303" customFormat="1" ht="15.75" customHeight="1"/>
    <row r="262" s="303" customFormat="1" ht="15.75" customHeight="1"/>
    <row r="263" s="303" customFormat="1" ht="15.75" customHeight="1"/>
    <row r="264" s="303" customFormat="1" ht="15.75" customHeight="1"/>
    <row r="265" s="303" customFormat="1" ht="15.75" customHeight="1"/>
    <row r="266" s="303" customFormat="1" ht="15.75" customHeight="1"/>
    <row r="267" s="303" customFormat="1" ht="15.75" customHeight="1"/>
    <row r="268" s="303" customFormat="1" ht="15.75" customHeight="1"/>
    <row r="269" s="303" customFormat="1" ht="15.75" customHeight="1"/>
    <row r="270" s="303" customFormat="1" ht="15.75" customHeight="1"/>
    <row r="271" s="303" customFormat="1" ht="15.75" customHeight="1"/>
    <row r="272" s="303" customFormat="1" ht="15.75" customHeight="1"/>
    <row r="273" s="303" customFormat="1" ht="15.75" customHeight="1"/>
    <row r="274" s="303" customFormat="1" ht="15.75" customHeight="1"/>
    <row r="275" s="303" customFormat="1" ht="15.75" customHeight="1"/>
    <row r="276" s="303" customFormat="1" ht="15.75" customHeight="1"/>
    <row r="277" s="303" customFormat="1" ht="15.75" customHeight="1"/>
    <row r="278" s="303" customFormat="1" ht="15.75" customHeight="1"/>
    <row r="279" s="303" customFormat="1" ht="15.75" customHeight="1"/>
    <row r="280" s="303" customFormat="1" ht="15.75" customHeight="1"/>
    <row r="281" s="303" customFormat="1" ht="15.75" customHeight="1"/>
    <row r="282" s="303" customFormat="1" ht="15.75" customHeight="1"/>
    <row r="283" s="303" customFormat="1" ht="15.75" customHeight="1"/>
    <row r="284" s="303" customFormat="1" ht="15.75" customHeight="1"/>
    <row r="285" s="303" customFormat="1" ht="15.75" customHeight="1"/>
    <row r="286" s="303" customFormat="1" ht="15.75" customHeight="1"/>
    <row r="287" s="303" customFormat="1" ht="15.75" customHeight="1"/>
    <row r="288" s="303" customFormat="1" ht="15.75" customHeight="1"/>
    <row r="289" s="303" customFormat="1" ht="15.75" customHeight="1"/>
    <row r="290" s="303" customFormat="1" ht="15.75" customHeight="1"/>
    <row r="291" s="303" customFormat="1" ht="15.75" customHeight="1"/>
    <row r="292" s="303" customFormat="1" ht="15.75" customHeight="1"/>
    <row r="293" s="303" customFormat="1" ht="15.75" customHeight="1"/>
    <row r="294" s="303" customFormat="1" ht="15.75" customHeight="1"/>
    <row r="295" s="303" customFormat="1" ht="15.75" customHeight="1"/>
    <row r="296" s="303" customFormat="1" ht="15.75" customHeight="1"/>
    <row r="297" s="303" customFormat="1" ht="15.75" customHeight="1"/>
    <row r="298" s="303" customFormat="1" ht="15.75" customHeight="1"/>
    <row r="299" s="303" customFormat="1" ht="15.75" customHeight="1"/>
    <row r="300" s="303" customFormat="1" ht="15.75" customHeight="1"/>
    <row r="301" s="303" customFormat="1" ht="15.75" customHeight="1"/>
    <row r="302" s="303" customFormat="1" ht="15.75" customHeight="1"/>
    <row r="303" s="303" customFormat="1" ht="15.75" customHeight="1"/>
    <row r="304" s="303" customFormat="1" ht="15.75" customHeight="1"/>
    <row r="305" s="303" customFormat="1" ht="15.75" customHeight="1"/>
    <row r="306" s="303" customFormat="1" ht="15.75" customHeight="1"/>
    <row r="307" s="303" customFormat="1" ht="15.75" customHeight="1"/>
    <row r="308" s="303" customFormat="1" ht="15.75" customHeight="1"/>
    <row r="309" s="303" customFormat="1" ht="15.75" customHeight="1"/>
    <row r="310" s="303" customFormat="1" ht="15.75" customHeight="1"/>
    <row r="311" s="303" customFormat="1" ht="15.75" customHeight="1"/>
    <row r="312" s="303" customFormat="1" ht="15.75" customHeight="1"/>
    <row r="313" s="303" customFormat="1" ht="15.75" customHeight="1"/>
    <row r="314" s="303" customFormat="1" ht="15.75" customHeight="1"/>
    <row r="315" s="303" customFormat="1" ht="15.75" customHeight="1"/>
    <row r="316" s="303" customFormat="1" ht="15.75" customHeight="1"/>
    <row r="317" s="303" customFormat="1" ht="15.75" customHeight="1"/>
    <row r="318" s="303" customFormat="1" ht="15.75" customHeight="1"/>
    <row r="319" s="303" customFormat="1" ht="15.75" customHeight="1"/>
    <row r="320" s="303" customFormat="1" ht="15.75" customHeight="1"/>
    <row r="321" s="303" customFormat="1" ht="15.75" customHeight="1"/>
    <row r="322" s="303" customFormat="1" ht="15.75" customHeight="1"/>
    <row r="323" s="303" customFormat="1" ht="15.75" customHeight="1"/>
    <row r="324" s="303" customFormat="1" ht="15.75" customHeight="1"/>
    <row r="325" s="303" customFormat="1" ht="15.75" customHeight="1"/>
    <row r="326" s="303" customFormat="1" ht="15.75" customHeight="1"/>
    <row r="327" s="303" customFormat="1" ht="15.75" customHeight="1"/>
    <row r="328" s="303" customFormat="1" ht="15.75" customHeight="1"/>
    <row r="329" s="303" customFormat="1" ht="15.75" customHeight="1"/>
    <row r="330" s="303" customFormat="1" ht="15.75" customHeight="1"/>
    <row r="331" s="303" customFormat="1" ht="15.75" customHeight="1"/>
    <row r="332" s="303" customFormat="1" ht="15.75" customHeight="1"/>
    <row r="333" s="303" customFormat="1" ht="15.75" customHeight="1"/>
    <row r="334" s="303" customFormat="1" ht="15.75" customHeight="1"/>
    <row r="335" s="303" customFormat="1" ht="15.75" customHeight="1"/>
    <row r="336" s="303" customFormat="1" ht="15.75" customHeight="1"/>
    <row r="337" s="303" customFormat="1" ht="15.75" customHeight="1"/>
    <row r="338" s="303" customFormat="1" ht="15.75" customHeight="1"/>
    <row r="339" s="303" customFormat="1" ht="15.75" customHeight="1"/>
    <row r="340" s="303" customFormat="1" ht="15.75" customHeight="1"/>
    <row r="341" s="303" customFormat="1" ht="15.75" customHeight="1"/>
    <row r="342" s="303" customFormat="1" ht="15.75" customHeight="1"/>
    <row r="343" s="303" customFormat="1" ht="15.75" customHeight="1"/>
    <row r="344" s="303" customFormat="1" ht="15.75" customHeight="1"/>
    <row r="345" s="303" customFormat="1" ht="15.75" customHeight="1"/>
    <row r="346" s="303" customFormat="1" ht="15.75" customHeight="1"/>
    <row r="347" s="303" customFormat="1" ht="15.75" customHeight="1"/>
    <row r="348" s="303" customFormat="1" ht="15.75" customHeight="1"/>
    <row r="349" s="303" customFormat="1" ht="15.75" customHeight="1"/>
    <row r="350" s="303" customFormat="1" ht="15.75" customHeight="1"/>
    <row r="351" s="303" customFormat="1" ht="15.75" customHeight="1"/>
    <row r="352" s="303" customFormat="1" ht="15.75" customHeight="1"/>
    <row r="353" s="303" customFormat="1" ht="15.75" customHeight="1"/>
    <row r="354" s="303" customFormat="1" ht="15.75" customHeight="1"/>
    <row r="355" s="303" customFormat="1" ht="15.75" customHeight="1"/>
    <row r="356" s="303" customFormat="1" ht="15.75" customHeight="1"/>
    <row r="357" s="303" customFormat="1" ht="15.75" customHeight="1"/>
    <row r="358" s="303" customFormat="1" ht="15.75" customHeight="1"/>
    <row r="359" s="303" customFormat="1" ht="15.75" customHeight="1"/>
    <row r="360" s="303" customFormat="1" ht="15.75" customHeight="1"/>
    <row r="361" s="303" customFormat="1" ht="15.75" customHeight="1"/>
    <row r="362" s="303" customFormat="1" ht="15.75" customHeight="1"/>
    <row r="363" s="303" customFormat="1" ht="15.75" customHeight="1"/>
    <row r="364" s="303" customFormat="1" ht="15.75" customHeight="1"/>
    <row r="365" s="303" customFormat="1" ht="15.75" customHeight="1"/>
    <row r="366" s="303" customFormat="1" ht="15.75" customHeight="1"/>
    <row r="367" s="303" customFormat="1" ht="15.75" customHeight="1"/>
    <row r="368" s="303" customFormat="1" ht="15.75" customHeight="1"/>
    <row r="369" s="303" customFormat="1" ht="15.75" customHeight="1"/>
    <row r="370" s="303" customFormat="1" ht="15.75" customHeight="1"/>
    <row r="371" s="303" customFormat="1" ht="15.75" customHeight="1"/>
    <row r="372" s="303" customFormat="1" ht="15.75" customHeight="1"/>
    <row r="373" s="303" customFormat="1" ht="15.75" customHeight="1"/>
    <row r="374" s="303" customFormat="1" ht="15.75" customHeight="1"/>
    <row r="375" s="303" customFormat="1" ht="15.75" customHeight="1"/>
    <row r="376" s="303" customFormat="1" ht="15.75" customHeight="1"/>
    <row r="377" s="303" customFormat="1" ht="15.75" customHeight="1"/>
    <row r="378" s="303" customFormat="1" ht="15.75" customHeight="1"/>
    <row r="379" s="303" customFormat="1" ht="15.75" customHeight="1"/>
    <row r="380" s="303" customFormat="1" ht="15.75" customHeight="1"/>
    <row r="381" s="303" customFormat="1" ht="15.75" customHeight="1"/>
    <row r="382" s="303" customFormat="1" ht="15.75" customHeight="1"/>
    <row r="383" s="303" customFormat="1" ht="15.75" customHeight="1"/>
    <row r="384" s="303" customFormat="1" ht="15.75" customHeight="1"/>
    <row r="385" s="303" customFormat="1" ht="15.75" customHeight="1"/>
    <row r="386" s="303" customFormat="1" ht="15.75" customHeight="1"/>
    <row r="387" s="303" customFormat="1" ht="15.75" customHeight="1"/>
    <row r="388" s="303" customFormat="1" ht="15.75" customHeight="1"/>
    <row r="389" s="303" customFormat="1" ht="15.75" customHeight="1"/>
    <row r="390" s="303" customFormat="1" ht="15.75" customHeight="1"/>
    <row r="391" s="303" customFormat="1" ht="15.75" customHeight="1"/>
    <row r="392" s="303" customFormat="1" ht="15.75" customHeight="1"/>
    <row r="393" s="303" customFormat="1" ht="15.75" customHeight="1"/>
    <row r="394" s="303" customFormat="1" ht="15.75" customHeight="1"/>
    <row r="395" s="303" customFormat="1" ht="15.75" customHeight="1"/>
    <row r="396" s="303" customFormat="1" ht="15.75" customHeight="1"/>
    <row r="397" s="303" customFormat="1" ht="15.75" customHeight="1"/>
    <row r="398" s="303" customFormat="1" ht="15.75" customHeight="1"/>
    <row r="399" s="303" customFormat="1" ht="15.75" customHeight="1"/>
    <row r="400" s="303" customFormat="1" ht="15.75" customHeight="1"/>
    <row r="401" s="303" customFormat="1" ht="15.75" customHeight="1"/>
    <row r="402" s="303" customFormat="1" ht="15.75" customHeight="1"/>
    <row r="403" s="303" customFormat="1" ht="15.75" customHeight="1"/>
    <row r="404" s="303" customFormat="1" ht="15.75" customHeight="1"/>
    <row r="405" s="303" customFormat="1" ht="15.75" customHeight="1"/>
    <row r="406" s="303" customFormat="1" ht="15.75" customHeight="1"/>
    <row r="407" s="303" customFormat="1" ht="15.75" customHeight="1"/>
    <row r="408" s="303" customFormat="1" ht="15.75" customHeight="1"/>
    <row r="409" s="303" customFormat="1" ht="15.75" customHeight="1"/>
    <row r="410" s="303" customFormat="1" ht="15.75" customHeight="1"/>
    <row r="411" s="303" customFormat="1" ht="15.75" customHeight="1"/>
    <row r="412" s="303" customFormat="1" ht="15.75" customHeight="1"/>
    <row r="413" s="303" customFormat="1" ht="15.75" customHeight="1"/>
    <row r="414" s="303" customFormat="1" ht="15.75" customHeight="1"/>
    <row r="415" s="303" customFormat="1" ht="15.75" customHeight="1"/>
    <row r="416" s="303" customFormat="1" ht="15.75" customHeight="1"/>
    <row r="417" s="303" customFormat="1" ht="15.75" customHeight="1"/>
    <row r="418" s="303" customFormat="1" ht="15.75" customHeight="1"/>
    <row r="419" s="303" customFormat="1" ht="15.75" customHeight="1"/>
    <row r="420" s="303" customFormat="1" ht="15.75" customHeight="1"/>
    <row r="421" s="303" customFormat="1" ht="15.75" customHeight="1"/>
    <row r="422" s="303" customFormat="1" ht="15.75" customHeight="1"/>
    <row r="423" s="303" customFormat="1" ht="15.75" customHeight="1"/>
    <row r="424" s="303" customFormat="1" ht="15.75" customHeight="1"/>
    <row r="425" s="303" customFormat="1" ht="15.75" customHeight="1"/>
    <row r="426" s="303" customFormat="1" ht="15.75" customHeight="1"/>
    <row r="427" s="303" customFormat="1" ht="15.75" customHeight="1"/>
    <row r="428" s="303" customFormat="1" ht="15.75" customHeight="1"/>
    <row r="429" s="303" customFormat="1" ht="15.75" customHeight="1"/>
    <row r="430" s="303" customFormat="1" ht="15.75" customHeight="1"/>
    <row r="431" s="303" customFormat="1" ht="15.75" customHeight="1"/>
    <row r="432" s="303" customFormat="1" ht="15.75" customHeight="1"/>
    <row r="433" s="303" customFormat="1" ht="15.75" customHeight="1"/>
    <row r="434" s="303" customFormat="1" ht="15.75" customHeight="1"/>
    <row r="435" s="303" customFormat="1" ht="15.75" customHeight="1"/>
    <row r="436" s="303" customFormat="1" ht="15.75" customHeight="1"/>
    <row r="437" s="303" customFormat="1" ht="15.75" customHeight="1"/>
    <row r="438" s="303" customFormat="1" ht="15.75" customHeight="1"/>
    <row r="439" s="303" customFormat="1" ht="15.75" customHeight="1"/>
    <row r="440" s="303" customFormat="1" ht="15.75" customHeight="1"/>
    <row r="441" s="303" customFormat="1" ht="15.75" customHeight="1"/>
    <row r="442" s="303" customFormat="1" ht="15.75" customHeight="1"/>
    <row r="443" s="303" customFormat="1" ht="15.75" customHeight="1"/>
    <row r="444" s="303" customFormat="1" ht="15.75" customHeight="1"/>
    <row r="445" s="303" customFormat="1" ht="15.75" customHeight="1"/>
    <row r="446" s="303" customFormat="1" ht="15.75" customHeight="1"/>
    <row r="447" s="303" customFormat="1" ht="15.75" customHeight="1"/>
    <row r="448" s="303" customFormat="1" ht="15.75" customHeight="1"/>
    <row r="449" s="303" customFormat="1" ht="15.75" customHeight="1"/>
    <row r="450" s="303" customFormat="1" ht="15.75" customHeight="1"/>
    <row r="451" s="303" customFormat="1" ht="15.75" customHeight="1"/>
    <row r="452" s="303" customFormat="1" ht="15.75" customHeight="1"/>
    <row r="453" s="303" customFormat="1" ht="15.75" customHeight="1"/>
    <row r="454" s="303" customFormat="1" ht="15.75" customHeight="1"/>
    <row r="455" s="303" customFormat="1" ht="15.75" customHeight="1"/>
    <row r="456" s="303" customFormat="1" ht="15.75" customHeight="1"/>
    <row r="457" s="303" customFormat="1" ht="15.75" customHeight="1"/>
    <row r="458" s="303" customFormat="1" ht="15.75" customHeight="1"/>
    <row r="459" s="303" customFormat="1" ht="15.75" customHeight="1"/>
    <row r="460" s="303" customFormat="1" ht="15.75" customHeight="1"/>
    <row r="461" s="303" customFormat="1" ht="15.75" customHeight="1"/>
    <row r="462" s="303" customFormat="1" ht="15.75" customHeight="1"/>
    <row r="463" s="303" customFormat="1" ht="15.75" customHeight="1"/>
    <row r="464" s="303" customFormat="1" ht="15.75" customHeight="1"/>
    <row r="465" s="303" customFormat="1" ht="15.75" customHeight="1"/>
    <row r="466" s="303" customFormat="1" ht="15.75" customHeight="1"/>
    <row r="467" s="303" customFormat="1" ht="15.75" customHeight="1"/>
    <row r="468" s="303" customFormat="1" ht="15.75" customHeight="1"/>
    <row r="469" s="303" customFormat="1" ht="15.75" customHeight="1"/>
    <row r="470" s="303" customFormat="1" ht="15.75" customHeight="1"/>
    <row r="471" s="303" customFormat="1" ht="15.75" customHeight="1"/>
    <row r="472" s="303" customFormat="1" ht="15.75" customHeight="1"/>
    <row r="473" s="303" customFormat="1" ht="15.75" customHeight="1"/>
    <row r="474" s="303" customFormat="1" ht="15.75" customHeight="1"/>
    <row r="475" s="303" customFormat="1" ht="15.75" customHeight="1"/>
    <row r="476" s="303" customFormat="1" ht="15.75" customHeight="1"/>
    <row r="477" s="303" customFormat="1" ht="15.75" customHeight="1"/>
    <row r="478" s="303" customFormat="1" ht="15.75" customHeight="1"/>
    <row r="479" s="303" customFormat="1" ht="15.75" customHeight="1"/>
    <row r="480" s="303" customFormat="1" ht="15.75" customHeight="1"/>
    <row r="481" s="303" customFormat="1" ht="15.75" customHeight="1"/>
    <row r="482" s="303" customFormat="1" ht="15.75" customHeight="1"/>
    <row r="483" s="303" customFormat="1" ht="15.75" customHeight="1"/>
    <row r="484" s="303" customFormat="1" ht="15.75" customHeight="1"/>
    <row r="485" s="303" customFormat="1" ht="15.75" customHeight="1"/>
    <row r="486" s="303" customFormat="1" ht="15.75" customHeight="1"/>
    <row r="487" s="303" customFormat="1" ht="15.75" customHeight="1"/>
    <row r="488" s="303" customFormat="1" ht="15.75" customHeight="1"/>
    <row r="489" s="303" customFormat="1" ht="15.75" customHeight="1"/>
    <row r="490" s="303" customFormat="1" ht="15.75" customHeight="1"/>
    <row r="491" s="303" customFormat="1" ht="15.75" customHeight="1"/>
    <row r="492" s="303" customFormat="1" ht="15.75" customHeight="1"/>
    <row r="493" s="303" customFormat="1" ht="15.75" customHeight="1"/>
    <row r="494" s="303" customFormat="1" ht="15.75" customHeight="1"/>
    <row r="495" s="303" customFormat="1" ht="15.75" customHeight="1"/>
    <row r="496" s="303" customFormat="1" ht="15.75" customHeight="1"/>
    <row r="497" s="303" customFormat="1" ht="15.75" customHeight="1"/>
    <row r="498" s="303" customFormat="1" ht="15.75" customHeight="1"/>
    <row r="499" s="303" customFormat="1" ht="15.75" customHeight="1"/>
    <row r="500" s="303" customFormat="1" ht="15.75" customHeight="1"/>
    <row r="501" s="303" customFormat="1" ht="15.75" customHeight="1"/>
    <row r="502" s="303" customFormat="1" ht="15.75" customHeight="1"/>
    <row r="503" s="303" customFormat="1" ht="15.75" customHeight="1"/>
    <row r="504" s="303" customFormat="1" ht="15.75" customHeight="1"/>
    <row r="505" s="303" customFormat="1" ht="15.75" customHeight="1"/>
    <row r="506" s="303" customFormat="1" ht="15.75" customHeight="1"/>
    <row r="507" s="303" customFormat="1" ht="15.75" customHeight="1"/>
    <row r="508" s="303" customFormat="1" ht="15.75" customHeight="1"/>
    <row r="509" s="303" customFormat="1" ht="15.75" customHeight="1"/>
    <row r="510" s="303" customFormat="1" ht="15.75" customHeight="1"/>
    <row r="511" s="303" customFormat="1" ht="15.75" customHeight="1"/>
    <row r="512" s="303" customFormat="1" ht="15.75" customHeight="1"/>
    <row r="513" s="303" customFormat="1" ht="15.75" customHeight="1"/>
    <row r="514" s="303" customFormat="1" ht="15.75" customHeight="1"/>
    <row r="515" s="303" customFormat="1" ht="15.75" customHeight="1"/>
    <row r="516" s="303" customFormat="1" ht="15.75" customHeight="1"/>
    <row r="517" s="303" customFormat="1" ht="15.75" customHeight="1"/>
    <row r="518" s="303" customFormat="1" ht="15.75" customHeight="1"/>
    <row r="519" s="303" customFormat="1" ht="15.75" customHeight="1"/>
    <row r="520" s="303" customFormat="1" ht="15.75" customHeight="1"/>
    <row r="521" s="303" customFormat="1" ht="15.75" customHeight="1"/>
    <row r="522" s="303" customFormat="1" ht="15.75" customHeight="1"/>
    <row r="523" s="303" customFormat="1" ht="15.75" customHeight="1"/>
    <row r="524" s="303" customFormat="1" ht="15.75" customHeight="1"/>
    <row r="525" s="303" customFormat="1" ht="15.75" customHeight="1"/>
    <row r="526" s="303" customFormat="1" ht="15.75" customHeight="1"/>
    <row r="527" s="303" customFormat="1" ht="15.75" customHeight="1"/>
    <row r="528" s="303" customFormat="1" ht="15.75" customHeight="1"/>
    <row r="529" s="303" customFormat="1" ht="15.75" customHeight="1"/>
    <row r="530" s="303" customFormat="1" ht="15.75" customHeight="1"/>
    <row r="531" s="303" customFormat="1" ht="15.75" customHeight="1"/>
    <row r="532" s="303" customFormat="1" ht="15.75" customHeight="1"/>
    <row r="533" s="303" customFormat="1" ht="15.75" customHeight="1"/>
    <row r="534" s="303" customFormat="1" ht="15.75" customHeight="1"/>
    <row r="535" s="303" customFormat="1" ht="15.75" customHeight="1"/>
    <row r="536" s="303" customFormat="1" ht="15.75" customHeight="1"/>
    <row r="537" s="303" customFormat="1" ht="15.75" customHeight="1"/>
    <row r="538" s="303" customFormat="1" ht="15.75" customHeight="1"/>
    <row r="539" s="303" customFormat="1" ht="15.75" customHeight="1"/>
    <row r="540" s="303" customFormat="1" ht="15.75" customHeight="1"/>
    <row r="541" s="303" customFormat="1" ht="15.75" customHeight="1"/>
    <row r="542" s="303" customFormat="1" ht="15.75" customHeight="1"/>
    <row r="543" s="303" customFormat="1" ht="15.75" customHeight="1"/>
    <row r="544" s="303" customFormat="1" ht="15.75" customHeight="1"/>
    <row r="545" s="303" customFormat="1" ht="15.75" customHeight="1"/>
    <row r="546" s="303" customFormat="1" ht="15.75" customHeight="1"/>
    <row r="547" s="303" customFormat="1" ht="15.75" customHeight="1"/>
    <row r="548" s="303" customFormat="1" ht="15.75" customHeight="1"/>
    <row r="549" s="303" customFormat="1" ht="15.75" customHeight="1"/>
    <row r="550" s="303" customFormat="1" ht="15.75" customHeight="1"/>
    <row r="551" s="303" customFormat="1" ht="15.75" customHeight="1"/>
    <row r="552" s="303" customFormat="1" ht="15.75" customHeight="1"/>
    <row r="553" s="303" customFormat="1" ht="15.75" customHeight="1"/>
    <row r="554" s="303" customFormat="1" ht="15.75" customHeight="1"/>
    <row r="555" s="303" customFormat="1" ht="15.75" customHeight="1"/>
    <row r="556" s="303" customFormat="1" ht="15.75" customHeight="1"/>
    <row r="557" s="303" customFormat="1" ht="15.75" customHeight="1"/>
    <row r="558" s="303" customFormat="1" ht="15.75" customHeight="1"/>
    <row r="559" s="303" customFormat="1" ht="15.75" customHeight="1"/>
    <row r="560" s="303" customFormat="1" ht="15.75" customHeight="1"/>
    <row r="561" s="303" customFormat="1" ht="15.75" customHeight="1"/>
    <row r="562" s="303" customFormat="1" ht="15.75" customHeight="1"/>
    <row r="563" s="303" customFormat="1" ht="15.75" customHeight="1"/>
    <row r="564" s="303" customFormat="1" ht="15.75" customHeight="1"/>
    <row r="565" s="303" customFormat="1" ht="15.75" customHeight="1"/>
    <row r="566" s="303" customFormat="1" ht="15.75" customHeight="1"/>
    <row r="567" s="303" customFormat="1" ht="15.75" customHeight="1"/>
    <row r="568" s="303" customFormat="1" ht="15.75" customHeight="1"/>
    <row r="569" s="303" customFormat="1" ht="15.75" customHeight="1"/>
    <row r="570" s="303" customFormat="1" ht="15.75" customHeight="1"/>
    <row r="571" s="303" customFormat="1" ht="15.75" customHeight="1"/>
    <row r="572" s="303" customFormat="1" ht="15.75" customHeight="1"/>
    <row r="573" s="303" customFormat="1" ht="15.75" customHeight="1"/>
    <row r="574" s="303" customFormat="1" ht="15.75" customHeight="1"/>
    <row r="575" s="303" customFormat="1" ht="15.75" customHeight="1"/>
    <row r="576" s="303" customFormat="1" ht="15.75" customHeight="1"/>
    <row r="577" s="303" customFormat="1" ht="15.75" customHeight="1"/>
    <row r="578" s="303" customFormat="1" ht="15.75" customHeight="1"/>
    <row r="579" s="303" customFormat="1" ht="15.75" customHeight="1"/>
    <row r="580" s="303" customFormat="1" ht="15.75" customHeight="1"/>
    <row r="581" s="303" customFormat="1" ht="15.75" customHeight="1"/>
    <row r="582" s="303" customFormat="1" ht="15.75" customHeight="1"/>
    <row r="583" s="303" customFormat="1" ht="15.75" customHeight="1"/>
    <row r="584" s="303" customFormat="1" ht="15.75" customHeight="1"/>
    <row r="585" s="303" customFormat="1" ht="15.75" customHeight="1"/>
    <row r="586" s="303" customFormat="1" ht="15.75" customHeight="1"/>
    <row r="587" s="303" customFormat="1" ht="15.75" customHeight="1"/>
    <row r="588" s="303" customFormat="1" ht="15.75" customHeight="1"/>
    <row r="589" s="303" customFormat="1" ht="15.75" customHeight="1"/>
    <row r="590" s="303" customFormat="1" ht="15.75" customHeight="1"/>
    <row r="591" s="303" customFormat="1" ht="15.75" customHeight="1"/>
    <row r="592" s="303" customFormat="1" ht="15.75" customHeight="1"/>
    <row r="593" s="303" customFormat="1" ht="15.75" customHeight="1"/>
    <row r="594" s="303" customFormat="1" ht="15.75" customHeight="1"/>
    <row r="595" s="303" customFormat="1" ht="15.75" customHeight="1"/>
    <row r="596" s="303" customFormat="1" ht="15.75" customHeight="1"/>
    <row r="597" s="303" customFormat="1" ht="15.75" customHeight="1"/>
    <row r="598" s="303" customFormat="1" ht="15.75" customHeight="1"/>
    <row r="599" s="303" customFormat="1" ht="15.75" customHeight="1"/>
    <row r="600" s="303" customFormat="1" ht="15.75" customHeight="1"/>
    <row r="601" s="303" customFormat="1" ht="15.75" customHeight="1"/>
    <row r="602" s="303" customFormat="1" ht="15.75" customHeight="1"/>
    <row r="603" s="303" customFormat="1" ht="15.75" customHeight="1"/>
    <row r="604" s="303" customFormat="1" ht="15.75" customHeight="1"/>
    <row r="605" s="303" customFormat="1" ht="15.75" customHeight="1"/>
    <row r="606" s="303" customFormat="1" ht="15.75" customHeight="1"/>
    <row r="607" s="303" customFormat="1" ht="15.75" customHeight="1"/>
    <row r="608" s="303" customFormat="1" ht="15.75" customHeight="1"/>
    <row r="609" s="303" customFormat="1" ht="15.75" customHeight="1"/>
    <row r="610" s="303" customFormat="1" ht="15.75" customHeight="1"/>
    <row r="611" s="303" customFormat="1" ht="15.75" customHeight="1"/>
    <row r="612" s="303" customFormat="1" ht="15.75" customHeight="1"/>
    <row r="613" s="303" customFormat="1" ht="15.75" customHeight="1"/>
    <row r="614" s="303" customFormat="1" ht="15.75" customHeight="1"/>
    <row r="615" s="303" customFormat="1" ht="15.75" customHeight="1"/>
    <row r="616" s="303" customFormat="1" ht="15.75" customHeight="1"/>
    <row r="617" s="303" customFormat="1" ht="15.75" customHeight="1"/>
    <row r="618" s="303" customFormat="1" ht="15.75" customHeight="1"/>
    <row r="619" s="303" customFormat="1" ht="15.75" customHeight="1"/>
    <row r="620" s="303" customFormat="1" ht="15.75" customHeight="1"/>
    <row r="621" s="303" customFormat="1" ht="15.75" customHeight="1"/>
    <row r="622" s="303" customFormat="1" ht="15.75" customHeight="1"/>
    <row r="623" s="303" customFormat="1" ht="15.75" customHeight="1"/>
    <row r="624" s="303" customFormat="1" ht="15.75" customHeight="1"/>
    <row r="625" s="303" customFormat="1" ht="15.75" customHeight="1"/>
    <row r="626" s="303" customFormat="1" ht="15.75" customHeight="1"/>
    <row r="627" s="303" customFormat="1" ht="15.75" customHeight="1"/>
    <row r="628" s="303" customFormat="1" ht="15.75" customHeight="1"/>
    <row r="629" s="303" customFormat="1" ht="15.75" customHeight="1"/>
    <row r="630" s="303" customFormat="1" ht="15.75" customHeight="1"/>
    <row r="631" s="303" customFormat="1" ht="15.75" customHeight="1"/>
    <row r="632" s="303" customFormat="1" ht="15.75" customHeight="1"/>
    <row r="633" s="303" customFormat="1" ht="15.75" customHeight="1"/>
    <row r="634" s="303" customFormat="1" ht="15.75" customHeight="1"/>
    <row r="635" s="303" customFormat="1" ht="15.75" customHeight="1"/>
    <row r="636" s="303" customFormat="1" ht="15.75" customHeight="1"/>
    <row r="637" s="303" customFormat="1" ht="15.75" customHeight="1"/>
    <row r="638" s="303" customFormat="1" ht="15.75" customHeight="1"/>
    <row r="639" s="303" customFormat="1" ht="15.75" customHeight="1"/>
    <row r="640" s="303" customFormat="1" ht="15.75" customHeight="1"/>
    <row r="641" s="303" customFormat="1" ht="15.75" customHeight="1"/>
    <row r="642" s="303" customFormat="1" ht="15.75" customHeight="1"/>
    <row r="643" s="303" customFormat="1" ht="15.75" customHeight="1"/>
    <row r="644" s="303" customFormat="1" ht="15.75" customHeight="1"/>
    <row r="645" s="303" customFormat="1" ht="15.75" customHeight="1"/>
    <row r="646" s="303" customFormat="1" ht="15.75" customHeight="1"/>
    <row r="647" s="303" customFormat="1" ht="15.75" customHeight="1"/>
    <row r="648" s="303" customFormat="1" ht="15.75" customHeight="1"/>
    <row r="649" s="303" customFormat="1" ht="15.75" customHeight="1"/>
    <row r="650" s="303" customFormat="1" ht="15.75" customHeight="1"/>
    <row r="651" s="303" customFormat="1" ht="15.75" customHeight="1"/>
    <row r="652" s="303" customFormat="1" ht="15.75" customHeight="1"/>
    <row r="653" s="303" customFormat="1" ht="15.75" customHeight="1"/>
    <row r="654" s="303" customFormat="1" ht="15.75" customHeight="1"/>
    <row r="655" s="303" customFormat="1" ht="15.75" customHeight="1"/>
    <row r="656" s="303" customFormat="1" ht="15.75" customHeight="1"/>
    <row r="657" s="303" customFormat="1" ht="15.75" customHeight="1"/>
    <row r="658" s="303" customFormat="1" ht="15.75" customHeight="1"/>
    <row r="659" s="303" customFormat="1" ht="15.75" customHeight="1"/>
    <row r="660" s="303" customFormat="1" ht="15.75" customHeight="1"/>
    <row r="661" s="303" customFormat="1" ht="15.75" customHeight="1"/>
    <row r="662" s="303" customFormat="1" ht="15.75" customHeight="1"/>
    <row r="663" s="303" customFormat="1" ht="15.75" customHeight="1"/>
    <row r="664" s="303" customFormat="1" ht="15.75" customHeight="1"/>
    <row r="665" s="303" customFormat="1" ht="15.75" customHeight="1"/>
    <row r="666" s="303" customFormat="1" ht="15.75" customHeight="1"/>
    <row r="667" s="303" customFormat="1" ht="15.75" customHeight="1"/>
    <row r="668" s="303" customFormat="1" ht="15.75" customHeight="1"/>
    <row r="669" s="303" customFormat="1" ht="15.75" customHeight="1"/>
    <row r="670" s="303" customFormat="1" ht="15.75" customHeight="1"/>
    <row r="671" s="303" customFormat="1" ht="15.75" customHeight="1"/>
    <row r="672" s="303" customFormat="1" ht="15.75" customHeight="1"/>
    <row r="673" s="303" customFormat="1" ht="15.75" customHeight="1"/>
    <row r="674" s="303" customFormat="1" ht="15.75" customHeight="1"/>
    <row r="675" s="303" customFormat="1" ht="15.75" customHeight="1"/>
    <row r="676" s="303" customFormat="1" ht="15.75" customHeight="1"/>
    <row r="677" s="303" customFormat="1" ht="15.75" customHeight="1"/>
    <row r="678" s="303" customFormat="1" ht="15.75" customHeight="1"/>
    <row r="679" s="303" customFormat="1" ht="15.75" customHeight="1"/>
    <row r="680" s="303" customFormat="1" ht="15.75" customHeight="1"/>
    <row r="681" s="303" customFormat="1" ht="15.75" customHeight="1"/>
    <row r="682" s="303" customFormat="1" ht="15.75" customHeight="1"/>
    <row r="683" s="303" customFormat="1" ht="15.75" customHeight="1"/>
    <row r="684" s="303" customFormat="1" ht="15.75" customHeight="1"/>
    <row r="685" s="303" customFormat="1" ht="15.75" customHeight="1"/>
    <row r="686" s="303" customFormat="1" ht="15.75" customHeight="1"/>
    <row r="687" s="303" customFormat="1" ht="15.75" customHeight="1"/>
    <row r="688" s="303" customFormat="1" ht="15.75" customHeight="1"/>
    <row r="689" s="303" customFormat="1" ht="15.75" customHeight="1"/>
    <row r="690" s="303" customFormat="1" ht="15.75" customHeight="1"/>
    <row r="691" s="303" customFormat="1" ht="15.75" customHeight="1"/>
    <row r="692" s="303" customFormat="1" ht="15.75" customHeight="1"/>
    <row r="693" s="303" customFormat="1" ht="15.75" customHeight="1"/>
    <row r="694" s="303" customFormat="1" ht="15.75" customHeight="1"/>
    <row r="695" s="303" customFormat="1" ht="15.75" customHeight="1"/>
    <row r="696" s="303" customFormat="1" ht="15.75" customHeight="1"/>
    <row r="697" s="303" customFormat="1" ht="15.75" customHeight="1"/>
    <row r="698" s="303" customFormat="1" ht="15.75" customHeight="1"/>
    <row r="699" s="303" customFormat="1" ht="15.75" customHeight="1"/>
    <row r="700" s="303" customFormat="1" ht="15.75" customHeight="1"/>
    <row r="701" s="303" customFormat="1" ht="15.75" customHeight="1"/>
    <row r="702" s="303" customFormat="1" ht="15.75" customHeight="1"/>
    <row r="703" s="303" customFormat="1" ht="15.75" customHeight="1"/>
    <row r="704" s="303" customFormat="1" ht="15.75" customHeight="1"/>
    <row r="705" s="303" customFormat="1" ht="15.75" customHeight="1"/>
    <row r="706" s="303" customFormat="1" ht="15.75" customHeight="1"/>
    <row r="707" s="303" customFormat="1" ht="15.75" customHeight="1"/>
    <row r="708" s="303" customFormat="1" ht="15.75" customHeight="1"/>
    <row r="709" s="303" customFormat="1" ht="15.75" customHeight="1"/>
    <row r="710" s="303" customFormat="1" ht="15.75" customHeight="1"/>
    <row r="711" s="303" customFormat="1" ht="15.75" customHeight="1"/>
    <row r="712" s="303" customFormat="1" ht="15.75" customHeight="1"/>
    <row r="713" s="303" customFormat="1" ht="15.75" customHeight="1"/>
    <row r="714" s="303" customFormat="1" ht="15.75" customHeight="1"/>
    <row r="715" s="303" customFormat="1" ht="15.75" customHeight="1"/>
    <row r="716" s="303" customFormat="1" ht="15.75" customHeight="1"/>
    <row r="717" s="303" customFormat="1" ht="15.75" customHeight="1"/>
    <row r="718" s="303" customFormat="1" ht="15.75" customHeight="1"/>
    <row r="719" s="303" customFormat="1" ht="15.75" customHeight="1"/>
    <row r="720" s="303" customFormat="1" ht="15.75" customHeight="1"/>
    <row r="721" s="303" customFormat="1" ht="15.75" customHeight="1"/>
    <row r="722" s="303" customFormat="1" ht="15.75" customHeight="1"/>
    <row r="723" s="303" customFormat="1" ht="15.75" customHeight="1"/>
    <row r="724" s="303" customFormat="1" ht="15.75" customHeight="1"/>
    <row r="725" s="303" customFormat="1" ht="15.75" customHeight="1"/>
    <row r="726" s="303" customFormat="1" ht="15.75" customHeight="1"/>
    <row r="727" s="303" customFormat="1" ht="15.75" customHeight="1"/>
    <row r="728" s="303" customFormat="1" ht="15.75" customHeight="1"/>
    <row r="729" s="303" customFormat="1" ht="15.75" customHeight="1"/>
    <row r="730" s="303" customFormat="1" ht="15.75" customHeight="1"/>
    <row r="731" s="303" customFormat="1" ht="15.75" customHeight="1"/>
    <row r="732" s="303" customFormat="1" ht="15.75" customHeight="1"/>
    <row r="733" s="303" customFormat="1" ht="15.75" customHeight="1"/>
    <row r="734" s="303" customFormat="1" ht="15.75" customHeight="1"/>
    <row r="735" s="303" customFormat="1" ht="15.75" customHeight="1"/>
    <row r="736" s="303" customFormat="1" ht="15.75" customHeight="1"/>
    <row r="737" s="303" customFormat="1" ht="15.75" customHeight="1"/>
    <row r="738" s="303" customFormat="1" ht="15.75" customHeight="1"/>
    <row r="739" s="303" customFormat="1" ht="15.75" customHeight="1"/>
    <row r="740" s="303" customFormat="1" ht="15.75" customHeight="1"/>
    <row r="741" s="303" customFormat="1" ht="15.75" customHeight="1"/>
    <row r="742" s="303" customFormat="1" ht="15.75" customHeight="1"/>
    <row r="743" s="303" customFormat="1" ht="15.75" customHeight="1"/>
    <row r="744" s="303" customFormat="1" ht="15.75" customHeight="1"/>
    <row r="745" s="303" customFormat="1" ht="15.75" customHeight="1"/>
    <row r="746" s="303" customFormat="1" ht="15.75" customHeight="1"/>
    <row r="747" s="303" customFormat="1" ht="15.75" customHeight="1"/>
    <row r="748" s="303" customFormat="1" ht="15.75" customHeight="1"/>
    <row r="749" s="303" customFormat="1" ht="15.75" customHeight="1"/>
    <row r="750" s="303" customFormat="1" ht="15.75" customHeight="1"/>
    <row r="751" s="303" customFormat="1" ht="15.75" customHeight="1"/>
    <row r="752" s="303" customFormat="1" ht="15.75" customHeight="1"/>
    <row r="753" s="303" customFormat="1" ht="15.75" customHeight="1"/>
    <row r="754" s="303" customFormat="1" ht="15.75" customHeight="1"/>
    <row r="755" s="303" customFormat="1" ht="15.75" customHeight="1"/>
    <row r="756" s="303" customFormat="1" ht="15.75" customHeight="1"/>
    <row r="757" s="303" customFormat="1" ht="15.75" customHeight="1"/>
    <row r="758" s="303" customFormat="1" ht="15.75" customHeight="1"/>
    <row r="759" s="303" customFormat="1" ht="15.75" customHeight="1"/>
    <row r="760" s="303" customFormat="1" ht="15.75" customHeight="1"/>
    <row r="761" s="303" customFormat="1" ht="15.75" customHeight="1"/>
    <row r="762" s="303" customFormat="1" ht="15.75" customHeight="1"/>
    <row r="763" s="303" customFormat="1" ht="15.75" customHeight="1"/>
    <row r="764" s="303" customFormat="1" ht="15.75" customHeight="1"/>
    <row r="765" s="303" customFormat="1" ht="15.75" customHeight="1"/>
    <row r="766" s="303" customFormat="1" ht="15.75" customHeight="1"/>
    <row r="767" s="303" customFormat="1" ht="15.75" customHeight="1"/>
    <row r="768" s="303" customFormat="1" ht="15.75" customHeight="1"/>
    <row r="769" s="303" customFormat="1" ht="15.75" customHeight="1"/>
    <row r="770" s="303" customFormat="1" ht="15.75" customHeight="1"/>
    <row r="771" s="303" customFormat="1" ht="15.75" customHeight="1"/>
    <row r="772" s="303" customFormat="1" ht="15.75" customHeight="1"/>
    <row r="773" s="303" customFormat="1" ht="15.75" customHeight="1"/>
    <row r="774" s="303" customFormat="1" ht="15.75" customHeight="1"/>
    <row r="775" s="303" customFormat="1" ht="15.75" customHeight="1"/>
    <row r="776" s="303" customFormat="1" ht="15.75" customHeight="1"/>
    <row r="777" s="303" customFormat="1" ht="15.75" customHeight="1"/>
    <row r="778" s="303" customFormat="1" ht="15.75" customHeight="1"/>
    <row r="779" s="303" customFormat="1" ht="15.75" customHeight="1"/>
    <row r="780" s="303" customFormat="1" ht="15.75" customHeight="1"/>
    <row r="781" s="303" customFormat="1" ht="15.75" customHeight="1"/>
    <row r="782" s="303" customFormat="1" ht="15.75" customHeight="1"/>
    <row r="783" s="303" customFormat="1" ht="15.75" customHeight="1"/>
    <row r="784" s="303" customFormat="1" ht="15.75" customHeight="1"/>
    <row r="785" s="303" customFormat="1" ht="15.75" customHeight="1"/>
    <row r="786" s="303" customFormat="1" ht="15.75" customHeight="1"/>
    <row r="787" s="303" customFormat="1" ht="15.75" customHeight="1"/>
    <row r="788" s="303" customFormat="1" ht="15.75" customHeight="1"/>
    <row r="789" s="303" customFormat="1" ht="15.75" customHeight="1"/>
    <row r="790" s="303" customFormat="1" ht="15.75" customHeight="1"/>
    <row r="791" s="303" customFormat="1" ht="15.75" customHeight="1"/>
    <row r="792" s="303" customFormat="1" ht="15.75" customHeight="1"/>
    <row r="793" s="303" customFormat="1" ht="15.75" customHeight="1"/>
    <row r="794" s="303" customFormat="1" ht="15.75" customHeight="1"/>
    <row r="795" s="303" customFormat="1" ht="15.75" customHeight="1"/>
    <row r="796" s="303" customFormat="1" ht="15.75" customHeight="1"/>
    <row r="797" s="303" customFormat="1" ht="15.75" customHeight="1"/>
    <row r="798" s="303" customFormat="1" ht="15.75" customHeight="1"/>
    <row r="799" s="303" customFormat="1" ht="15.75" customHeight="1"/>
    <row r="800" s="303" customFormat="1" ht="15.75" customHeight="1"/>
    <row r="801" s="303" customFormat="1" ht="15.75" customHeight="1"/>
    <row r="802" s="303" customFormat="1" ht="15.75" customHeight="1"/>
    <row r="803" s="303" customFormat="1" ht="15.75" customHeight="1"/>
    <row r="804" s="303" customFormat="1" ht="15.75" customHeight="1"/>
    <row r="805" s="303" customFormat="1" ht="15.75" customHeight="1"/>
    <row r="806" s="303" customFormat="1" ht="15.75" customHeight="1"/>
    <row r="807" s="303" customFormat="1" ht="15.75" customHeight="1"/>
    <row r="808" s="303" customFormat="1" ht="15.75" customHeight="1"/>
    <row r="809" s="303" customFormat="1" ht="15.75" customHeight="1"/>
    <row r="810" s="303" customFormat="1" ht="15.75" customHeight="1"/>
    <row r="811" s="303" customFormat="1" ht="15.75" customHeight="1"/>
    <row r="812" s="303" customFormat="1" ht="15.75" customHeight="1"/>
    <row r="813" s="303" customFormat="1" ht="15.75" customHeight="1"/>
    <row r="814" s="303" customFormat="1" ht="15.75" customHeight="1"/>
    <row r="815" s="303" customFormat="1" ht="15.75" customHeight="1"/>
    <row r="816" s="303" customFormat="1" ht="15.75" customHeight="1"/>
    <row r="817" s="303" customFormat="1" ht="15.75" customHeight="1"/>
    <row r="818" s="303" customFormat="1" ht="15.75" customHeight="1"/>
    <row r="819" s="303" customFormat="1" ht="15.75" customHeight="1"/>
    <row r="820" s="303" customFormat="1" ht="15.75" customHeight="1"/>
    <row r="821" s="303" customFormat="1" ht="15.75" customHeight="1"/>
    <row r="822" s="303" customFormat="1" ht="15.75" customHeight="1"/>
    <row r="823" s="303" customFormat="1" ht="15.75" customHeight="1"/>
    <row r="824" s="303" customFormat="1" ht="15.75" customHeight="1"/>
    <row r="825" s="303" customFormat="1" ht="15.75" customHeight="1"/>
    <row r="826" s="303" customFormat="1" ht="15.75" customHeight="1"/>
    <row r="827" s="303" customFormat="1" ht="15.75" customHeight="1"/>
    <row r="828" s="303" customFormat="1" ht="15.75" customHeight="1"/>
    <row r="829" s="303" customFormat="1" ht="15.75" customHeight="1"/>
    <row r="830" s="303" customFormat="1" ht="15.75" customHeight="1"/>
    <row r="831" s="303" customFormat="1" ht="15.75" customHeight="1"/>
    <row r="832" s="303" customFormat="1" ht="15.75" customHeight="1"/>
    <row r="833" s="303" customFormat="1" ht="15.75" customHeight="1"/>
    <row r="834" s="303" customFormat="1" ht="15.75" customHeight="1"/>
    <row r="835" s="303" customFormat="1" ht="15.75" customHeight="1"/>
    <row r="836" s="303" customFormat="1" ht="15.75" customHeight="1"/>
    <row r="837" s="303" customFormat="1" ht="15.75" customHeight="1"/>
    <row r="838" s="303" customFormat="1" ht="15.75" customHeight="1"/>
    <row r="839" s="303" customFormat="1" ht="15.75" customHeight="1"/>
    <row r="840" s="303" customFormat="1" ht="15.75" customHeight="1"/>
    <row r="841" s="303" customFormat="1" ht="15.75" customHeight="1"/>
    <row r="842" s="303" customFormat="1" ht="15.75" customHeight="1"/>
    <row r="843" s="303" customFormat="1" ht="15.75" customHeight="1"/>
    <row r="844" s="303" customFormat="1" ht="15.75" customHeight="1"/>
    <row r="845" s="303" customFormat="1" ht="15.75" customHeight="1"/>
    <row r="846" s="303" customFormat="1" ht="15.75" customHeight="1"/>
    <row r="847" s="303" customFormat="1" ht="15.75" customHeight="1"/>
    <row r="848" s="303" customFormat="1" ht="15.75" customHeight="1"/>
    <row r="849" s="303" customFormat="1" ht="15.75" customHeight="1"/>
    <row r="850" s="303" customFormat="1" ht="15.75" customHeight="1"/>
    <row r="851" s="303" customFormat="1" ht="15.75" customHeight="1"/>
    <row r="852" s="303" customFormat="1" ht="15.75" customHeight="1"/>
    <row r="853" s="303" customFormat="1" ht="15.75" customHeight="1"/>
    <row r="854" s="303" customFormat="1" ht="15.75" customHeight="1"/>
    <row r="855" s="303" customFormat="1" ht="15.75" customHeight="1"/>
    <row r="856" s="303" customFormat="1" ht="15.75" customHeight="1"/>
    <row r="857" s="303" customFormat="1" ht="15.75" customHeight="1"/>
    <row r="858" s="303" customFormat="1" ht="15.75" customHeight="1"/>
    <row r="859" s="303" customFormat="1" ht="15.75" customHeight="1"/>
    <row r="860" s="303" customFormat="1" ht="15.75" customHeight="1"/>
    <row r="861" s="303" customFormat="1" ht="15.75" customHeight="1"/>
    <row r="862" s="303" customFormat="1" ht="15.75" customHeight="1"/>
    <row r="863" s="303" customFormat="1" ht="15.75" customHeight="1"/>
    <row r="864" s="303" customFormat="1" ht="15.75" customHeight="1"/>
    <row r="865" s="303" customFormat="1" ht="15.75" customHeight="1"/>
    <row r="866" s="303" customFormat="1" ht="15.75" customHeight="1"/>
    <row r="867" s="303" customFormat="1" ht="15.75" customHeight="1"/>
    <row r="868" s="303" customFormat="1" ht="15.75" customHeight="1"/>
    <row r="869" s="303" customFormat="1" ht="15.75" customHeight="1"/>
    <row r="870" s="303" customFormat="1" ht="15.75" customHeight="1"/>
    <row r="871" s="303" customFormat="1" ht="15.75" customHeight="1"/>
    <row r="872" s="303" customFormat="1" ht="15.75" customHeight="1"/>
    <row r="873" s="303" customFormat="1" ht="15.75" customHeight="1"/>
    <row r="874" s="303" customFormat="1" ht="15.75" customHeight="1"/>
    <row r="875" s="303" customFormat="1" ht="15.75" customHeight="1"/>
    <row r="876" s="303" customFormat="1" ht="15.75" customHeight="1"/>
    <row r="877" s="303" customFormat="1" ht="15.75" customHeight="1"/>
    <row r="878" s="303" customFormat="1" ht="15.75" customHeight="1"/>
    <row r="879" s="303" customFormat="1" ht="15.75" customHeight="1"/>
    <row r="880" s="303" customFormat="1" ht="15.75" customHeight="1"/>
    <row r="881" s="303" customFormat="1" ht="15.75" customHeight="1"/>
    <row r="882" s="303" customFormat="1" ht="15.75" customHeight="1"/>
    <row r="883" s="303" customFormat="1" ht="15.75" customHeight="1"/>
    <row r="884" s="303" customFormat="1" ht="15.75" customHeight="1"/>
    <row r="885" s="303" customFormat="1" ht="15.75" customHeight="1"/>
    <row r="886" s="303" customFormat="1" ht="15.75" customHeight="1"/>
    <row r="887" s="303" customFormat="1" ht="15.75" customHeight="1"/>
    <row r="888" s="303" customFormat="1" ht="15.75" customHeight="1"/>
    <row r="889" s="303" customFormat="1" ht="15.75" customHeight="1"/>
    <row r="890" s="303" customFormat="1" ht="15.75" customHeight="1"/>
    <row r="891" s="303" customFormat="1" ht="15.75" customHeight="1"/>
    <row r="892" s="303" customFormat="1" ht="15.75" customHeight="1"/>
    <row r="893" s="303" customFormat="1" ht="15.75" customHeight="1"/>
    <row r="894" s="303" customFormat="1" ht="15.75" customHeight="1"/>
    <row r="895" s="303" customFormat="1" ht="15.75" customHeight="1"/>
    <row r="896" s="303" customFormat="1" ht="15.75" customHeight="1"/>
    <row r="897" s="303" customFormat="1" ht="15.75" customHeight="1"/>
    <row r="898" s="303" customFormat="1" ht="15.75" customHeight="1"/>
    <row r="899" s="303" customFormat="1" ht="15.75" customHeight="1"/>
    <row r="900" s="303" customFormat="1" ht="15.75" customHeight="1"/>
    <row r="901" s="303" customFormat="1" ht="15.75" customHeight="1"/>
    <row r="902" s="303" customFormat="1" ht="15.75" customHeight="1"/>
    <row r="903" s="303" customFormat="1" ht="15.75" customHeight="1"/>
    <row r="904" s="303" customFormat="1" ht="15.75" customHeight="1"/>
    <row r="905" s="303" customFormat="1" ht="15.75" customHeight="1"/>
    <row r="906" s="303" customFormat="1" ht="15.75" customHeight="1"/>
    <row r="907" s="303" customFormat="1" ht="15.75" customHeight="1"/>
    <row r="908" s="303" customFormat="1" ht="15.75" customHeight="1"/>
    <row r="909" s="303" customFormat="1" ht="15.75" customHeight="1"/>
    <row r="910" s="303" customFormat="1" ht="15.75" customHeight="1"/>
    <row r="911" s="303" customFormat="1" ht="15.75" customHeight="1"/>
    <row r="912" s="303" customFormat="1" ht="15.75" customHeight="1"/>
    <row r="913" s="303" customFormat="1" ht="15.75" customHeight="1"/>
    <row r="914" s="303" customFormat="1" ht="15.75" customHeight="1"/>
    <row r="915" s="303" customFormat="1" ht="15.75" customHeight="1"/>
    <row r="916" s="303" customFormat="1" ht="15.75" customHeight="1"/>
    <row r="917" s="303" customFormat="1" ht="15.75" customHeight="1"/>
    <row r="918" s="303" customFormat="1" ht="15.75" customHeight="1"/>
    <row r="919" s="303" customFormat="1" ht="15.75" customHeight="1"/>
    <row r="920" s="303" customFormat="1" ht="15.75" customHeight="1"/>
    <row r="921" s="303" customFormat="1" ht="15.75" customHeight="1"/>
    <row r="922" s="303" customFormat="1" ht="15.75" customHeight="1"/>
    <row r="923" s="303" customFormat="1" ht="15.75" customHeight="1"/>
    <row r="924" s="303" customFormat="1" ht="15.75" customHeight="1"/>
    <row r="925" s="303" customFormat="1" ht="15.75" customHeight="1"/>
    <row r="926" s="303" customFormat="1" ht="15.75" customHeight="1"/>
    <row r="927" s="303" customFormat="1" ht="15.75" customHeight="1"/>
    <row r="928" s="303" customFormat="1" ht="15.75" customHeight="1"/>
    <row r="929" s="303" customFormat="1" ht="15.75" customHeight="1"/>
    <row r="930" s="303" customFormat="1" ht="15.75" customHeight="1"/>
    <row r="931" s="303" customFormat="1" ht="15.75" customHeight="1"/>
    <row r="932" s="303" customFormat="1" ht="15.75" customHeight="1"/>
    <row r="933" s="303" customFormat="1" ht="15.75" customHeight="1"/>
    <row r="934" s="303" customFormat="1" ht="15.75" customHeight="1"/>
    <row r="935" s="303" customFormat="1" ht="15.75" customHeight="1"/>
    <row r="936" s="303" customFormat="1" ht="15.75" customHeight="1"/>
    <row r="937" s="303" customFormat="1" ht="15.75" customHeight="1"/>
    <row r="938" s="303" customFormat="1" ht="15.75" customHeight="1"/>
    <row r="939" s="303" customFormat="1" ht="15.75" customHeight="1"/>
    <row r="940" s="303" customFormat="1" ht="15.75" customHeight="1"/>
    <row r="941" s="303" customFormat="1" ht="15.75" customHeight="1"/>
    <row r="942" s="303" customFormat="1" ht="15.75" customHeight="1"/>
    <row r="943" s="303" customFormat="1" ht="15.75" customHeight="1"/>
    <row r="944" s="303" customFormat="1" ht="15.75" customHeight="1"/>
    <row r="945" s="303" customFormat="1" ht="15.75" customHeight="1"/>
    <row r="946" s="303" customFormat="1" ht="15.75" customHeight="1"/>
    <row r="947" s="303" customFormat="1" ht="15.75" customHeight="1"/>
    <row r="948" s="303" customFormat="1" ht="15.75" customHeight="1"/>
    <row r="949" s="303" customFormat="1" ht="15.75" customHeight="1"/>
    <row r="950" s="303" customFormat="1" ht="15.75" customHeight="1"/>
    <row r="951" s="303" customFormat="1" ht="15.75" customHeight="1"/>
    <row r="952" s="303" customFormat="1" ht="15.75" customHeight="1"/>
    <row r="953" s="303" customFormat="1" ht="15.75" customHeight="1"/>
    <row r="954" s="303" customFormat="1" ht="15.75" customHeight="1"/>
    <row r="955" s="303" customFormat="1" ht="15.75" customHeight="1"/>
    <row r="956" s="303" customFormat="1" ht="15.75" customHeight="1"/>
    <row r="957" s="303" customFormat="1" ht="15.75" customHeight="1"/>
    <row r="958" s="303" customFormat="1" ht="15.75" customHeight="1"/>
    <row r="959" s="303" customFormat="1" ht="15.75" customHeight="1"/>
    <row r="960" s="303" customFormat="1" ht="15.75" customHeight="1"/>
    <row r="961" s="303" customFormat="1" ht="15.75" customHeight="1"/>
    <row r="962" s="303" customFormat="1" ht="15.75" customHeight="1"/>
    <row r="963" s="303" customFormat="1" ht="15.75" customHeight="1"/>
    <row r="964" s="303" customFormat="1" ht="15.75" customHeight="1"/>
    <row r="965" s="303" customFormat="1" ht="15.75" customHeight="1"/>
    <row r="966" s="303" customFormat="1" ht="15.75" customHeight="1"/>
    <row r="967" s="303" customFormat="1" ht="15.75" customHeight="1"/>
    <row r="968" s="303" customFormat="1" ht="15.75" customHeight="1"/>
    <row r="969" s="303" customFormat="1" ht="15.75" customHeight="1"/>
    <row r="970" s="303" customFormat="1" ht="15.75" customHeight="1"/>
    <row r="971" s="303" customFormat="1" ht="15.75" customHeight="1"/>
    <row r="972" s="303" customFormat="1" ht="15.75" customHeight="1"/>
    <row r="973" s="303" customFormat="1" ht="15.75" customHeight="1"/>
    <row r="974" s="303" customFormat="1" ht="15.75" customHeight="1"/>
    <row r="975" s="303" customFormat="1" ht="15.75" customHeight="1"/>
    <row r="976" s="303" customFormat="1" ht="15.75" customHeight="1"/>
    <row r="977" s="303" customFormat="1" ht="15.75" customHeight="1"/>
    <row r="978" s="303" customFormat="1" ht="15.75" customHeight="1"/>
    <row r="979" s="303" customFormat="1" ht="15.75" customHeight="1"/>
    <row r="980" s="303" customFormat="1" ht="15.75" customHeight="1"/>
    <row r="981" s="303" customFormat="1" ht="15.75" customHeight="1"/>
    <row r="982" s="303" customFormat="1" ht="15.75" customHeight="1"/>
    <row r="983" s="303" customFormat="1" ht="15.75" customHeight="1"/>
    <row r="984" s="303" customFormat="1" ht="15.75" customHeight="1"/>
    <row r="985" s="303" customFormat="1" ht="15.75" customHeight="1"/>
    <row r="986" s="303" customFormat="1" ht="15.75" customHeight="1"/>
    <row r="987" s="303" customFormat="1" ht="15.75" customHeight="1"/>
    <row r="988" s="303" customFormat="1" ht="15.75" customHeight="1"/>
    <row r="989" s="303" customFormat="1" ht="15.75" customHeight="1"/>
    <row r="990" s="303" customFormat="1" ht="15.75" customHeight="1"/>
    <row r="991" s="303" customFormat="1" ht="15.75" customHeight="1"/>
    <row r="992" s="303" customFormat="1" ht="15.75" customHeight="1"/>
    <row r="993" s="303" customFormat="1" ht="15.75" customHeight="1"/>
    <row r="994" s="303" customFormat="1" ht="15.75" customHeight="1"/>
    <row r="995" s="303" customFormat="1" ht="15.75" customHeight="1"/>
    <row r="996" s="303" customFormat="1" ht="15.75" customHeight="1"/>
    <row r="997" s="303" customFormat="1" ht="15.75" customHeight="1"/>
    <row r="998" s="303" customFormat="1" ht="15.75" customHeight="1"/>
    <row r="999" s="303" customFormat="1" ht="15.75" customHeight="1"/>
    <row r="1000" s="303" customFormat="1" ht="15.75" customHeight="1"/>
    <row r="1001" s="303" customFormat="1" ht="15.75" customHeight="1"/>
    <row r="1002" s="303" customFormat="1" ht="15.75" customHeight="1"/>
    <row r="1003" s="303" customFormat="1" ht="15.75" customHeight="1"/>
    <row r="1004" s="303" customFormat="1" ht="15.75" customHeight="1"/>
    <row r="1005" s="303" customFormat="1" ht="15.75" customHeight="1"/>
    <row r="1006" s="303" customFormat="1" ht="15.75" customHeight="1"/>
    <row r="1007" s="303" customFormat="1" ht="15.75" customHeight="1"/>
    <row r="1008" s="303" customFormat="1" ht="15.75" customHeight="1"/>
    <row r="1009" s="303" customFormat="1" ht="15.75" customHeight="1"/>
    <row r="1010" s="303" customFormat="1" ht="15.75" customHeight="1"/>
    <row r="1011" s="303" customFormat="1" ht="15.75" customHeight="1"/>
    <row r="1012" s="303" customFormat="1" ht="15.75" customHeight="1"/>
  </sheetData>
  <mergeCells count="46">
    <mergeCell ref="I65:L67"/>
    <mergeCell ref="E66:G67"/>
    <mergeCell ref="B48:F49"/>
    <mergeCell ref="H48:K49"/>
    <mergeCell ref="M48:P49"/>
    <mergeCell ref="B50:F54"/>
    <mergeCell ref="H50:I52"/>
    <mergeCell ref="J50:J52"/>
    <mergeCell ref="K50:K52"/>
    <mergeCell ref="P50:P52"/>
    <mergeCell ref="M50:N52"/>
    <mergeCell ref="O50:O52"/>
    <mergeCell ref="K53:K59"/>
    <mergeCell ref="P53:P59"/>
    <mergeCell ref="I61:O62"/>
    <mergeCell ref="E1:P1"/>
    <mergeCell ref="A2:C35"/>
    <mergeCell ref="E2:G2"/>
    <mergeCell ref="H2:J2"/>
    <mergeCell ref="K2:M2"/>
    <mergeCell ref="N2:P2"/>
    <mergeCell ref="M22:P22"/>
    <mergeCell ref="B45:F45"/>
    <mergeCell ref="H45:K45"/>
    <mergeCell ref="M45:P45"/>
    <mergeCell ref="H3:J20"/>
    <mergeCell ref="K3:M20"/>
    <mergeCell ref="N3:P20"/>
    <mergeCell ref="E21:P21"/>
    <mergeCell ref="E22:H22"/>
    <mergeCell ref="I22:L22"/>
    <mergeCell ref="E3:G20"/>
    <mergeCell ref="E23:H35"/>
    <mergeCell ref="I23:L35"/>
    <mergeCell ref="M23:P35"/>
    <mergeCell ref="H41:K42"/>
    <mergeCell ref="M41:P42"/>
    <mergeCell ref="B41:F42"/>
    <mergeCell ref="B44:F44"/>
    <mergeCell ref="H44:K44"/>
    <mergeCell ref="M44:P44"/>
    <mergeCell ref="A36:P36"/>
    <mergeCell ref="A37:P37"/>
    <mergeCell ref="B39:F40"/>
    <mergeCell ref="H39:K40"/>
    <mergeCell ref="M39:P40"/>
  </mergeCells>
  <conditionalFormatting sqref="K53">
    <cfRule type="cellIs" dxfId="88" priority="1" operator="equal">
      <formula>5</formula>
    </cfRule>
  </conditionalFormatting>
  <conditionalFormatting sqref="K53">
    <cfRule type="cellIs" dxfId="87" priority="2" operator="equal">
      <formula>4</formula>
    </cfRule>
  </conditionalFormatting>
  <conditionalFormatting sqref="K53">
    <cfRule type="cellIs" dxfId="86" priority="3" operator="equal">
      <formula>3</formula>
    </cfRule>
  </conditionalFormatting>
  <conditionalFormatting sqref="K53">
    <cfRule type="cellIs" dxfId="85" priority="4" operator="equal">
      <formula>1</formula>
    </cfRule>
  </conditionalFormatting>
  <conditionalFormatting sqref="K53">
    <cfRule type="cellIs" dxfId="84" priority="5" operator="equal">
      <formula>2</formula>
    </cfRule>
  </conditionalFormatting>
  <conditionalFormatting sqref="K53:K59">
    <cfRule type="cellIs" dxfId="83" priority="6" operator="equal">
      <formula>0</formula>
    </cfRule>
  </conditionalFormatting>
  <conditionalFormatting sqref="P53">
    <cfRule type="cellIs" dxfId="82" priority="7" operator="equal">
      <formula>5</formula>
    </cfRule>
  </conditionalFormatting>
  <conditionalFormatting sqref="P53">
    <cfRule type="cellIs" dxfId="81" priority="8" operator="equal">
      <formula>4</formula>
    </cfRule>
  </conditionalFormatting>
  <conditionalFormatting sqref="P53">
    <cfRule type="cellIs" dxfId="80" priority="9" operator="equal">
      <formula>3</formula>
    </cfRule>
  </conditionalFormatting>
  <conditionalFormatting sqref="P53">
    <cfRule type="cellIs" dxfId="79" priority="10" operator="equal">
      <formula>1</formula>
    </cfRule>
  </conditionalFormatting>
  <conditionalFormatting sqref="P53">
    <cfRule type="cellIs" dxfId="78" priority="11" operator="equal">
      <formula>2</formula>
    </cfRule>
  </conditionalFormatting>
  <conditionalFormatting sqref="P53:P59">
    <cfRule type="cellIs" dxfId="77" priority="12" operator="equal">
      <formula>0</formula>
    </cfRule>
  </conditionalFormatting>
  <pageMargins left="0.7" right="0.7" top="0.75" bottom="0.75" header="0" footer="0"/>
  <pageSetup paperSize="9" orientation="portrait"/>
  <drawing r:id="rId1"/>
  <legacyDrawing r:id="rId2"/>
  <extLst>
    <ext xmlns:x14="http://schemas.microsoft.com/office/spreadsheetml/2009/9/main" uri="{CCE6A557-97BC-4b89-ADB6-D9C93CAAB3DF}">
      <x14:dataValidations xmlns:xm="http://schemas.microsoft.com/office/excel/2006/main" disablePrompts="1" count="1">
        <x14:dataValidation type="list" allowBlank="1" showErrorMessage="1" xr:uid="{00000000-0002-0000-0300-000000000000}">
          <x14:formula1>
            <xm:f>VALORES!$E$5:$E$8</xm:f>
          </x14:formula1>
          <xm:sqref>B45 H45 M45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72EC9-178F-446C-AF8E-F26B110C8374}">
  <sheetPr>
    <tabColor rgb="FFFEF2CB"/>
  </sheetPr>
  <dimension ref="A1:AN1012"/>
  <sheetViews>
    <sheetView topLeftCell="A5" zoomScale="26" workbookViewId="0">
      <selection activeCell="AY79" sqref="AY79"/>
    </sheetView>
  </sheetViews>
  <sheetFormatPr baseColWidth="10" defaultColWidth="14.44140625" defaultRowHeight="15" customHeight="1"/>
  <cols>
    <col min="1" max="1" width="7.5546875" style="303" customWidth="1"/>
    <col min="2" max="2" width="12.33203125" style="303" customWidth="1"/>
    <col min="3" max="3" width="12" style="303" customWidth="1"/>
    <col min="4" max="4" width="2.88671875" style="303" customWidth="1"/>
    <col min="5" max="16" width="13.44140625" style="303" customWidth="1"/>
    <col min="17" max="17" width="3.44140625" style="303" customWidth="1"/>
    <col min="18" max="18" width="13.44140625" style="303" customWidth="1"/>
    <col min="19" max="39" width="11.44140625" style="303" customWidth="1"/>
    <col min="40" max="40" width="19.6640625" style="303" customWidth="1"/>
    <col min="41" max="16384" width="14.44140625" style="303"/>
  </cols>
  <sheetData>
    <row r="1" spans="1:19" ht="16.8">
      <c r="A1" s="297"/>
      <c r="B1" s="297"/>
      <c r="C1" s="297"/>
      <c r="D1" s="297"/>
      <c r="E1" s="298" t="s">
        <v>2932</v>
      </c>
      <c r="F1" s="299"/>
      <c r="G1" s="299"/>
      <c r="H1" s="299"/>
      <c r="I1" s="299"/>
      <c r="J1" s="299"/>
      <c r="K1" s="299"/>
      <c r="L1" s="299"/>
      <c r="M1" s="299"/>
      <c r="N1" s="299"/>
      <c r="O1" s="299"/>
      <c r="P1" s="300"/>
      <c r="Q1" s="301"/>
      <c r="R1" s="302"/>
      <c r="S1" s="302"/>
    </row>
    <row r="2" spans="1:19" ht="15" customHeight="1">
      <c r="A2" s="304" t="s">
        <v>2989</v>
      </c>
      <c r="B2" s="305"/>
      <c r="C2" s="306"/>
      <c r="D2" s="297"/>
      <c r="E2" s="307" t="s">
        <v>2933</v>
      </c>
      <c r="F2" s="308"/>
      <c r="G2" s="309"/>
      <c r="H2" s="307" t="s">
        <v>2934</v>
      </c>
      <c r="I2" s="308"/>
      <c r="J2" s="309"/>
      <c r="K2" s="307" t="s">
        <v>2935</v>
      </c>
      <c r="L2" s="308"/>
      <c r="M2" s="309"/>
      <c r="N2" s="307" t="s">
        <v>2939</v>
      </c>
      <c r="O2" s="308"/>
      <c r="P2" s="309"/>
      <c r="Q2" s="297"/>
    </row>
    <row r="3" spans="1:19" ht="16.8">
      <c r="A3" s="310"/>
      <c r="B3" s="311"/>
      <c r="C3" s="312"/>
      <c r="D3" s="297"/>
      <c r="E3" s="313"/>
      <c r="F3" s="305"/>
      <c r="G3" s="306"/>
      <c r="H3" s="313"/>
      <c r="I3" s="305"/>
      <c r="J3" s="306"/>
      <c r="K3" s="313"/>
      <c r="L3" s="305"/>
      <c r="M3" s="306"/>
      <c r="N3" s="313"/>
      <c r="O3" s="305"/>
      <c r="P3" s="306"/>
      <c r="Q3" s="314"/>
      <c r="R3" s="315"/>
      <c r="S3" s="315"/>
    </row>
    <row r="4" spans="1:19" ht="16.8">
      <c r="A4" s="310"/>
      <c r="B4" s="311"/>
      <c r="C4" s="312"/>
      <c r="D4" s="297"/>
      <c r="E4" s="310"/>
      <c r="F4" s="311"/>
      <c r="G4" s="312"/>
      <c r="H4" s="310"/>
      <c r="I4" s="311"/>
      <c r="J4" s="312"/>
      <c r="K4" s="310"/>
      <c r="L4" s="311"/>
      <c r="M4" s="312"/>
      <c r="N4" s="310"/>
      <c r="O4" s="311"/>
      <c r="P4" s="312"/>
      <c r="Q4" s="314"/>
      <c r="R4" s="315"/>
      <c r="S4" s="315"/>
    </row>
    <row r="5" spans="1:19" ht="16.8">
      <c r="A5" s="310"/>
      <c r="B5" s="311"/>
      <c r="C5" s="312"/>
      <c r="D5" s="297"/>
      <c r="E5" s="310"/>
      <c r="F5" s="311"/>
      <c r="G5" s="312"/>
      <c r="H5" s="310"/>
      <c r="I5" s="311"/>
      <c r="J5" s="312"/>
      <c r="K5" s="310"/>
      <c r="L5" s="311"/>
      <c r="M5" s="312"/>
      <c r="N5" s="310"/>
      <c r="O5" s="311"/>
      <c r="P5" s="312"/>
      <c r="Q5" s="314"/>
      <c r="R5" s="315"/>
      <c r="S5" s="315"/>
    </row>
    <row r="6" spans="1:19" ht="16.8">
      <c r="A6" s="310"/>
      <c r="B6" s="311"/>
      <c r="C6" s="312"/>
      <c r="D6" s="297"/>
      <c r="E6" s="310"/>
      <c r="F6" s="311"/>
      <c r="G6" s="312"/>
      <c r="H6" s="310"/>
      <c r="I6" s="311"/>
      <c r="J6" s="312"/>
      <c r="K6" s="310"/>
      <c r="L6" s="311"/>
      <c r="M6" s="312"/>
      <c r="N6" s="310"/>
      <c r="O6" s="311"/>
      <c r="P6" s="312"/>
      <c r="Q6" s="314"/>
      <c r="R6" s="315"/>
      <c r="S6" s="315"/>
    </row>
    <row r="7" spans="1:19" ht="16.8">
      <c r="A7" s="310"/>
      <c r="B7" s="311"/>
      <c r="C7" s="312"/>
      <c r="D7" s="297"/>
      <c r="E7" s="310"/>
      <c r="F7" s="311"/>
      <c r="G7" s="312"/>
      <c r="H7" s="310"/>
      <c r="I7" s="311"/>
      <c r="J7" s="312"/>
      <c r="K7" s="310"/>
      <c r="L7" s="311"/>
      <c r="M7" s="312"/>
      <c r="N7" s="310"/>
      <c r="O7" s="311"/>
      <c r="P7" s="312"/>
      <c r="Q7" s="314"/>
      <c r="R7" s="315"/>
      <c r="S7" s="315"/>
    </row>
    <row r="8" spans="1:19" ht="16.8">
      <c r="A8" s="310"/>
      <c r="B8" s="311"/>
      <c r="C8" s="312"/>
      <c r="D8" s="297"/>
      <c r="E8" s="310"/>
      <c r="F8" s="311"/>
      <c r="G8" s="312"/>
      <c r="H8" s="310"/>
      <c r="I8" s="311"/>
      <c r="J8" s="312"/>
      <c r="K8" s="310"/>
      <c r="L8" s="311"/>
      <c r="M8" s="312"/>
      <c r="N8" s="310"/>
      <c r="O8" s="311"/>
      <c r="P8" s="312"/>
      <c r="Q8" s="314"/>
      <c r="R8" s="315"/>
      <c r="S8" s="315"/>
    </row>
    <row r="9" spans="1:19" ht="16.8">
      <c r="A9" s="310"/>
      <c r="B9" s="311"/>
      <c r="C9" s="312"/>
      <c r="D9" s="297"/>
      <c r="E9" s="310"/>
      <c r="F9" s="311"/>
      <c r="G9" s="312"/>
      <c r="H9" s="310"/>
      <c r="I9" s="311"/>
      <c r="J9" s="312"/>
      <c r="K9" s="310"/>
      <c r="L9" s="311"/>
      <c r="M9" s="312"/>
      <c r="N9" s="310"/>
      <c r="O9" s="311"/>
      <c r="P9" s="312"/>
      <c r="Q9" s="314"/>
      <c r="R9" s="315"/>
      <c r="S9" s="315"/>
    </row>
    <row r="10" spans="1:19" ht="16.8">
      <c r="A10" s="310"/>
      <c r="B10" s="311"/>
      <c r="C10" s="312"/>
      <c r="D10" s="297"/>
      <c r="E10" s="310"/>
      <c r="F10" s="311"/>
      <c r="G10" s="312"/>
      <c r="H10" s="310"/>
      <c r="I10" s="311"/>
      <c r="J10" s="312"/>
      <c r="K10" s="310"/>
      <c r="L10" s="311"/>
      <c r="M10" s="312"/>
      <c r="N10" s="310"/>
      <c r="O10" s="311"/>
      <c r="P10" s="312"/>
      <c r="Q10" s="314"/>
      <c r="R10" s="315"/>
      <c r="S10" s="315"/>
    </row>
    <row r="11" spans="1:19" ht="16.8">
      <c r="A11" s="310"/>
      <c r="B11" s="311"/>
      <c r="C11" s="312"/>
      <c r="D11" s="316"/>
      <c r="E11" s="310"/>
      <c r="F11" s="311"/>
      <c r="G11" s="312"/>
      <c r="H11" s="310"/>
      <c r="I11" s="311"/>
      <c r="J11" s="312"/>
      <c r="K11" s="310"/>
      <c r="L11" s="311"/>
      <c r="M11" s="312"/>
      <c r="N11" s="310"/>
      <c r="O11" s="311"/>
      <c r="P11" s="312"/>
      <c r="Q11" s="317"/>
      <c r="R11" s="315"/>
      <c r="S11" s="315"/>
    </row>
    <row r="12" spans="1:19" ht="16.8">
      <c r="A12" s="310"/>
      <c r="B12" s="311"/>
      <c r="C12" s="312"/>
      <c r="D12" s="316"/>
      <c r="E12" s="310"/>
      <c r="F12" s="311"/>
      <c r="G12" s="312"/>
      <c r="H12" s="310"/>
      <c r="I12" s="311"/>
      <c r="J12" s="312"/>
      <c r="K12" s="310"/>
      <c r="L12" s="311"/>
      <c r="M12" s="312"/>
      <c r="N12" s="310"/>
      <c r="O12" s="311"/>
      <c r="P12" s="312"/>
      <c r="Q12" s="317"/>
      <c r="R12" s="315"/>
      <c r="S12" s="315"/>
    </row>
    <row r="13" spans="1:19" ht="16.8">
      <c r="A13" s="310"/>
      <c r="B13" s="311"/>
      <c r="C13" s="312"/>
      <c r="D13" s="316"/>
      <c r="E13" s="310"/>
      <c r="F13" s="311"/>
      <c r="G13" s="312"/>
      <c r="H13" s="310"/>
      <c r="I13" s="311"/>
      <c r="J13" s="312"/>
      <c r="K13" s="310"/>
      <c r="L13" s="311"/>
      <c r="M13" s="312"/>
      <c r="N13" s="310"/>
      <c r="O13" s="311"/>
      <c r="P13" s="312"/>
      <c r="Q13" s="317"/>
      <c r="R13" s="315"/>
      <c r="S13" s="315"/>
    </row>
    <row r="14" spans="1:19" ht="16.8">
      <c r="A14" s="310"/>
      <c r="B14" s="311"/>
      <c r="C14" s="312"/>
      <c r="D14" s="316"/>
      <c r="E14" s="310"/>
      <c r="F14" s="311"/>
      <c r="G14" s="312"/>
      <c r="H14" s="310"/>
      <c r="I14" s="311"/>
      <c r="J14" s="312"/>
      <c r="K14" s="310"/>
      <c r="L14" s="311"/>
      <c r="M14" s="312"/>
      <c r="N14" s="310"/>
      <c r="O14" s="311"/>
      <c r="P14" s="312"/>
      <c r="Q14" s="317"/>
      <c r="R14" s="315"/>
      <c r="S14" s="315"/>
    </row>
    <row r="15" spans="1:19" ht="16.8">
      <c r="A15" s="310"/>
      <c r="B15" s="311"/>
      <c r="C15" s="312"/>
      <c r="D15" s="316"/>
      <c r="E15" s="310"/>
      <c r="F15" s="311"/>
      <c r="G15" s="312"/>
      <c r="H15" s="310"/>
      <c r="I15" s="311"/>
      <c r="J15" s="312"/>
      <c r="K15" s="310"/>
      <c r="L15" s="311"/>
      <c r="M15" s="312"/>
      <c r="N15" s="310"/>
      <c r="O15" s="311"/>
      <c r="P15" s="312"/>
      <c r="Q15" s="317"/>
      <c r="R15" s="315"/>
      <c r="S15" s="315"/>
    </row>
    <row r="16" spans="1:19" ht="16.8">
      <c r="A16" s="310"/>
      <c r="B16" s="311"/>
      <c r="C16" s="312"/>
      <c r="D16" s="297"/>
      <c r="E16" s="310"/>
      <c r="F16" s="311"/>
      <c r="G16" s="312"/>
      <c r="H16" s="310"/>
      <c r="I16" s="311"/>
      <c r="J16" s="312"/>
      <c r="K16" s="310"/>
      <c r="L16" s="311"/>
      <c r="M16" s="312"/>
      <c r="N16" s="310"/>
      <c r="O16" s="311"/>
      <c r="P16" s="312"/>
      <c r="Q16" s="314"/>
      <c r="R16" s="315"/>
      <c r="S16" s="315"/>
    </row>
    <row r="17" spans="1:19" ht="16.8">
      <c r="A17" s="310"/>
      <c r="B17" s="311"/>
      <c r="C17" s="312"/>
      <c r="D17" s="297"/>
      <c r="E17" s="310"/>
      <c r="F17" s="311"/>
      <c r="G17" s="312"/>
      <c r="H17" s="310"/>
      <c r="I17" s="311"/>
      <c r="J17" s="312"/>
      <c r="K17" s="310"/>
      <c r="L17" s="311"/>
      <c r="M17" s="312"/>
      <c r="N17" s="310"/>
      <c r="O17" s="311"/>
      <c r="P17" s="312"/>
      <c r="Q17" s="314"/>
      <c r="R17" s="315"/>
      <c r="S17" s="315"/>
    </row>
    <row r="18" spans="1:19" ht="16.8">
      <c r="A18" s="310"/>
      <c r="B18" s="311"/>
      <c r="C18" s="312"/>
      <c r="D18" s="297"/>
      <c r="E18" s="310"/>
      <c r="F18" s="311"/>
      <c r="G18" s="312"/>
      <c r="H18" s="310"/>
      <c r="I18" s="311"/>
      <c r="J18" s="312"/>
      <c r="K18" s="310"/>
      <c r="L18" s="311"/>
      <c r="M18" s="312"/>
      <c r="N18" s="310"/>
      <c r="O18" s="311"/>
      <c r="P18" s="312"/>
      <c r="Q18" s="314"/>
      <c r="S18" s="315"/>
    </row>
    <row r="19" spans="1:19" ht="16.8">
      <c r="A19" s="310"/>
      <c r="B19" s="311"/>
      <c r="C19" s="312"/>
      <c r="D19" s="297"/>
      <c r="E19" s="310"/>
      <c r="F19" s="311"/>
      <c r="G19" s="312"/>
      <c r="H19" s="310"/>
      <c r="I19" s="311"/>
      <c r="J19" s="312"/>
      <c r="K19" s="310"/>
      <c r="L19" s="311"/>
      <c r="M19" s="312"/>
      <c r="N19" s="310"/>
      <c r="O19" s="311"/>
      <c r="P19" s="312"/>
      <c r="Q19" s="314"/>
      <c r="R19" s="315"/>
      <c r="S19" s="315"/>
    </row>
    <row r="20" spans="1:19" ht="16.8">
      <c r="A20" s="310"/>
      <c r="B20" s="311"/>
      <c r="C20" s="312"/>
      <c r="D20" s="297"/>
      <c r="E20" s="318"/>
      <c r="F20" s="319"/>
      <c r="G20" s="320"/>
      <c r="H20" s="318"/>
      <c r="I20" s="319"/>
      <c r="J20" s="320"/>
      <c r="K20" s="318"/>
      <c r="L20" s="319"/>
      <c r="M20" s="320"/>
      <c r="N20" s="318"/>
      <c r="O20" s="319"/>
      <c r="P20" s="320"/>
      <c r="Q20" s="314"/>
      <c r="R20" s="315"/>
    </row>
    <row r="21" spans="1:19" ht="16.8">
      <c r="A21" s="310"/>
      <c r="B21" s="311"/>
      <c r="C21" s="312"/>
      <c r="D21" s="297"/>
      <c r="E21" s="321" t="s">
        <v>2940</v>
      </c>
      <c r="F21" s="308"/>
      <c r="G21" s="308"/>
      <c r="H21" s="308"/>
      <c r="I21" s="308"/>
      <c r="J21" s="308"/>
      <c r="K21" s="308"/>
      <c r="L21" s="308"/>
      <c r="M21" s="308"/>
      <c r="N21" s="308"/>
      <c r="O21" s="308"/>
      <c r="P21" s="322"/>
      <c r="Q21" s="314"/>
      <c r="R21" s="315"/>
      <c r="S21" s="315"/>
    </row>
    <row r="22" spans="1:19" ht="15" customHeight="1">
      <c r="A22" s="310"/>
      <c r="B22" s="311"/>
      <c r="C22" s="312"/>
      <c r="D22" s="297"/>
      <c r="E22" s="323" t="s">
        <v>2937</v>
      </c>
      <c r="F22" s="308"/>
      <c r="G22" s="308"/>
      <c r="H22" s="309"/>
      <c r="I22" s="323" t="s">
        <v>2936</v>
      </c>
      <c r="J22" s="308"/>
      <c r="K22" s="308"/>
      <c r="L22" s="309"/>
      <c r="M22" s="323" t="s">
        <v>2938</v>
      </c>
      <c r="N22" s="308"/>
      <c r="O22" s="308"/>
      <c r="P22" s="309"/>
      <c r="Q22" s="297"/>
    </row>
    <row r="23" spans="1:19" ht="16.8">
      <c r="A23" s="310"/>
      <c r="B23" s="311"/>
      <c r="C23" s="312"/>
      <c r="D23" s="297"/>
      <c r="E23" s="324"/>
      <c r="F23" s="305"/>
      <c r="G23" s="305"/>
      <c r="H23" s="306"/>
      <c r="I23" s="324"/>
      <c r="J23" s="305"/>
      <c r="K23" s="305"/>
      <c r="L23" s="306"/>
      <c r="M23" s="324"/>
      <c r="N23" s="305"/>
      <c r="O23" s="305"/>
      <c r="P23" s="306"/>
      <c r="Q23" s="297"/>
    </row>
    <row r="24" spans="1:19" ht="16.8">
      <c r="A24" s="310"/>
      <c r="B24" s="311"/>
      <c r="C24" s="312"/>
      <c r="D24" s="297"/>
      <c r="E24" s="310"/>
      <c r="F24" s="311"/>
      <c r="G24" s="311"/>
      <c r="H24" s="312"/>
      <c r="I24" s="310"/>
      <c r="J24" s="311"/>
      <c r="K24" s="311"/>
      <c r="L24" s="312"/>
      <c r="M24" s="310"/>
      <c r="N24" s="311"/>
      <c r="O24" s="311"/>
      <c r="P24" s="312"/>
      <c r="Q24" s="297"/>
    </row>
    <row r="25" spans="1:19" ht="16.8">
      <c r="A25" s="310"/>
      <c r="B25" s="311"/>
      <c r="C25" s="312"/>
      <c r="D25" s="297"/>
      <c r="E25" s="310"/>
      <c r="F25" s="311"/>
      <c r="G25" s="311"/>
      <c r="H25" s="312"/>
      <c r="I25" s="310"/>
      <c r="J25" s="311"/>
      <c r="K25" s="311"/>
      <c r="L25" s="312"/>
      <c r="M25" s="310"/>
      <c r="N25" s="311"/>
      <c r="O25" s="311"/>
      <c r="P25" s="312"/>
      <c r="Q25" s="297"/>
    </row>
    <row r="26" spans="1:19" ht="15.75" customHeight="1">
      <c r="A26" s="310"/>
      <c r="B26" s="311"/>
      <c r="C26" s="312"/>
      <c r="D26" s="297"/>
      <c r="E26" s="310"/>
      <c r="F26" s="311"/>
      <c r="G26" s="311"/>
      <c r="H26" s="312"/>
      <c r="I26" s="310"/>
      <c r="J26" s="311"/>
      <c r="K26" s="311"/>
      <c r="L26" s="312"/>
      <c r="M26" s="310"/>
      <c r="N26" s="311"/>
      <c r="O26" s="311"/>
      <c r="P26" s="312"/>
      <c r="Q26" s="297"/>
    </row>
    <row r="27" spans="1:19" ht="15.75" customHeight="1">
      <c r="A27" s="310"/>
      <c r="B27" s="311"/>
      <c r="C27" s="312"/>
      <c r="D27" s="316"/>
      <c r="E27" s="310"/>
      <c r="F27" s="311"/>
      <c r="G27" s="311"/>
      <c r="H27" s="312"/>
      <c r="I27" s="310"/>
      <c r="J27" s="311"/>
      <c r="K27" s="311"/>
      <c r="L27" s="312"/>
      <c r="M27" s="310"/>
      <c r="N27" s="311"/>
      <c r="O27" s="311"/>
      <c r="P27" s="312"/>
      <c r="Q27" s="316"/>
    </row>
    <row r="28" spans="1:19" ht="15.75" customHeight="1">
      <c r="A28" s="310"/>
      <c r="B28" s="311"/>
      <c r="C28" s="312"/>
      <c r="D28" s="316"/>
      <c r="E28" s="310"/>
      <c r="F28" s="311"/>
      <c r="G28" s="311"/>
      <c r="H28" s="312"/>
      <c r="I28" s="310"/>
      <c r="J28" s="311"/>
      <c r="K28" s="311"/>
      <c r="L28" s="312"/>
      <c r="M28" s="310"/>
      <c r="N28" s="311"/>
      <c r="O28" s="311"/>
      <c r="P28" s="312"/>
      <c r="Q28" s="316"/>
    </row>
    <row r="29" spans="1:19" ht="15.75" customHeight="1">
      <c r="A29" s="310"/>
      <c r="B29" s="311"/>
      <c r="C29" s="312"/>
      <c r="D29" s="316"/>
      <c r="E29" s="310"/>
      <c r="F29" s="311"/>
      <c r="G29" s="311"/>
      <c r="H29" s="312"/>
      <c r="I29" s="310"/>
      <c r="J29" s="311"/>
      <c r="K29" s="311"/>
      <c r="L29" s="312"/>
      <c r="M29" s="310"/>
      <c r="N29" s="311"/>
      <c r="O29" s="311"/>
      <c r="P29" s="312"/>
      <c r="Q29" s="316"/>
    </row>
    <row r="30" spans="1:19" ht="15.75" customHeight="1">
      <c r="A30" s="310"/>
      <c r="B30" s="311"/>
      <c r="C30" s="312"/>
      <c r="D30" s="316"/>
      <c r="E30" s="310"/>
      <c r="F30" s="311"/>
      <c r="G30" s="311"/>
      <c r="H30" s="312"/>
      <c r="I30" s="310"/>
      <c r="J30" s="311"/>
      <c r="K30" s="311"/>
      <c r="L30" s="312"/>
      <c r="M30" s="310"/>
      <c r="N30" s="311"/>
      <c r="O30" s="311"/>
      <c r="P30" s="312"/>
      <c r="Q30" s="316"/>
    </row>
    <row r="31" spans="1:19" ht="15.75" customHeight="1">
      <c r="A31" s="310"/>
      <c r="B31" s="311"/>
      <c r="C31" s="312"/>
      <c r="D31" s="316"/>
      <c r="E31" s="310"/>
      <c r="F31" s="311"/>
      <c r="G31" s="311"/>
      <c r="H31" s="312"/>
      <c r="I31" s="310"/>
      <c r="J31" s="311"/>
      <c r="K31" s="311"/>
      <c r="L31" s="312"/>
      <c r="M31" s="310"/>
      <c r="N31" s="311"/>
      <c r="O31" s="311"/>
      <c r="P31" s="312"/>
      <c r="Q31" s="316"/>
    </row>
    <row r="32" spans="1:19" ht="15.75" customHeight="1">
      <c r="A32" s="310"/>
      <c r="B32" s="311"/>
      <c r="C32" s="312"/>
      <c r="D32" s="316"/>
      <c r="E32" s="310"/>
      <c r="F32" s="311"/>
      <c r="G32" s="311"/>
      <c r="H32" s="312"/>
      <c r="I32" s="310"/>
      <c r="J32" s="311"/>
      <c r="K32" s="311"/>
      <c r="L32" s="312"/>
      <c r="M32" s="310"/>
      <c r="N32" s="311"/>
      <c r="O32" s="311"/>
      <c r="P32" s="312"/>
      <c r="Q32" s="316"/>
    </row>
    <row r="33" spans="1:40" ht="15.75" customHeight="1">
      <c r="A33" s="310"/>
      <c r="B33" s="311"/>
      <c r="C33" s="312"/>
      <c r="D33" s="316"/>
      <c r="E33" s="310"/>
      <c r="F33" s="311"/>
      <c r="G33" s="311"/>
      <c r="H33" s="312"/>
      <c r="I33" s="310"/>
      <c r="J33" s="311"/>
      <c r="K33" s="311"/>
      <c r="L33" s="312"/>
      <c r="M33" s="310"/>
      <c r="N33" s="311"/>
      <c r="O33" s="311"/>
      <c r="P33" s="312"/>
      <c r="Q33" s="316"/>
    </row>
    <row r="34" spans="1:40" ht="77.25" customHeight="1">
      <c r="A34" s="310"/>
      <c r="B34" s="311"/>
      <c r="C34" s="312"/>
      <c r="D34" s="297"/>
      <c r="E34" s="310"/>
      <c r="F34" s="311"/>
      <c r="G34" s="311"/>
      <c r="H34" s="312"/>
      <c r="I34" s="310"/>
      <c r="J34" s="311"/>
      <c r="K34" s="311"/>
      <c r="L34" s="312"/>
      <c r="M34" s="310"/>
      <c r="N34" s="311"/>
      <c r="O34" s="311"/>
      <c r="P34" s="312"/>
      <c r="Q34" s="297"/>
    </row>
    <row r="35" spans="1:40" ht="15.75" customHeight="1">
      <c r="A35" s="318"/>
      <c r="B35" s="319"/>
      <c r="C35" s="320"/>
      <c r="D35" s="297"/>
      <c r="E35" s="318"/>
      <c r="F35" s="319"/>
      <c r="G35" s="319"/>
      <c r="H35" s="320"/>
      <c r="I35" s="318"/>
      <c r="J35" s="319"/>
      <c r="K35" s="319"/>
      <c r="L35" s="320"/>
      <c r="M35" s="318"/>
      <c r="N35" s="319"/>
      <c r="O35" s="319"/>
      <c r="P35" s="320"/>
      <c r="Q35" s="297"/>
    </row>
    <row r="36" spans="1:40" ht="15.75" customHeight="1">
      <c r="A36" s="325"/>
      <c r="B36" s="326"/>
      <c r="C36" s="326"/>
      <c r="D36" s="326"/>
      <c r="E36" s="326"/>
      <c r="F36" s="326"/>
      <c r="G36" s="326"/>
      <c r="H36" s="326"/>
      <c r="I36" s="326"/>
      <c r="J36" s="326"/>
      <c r="K36" s="326"/>
      <c r="L36" s="326"/>
      <c r="M36" s="326"/>
      <c r="N36" s="326"/>
      <c r="O36" s="326"/>
      <c r="P36" s="327"/>
      <c r="Q36" s="297"/>
    </row>
    <row r="37" spans="1:40" ht="30.75" customHeight="1">
      <c r="A37" s="328" t="s">
        <v>2990</v>
      </c>
      <c r="B37" s="311"/>
      <c r="C37" s="311"/>
      <c r="D37" s="311"/>
      <c r="E37" s="311"/>
      <c r="F37" s="311"/>
      <c r="G37" s="311"/>
      <c r="H37" s="311"/>
      <c r="I37" s="311"/>
      <c r="J37" s="311"/>
      <c r="K37" s="311"/>
      <c r="L37" s="311"/>
      <c r="M37" s="311"/>
      <c r="N37" s="311"/>
      <c r="O37" s="311"/>
      <c r="P37" s="311"/>
      <c r="Q37" s="329"/>
      <c r="R37" s="330"/>
      <c r="S37" s="330"/>
    </row>
    <row r="38" spans="1:40" ht="24.75" customHeight="1" thickBot="1">
      <c r="A38" s="329"/>
      <c r="B38" s="329"/>
      <c r="C38" s="329"/>
      <c r="D38" s="329"/>
      <c r="E38" s="329"/>
      <c r="F38" s="329"/>
      <c r="G38" s="329"/>
      <c r="H38" s="329"/>
      <c r="I38" s="329"/>
      <c r="J38" s="329"/>
      <c r="K38" s="329"/>
      <c r="L38" s="329"/>
      <c r="M38" s="329"/>
      <c r="N38" s="329"/>
      <c r="O38" s="329"/>
      <c r="P38" s="329"/>
      <c r="Q38" s="329"/>
      <c r="R38" s="330"/>
      <c r="S38" s="330"/>
      <c r="AN38" s="331" t="s">
        <v>38</v>
      </c>
    </row>
    <row r="39" spans="1:40" ht="24.75" customHeight="1">
      <c r="A39" s="332"/>
      <c r="B39" s="333" t="s">
        <v>102</v>
      </c>
      <c r="C39" s="334"/>
      <c r="D39" s="334"/>
      <c r="E39" s="334"/>
      <c r="F39" s="335"/>
      <c r="G39" s="329"/>
      <c r="H39" s="333" t="s">
        <v>103</v>
      </c>
      <c r="I39" s="334"/>
      <c r="J39" s="334"/>
      <c r="K39" s="335"/>
      <c r="L39" s="329"/>
      <c r="M39" s="333" t="s">
        <v>104</v>
      </c>
      <c r="N39" s="334"/>
      <c r="O39" s="334"/>
      <c r="P39" s="335"/>
      <c r="Q39" s="329"/>
      <c r="R39" s="330"/>
      <c r="S39" s="330"/>
      <c r="AN39" s="331" t="s">
        <v>105</v>
      </c>
    </row>
    <row r="40" spans="1:40" ht="24.75" customHeight="1">
      <c r="A40" s="332"/>
      <c r="B40" s="336"/>
      <c r="C40" s="319"/>
      <c r="D40" s="319"/>
      <c r="E40" s="319"/>
      <c r="F40" s="337"/>
      <c r="G40" s="329"/>
      <c r="H40" s="336"/>
      <c r="I40" s="319"/>
      <c r="J40" s="319"/>
      <c r="K40" s="337"/>
      <c r="L40" s="329"/>
      <c r="M40" s="336"/>
      <c r="N40" s="319"/>
      <c r="O40" s="319"/>
      <c r="P40" s="337"/>
      <c r="Q40" s="329"/>
      <c r="R40" s="330"/>
      <c r="S40" s="330"/>
      <c r="AN40" s="331" t="s">
        <v>106</v>
      </c>
    </row>
    <row r="41" spans="1:40" ht="24.75" customHeight="1">
      <c r="A41" s="332"/>
      <c r="B41" s="338" t="s">
        <v>2941</v>
      </c>
      <c r="C41" s="305"/>
      <c r="D41" s="305"/>
      <c r="E41" s="305"/>
      <c r="F41" s="339"/>
      <c r="G41" s="329"/>
      <c r="H41" s="338" t="s">
        <v>2942</v>
      </c>
      <c r="I41" s="305"/>
      <c r="J41" s="305"/>
      <c r="K41" s="339"/>
      <c r="L41" s="329"/>
      <c r="M41" s="338" t="s">
        <v>2943</v>
      </c>
      <c r="N41" s="305"/>
      <c r="O41" s="305"/>
      <c r="P41" s="339"/>
      <c r="Q41" s="329"/>
      <c r="R41" s="330"/>
      <c r="S41" s="330"/>
      <c r="AN41" s="331" t="s">
        <v>107</v>
      </c>
    </row>
    <row r="42" spans="1:40" ht="24.75" customHeight="1" thickBot="1">
      <c r="A42" s="332"/>
      <c r="B42" s="340"/>
      <c r="C42" s="341"/>
      <c r="D42" s="341"/>
      <c r="E42" s="341"/>
      <c r="F42" s="342"/>
      <c r="G42" s="329"/>
      <c r="H42" s="340"/>
      <c r="I42" s="341"/>
      <c r="J42" s="341"/>
      <c r="K42" s="342"/>
      <c r="L42" s="329"/>
      <c r="M42" s="340"/>
      <c r="N42" s="341"/>
      <c r="O42" s="341"/>
      <c r="P42" s="342"/>
      <c r="Q42" s="329"/>
      <c r="R42" s="330"/>
      <c r="S42" s="330"/>
    </row>
    <row r="43" spans="1:40" ht="24.75" customHeight="1" thickBot="1">
      <c r="A43" s="332"/>
      <c r="B43" s="332"/>
      <c r="C43" s="332"/>
      <c r="D43" s="332"/>
      <c r="E43" s="332"/>
      <c r="F43" s="332"/>
      <c r="G43" s="329"/>
      <c r="H43" s="332"/>
      <c r="I43" s="332"/>
      <c r="J43" s="332"/>
      <c r="K43" s="332"/>
      <c r="L43" s="329"/>
      <c r="M43" s="332"/>
      <c r="N43" s="332"/>
      <c r="O43" s="332"/>
      <c r="P43" s="332"/>
      <c r="Q43" s="329"/>
      <c r="R43" s="330"/>
      <c r="S43" s="330"/>
    </row>
    <row r="44" spans="1:40" ht="24.75" customHeight="1">
      <c r="A44" s="332"/>
      <c r="B44" s="343" t="s">
        <v>108</v>
      </c>
      <c r="C44" s="344"/>
      <c r="D44" s="344"/>
      <c r="E44" s="344"/>
      <c r="F44" s="345"/>
      <c r="G44" s="329"/>
      <c r="H44" s="346" t="s">
        <v>108</v>
      </c>
      <c r="I44" s="347"/>
      <c r="J44" s="347"/>
      <c r="K44" s="348"/>
      <c r="L44" s="329"/>
      <c r="M44" s="346" t="s">
        <v>108</v>
      </c>
      <c r="N44" s="347"/>
      <c r="O44" s="347"/>
      <c r="P44" s="348"/>
      <c r="Q44" s="329"/>
      <c r="R44" s="330"/>
      <c r="S44" s="330"/>
    </row>
    <row r="45" spans="1:40" ht="15" customHeight="1" thickBot="1">
      <c r="A45" s="349"/>
      <c r="B45" s="350"/>
      <c r="C45" s="351"/>
      <c r="D45" s="351"/>
      <c r="E45" s="351"/>
      <c r="F45" s="352"/>
      <c r="G45" s="329"/>
      <c r="H45" s="353"/>
      <c r="I45" s="341"/>
      <c r="J45" s="341"/>
      <c r="K45" s="342"/>
      <c r="L45" s="329"/>
      <c r="M45" s="353"/>
      <c r="N45" s="341"/>
      <c r="O45" s="341"/>
      <c r="P45" s="342"/>
      <c r="Q45" s="332"/>
      <c r="R45" s="354"/>
      <c r="S45" s="354"/>
    </row>
    <row r="46" spans="1:40" ht="15" customHeight="1">
      <c r="A46" s="349"/>
      <c r="B46" s="349"/>
      <c r="C46" s="349"/>
      <c r="D46" s="349"/>
      <c r="E46" s="349"/>
      <c r="F46" s="349"/>
      <c r="G46" s="329"/>
      <c r="H46" s="332"/>
      <c r="I46" s="349"/>
      <c r="J46" s="349"/>
      <c r="K46" s="349"/>
      <c r="L46" s="329"/>
      <c r="M46" s="349"/>
      <c r="N46" s="332"/>
      <c r="O46" s="332"/>
      <c r="P46" s="332"/>
      <c r="Q46" s="332"/>
      <c r="R46" s="354"/>
      <c r="S46" s="354"/>
    </row>
    <row r="47" spans="1:40" ht="15" customHeight="1" thickBot="1">
      <c r="A47" s="349"/>
      <c r="B47" s="349"/>
      <c r="C47" s="349"/>
      <c r="D47" s="349"/>
      <c r="E47" s="349"/>
      <c r="F47" s="349"/>
      <c r="G47" s="329"/>
      <c r="H47" s="332"/>
      <c r="I47" s="349"/>
      <c r="J47" s="349"/>
      <c r="K47" s="349"/>
      <c r="L47" s="329"/>
      <c r="M47" s="349"/>
      <c r="N47" s="332"/>
      <c r="O47" s="332"/>
      <c r="P47" s="332"/>
      <c r="Q47" s="332"/>
      <c r="R47" s="354"/>
      <c r="S47" s="354"/>
    </row>
    <row r="48" spans="1:40" ht="15" customHeight="1">
      <c r="A48" s="349"/>
      <c r="B48" s="355" t="s">
        <v>109</v>
      </c>
      <c r="C48" s="334"/>
      <c r="D48" s="334"/>
      <c r="E48" s="334"/>
      <c r="F48" s="335"/>
      <c r="G48" s="329"/>
      <c r="H48" s="356" t="s">
        <v>110</v>
      </c>
      <c r="I48" s="334"/>
      <c r="J48" s="334"/>
      <c r="K48" s="335"/>
      <c r="L48" s="329"/>
      <c r="M48" s="356" t="s">
        <v>110</v>
      </c>
      <c r="N48" s="334"/>
      <c r="O48" s="334"/>
      <c r="P48" s="335"/>
      <c r="Q48" s="332"/>
      <c r="R48" s="354"/>
      <c r="S48" s="354"/>
    </row>
    <row r="49" spans="1:18" ht="15" customHeight="1" thickBot="1">
      <c r="A49" s="349"/>
      <c r="B49" s="340"/>
      <c r="C49" s="341"/>
      <c r="D49" s="341"/>
      <c r="E49" s="341"/>
      <c r="F49" s="342"/>
      <c r="G49" s="329"/>
      <c r="H49" s="340"/>
      <c r="I49" s="341"/>
      <c r="J49" s="341"/>
      <c r="K49" s="342"/>
      <c r="L49" s="329"/>
      <c r="M49" s="340"/>
      <c r="N49" s="341"/>
      <c r="O49" s="341"/>
      <c r="P49" s="342"/>
      <c r="Q49" s="332"/>
      <c r="R49" s="354"/>
    </row>
    <row r="50" spans="1:18" ht="15" customHeight="1">
      <c r="A50" s="349"/>
      <c r="B50" s="357" t="s">
        <v>2944</v>
      </c>
      <c r="C50" s="334"/>
      <c r="D50" s="334"/>
      <c r="E50" s="334"/>
      <c r="F50" s="335"/>
      <c r="G50" s="329"/>
      <c r="H50" s="358" t="s">
        <v>2945</v>
      </c>
      <c r="I50" s="312"/>
      <c r="J50" s="359">
        <v>0.14000000000000001</v>
      </c>
      <c r="K50" s="360" t="s">
        <v>108</v>
      </c>
      <c r="L50" s="329"/>
      <c r="M50" s="358" t="s">
        <v>2945</v>
      </c>
      <c r="N50" s="312"/>
      <c r="O50" s="359" t="s">
        <v>2957</v>
      </c>
      <c r="P50" s="360" t="s">
        <v>108</v>
      </c>
      <c r="Q50" s="332"/>
      <c r="R50" s="354"/>
    </row>
    <row r="51" spans="1:18" ht="15" customHeight="1">
      <c r="A51" s="349"/>
      <c r="B51" s="361"/>
      <c r="C51" s="311"/>
      <c r="D51" s="311"/>
      <c r="E51" s="311"/>
      <c r="F51" s="362"/>
      <c r="G51" s="329"/>
      <c r="H51" s="361"/>
      <c r="I51" s="312"/>
      <c r="J51" s="363"/>
      <c r="K51" s="364"/>
      <c r="L51" s="329"/>
      <c r="M51" s="361"/>
      <c r="N51" s="312"/>
      <c r="O51" s="363"/>
      <c r="P51" s="364"/>
      <c r="Q51" s="332"/>
      <c r="R51" s="354"/>
    </row>
    <row r="52" spans="1:18" ht="15" customHeight="1">
      <c r="A52" s="349"/>
      <c r="B52" s="361"/>
      <c r="C52" s="311"/>
      <c r="D52" s="311"/>
      <c r="E52" s="311"/>
      <c r="F52" s="362"/>
      <c r="G52" s="329"/>
      <c r="H52" s="336"/>
      <c r="I52" s="320"/>
      <c r="J52" s="365"/>
      <c r="K52" s="366"/>
      <c r="L52" s="329"/>
      <c r="M52" s="336"/>
      <c r="N52" s="320"/>
      <c r="O52" s="365"/>
      <c r="P52" s="366"/>
      <c r="Q52" s="349"/>
    </row>
    <row r="53" spans="1:18" ht="15.75" customHeight="1">
      <c r="A53" s="349"/>
      <c r="B53" s="361"/>
      <c r="C53" s="311"/>
      <c r="D53" s="311"/>
      <c r="E53" s="311"/>
      <c r="F53" s="362"/>
      <c r="G53" s="329"/>
      <c r="H53" s="367"/>
      <c r="I53" s="368" t="s">
        <v>2956</v>
      </c>
      <c r="J53" s="368" t="s">
        <v>2946</v>
      </c>
      <c r="K53" s="369" t="s">
        <v>2963</v>
      </c>
      <c r="L53" s="329"/>
      <c r="M53" s="367"/>
      <c r="N53" s="370"/>
      <c r="O53" s="368" t="s">
        <v>2946</v>
      </c>
      <c r="P53" s="369" t="s">
        <v>2964</v>
      </c>
      <c r="Q53" s="349"/>
    </row>
    <row r="54" spans="1:18" ht="15" customHeight="1" thickBot="1">
      <c r="A54" s="349"/>
      <c r="B54" s="340"/>
      <c r="C54" s="341"/>
      <c r="D54" s="341"/>
      <c r="E54" s="341"/>
      <c r="F54" s="342"/>
      <c r="G54" s="329"/>
      <c r="H54" s="371"/>
      <c r="I54" s="372" t="s">
        <v>2952</v>
      </c>
      <c r="J54" s="372" t="s">
        <v>2947</v>
      </c>
      <c r="K54" s="362"/>
      <c r="L54" s="329"/>
      <c r="M54" s="373"/>
      <c r="N54" s="374"/>
      <c r="O54" s="372" t="s">
        <v>2958</v>
      </c>
      <c r="P54" s="362"/>
      <c r="Q54" s="349"/>
    </row>
    <row r="55" spans="1:18" ht="15" customHeight="1">
      <c r="A55" s="349"/>
      <c r="B55" s="349"/>
      <c r="C55" s="349"/>
      <c r="D55" s="349"/>
      <c r="E55" s="349"/>
      <c r="F55" s="349"/>
      <c r="G55" s="329"/>
      <c r="H55" s="375"/>
      <c r="I55" s="372" t="s">
        <v>2952</v>
      </c>
      <c r="J55" s="372" t="s">
        <v>2948</v>
      </c>
      <c r="K55" s="362"/>
      <c r="L55" s="329"/>
      <c r="M55" s="375"/>
      <c r="N55" s="372"/>
      <c r="O55" s="372" t="s">
        <v>2959</v>
      </c>
      <c r="P55" s="362"/>
      <c r="Q55" s="349"/>
    </row>
    <row r="56" spans="1:18" ht="15" customHeight="1">
      <c r="A56" s="349"/>
      <c r="B56" s="349"/>
      <c r="C56" s="349"/>
      <c r="D56" s="349"/>
      <c r="E56" s="349"/>
      <c r="F56" s="349"/>
      <c r="G56" s="329"/>
      <c r="H56" s="376"/>
      <c r="I56" s="372" t="s">
        <v>2953</v>
      </c>
      <c r="J56" s="372" t="s">
        <v>2949</v>
      </c>
      <c r="K56" s="362"/>
      <c r="L56" s="329"/>
      <c r="M56" s="376"/>
      <c r="N56" s="372"/>
      <c r="O56" s="372" t="s">
        <v>2960</v>
      </c>
      <c r="P56" s="362"/>
      <c r="Q56" s="349"/>
    </row>
    <row r="57" spans="1:18" ht="15" customHeight="1">
      <c r="A57" s="349"/>
      <c r="B57" s="349"/>
      <c r="C57" s="349"/>
      <c r="D57" s="349"/>
      <c r="E57" s="349"/>
      <c r="F57" s="349"/>
      <c r="G57" s="329"/>
      <c r="H57" s="377"/>
      <c r="I57" s="372" t="s">
        <v>2954</v>
      </c>
      <c r="J57" s="372" t="s">
        <v>2950</v>
      </c>
      <c r="K57" s="362"/>
      <c r="L57" s="329"/>
      <c r="M57" s="377"/>
      <c r="N57" s="372"/>
      <c r="O57" s="372" t="s">
        <v>2961</v>
      </c>
      <c r="P57" s="362"/>
      <c r="Q57" s="349"/>
    </row>
    <row r="58" spans="1:18" ht="15" customHeight="1" thickBot="1">
      <c r="A58" s="349"/>
      <c r="B58" s="349"/>
      <c r="C58" s="349"/>
      <c r="D58" s="349"/>
      <c r="E58" s="349"/>
      <c r="F58" s="349"/>
      <c r="G58" s="329"/>
      <c r="H58" s="378"/>
      <c r="I58" s="379" t="s">
        <v>2955</v>
      </c>
      <c r="J58" s="379" t="s">
        <v>2951</v>
      </c>
      <c r="K58" s="362"/>
      <c r="L58" s="329"/>
      <c r="M58" s="380"/>
      <c r="N58" s="381"/>
      <c r="O58" s="379" t="s">
        <v>2962</v>
      </c>
      <c r="P58" s="362"/>
      <c r="Q58" s="349"/>
    </row>
    <row r="59" spans="1:18" ht="15" customHeight="1" thickBot="1">
      <c r="A59" s="349"/>
      <c r="B59" s="349"/>
      <c r="C59" s="349"/>
      <c r="D59" s="349"/>
      <c r="E59" s="349"/>
      <c r="F59" s="349"/>
      <c r="G59" s="329"/>
      <c r="H59" s="382" t="s">
        <v>111</v>
      </c>
      <c r="I59" s="383">
        <f t="shared" ref="I59:J59" si="0">SUM(I53:I58)</f>
        <v>0</v>
      </c>
      <c r="J59" s="384">
        <f t="shared" si="0"/>
        <v>0</v>
      </c>
      <c r="K59" s="342"/>
      <c r="L59" s="329"/>
      <c r="M59" s="385" t="s">
        <v>111</v>
      </c>
      <c r="N59" s="386">
        <f t="shared" ref="N59:O59" si="1">SUM(N53:N58)</f>
        <v>0</v>
      </c>
      <c r="O59" s="387">
        <f t="shared" si="1"/>
        <v>0</v>
      </c>
      <c r="P59" s="342"/>
      <c r="Q59" s="349"/>
    </row>
    <row r="60" spans="1:18" ht="15" customHeight="1" thickBot="1">
      <c r="A60" s="349"/>
      <c r="B60" s="349"/>
      <c r="C60" s="349"/>
      <c r="D60" s="332"/>
      <c r="E60" s="332"/>
      <c r="F60" s="349"/>
      <c r="G60" s="349"/>
      <c r="H60" s="349"/>
      <c r="I60" s="349"/>
      <c r="J60" s="349"/>
      <c r="K60" s="332"/>
      <c r="L60" s="329"/>
      <c r="M60" s="349"/>
      <c r="N60" s="349"/>
      <c r="O60" s="349"/>
      <c r="P60" s="349"/>
      <c r="Q60" s="349"/>
    </row>
    <row r="61" spans="1:18" ht="15" customHeight="1">
      <c r="A61" s="349"/>
      <c r="B61" s="349"/>
      <c r="C61" s="349"/>
      <c r="D61" s="332"/>
      <c r="E61" s="332"/>
      <c r="F61" s="349"/>
      <c r="G61" s="349"/>
      <c r="H61" s="349"/>
      <c r="I61" s="388" t="s">
        <v>2965</v>
      </c>
      <c r="J61" s="334"/>
      <c r="K61" s="334"/>
      <c r="L61" s="334"/>
      <c r="M61" s="334"/>
      <c r="N61" s="334"/>
      <c r="O61" s="335"/>
      <c r="P61" s="349"/>
      <c r="Q61" s="349"/>
    </row>
    <row r="62" spans="1:18" ht="15" customHeight="1" thickBot="1">
      <c r="A62" s="349"/>
      <c r="B62" s="349"/>
      <c r="C62" s="349"/>
      <c r="D62" s="332"/>
      <c r="E62" s="332"/>
      <c r="F62" s="349"/>
      <c r="G62" s="349"/>
      <c r="H62" s="349"/>
      <c r="I62" s="340"/>
      <c r="J62" s="341"/>
      <c r="K62" s="341"/>
      <c r="L62" s="341"/>
      <c r="M62" s="341"/>
      <c r="N62" s="341"/>
      <c r="O62" s="342"/>
      <c r="P62" s="349"/>
      <c r="Q62" s="349"/>
    </row>
    <row r="63" spans="1:18" ht="15" customHeight="1">
      <c r="A63" s="349"/>
      <c r="B63" s="349"/>
      <c r="C63" s="349"/>
      <c r="D63" s="332"/>
      <c r="E63" s="332"/>
      <c r="F63" s="349"/>
      <c r="G63" s="349"/>
      <c r="H63" s="349"/>
      <c r="I63" s="349"/>
      <c r="J63" s="349"/>
      <c r="K63" s="332"/>
      <c r="L63" s="349"/>
      <c r="M63" s="349"/>
      <c r="N63" s="349"/>
      <c r="O63" s="349"/>
      <c r="P63" s="349"/>
      <c r="Q63" s="349"/>
    </row>
    <row r="64" spans="1:18" ht="15" customHeight="1" thickBot="1">
      <c r="A64" s="349"/>
      <c r="B64" s="349"/>
      <c r="C64" s="349"/>
      <c r="D64" s="332"/>
      <c r="E64" s="332"/>
      <c r="F64" s="349"/>
      <c r="G64" s="349"/>
      <c r="H64" s="332"/>
      <c r="I64" s="349"/>
      <c r="J64" s="389"/>
      <c r="K64" s="332"/>
      <c r="L64" s="332"/>
      <c r="M64" s="332"/>
      <c r="N64" s="332"/>
      <c r="O64" s="332"/>
      <c r="P64" s="332"/>
      <c r="Q64" s="349"/>
    </row>
    <row r="65" spans="1:17" ht="15" customHeight="1">
      <c r="A65" s="332"/>
      <c r="B65" s="332"/>
      <c r="C65" s="332"/>
      <c r="D65" s="349"/>
      <c r="E65" s="332"/>
      <c r="F65" s="332"/>
      <c r="G65" s="332"/>
      <c r="H65" s="349"/>
      <c r="I65" s="390" t="s">
        <v>112</v>
      </c>
      <c r="J65" s="334"/>
      <c r="K65" s="334"/>
      <c r="L65" s="335"/>
      <c r="M65" s="349"/>
      <c r="N65" s="349"/>
      <c r="O65" s="349"/>
      <c r="P65" s="349"/>
      <c r="Q65" s="349"/>
    </row>
    <row r="66" spans="1:17" ht="15.75" customHeight="1">
      <c r="A66" s="349"/>
      <c r="B66" s="349"/>
      <c r="C66" s="349"/>
      <c r="D66" s="349"/>
      <c r="E66" s="391" t="s">
        <v>2991</v>
      </c>
      <c r="F66" s="392"/>
      <c r="G66" s="393"/>
      <c r="H66" s="349"/>
      <c r="I66" s="361"/>
      <c r="J66" s="311"/>
      <c r="K66" s="311"/>
      <c r="L66" s="362"/>
      <c r="M66" s="349"/>
      <c r="N66" s="349"/>
      <c r="O66" s="349"/>
      <c r="P66" s="349"/>
      <c r="Q66" s="349"/>
    </row>
    <row r="67" spans="1:17" ht="30" customHeight="1" thickBot="1">
      <c r="A67" s="349"/>
      <c r="B67" s="349"/>
      <c r="C67" s="349"/>
      <c r="D67" s="349"/>
      <c r="E67" s="394"/>
      <c r="F67" s="395"/>
      <c r="G67" s="396"/>
      <c r="H67" s="349"/>
      <c r="I67" s="340"/>
      <c r="J67" s="341"/>
      <c r="K67" s="341"/>
      <c r="L67" s="342"/>
      <c r="M67" s="349"/>
      <c r="N67" s="349"/>
      <c r="O67" s="349"/>
      <c r="P67" s="349"/>
      <c r="Q67" s="349"/>
    </row>
    <row r="68" spans="1:17" ht="15.75" customHeight="1">
      <c r="A68" s="349"/>
      <c r="B68" s="349"/>
      <c r="C68" s="349"/>
      <c r="D68" s="349"/>
      <c r="E68" s="349"/>
      <c r="F68" s="349"/>
      <c r="G68" s="349"/>
      <c r="H68" s="349"/>
      <c r="I68" s="349"/>
      <c r="J68" s="349"/>
      <c r="K68" s="349"/>
      <c r="L68" s="349"/>
      <c r="M68" s="349"/>
      <c r="N68" s="349"/>
      <c r="O68" s="349"/>
      <c r="P68" s="349"/>
      <c r="Q68" s="349"/>
    </row>
    <row r="69" spans="1:17" ht="15.75" customHeight="1">
      <c r="A69" s="349"/>
      <c r="B69" s="349"/>
      <c r="C69" s="349"/>
      <c r="D69" s="349"/>
      <c r="E69" s="349"/>
      <c r="F69" s="349"/>
      <c r="G69" s="349"/>
      <c r="H69" s="349"/>
      <c r="I69" s="349"/>
      <c r="J69" s="349"/>
      <c r="K69" s="349"/>
      <c r="L69" s="349"/>
      <c r="M69" s="349"/>
      <c r="N69" s="349"/>
      <c r="O69" s="349"/>
      <c r="P69" s="349"/>
      <c r="Q69" s="349"/>
    </row>
    <row r="70" spans="1:17" ht="15.75" customHeight="1">
      <c r="A70" s="349"/>
      <c r="B70" s="349"/>
      <c r="C70" s="349"/>
      <c r="D70" s="349"/>
      <c r="E70" s="349"/>
      <c r="F70" s="349"/>
      <c r="G70" s="349"/>
      <c r="H70" s="349"/>
      <c r="I70" s="349"/>
      <c r="J70" s="349"/>
      <c r="K70" s="349"/>
      <c r="L70" s="349"/>
      <c r="M70" s="349"/>
      <c r="N70" s="349"/>
      <c r="O70" s="349"/>
      <c r="P70" s="349"/>
      <c r="Q70" s="349"/>
    </row>
    <row r="71" spans="1:17" ht="15.75" customHeight="1"/>
    <row r="72" spans="1:17" ht="15.75" customHeight="1"/>
    <row r="73" spans="1:17" ht="15.75" customHeight="1"/>
    <row r="74" spans="1:17" ht="15.75" customHeight="1"/>
    <row r="75" spans="1:17" ht="15.75" customHeight="1"/>
    <row r="76" spans="1:17" ht="15.75" customHeight="1"/>
    <row r="77" spans="1:17" ht="15.75" customHeight="1"/>
    <row r="78" spans="1:17" ht="15.75" customHeight="1"/>
    <row r="79" spans="1:17" ht="15.75" customHeight="1"/>
    <row r="80" spans="1:17" ht="15.75" customHeight="1"/>
    <row r="81" s="303" customFormat="1" ht="15.75" customHeight="1"/>
    <row r="82" s="303" customFormat="1" ht="15.75" customHeight="1"/>
    <row r="83" s="303" customFormat="1" ht="15.75" customHeight="1"/>
    <row r="84" s="303" customFormat="1" ht="15.75" customHeight="1"/>
    <row r="85" s="303" customFormat="1" ht="15.75" customHeight="1"/>
    <row r="86" s="303" customFormat="1" ht="15.75" customHeight="1"/>
    <row r="87" s="303" customFormat="1" ht="15.75" customHeight="1"/>
    <row r="88" s="303" customFormat="1" ht="15.75" customHeight="1"/>
    <row r="89" s="303" customFormat="1" ht="15.75" customHeight="1"/>
    <row r="90" s="303" customFormat="1" ht="15.75" customHeight="1"/>
    <row r="91" s="303" customFormat="1" ht="15.75" customHeight="1"/>
    <row r="92" s="303" customFormat="1" ht="15.75" customHeight="1"/>
    <row r="93" s="303" customFormat="1" ht="15.75" customHeight="1"/>
    <row r="94" s="303" customFormat="1" ht="15.75" customHeight="1"/>
    <row r="95" s="303" customFormat="1" ht="15.75" customHeight="1"/>
    <row r="96" s="303" customFormat="1" ht="15.75" customHeight="1"/>
    <row r="97" s="303" customFormat="1" ht="15.75" customHeight="1"/>
    <row r="98" s="303" customFormat="1" ht="15.75" customHeight="1"/>
    <row r="99" s="303" customFormat="1" ht="15.75" customHeight="1"/>
    <row r="100" s="303" customFormat="1" ht="15.75" customHeight="1"/>
    <row r="101" s="303" customFormat="1" ht="15.75" customHeight="1"/>
    <row r="102" s="303" customFormat="1" ht="15.75" customHeight="1"/>
    <row r="103" s="303" customFormat="1" ht="15.75" customHeight="1"/>
    <row r="104" s="303" customFormat="1" ht="15.75" customHeight="1"/>
    <row r="105" s="303" customFormat="1" ht="15.75" customHeight="1"/>
    <row r="106" s="303" customFormat="1" ht="15.75" customHeight="1"/>
    <row r="107" s="303" customFormat="1" ht="15.75" customHeight="1"/>
    <row r="108" s="303" customFormat="1" ht="15.75" customHeight="1"/>
    <row r="109" s="303" customFormat="1" ht="15.75" customHeight="1"/>
    <row r="110" s="303" customFormat="1" ht="15.75" customHeight="1"/>
    <row r="111" s="303" customFormat="1" ht="15.75" customHeight="1"/>
    <row r="112" s="303" customFormat="1" ht="15.75" customHeight="1"/>
    <row r="113" s="303" customFormat="1" ht="15.75" customHeight="1"/>
    <row r="114" s="303" customFormat="1" ht="15.75" customHeight="1"/>
    <row r="115" s="303" customFormat="1" ht="15.75" customHeight="1"/>
    <row r="116" s="303" customFormat="1" ht="15.75" customHeight="1"/>
    <row r="117" s="303" customFormat="1" ht="15.75" customHeight="1"/>
    <row r="118" s="303" customFormat="1" ht="15.75" customHeight="1"/>
    <row r="119" s="303" customFormat="1" ht="15.75" customHeight="1"/>
    <row r="120" s="303" customFormat="1" ht="15.75" customHeight="1"/>
    <row r="121" s="303" customFormat="1" ht="15.75" customHeight="1"/>
    <row r="122" s="303" customFormat="1" ht="15.75" customHeight="1"/>
    <row r="123" s="303" customFormat="1" ht="15.75" customHeight="1"/>
    <row r="124" s="303" customFormat="1" ht="15.75" customHeight="1"/>
    <row r="125" s="303" customFormat="1" ht="15.75" customHeight="1"/>
    <row r="126" s="303" customFormat="1" ht="15.75" customHeight="1"/>
    <row r="127" s="303" customFormat="1" ht="15.75" customHeight="1"/>
    <row r="128" s="303" customFormat="1" ht="15.75" customHeight="1"/>
    <row r="129" s="303" customFormat="1" ht="15.75" customHeight="1"/>
    <row r="130" s="303" customFormat="1" ht="15.75" customHeight="1"/>
    <row r="131" s="303" customFormat="1" ht="15.75" customHeight="1"/>
    <row r="132" s="303" customFormat="1" ht="15.75" customHeight="1"/>
    <row r="133" s="303" customFormat="1" ht="15.75" customHeight="1"/>
    <row r="134" s="303" customFormat="1" ht="15.75" customHeight="1"/>
    <row r="135" s="303" customFormat="1" ht="15.75" customHeight="1"/>
    <row r="136" s="303" customFormat="1" ht="15.75" customHeight="1"/>
    <row r="137" s="303" customFormat="1" ht="15.75" customHeight="1"/>
    <row r="138" s="303" customFormat="1" ht="15.75" customHeight="1"/>
    <row r="139" s="303" customFormat="1" ht="15.75" customHeight="1"/>
    <row r="140" s="303" customFormat="1" ht="15.75" customHeight="1"/>
    <row r="141" s="303" customFormat="1" ht="15.75" customHeight="1"/>
    <row r="142" s="303" customFormat="1" ht="15.75" customHeight="1"/>
    <row r="143" s="303" customFormat="1" ht="15.75" customHeight="1"/>
    <row r="144" s="303" customFormat="1" ht="15.75" customHeight="1"/>
    <row r="145" s="303" customFormat="1" ht="15.75" customHeight="1"/>
    <row r="146" s="303" customFormat="1" ht="15.75" customHeight="1"/>
    <row r="147" s="303" customFormat="1" ht="15.75" customHeight="1"/>
    <row r="148" s="303" customFormat="1" ht="15.75" customHeight="1"/>
    <row r="149" s="303" customFormat="1" ht="15.75" customHeight="1"/>
    <row r="150" s="303" customFormat="1" ht="15.75" customHeight="1"/>
    <row r="151" s="303" customFormat="1" ht="15.75" customHeight="1"/>
    <row r="152" s="303" customFormat="1" ht="15.75" customHeight="1"/>
    <row r="153" s="303" customFormat="1" ht="15.75" customHeight="1"/>
    <row r="154" s="303" customFormat="1" ht="15.75" customHeight="1"/>
    <row r="155" s="303" customFormat="1" ht="15.75" customHeight="1"/>
    <row r="156" s="303" customFormat="1" ht="15.75" customHeight="1"/>
    <row r="157" s="303" customFormat="1" ht="15.75" customHeight="1"/>
    <row r="158" s="303" customFormat="1" ht="15.75" customHeight="1"/>
    <row r="159" s="303" customFormat="1" ht="15.75" customHeight="1"/>
    <row r="160" s="303" customFormat="1" ht="15.75" customHeight="1"/>
    <row r="161" s="303" customFormat="1" ht="15.75" customHeight="1"/>
    <row r="162" s="303" customFormat="1" ht="15.75" customHeight="1"/>
    <row r="163" s="303" customFormat="1" ht="15.75" customHeight="1"/>
    <row r="164" s="303" customFormat="1" ht="15.75" customHeight="1"/>
    <row r="165" s="303" customFormat="1" ht="15.75" customHeight="1"/>
    <row r="166" s="303" customFormat="1" ht="15.75" customHeight="1"/>
    <row r="167" s="303" customFormat="1" ht="15.75" customHeight="1"/>
    <row r="168" s="303" customFormat="1" ht="15.75" customHeight="1"/>
    <row r="169" s="303" customFormat="1" ht="15.75" customHeight="1"/>
    <row r="170" s="303" customFormat="1" ht="15.75" customHeight="1"/>
    <row r="171" s="303" customFormat="1" ht="15.75" customHeight="1"/>
    <row r="172" s="303" customFormat="1" ht="15.75" customHeight="1"/>
    <row r="173" s="303" customFormat="1" ht="15.75" customHeight="1"/>
    <row r="174" s="303" customFormat="1" ht="15.75" customHeight="1"/>
    <row r="175" s="303" customFormat="1" ht="15.75" customHeight="1"/>
    <row r="176" s="303" customFormat="1" ht="15.75" customHeight="1"/>
    <row r="177" s="303" customFormat="1" ht="15.75" customHeight="1"/>
    <row r="178" s="303" customFormat="1" ht="15.75" customHeight="1"/>
    <row r="179" s="303" customFormat="1" ht="15.75" customHeight="1"/>
    <row r="180" s="303" customFormat="1" ht="15.75" customHeight="1"/>
    <row r="181" s="303" customFormat="1" ht="15.75" customHeight="1"/>
    <row r="182" s="303" customFormat="1" ht="15.75" customHeight="1"/>
    <row r="183" s="303" customFormat="1" ht="15.75" customHeight="1"/>
    <row r="184" s="303" customFormat="1" ht="15.75" customHeight="1"/>
    <row r="185" s="303" customFormat="1" ht="15.75" customHeight="1"/>
    <row r="186" s="303" customFormat="1" ht="15.75" customHeight="1"/>
    <row r="187" s="303" customFormat="1" ht="15.75" customHeight="1"/>
    <row r="188" s="303" customFormat="1" ht="15.75" customHeight="1"/>
    <row r="189" s="303" customFormat="1" ht="15.75" customHeight="1"/>
    <row r="190" s="303" customFormat="1" ht="15.75" customHeight="1"/>
    <row r="191" s="303" customFormat="1" ht="15.75" customHeight="1"/>
    <row r="192" s="303" customFormat="1" ht="15.75" customHeight="1"/>
    <row r="193" s="303" customFormat="1" ht="15.75" customHeight="1"/>
    <row r="194" s="303" customFormat="1" ht="15.75" customHeight="1"/>
    <row r="195" s="303" customFormat="1" ht="15.75" customHeight="1"/>
    <row r="196" s="303" customFormat="1" ht="15.75" customHeight="1"/>
    <row r="197" s="303" customFormat="1" ht="15.75" customHeight="1"/>
    <row r="198" s="303" customFormat="1" ht="15.75" customHeight="1"/>
    <row r="199" s="303" customFormat="1" ht="15.75" customHeight="1"/>
    <row r="200" s="303" customFormat="1" ht="15.75" customHeight="1"/>
    <row r="201" s="303" customFormat="1" ht="15.75" customHeight="1"/>
    <row r="202" s="303" customFormat="1" ht="15.75" customHeight="1"/>
    <row r="203" s="303" customFormat="1" ht="15.75" customHeight="1"/>
    <row r="204" s="303" customFormat="1" ht="15.75" customHeight="1"/>
    <row r="205" s="303" customFormat="1" ht="15.75" customHeight="1"/>
    <row r="206" s="303" customFormat="1" ht="15.75" customHeight="1"/>
    <row r="207" s="303" customFormat="1" ht="15.75" customHeight="1"/>
    <row r="208" s="303" customFormat="1" ht="15.75" customHeight="1"/>
    <row r="209" s="303" customFormat="1" ht="15.75" customHeight="1"/>
    <row r="210" s="303" customFormat="1" ht="15.75" customHeight="1"/>
    <row r="211" s="303" customFormat="1" ht="15.75" customHeight="1"/>
    <row r="212" s="303" customFormat="1" ht="15.75" customHeight="1"/>
    <row r="213" s="303" customFormat="1" ht="15.75" customHeight="1"/>
    <row r="214" s="303" customFormat="1" ht="15.75" customHeight="1"/>
    <row r="215" s="303" customFormat="1" ht="15.75" customHeight="1"/>
    <row r="216" s="303" customFormat="1" ht="15.75" customHeight="1"/>
    <row r="217" s="303" customFormat="1" ht="15.75" customHeight="1"/>
    <row r="218" s="303" customFormat="1" ht="15.75" customHeight="1"/>
    <row r="219" s="303" customFormat="1" ht="15.75" customHeight="1"/>
    <row r="220" s="303" customFormat="1" ht="15.75" customHeight="1"/>
    <row r="221" s="303" customFormat="1" ht="15.75" customHeight="1"/>
    <row r="222" s="303" customFormat="1" ht="15.75" customHeight="1"/>
    <row r="223" s="303" customFormat="1" ht="15.75" customHeight="1"/>
    <row r="224" s="303" customFormat="1" ht="15.75" customHeight="1"/>
    <row r="225" s="303" customFormat="1" ht="15.75" customHeight="1"/>
    <row r="226" s="303" customFormat="1" ht="15.75" customHeight="1"/>
    <row r="227" s="303" customFormat="1" ht="15.75" customHeight="1"/>
    <row r="228" s="303" customFormat="1" ht="15.75" customHeight="1"/>
    <row r="229" s="303" customFormat="1" ht="15.75" customHeight="1"/>
    <row r="230" s="303" customFormat="1" ht="15.75" customHeight="1"/>
    <row r="231" s="303" customFormat="1" ht="15.75" customHeight="1"/>
    <row r="232" s="303" customFormat="1" ht="15.75" customHeight="1"/>
    <row r="233" s="303" customFormat="1" ht="15.75" customHeight="1"/>
    <row r="234" s="303" customFormat="1" ht="15.75" customHeight="1"/>
    <row r="235" s="303" customFormat="1" ht="15.75" customHeight="1"/>
    <row r="236" s="303" customFormat="1" ht="15.75" customHeight="1"/>
    <row r="237" s="303" customFormat="1" ht="15.75" customHeight="1"/>
    <row r="238" s="303" customFormat="1" ht="15.75" customHeight="1"/>
    <row r="239" s="303" customFormat="1" ht="15.75" customHeight="1"/>
    <row r="240" s="303" customFormat="1" ht="15.75" customHeight="1"/>
    <row r="241" s="303" customFormat="1" ht="15.75" customHeight="1"/>
    <row r="242" s="303" customFormat="1" ht="15.75" customHeight="1"/>
    <row r="243" s="303" customFormat="1" ht="15.75" customHeight="1"/>
    <row r="244" s="303" customFormat="1" ht="15.75" customHeight="1"/>
    <row r="245" s="303" customFormat="1" ht="15.75" customHeight="1"/>
    <row r="246" s="303" customFormat="1" ht="15.75" customHeight="1"/>
    <row r="247" s="303" customFormat="1" ht="15.75" customHeight="1"/>
    <row r="248" s="303" customFormat="1" ht="15.75" customHeight="1"/>
    <row r="249" s="303" customFormat="1" ht="15.75" customHeight="1"/>
    <row r="250" s="303" customFormat="1" ht="15.75" customHeight="1"/>
    <row r="251" s="303" customFormat="1" ht="15.75" customHeight="1"/>
    <row r="252" s="303" customFormat="1" ht="15.75" customHeight="1"/>
    <row r="253" s="303" customFormat="1" ht="15.75" customHeight="1"/>
    <row r="254" s="303" customFormat="1" ht="15.75" customHeight="1"/>
    <row r="255" s="303" customFormat="1" ht="15.75" customHeight="1"/>
    <row r="256" s="303" customFormat="1" ht="15.75" customHeight="1"/>
    <row r="257" s="303" customFormat="1" ht="15.75" customHeight="1"/>
    <row r="258" s="303" customFormat="1" ht="15.75" customHeight="1"/>
    <row r="259" s="303" customFormat="1" ht="15.75" customHeight="1"/>
    <row r="260" s="303" customFormat="1" ht="15.75" customHeight="1"/>
    <row r="261" s="303" customFormat="1" ht="15.75" customHeight="1"/>
    <row r="262" s="303" customFormat="1" ht="15.75" customHeight="1"/>
    <row r="263" s="303" customFormat="1" ht="15.75" customHeight="1"/>
    <row r="264" s="303" customFormat="1" ht="15.75" customHeight="1"/>
    <row r="265" s="303" customFormat="1" ht="15.75" customHeight="1"/>
    <row r="266" s="303" customFormat="1" ht="15.75" customHeight="1"/>
    <row r="267" s="303" customFormat="1" ht="15.75" customHeight="1"/>
    <row r="268" s="303" customFormat="1" ht="15.75" customHeight="1"/>
    <row r="269" s="303" customFormat="1" ht="15.75" customHeight="1"/>
    <row r="270" s="303" customFormat="1" ht="15.75" customHeight="1"/>
    <row r="271" s="303" customFormat="1" ht="15.75" customHeight="1"/>
    <row r="272" s="303" customFormat="1" ht="15.75" customHeight="1"/>
    <row r="273" s="303" customFormat="1" ht="15.75" customHeight="1"/>
    <row r="274" s="303" customFormat="1" ht="15.75" customHeight="1"/>
    <row r="275" s="303" customFormat="1" ht="15.75" customHeight="1"/>
    <row r="276" s="303" customFormat="1" ht="15.75" customHeight="1"/>
    <row r="277" s="303" customFormat="1" ht="15.75" customHeight="1"/>
    <row r="278" s="303" customFormat="1" ht="15.75" customHeight="1"/>
    <row r="279" s="303" customFormat="1" ht="15.75" customHeight="1"/>
    <row r="280" s="303" customFormat="1" ht="15.75" customHeight="1"/>
    <row r="281" s="303" customFormat="1" ht="15.75" customHeight="1"/>
    <row r="282" s="303" customFormat="1" ht="15.75" customHeight="1"/>
    <row r="283" s="303" customFormat="1" ht="15.75" customHeight="1"/>
    <row r="284" s="303" customFormat="1" ht="15.75" customHeight="1"/>
    <row r="285" s="303" customFormat="1" ht="15.75" customHeight="1"/>
    <row r="286" s="303" customFormat="1" ht="15.75" customHeight="1"/>
    <row r="287" s="303" customFormat="1" ht="15.75" customHeight="1"/>
    <row r="288" s="303" customFormat="1" ht="15.75" customHeight="1"/>
    <row r="289" s="303" customFormat="1" ht="15.75" customHeight="1"/>
    <row r="290" s="303" customFormat="1" ht="15.75" customHeight="1"/>
    <row r="291" s="303" customFormat="1" ht="15.75" customHeight="1"/>
    <row r="292" s="303" customFormat="1" ht="15.75" customHeight="1"/>
    <row r="293" s="303" customFormat="1" ht="15.75" customHeight="1"/>
    <row r="294" s="303" customFormat="1" ht="15.75" customHeight="1"/>
    <row r="295" s="303" customFormat="1" ht="15.75" customHeight="1"/>
    <row r="296" s="303" customFormat="1" ht="15.75" customHeight="1"/>
    <row r="297" s="303" customFormat="1" ht="15.75" customHeight="1"/>
    <row r="298" s="303" customFormat="1" ht="15.75" customHeight="1"/>
    <row r="299" s="303" customFormat="1" ht="15.75" customHeight="1"/>
    <row r="300" s="303" customFormat="1" ht="15.75" customHeight="1"/>
    <row r="301" s="303" customFormat="1" ht="15.75" customHeight="1"/>
    <row r="302" s="303" customFormat="1" ht="15.75" customHeight="1"/>
    <row r="303" s="303" customFormat="1" ht="15.75" customHeight="1"/>
    <row r="304" s="303" customFormat="1" ht="15.75" customHeight="1"/>
    <row r="305" s="303" customFormat="1" ht="15.75" customHeight="1"/>
    <row r="306" s="303" customFormat="1" ht="15.75" customHeight="1"/>
    <row r="307" s="303" customFormat="1" ht="15.75" customHeight="1"/>
    <row r="308" s="303" customFormat="1" ht="15.75" customHeight="1"/>
    <row r="309" s="303" customFormat="1" ht="15.75" customHeight="1"/>
    <row r="310" s="303" customFormat="1" ht="15.75" customHeight="1"/>
    <row r="311" s="303" customFormat="1" ht="15.75" customHeight="1"/>
    <row r="312" s="303" customFormat="1" ht="15.75" customHeight="1"/>
    <row r="313" s="303" customFormat="1" ht="15.75" customHeight="1"/>
    <row r="314" s="303" customFormat="1" ht="15.75" customHeight="1"/>
    <row r="315" s="303" customFormat="1" ht="15.75" customHeight="1"/>
    <row r="316" s="303" customFormat="1" ht="15.75" customHeight="1"/>
    <row r="317" s="303" customFormat="1" ht="15.75" customHeight="1"/>
    <row r="318" s="303" customFormat="1" ht="15.75" customHeight="1"/>
    <row r="319" s="303" customFormat="1" ht="15.75" customHeight="1"/>
    <row r="320" s="303" customFormat="1" ht="15.75" customHeight="1"/>
    <row r="321" s="303" customFormat="1" ht="15.75" customHeight="1"/>
    <row r="322" s="303" customFormat="1" ht="15.75" customHeight="1"/>
    <row r="323" s="303" customFormat="1" ht="15.75" customHeight="1"/>
    <row r="324" s="303" customFormat="1" ht="15.75" customHeight="1"/>
    <row r="325" s="303" customFormat="1" ht="15.75" customHeight="1"/>
    <row r="326" s="303" customFormat="1" ht="15.75" customHeight="1"/>
    <row r="327" s="303" customFormat="1" ht="15.75" customHeight="1"/>
    <row r="328" s="303" customFormat="1" ht="15.75" customHeight="1"/>
    <row r="329" s="303" customFormat="1" ht="15.75" customHeight="1"/>
    <row r="330" s="303" customFormat="1" ht="15.75" customHeight="1"/>
    <row r="331" s="303" customFormat="1" ht="15.75" customHeight="1"/>
    <row r="332" s="303" customFormat="1" ht="15.75" customHeight="1"/>
    <row r="333" s="303" customFormat="1" ht="15.75" customHeight="1"/>
    <row r="334" s="303" customFormat="1" ht="15.75" customHeight="1"/>
    <row r="335" s="303" customFormat="1" ht="15.75" customHeight="1"/>
    <row r="336" s="303" customFormat="1" ht="15.75" customHeight="1"/>
    <row r="337" s="303" customFormat="1" ht="15.75" customHeight="1"/>
    <row r="338" s="303" customFormat="1" ht="15.75" customHeight="1"/>
    <row r="339" s="303" customFormat="1" ht="15.75" customHeight="1"/>
    <row r="340" s="303" customFormat="1" ht="15.75" customHeight="1"/>
    <row r="341" s="303" customFormat="1" ht="15.75" customHeight="1"/>
    <row r="342" s="303" customFormat="1" ht="15.75" customHeight="1"/>
    <row r="343" s="303" customFormat="1" ht="15.75" customHeight="1"/>
    <row r="344" s="303" customFormat="1" ht="15.75" customHeight="1"/>
    <row r="345" s="303" customFormat="1" ht="15.75" customHeight="1"/>
    <row r="346" s="303" customFormat="1" ht="15.75" customHeight="1"/>
    <row r="347" s="303" customFormat="1" ht="15.75" customHeight="1"/>
    <row r="348" s="303" customFormat="1" ht="15.75" customHeight="1"/>
    <row r="349" s="303" customFormat="1" ht="15.75" customHeight="1"/>
    <row r="350" s="303" customFormat="1" ht="15.75" customHeight="1"/>
    <row r="351" s="303" customFormat="1" ht="15.75" customHeight="1"/>
    <row r="352" s="303" customFormat="1" ht="15.75" customHeight="1"/>
    <row r="353" s="303" customFormat="1" ht="15.75" customHeight="1"/>
    <row r="354" s="303" customFormat="1" ht="15.75" customHeight="1"/>
    <row r="355" s="303" customFormat="1" ht="15.75" customHeight="1"/>
    <row r="356" s="303" customFormat="1" ht="15.75" customHeight="1"/>
    <row r="357" s="303" customFormat="1" ht="15.75" customHeight="1"/>
    <row r="358" s="303" customFormat="1" ht="15.75" customHeight="1"/>
    <row r="359" s="303" customFormat="1" ht="15.75" customHeight="1"/>
    <row r="360" s="303" customFormat="1" ht="15.75" customHeight="1"/>
    <row r="361" s="303" customFormat="1" ht="15.75" customHeight="1"/>
    <row r="362" s="303" customFormat="1" ht="15.75" customHeight="1"/>
    <row r="363" s="303" customFormat="1" ht="15.75" customHeight="1"/>
    <row r="364" s="303" customFormat="1" ht="15.75" customHeight="1"/>
    <row r="365" s="303" customFormat="1" ht="15.75" customHeight="1"/>
    <row r="366" s="303" customFormat="1" ht="15.75" customHeight="1"/>
    <row r="367" s="303" customFormat="1" ht="15.75" customHeight="1"/>
    <row r="368" s="303" customFormat="1" ht="15.75" customHeight="1"/>
    <row r="369" s="303" customFormat="1" ht="15.75" customHeight="1"/>
    <row r="370" s="303" customFormat="1" ht="15.75" customHeight="1"/>
    <row r="371" s="303" customFormat="1" ht="15.75" customHeight="1"/>
    <row r="372" s="303" customFormat="1" ht="15.75" customHeight="1"/>
    <row r="373" s="303" customFormat="1" ht="15.75" customHeight="1"/>
    <row r="374" s="303" customFormat="1" ht="15.75" customHeight="1"/>
    <row r="375" s="303" customFormat="1" ht="15.75" customHeight="1"/>
    <row r="376" s="303" customFormat="1" ht="15.75" customHeight="1"/>
    <row r="377" s="303" customFormat="1" ht="15.75" customHeight="1"/>
    <row r="378" s="303" customFormat="1" ht="15.75" customHeight="1"/>
    <row r="379" s="303" customFormat="1" ht="15.75" customHeight="1"/>
    <row r="380" s="303" customFormat="1" ht="15.75" customHeight="1"/>
    <row r="381" s="303" customFormat="1" ht="15.75" customHeight="1"/>
    <row r="382" s="303" customFormat="1" ht="15.75" customHeight="1"/>
    <row r="383" s="303" customFormat="1" ht="15.75" customHeight="1"/>
    <row r="384" s="303" customFormat="1" ht="15.75" customHeight="1"/>
    <row r="385" s="303" customFormat="1" ht="15.75" customHeight="1"/>
    <row r="386" s="303" customFormat="1" ht="15.75" customHeight="1"/>
    <row r="387" s="303" customFormat="1" ht="15.75" customHeight="1"/>
    <row r="388" s="303" customFormat="1" ht="15.75" customHeight="1"/>
    <row r="389" s="303" customFormat="1" ht="15.75" customHeight="1"/>
    <row r="390" s="303" customFormat="1" ht="15.75" customHeight="1"/>
    <row r="391" s="303" customFormat="1" ht="15.75" customHeight="1"/>
    <row r="392" s="303" customFormat="1" ht="15.75" customHeight="1"/>
    <row r="393" s="303" customFormat="1" ht="15.75" customHeight="1"/>
    <row r="394" s="303" customFormat="1" ht="15.75" customHeight="1"/>
    <row r="395" s="303" customFormat="1" ht="15.75" customHeight="1"/>
    <row r="396" s="303" customFormat="1" ht="15.75" customHeight="1"/>
    <row r="397" s="303" customFormat="1" ht="15.75" customHeight="1"/>
    <row r="398" s="303" customFormat="1" ht="15.75" customHeight="1"/>
    <row r="399" s="303" customFormat="1" ht="15.75" customHeight="1"/>
    <row r="400" s="303" customFormat="1" ht="15.75" customHeight="1"/>
    <row r="401" s="303" customFormat="1" ht="15.75" customHeight="1"/>
    <row r="402" s="303" customFormat="1" ht="15.75" customHeight="1"/>
    <row r="403" s="303" customFormat="1" ht="15.75" customHeight="1"/>
    <row r="404" s="303" customFormat="1" ht="15.75" customHeight="1"/>
    <row r="405" s="303" customFormat="1" ht="15.75" customHeight="1"/>
    <row r="406" s="303" customFormat="1" ht="15.75" customHeight="1"/>
    <row r="407" s="303" customFormat="1" ht="15.75" customHeight="1"/>
    <row r="408" s="303" customFormat="1" ht="15.75" customHeight="1"/>
    <row r="409" s="303" customFormat="1" ht="15.75" customHeight="1"/>
    <row r="410" s="303" customFormat="1" ht="15.75" customHeight="1"/>
    <row r="411" s="303" customFormat="1" ht="15.75" customHeight="1"/>
    <row r="412" s="303" customFormat="1" ht="15.75" customHeight="1"/>
    <row r="413" s="303" customFormat="1" ht="15.75" customHeight="1"/>
    <row r="414" s="303" customFormat="1" ht="15.75" customHeight="1"/>
    <row r="415" s="303" customFormat="1" ht="15.75" customHeight="1"/>
    <row r="416" s="303" customFormat="1" ht="15.75" customHeight="1"/>
    <row r="417" s="303" customFormat="1" ht="15.75" customHeight="1"/>
    <row r="418" s="303" customFormat="1" ht="15.75" customHeight="1"/>
    <row r="419" s="303" customFormat="1" ht="15.75" customHeight="1"/>
    <row r="420" s="303" customFormat="1" ht="15.75" customHeight="1"/>
    <row r="421" s="303" customFormat="1" ht="15.75" customHeight="1"/>
    <row r="422" s="303" customFormat="1" ht="15.75" customHeight="1"/>
    <row r="423" s="303" customFormat="1" ht="15.75" customHeight="1"/>
    <row r="424" s="303" customFormat="1" ht="15.75" customHeight="1"/>
    <row r="425" s="303" customFormat="1" ht="15.75" customHeight="1"/>
    <row r="426" s="303" customFormat="1" ht="15.75" customHeight="1"/>
    <row r="427" s="303" customFormat="1" ht="15.75" customHeight="1"/>
    <row r="428" s="303" customFormat="1" ht="15.75" customHeight="1"/>
    <row r="429" s="303" customFormat="1" ht="15.75" customHeight="1"/>
    <row r="430" s="303" customFormat="1" ht="15.75" customHeight="1"/>
    <row r="431" s="303" customFormat="1" ht="15.75" customHeight="1"/>
    <row r="432" s="303" customFormat="1" ht="15.75" customHeight="1"/>
    <row r="433" s="303" customFormat="1" ht="15.75" customHeight="1"/>
    <row r="434" s="303" customFormat="1" ht="15.75" customHeight="1"/>
    <row r="435" s="303" customFormat="1" ht="15.75" customHeight="1"/>
    <row r="436" s="303" customFormat="1" ht="15.75" customHeight="1"/>
    <row r="437" s="303" customFormat="1" ht="15.75" customHeight="1"/>
    <row r="438" s="303" customFormat="1" ht="15.75" customHeight="1"/>
    <row r="439" s="303" customFormat="1" ht="15.75" customHeight="1"/>
    <row r="440" s="303" customFormat="1" ht="15.75" customHeight="1"/>
    <row r="441" s="303" customFormat="1" ht="15.75" customHeight="1"/>
    <row r="442" s="303" customFormat="1" ht="15.75" customHeight="1"/>
    <row r="443" s="303" customFormat="1" ht="15.75" customHeight="1"/>
    <row r="444" s="303" customFormat="1" ht="15.75" customHeight="1"/>
    <row r="445" s="303" customFormat="1" ht="15.75" customHeight="1"/>
    <row r="446" s="303" customFormat="1" ht="15.75" customHeight="1"/>
    <row r="447" s="303" customFormat="1" ht="15.75" customHeight="1"/>
    <row r="448" s="303" customFormat="1" ht="15.75" customHeight="1"/>
    <row r="449" s="303" customFormat="1" ht="15.75" customHeight="1"/>
    <row r="450" s="303" customFormat="1" ht="15.75" customHeight="1"/>
    <row r="451" s="303" customFormat="1" ht="15.75" customHeight="1"/>
    <row r="452" s="303" customFormat="1" ht="15.75" customHeight="1"/>
    <row r="453" s="303" customFormat="1" ht="15.75" customHeight="1"/>
    <row r="454" s="303" customFormat="1" ht="15.75" customHeight="1"/>
    <row r="455" s="303" customFormat="1" ht="15.75" customHeight="1"/>
    <row r="456" s="303" customFormat="1" ht="15.75" customHeight="1"/>
    <row r="457" s="303" customFormat="1" ht="15.75" customHeight="1"/>
    <row r="458" s="303" customFormat="1" ht="15.75" customHeight="1"/>
    <row r="459" s="303" customFormat="1" ht="15.75" customHeight="1"/>
    <row r="460" s="303" customFormat="1" ht="15.75" customHeight="1"/>
    <row r="461" s="303" customFormat="1" ht="15.75" customHeight="1"/>
    <row r="462" s="303" customFormat="1" ht="15.75" customHeight="1"/>
    <row r="463" s="303" customFormat="1" ht="15.75" customHeight="1"/>
    <row r="464" s="303" customFormat="1" ht="15.75" customHeight="1"/>
    <row r="465" s="303" customFormat="1" ht="15.75" customHeight="1"/>
    <row r="466" s="303" customFormat="1" ht="15.75" customHeight="1"/>
    <row r="467" s="303" customFormat="1" ht="15.75" customHeight="1"/>
    <row r="468" s="303" customFormat="1" ht="15.75" customHeight="1"/>
    <row r="469" s="303" customFormat="1" ht="15.75" customHeight="1"/>
    <row r="470" s="303" customFormat="1" ht="15.75" customHeight="1"/>
    <row r="471" s="303" customFormat="1" ht="15.75" customHeight="1"/>
    <row r="472" s="303" customFormat="1" ht="15.75" customHeight="1"/>
    <row r="473" s="303" customFormat="1" ht="15.75" customHeight="1"/>
    <row r="474" s="303" customFormat="1" ht="15.75" customHeight="1"/>
    <row r="475" s="303" customFormat="1" ht="15.75" customHeight="1"/>
    <row r="476" s="303" customFormat="1" ht="15.75" customHeight="1"/>
    <row r="477" s="303" customFormat="1" ht="15.75" customHeight="1"/>
    <row r="478" s="303" customFormat="1" ht="15.75" customHeight="1"/>
    <row r="479" s="303" customFormat="1" ht="15.75" customHeight="1"/>
    <row r="480" s="303" customFormat="1" ht="15.75" customHeight="1"/>
    <row r="481" s="303" customFormat="1" ht="15.75" customHeight="1"/>
    <row r="482" s="303" customFormat="1" ht="15.75" customHeight="1"/>
    <row r="483" s="303" customFormat="1" ht="15.75" customHeight="1"/>
    <row r="484" s="303" customFormat="1" ht="15.75" customHeight="1"/>
    <row r="485" s="303" customFormat="1" ht="15.75" customHeight="1"/>
    <row r="486" s="303" customFormat="1" ht="15.75" customHeight="1"/>
    <row r="487" s="303" customFormat="1" ht="15.75" customHeight="1"/>
    <row r="488" s="303" customFormat="1" ht="15.75" customHeight="1"/>
    <row r="489" s="303" customFormat="1" ht="15.75" customHeight="1"/>
    <row r="490" s="303" customFormat="1" ht="15.75" customHeight="1"/>
    <row r="491" s="303" customFormat="1" ht="15.75" customHeight="1"/>
    <row r="492" s="303" customFormat="1" ht="15.75" customHeight="1"/>
    <row r="493" s="303" customFormat="1" ht="15.75" customHeight="1"/>
    <row r="494" s="303" customFormat="1" ht="15.75" customHeight="1"/>
    <row r="495" s="303" customFormat="1" ht="15.75" customHeight="1"/>
    <row r="496" s="303" customFormat="1" ht="15.75" customHeight="1"/>
    <row r="497" s="303" customFormat="1" ht="15.75" customHeight="1"/>
    <row r="498" s="303" customFormat="1" ht="15.75" customHeight="1"/>
    <row r="499" s="303" customFormat="1" ht="15.75" customHeight="1"/>
    <row r="500" s="303" customFormat="1" ht="15.75" customHeight="1"/>
    <row r="501" s="303" customFormat="1" ht="15.75" customHeight="1"/>
    <row r="502" s="303" customFormat="1" ht="15.75" customHeight="1"/>
    <row r="503" s="303" customFormat="1" ht="15.75" customHeight="1"/>
    <row r="504" s="303" customFormat="1" ht="15.75" customHeight="1"/>
    <row r="505" s="303" customFormat="1" ht="15.75" customHeight="1"/>
    <row r="506" s="303" customFormat="1" ht="15.75" customHeight="1"/>
    <row r="507" s="303" customFormat="1" ht="15.75" customHeight="1"/>
    <row r="508" s="303" customFormat="1" ht="15.75" customHeight="1"/>
    <row r="509" s="303" customFormat="1" ht="15.75" customHeight="1"/>
    <row r="510" s="303" customFormat="1" ht="15.75" customHeight="1"/>
    <row r="511" s="303" customFormat="1" ht="15.75" customHeight="1"/>
    <row r="512" s="303" customFormat="1" ht="15.75" customHeight="1"/>
    <row r="513" s="303" customFormat="1" ht="15.75" customHeight="1"/>
    <row r="514" s="303" customFormat="1" ht="15.75" customHeight="1"/>
    <row r="515" s="303" customFormat="1" ht="15.75" customHeight="1"/>
    <row r="516" s="303" customFormat="1" ht="15.75" customHeight="1"/>
    <row r="517" s="303" customFormat="1" ht="15.75" customHeight="1"/>
    <row r="518" s="303" customFormat="1" ht="15.75" customHeight="1"/>
    <row r="519" s="303" customFormat="1" ht="15.75" customHeight="1"/>
    <row r="520" s="303" customFormat="1" ht="15.75" customHeight="1"/>
    <row r="521" s="303" customFormat="1" ht="15.75" customHeight="1"/>
    <row r="522" s="303" customFormat="1" ht="15.75" customHeight="1"/>
    <row r="523" s="303" customFormat="1" ht="15.75" customHeight="1"/>
    <row r="524" s="303" customFormat="1" ht="15.75" customHeight="1"/>
    <row r="525" s="303" customFormat="1" ht="15.75" customHeight="1"/>
    <row r="526" s="303" customFormat="1" ht="15.75" customHeight="1"/>
    <row r="527" s="303" customFormat="1" ht="15.75" customHeight="1"/>
    <row r="528" s="303" customFormat="1" ht="15.75" customHeight="1"/>
    <row r="529" s="303" customFormat="1" ht="15.75" customHeight="1"/>
    <row r="530" s="303" customFormat="1" ht="15.75" customHeight="1"/>
    <row r="531" s="303" customFormat="1" ht="15.75" customHeight="1"/>
    <row r="532" s="303" customFormat="1" ht="15.75" customHeight="1"/>
    <row r="533" s="303" customFormat="1" ht="15.75" customHeight="1"/>
    <row r="534" s="303" customFormat="1" ht="15.75" customHeight="1"/>
    <row r="535" s="303" customFormat="1" ht="15.75" customHeight="1"/>
    <row r="536" s="303" customFormat="1" ht="15.75" customHeight="1"/>
    <row r="537" s="303" customFormat="1" ht="15.75" customHeight="1"/>
    <row r="538" s="303" customFormat="1" ht="15.75" customHeight="1"/>
    <row r="539" s="303" customFormat="1" ht="15.75" customHeight="1"/>
    <row r="540" s="303" customFormat="1" ht="15.75" customHeight="1"/>
    <row r="541" s="303" customFormat="1" ht="15.75" customHeight="1"/>
    <row r="542" s="303" customFormat="1" ht="15.75" customHeight="1"/>
    <row r="543" s="303" customFormat="1" ht="15.75" customHeight="1"/>
    <row r="544" s="303" customFormat="1" ht="15.75" customHeight="1"/>
    <row r="545" s="303" customFormat="1" ht="15.75" customHeight="1"/>
    <row r="546" s="303" customFormat="1" ht="15.75" customHeight="1"/>
    <row r="547" s="303" customFormat="1" ht="15.75" customHeight="1"/>
    <row r="548" s="303" customFormat="1" ht="15.75" customHeight="1"/>
    <row r="549" s="303" customFormat="1" ht="15.75" customHeight="1"/>
    <row r="550" s="303" customFormat="1" ht="15.75" customHeight="1"/>
    <row r="551" s="303" customFormat="1" ht="15.75" customHeight="1"/>
    <row r="552" s="303" customFormat="1" ht="15.75" customHeight="1"/>
    <row r="553" s="303" customFormat="1" ht="15.75" customHeight="1"/>
    <row r="554" s="303" customFormat="1" ht="15.75" customHeight="1"/>
    <row r="555" s="303" customFormat="1" ht="15.75" customHeight="1"/>
    <row r="556" s="303" customFormat="1" ht="15.75" customHeight="1"/>
    <row r="557" s="303" customFormat="1" ht="15.75" customHeight="1"/>
    <row r="558" s="303" customFormat="1" ht="15.75" customHeight="1"/>
    <row r="559" s="303" customFormat="1" ht="15.75" customHeight="1"/>
    <row r="560" s="303" customFormat="1" ht="15.75" customHeight="1"/>
    <row r="561" s="303" customFormat="1" ht="15.75" customHeight="1"/>
    <row r="562" s="303" customFormat="1" ht="15.75" customHeight="1"/>
    <row r="563" s="303" customFormat="1" ht="15.75" customHeight="1"/>
    <row r="564" s="303" customFormat="1" ht="15.75" customHeight="1"/>
    <row r="565" s="303" customFormat="1" ht="15.75" customHeight="1"/>
    <row r="566" s="303" customFormat="1" ht="15.75" customHeight="1"/>
    <row r="567" s="303" customFormat="1" ht="15.75" customHeight="1"/>
    <row r="568" s="303" customFormat="1" ht="15.75" customHeight="1"/>
    <row r="569" s="303" customFormat="1" ht="15.75" customHeight="1"/>
    <row r="570" s="303" customFormat="1" ht="15.75" customHeight="1"/>
    <row r="571" s="303" customFormat="1" ht="15.75" customHeight="1"/>
    <row r="572" s="303" customFormat="1" ht="15.75" customHeight="1"/>
    <row r="573" s="303" customFormat="1" ht="15.75" customHeight="1"/>
    <row r="574" s="303" customFormat="1" ht="15.75" customHeight="1"/>
    <row r="575" s="303" customFormat="1" ht="15.75" customHeight="1"/>
    <row r="576" s="303" customFormat="1" ht="15.75" customHeight="1"/>
    <row r="577" s="303" customFormat="1" ht="15.75" customHeight="1"/>
    <row r="578" s="303" customFormat="1" ht="15.75" customHeight="1"/>
    <row r="579" s="303" customFormat="1" ht="15.75" customHeight="1"/>
    <row r="580" s="303" customFormat="1" ht="15.75" customHeight="1"/>
    <row r="581" s="303" customFormat="1" ht="15.75" customHeight="1"/>
    <row r="582" s="303" customFormat="1" ht="15.75" customHeight="1"/>
    <row r="583" s="303" customFormat="1" ht="15.75" customHeight="1"/>
    <row r="584" s="303" customFormat="1" ht="15.75" customHeight="1"/>
    <row r="585" s="303" customFormat="1" ht="15.75" customHeight="1"/>
    <row r="586" s="303" customFormat="1" ht="15.75" customHeight="1"/>
    <row r="587" s="303" customFormat="1" ht="15.75" customHeight="1"/>
    <row r="588" s="303" customFormat="1" ht="15.75" customHeight="1"/>
    <row r="589" s="303" customFormat="1" ht="15.75" customHeight="1"/>
    <row r="590" s="303" customFormat="1" ht="15.75" customHeight="1"/>
    <row r="591" s="303" customFormat="1" ht="15.75" customHeight="1"/>
    <row r="592" s="303" customFormat="1" ht="15.75" customHeight="1"/>
    <row r="593" s="303" customFormat="1" ht="15.75" customHeight="1"/>
    <row r="594" s="303" customFormat="1" ht="15.75" customHeight="1"/>
    <row r="595" s="303" customFormat="1" ht="15.75" customHeight="1"/>
    <row r="596" s="303" customFormat="1" ht="15.75" customHeight="1"/>
    <row r="597" s="303" customFormat="1" ht="15.75" customHeight="1"/>
    <row r="598" s="303" customFormat="1" ht="15.75" customHeight="1"/>
    <row r="599" s="303" customFormat="1" ht="15.75" customHeight="1"/>
    <row r="600" s="303" customFormat="1" ht="15.75" customHeight="1"/>
    <row r="601" s="303" customFormat="1" ht="15.75" customHeight="1"/>
    <row r="602" s="303" customFormat="1" ht="15.75" customHeight="1"/>
    <row r="603" s="303" customFormat="1" ht="15.75" customHeight="1"/>
    <row r="604" s="303" customFormat="1" ht="15.75" customHeight="1"/>
    <row r="605" s="303" customFormat="1" ht="15.75" customHeight="1"/>
    <row r="606" s="303" customFormat="1" ht="15.75" customHeight="1"/>
    <row r="607" s="303" customFormat="1" ht="15.75" customHeight="1"/>
    <row r="608" s="303" customFormat="1" ht="15.75" customHeight="1"/>
    <row r="609" s="303" customFormat="1" ht="15.75" customHeight="1"/>
    <row r="610" s="303" customFormat="1" ht="15.75" customHeight="1"/>
    <row r="611" s="303" customFormat="1" ht="15.75" customHeight="1"/>
    <row r="612" s="303" customFormat="1" ht="15.75" customHeight="1"/>
    <row r="613" s="303" customFormat="1" ht="15.75" customHeight="1"/>
    <row r="614" s="303" customFormat="1" ht="15.75" customHeight="1"/>
    <row r="615" s="303" customFormat="1" ht="15.75" customHeight="1"/>
    <row r="616" s="303" customFormat="1" ht="15.75" customHeight="1"/>
    <row r="617" s="303" customFormat="1" ht="15.75" customHeight="1"/>
    <row r="618" s="303" customFormat="1" ht="15.75" customHeight="1"/>
    <row r="619" s="303" customFormat="1" ht="15.75" customHeight="1"/>
    <row r="620" s="303" customFormat="1" ht="15.75" customHeight="1"/>
    <row r="621" s="303" customFormat="1" ht="15.75" customHeight="1"/>
    <row r="622" s="303" customFormat="1" ht="15.75" customHeight="1"/>
    <row r="623" s="303" customFormat="1" ht="15.75" customHeight="1"/>
    <row r="624" s="303" customFormat="1" ht="15.75" customHeight="1"/>
    <row r="625" s="303" customFormat="1" ht="15.75" customHeight="1"/>
    <row r="626" s="303" customFormat="1" ht="15.75" customHeight="1"/>
    <row r="627" s="303" customFormat="1" ht="15.75" customHeight="1"/>
    <row r="628" s="303" customFormat="1" ht="15.75" customHeight="1"/>
    <row r="629" s="303" customFormat="1" ht="15.75" customHeight="1"/>
    <row r="630" s="303" customFormat="1" ht="15.75" customHeight="1"/>
    <row r="631" s="303" customFormat="1" ht="15.75" customHeight="1"/>
    <row r="632" s="303" customFormat="1" ht="15.75" customHeight="1"/>
    <row r="633" s="303" customFormat="1" ht="15.75" customHeight="1"/>
    <row r="634" s="303" customFormat="1" ht="15.75" customHeight="1"/>
    <row r="635" s="303" customFormat="1" ht="15.75" customHeight="1"/>
    <row r="636" s="303" customFormat="1" ht="15.75" customHeight="1"/>
    <row r="637" s="303" customFormat="1" ht="15.75" customHeight="1"/>
    <row r="638" s="303" customFormat="1" ht="15.75" customHeight="1"/>
    <row r="639" s="303" customFormat="1" ht="15.75" customHeight="1"/>
    <row r="640" s="303" customFormat="1" ht="15.75" customHeight="1"/>
    <row r="641" s="303" customFormat="1" ht="15.75" customHeight="1"/>
    <row r="642" s="303" customFormat="1" ht="15.75" customHeight="1"/>
    <row r="643" s="303" customFormat="1" ht="15.75" customHeight="1"/>
    <row r="644" s="303" customFormat="1" ht="15.75" customHeight="1"/>
    <row r="645" s="303" customFormat="1" ht="15.75" customHeight="1"/>
    <row r="646" s="303" customFormat="1" ht="15.75" customHeight="1"/>
    <row r="647" s="303" customFormat="1" ht="15.75" customHeight="1"/>
    <row r="648" s="303" customFormat="1" ht="15.75" customHeight="1"/>
    <row r="649" s="303" customFormat="1" ht="15.75" customHeight="1"/>
    <row r="650" s="303" customFormat="1" ht="15.75" customHeight="1"/>
    <row r="651" s="303" customFormat="1" ht="15.75" customHeight="1"/>
    <row r="652" s="303" customFormat="1" ht="15.75" customHeight="1"/>
    <row r="653" s="303" customFormat="1" ht="15.75" customHeight="1"/>
    <row r="654" s="303" customFormat="1" ht="15.75" customHeight="1"/>
    <row r="655" s="303" customFormat="1" ht="15.75" customHeight="1"/>
    <row r="656" s="303" customFormat="1" ht="15.75" customHeight="1"/>
    <row r="657" s="303" customFormat="1" ht="15.75" customHeight="1"/>
    <row r="658" s="303" customFormat="1" ht="15.75" customHeight="1"/>
    <row r="659" s="303" customFormat="1" ht="15.75" customHeight="1"/>
    <row r="660" s="303" customFormat="1" ht="15.75" customHeight="1"/>
    <row r="661" s="303" customFormat="1" ht="15.75" customHeight="1"/>
    <row r="662" s="303" customFormat="1" ht="15.75" customHeight="1"/>
    <row r="663" s="303" customFormat="1" ht="15.75" customHeight="1"/>
    <row r="664" s="303" customFormat="1" ht="15.75" customHeight="1"/>
    <row r="665" s="303" customFormat="1" ht="15.75" customHeight="1"/>
    <row r="666" s="303" customFormat="1" ht="15.75" customHeight="1"/>
    <row r="667" s="303" customFormat="1" ht="15.75" customHeight="1"/>
    <row r="668" s="303" customFormat="1" ht="15.75" customHeight="1"/>
    <row r="669" s="303" customFormat="1" ht="15.75" customHeight="1"/>
    <row r="670" s="303" customFormat="1" ht="15.75" customHeight="1"/>
    <row r="671" s="303" customFormat="1" ht="15.75" customHeight="1"/>
    <row r="672" s="303" customFormat="1" ht="15.75" customHeight="1"/>
    <row r="673" s="303" customFormat="1" ht="15.75" customHeight="1"/>
    <row r="674" s="303" customFormat="1" ht="15.75" customHeight="1"/>
    <row r="675" s="303" customFormat="1" ht="15.75" customHeight="1"/>
    <row r="676" s="303" customFormat="1" ht="15.75" customHeight="1"/>
    <row r="677" s="303" customFormat="1" ht="15.75" customHeight="1"/>
    <row r="678" s="303" customFormat="1" ht="15.75" customHeight="1"/>
    <row r="679" s="303" customFormat="1" ht="15.75" customHeight="1"/>
    <row r="680" s="303" customFormat="1" ht="15.75" customHeight="1"/>
    <row r="681" s="303" customFormat="1" ht="15.75" customHeight="1"/>
    <row r="682" s="303" customFormat="1" ht="15.75" customHeight="1"/>
    <row r="683" s="303" customFormat="1" ht="15.75" customHeight="1"/>
    <row r="684" s="303" customFormat="1" ht="15.75" customHeight="1"/>
    <row r="685" s="303" customFormat="1" ht="15.75" customHeight="1"/>
    <row r="686" s="303" customFormat="1" ht="15.75" customHeight="1"/>
    <row r="687" s="303" customFormat="1" ht="15.75" customHeight="1"/>
    <row r="688" s="303" customFormat="1" ht="15.75" customHeight="1"/>
    <row r="689" s="303" customFormat="1" ht="15.75" customHeight="1"/>
    <row r="690" s="303" customFormat="1" ht="15.75" customHeight="1"/>
    <row r="691" s="303" customFormat="1" ht="15.75" customHeight="1"/>
    <row r="692" s="303" customFormat="1" ht="15.75" customHeight="1"/>
    <row r="693" s="303" customFormat="1" ht="15.75" customHeight="1"/>
    <row r="694" s="303" customFormat="1" ht="15.75" customHeight="1"/>
    <row r="695" s="303" customFormat="1" ht="15.75" customHeight="1"/>
    <row r="696" s="303" customFormat="1" ht="15.75" customHeight="1"/>
    <row r="697" s="303" customFormat="1" ht="15.75" customHeight="1"/>
    <row r="698" s="303" customFormat="1" ht="15.75" customHeight="1"/>
    <row r="699" s="303" customFormat="1" ht="15.75" customHeight="1"/>
    <row r="700" s="303" customFormat="1" ht="15.75" customHeight="1"/>
    <row r="701" s="303" customFormat="1" ht="15.75" customHeight="1"/>
    <row r="702" s="303" customFormat="1" ht="15.75" customHeight="1"/>
    <row r="703" s="303" customFormat="1" ht="15.75" customHeight="1"/>
    <row r="704" s="303" customFormat="1" ht="15.75" customHeight="1"/>
    <row r="705" s="303" customFormat="1" ht="15.75" customHeight="1"/>
    <row r="706" s="303" customFormat="1" ht="15.75" customHeight="1"/>
    <row r="707" s="303" customFormat="1" ht="15.75" customHeight="1"/>
    <row r="708" s="303" customFormat="1" ht="15.75" customHeight="1"/>
    <row r="709" s="303" customFormat="1" ht="15.75" customHeight="1"/>
    <row r="710" s="303" customFormat="1" ht="15.75" customHeight="1"/>
    <row r="711" s="303" customFormat="1" ht="15.75" customHeight="1"/>
    <row r="712" s="303" customFormat="1" ht="15.75" customHeight="1"/>
    <row r="713" s="303" customFormat="1" ht="15.75" customHeight="1"/>
    <row r="714" s="303" customFormat="1" ht="15.75" customHeight="1"/>
    <row r="715" s="303" customFormat="1" ht="15.75" customHeight="1"/>
    <row r="716" s="303" customFormat="1" ht="15.75" customHeight="1"/>
    <row r="717" s="303" customFormat="1" ht="15.75" customHeight="1"/>
    <row r="718" s="303" customFormat="1" ht="15.75" customHeight="1"/>
    <row r="719" s="303" customFormat="1" ht="15.75" customHeight="1"/>
    <row r="720" s="303" customFormat="1" ht="15.75" customHeight="1"/>
    <row r="721" s="303" customFormat="1" ht="15.75" customHeight="1"/>
    <row r="722" s="303" customFormat="1" ht="15.75" customHeight="1"/>
    <row r="723" s="303" customFormat="1" ht="15.75" customHeight="1"/>
    <row r="724" s="303" customFormat="1" ht="15.75" customHeight="1"/>
    <row r="725" s="303" customFormat="1" ht="15.75" customHeight="1"/>
    <row r="726" s="303" customFormat="1" ht="15.75" customHeight="1"/>
    <row r="727" s="303" customFormat="1" ht="15.75" customHeight="1"/>
    <row r="728" s="303" customFormat="1" ht="15.75" customHeight="1"/>
    <row r="729" s="303" customFormat="1" ht="15.75" customHeight="1"/>
    <row r="730" s="303" customFormat="1" ht="15.75" customHeight="1"/>
    <row r="731" s="303" customFormat="1" ht="15.75" customHeight="1"/>
    <row r="732" s="303" customFormat="1" ht="15.75" customHeight="1"/>
    <row r="733" s="303" customFormat="1" ht="15.75" customHeight="1"/>
    <row r="734" s="303" customFormat="1" ht="15.75" customHeight="1"/>
    <row r="735" s="303" customFormat="1" ht="15.75" customHeight="1"/>
    <row r="736" s="303" customFormat="1" ht="15.75" customHeight="1"/>
    <row r="737" s="303" customFormat="1" ht="15.75" customHeight="1"/>
    <row r="738" s="303" customFormat="1" ht="15.75" customHeight="1"/>
    <row r="739" s="303" customFormat="1" ht="15.75" customHeight="1"/>
    <row r="740" s="303" customFormat="1" ht="15.75" customHeight="1"/>
    <row r="741" s="303" customFormat="1" ht="15.75" customHeight="1"/>
    <row r="742" s="303" customFormat="1" ht="15.75" customHeight="1"/>
    <row r="743" s="303" customFormat="1" ht="15.75" customHeight="1"/>
    <row r="744" s="303" customFormat="1" ht="15.75" customHeight="1"/>
    <row r="745" s="303" customFormat="1" ht="15.75" customHeight="1"/>
    <row r="746" s="303" customFormat="1" ht="15.75" customHeight="1"/>
    <row r="747" s="303" customFormat="1" ht="15.75" customHeight="1"/>
    <row r="748" s="303" customFormat="1" ht="15.75" customHeight="1"/>
    <row r="749" s="303" customFormat="1" ht="15.75" customHeight="1"/>
    <row r="750" s="303" customFormat="1" ht="15.75" customHeight="1"/>
    <row r="751" s="303" customFormat="1" ht="15.75" customHeight="1"/>
    <row r="752" s="303" customFormat="1" ht="15.75" customHeight="1"/>
    <row r="753" s="303" customFormat="1" ht="15.75" customHeight="1"/>
    <row r="754" s="303" customFormat="1" ht="15.75" customHeight="1"/>
    <row r="755" s="303" customFormat="1" ht="15.75" customHeight="1"/>
    <row r="756" s="303" customFormat="1" ht="15.75" customHeight="1"/>
    <row r="757" s="303" customFormat="1" ht="15.75" customHeight="1"/>
    <row r="758" s="303" customFormat="1" ht="15.75" customHeight="1"/>
    <row r="759" s="303" customFormat="1" ht="15.75" customHeight="1"/>
    <row r="760" s="303" customFormat="1" ht="15.75" customHeight="1"/>
    <row r="761" s="303" customFormat="1" ht="15.75" customHeight="1"/>
    <row r="762" s="303" customFormat="1" ht="15.75" customHeight="1"/>
    <row r="763" s="303" customFormat="1" ht="15.75" customHeight="1"/>
    <row r="764" s="303" customFormat="1" ht="15.75" customHeight="1"/>
    <row r="765" s="303" customFormat="1" ht="15.75" customHeight="1"/>
    <row r="766" s="303" customFormat="1" ht="15.75" customHeight="1"/>
    <row r="767" s="303" customFormat="1" ht="15.75" customHeight="1"/>
    <row r="768" s="303" customFormat="1" ht="15.75" customHeight="1"/>
    <row r="769" s="303" customFormat="1" ht="15.75" customHeight="1"/>
    <row r="770" s="303" customFormat="1" ht="15.75" customHeight="1"/>
    <row r="771" s="303" customFormat="1" ht="15.75" customHeight="1"/>
    <row r="772" s="303" customFormat="1" ht="15.75" customHeight="1"/>
    <row r="773" s="303" customFormat="1" ht="15.75" customHeight="1"/>
    <row r="774" s="303" customFormat="1" ht="15.75" customHeight="1"/>
    <row r="775" s="303" customFormat="1" ht="15.75" customHeight="1"/>
    <row r="776" s="303" customFormat="1" ht="15.75" customHeight="1"/>
    <row r="777" s="303" customFormat="1" ht="15.75" customHeight="1"/>
    <row r="778" s="303" customFormat="1" ht="15.75" customHeight="1"/>
    <row r="779" s="303" customFormat="1" ht="15.75" customHeight="1"/>
    <row r="780" s="303" customFormat="1" ht="15.75" customHeight="1"/>
    <row r="781" s="303" customFormat="1" ht="15.75" customHeight="1"/>
    <row r="782" s="303" customFormat="1" ht="15.75" customHeight="1"/>
    <row r="783" s="303" customFormat="1" ht="15.75" customHeight="1"/>
    <row r="784" s="303" customFormat="1" ht="15.75" customHeight="1"/>
    <row r="785" s="303" customFormat="1" ht="15.75" customHeight="1"/>
    <row r="786" s="303" customFormat="1" ht="15.75" customHeight="1"/>
    <row r="787" s="303" customFormat="1" ht="15.75" customHeight="1"/>
    <row r="788" s="303" customFormat="1" ht="15.75" customHeight="1"/>
    <row r="789" s="303" customFormat="1" ht="15.75" customHeight="1"/>
    <row r="790" s="303" customFormat="1" ht="15.75" customHeight="1"/>
    <row r="791" s="303" customFormat="1" ht="15.75" customHeight="1"/>
    <row r="792" s="303" customFormat="1" ht="15.75" customHeight="1"/>
    <row r="793" s="303" customFormat="1" ht="15.75" customHeight="1"/>
    <row r="794" s="303" customFormat="1" ht="15.75" customHeight="1"/>
    <row r="795" s="303" customFormat="1" ht="15.75" customHeight="1"/>
    <row r="796" s="303" customFormat="1" ht="15.75" customHeight="1"/>
    <row r="797" s="303" customFormat="1" ht="15.75" customHeight="1"/>
    <row r="798" s="303" customFormat="1" ht="15.75" customHeight="1"/>
    <row r="799" s="303" customFormat="1" ht="15.75" customHeight="1"/>
    <row r="800" s="303" customFormat="1" ht="15.75" customHeight="1"/>
    <row r="801" s="303" customFormat="1" ht="15.75" customHeight="1"/>
    <row r="802" s="303" customFormat="1" ht="15.75" customHeight="1"/>
    <row r="803" s="303" customFormat="1" ht="15.75" customHeight="1"/>
    <row r="804" s="303" customFormat="1" ht="15.75" customHeight="1"/>
    <row r="805" s="303" customFormat="1" ht="15.75" customHeight="1"/>
    <row r="806" s="303" customFormat="1" ht="15.75" customHeight="1"/>
    <row r="807" s="303" customFormat="1" ht="15.75" customHeight="1"/>
    <row r="808" s="303" customFormat="1" ht="15.75" customHeight="1"/>
    <row r="809" s="303" customFormat="1" ht="15.75" customHeight="1"/>
    <row r="810" s="303" customFormat="1" ht="15.75" customHeight="1"/>
    <row r="811" s="303" customFormat="1" ht="15.75" customHeight="1"/>
    <row r="812" s="303" customFormat="1" ht="15.75" customHeight="1"/>
    <row r="813" s="303" customFormat="1" ht="15.75" customHeight="1"/>
    <row r="814" s="303" customFormat="1" ht="15.75" customHeight="1"/>
    <row r="815" s="303" customFormat="1" ht="15.75" customHeight="1"/>
    <row r="816" s="303" customFormat="1" ht="15.75" customHeight="1"/>
    <row r="817" s="303" customFormat="1" ht="15.75" customHeight="1"/>
    <row r="818" s="303" customFormat="1" ht="15.75" customHeight="1"/>
    <row r="819" s="303" customFormat="1" ht="15.75" customHeight="1"/>
    <row r="820" s="303" customFormat="1" ht="15.75" customHeight="1"/>
    <row r="821" s="303" customFormat="1" ht="15.75" customHeight="1"/>
    <row r="822" s="303" customFormat="1" ht="15.75" customHeight="1"/>
    <row r="823" s="303" customFormat="1" ht="15.75" customHeight="1"/>
    <row r="824" s="303" customFormat="1" ht="15.75" customHeight="1"/>
    <row r="825" s="303" customFormat="1" ht="15.75" customHeight="1"/>
    <row r="826" s="303" customFormat="1" ht="15.75" customHeight="1"/>
    <row r="827" s="303" customFormat="1" ht="15.75" customHeight="1"/>
    <row r="828" s="303" customFormat="1" ht="15.75" customHeight="1"/>
    <row r="829" s="303" customFormat="1" ht="15.75" customHeight="1"/>
    <row r="830" s="303" customFormat="1" ht="15.75" customHeight="1"/>
    <row r="831" s="303" customFormat="1" ht="15.75" customHeight="1"/>
    <row r="832" s="303" customFormat="1" ht="15.75" customHeight="1"/>
    <row r="833" s="303" customFormat="1" ht="15.75" customHeight="1"/>
    <row r="834" s="303" customFormat="1" ht="15.75" customHeight="1"/>
    <row r="835" s="303" customFormat="1" ht="15.75" customHeight="1"/>
    <row r="836" s="303" customFormat="1" ht="15.75" customHeight="1"/>
    <row r="837" s="303" customFormat="1" ht="15.75" customHeight="1"/>
    <row r="838" s="303" customFormat="1" ht="15.75" customHeight="1"/>
    <row r="839" s="303" customFormat="1" ht="15.75" customHeight="1"/>
    <row r="840" s="303" customFormat="1" ht="15.75" customHeight="1"/>
    <row r="841" s="303" customFormat="1" ht="15.75" customHeight="1"/>
    <row r="842" s="303" customFormat="1" ht="15.75" customHeight="1"/>
    <row r="843" s="303" customFormat="1" ht="15.75" customHeight="1"/>
    <row r="844" s="303" customFormat="1" ht="15.75" customHeight="1"/>
    <row r="845" s="303" customFormat="1" ht="15.75" customHeight="1"/>
    <row r="846" s="303" customFormat="1" ht="15.75" customHeight="1"/>
    <row r="847" s="303" customFormat="1" ht="15.75" customHeight="1"/>
    <row r="848" s="303" customFormat="1" ht="15.75" customHeight="1"/>
    <row r="849" s="303" customFormat="1" ht="15.75" customHeight="1"/>
    <row r="850" s="303" customFormat="1" ht="15.75" customHeight="1"/>
    <row r="851" s="303" customFormat="1" ht="15.75" customHeight="1"/>
    <row r="852" s="303" customFormat="1" ht="15.75" customHeight="1"/>
    <row r="853" s="303" customFormat="1" ht="15.75" customHeight="1"/>
    <row r="854" s="303" customFormat="1" ht="15.75" customHeight="1"/>
    <row r="855" s="303" customFormat="1" ht="15.75" customHeight="1"/>
    <row r="856" s="303" customFormat="1" ht="15.75" customHeight="1"/>
    <row r="857" s="303" customFormat="1" ht="15.75" customHeight="1"/>
    <row r="858" s="303" customFormat="1" ht="15.75" customHeight="1"/>
    <row r="859" s="303" customFormat="1" ht="15.75" customHeight="1"/>
    <row r="860" s="303" customFormat="1" ht="15.75" customHeight="1"/>
    <row r="861" s="303" customFormat="1" ht="15.75" customHeight="1"/>
    <row r="862" s="303" customFormat="1" ht="15.75" customHeight="1"/>
    <row r="863" s="303" customFormat="1" ht="15.75" customHeight="1"/>
    <row r="864" s="303" customFormat="1" ht="15.75" customHeight="1"/>
    <row r="865" s="303" customFormat="1" ht="15.75" customHeight="1"/>
    <row r="866" s="303" customFormat="1" ht="15.75" customHeight="1"/>
    <row r="867" s="303" customFormat="1" ht="15.75" customHeight="1"/>
    <row r="868" s="303" customFormat="1" ht="15.75" customHeight="1"/>
    <row r="869" s="303" customFormat="1" ht="15.75" customHeight="1"/>
    <row r="870" s="303" customFormat="1" ht="15.75" customHeight="1"/>
    <row r="871" s="303" customFormat="1" ht="15.75" customHeight="1"/>
    <row r="872" s="303" customFormat="1" ht="15.75" customHeight="1"/>
    <row r="873" s="303" customFormat="1" ht="15.75" customHeight="1"/>
    <row r="874" s="303" customFormat="1" ht="15.75" customHeight="1"/>
    <row r="875" s="303" customFormat="1" ht="15.75" customHeight="1"/>
    <row r="876" s="303" customFormat="1" ht="15.75" customHeight="1"/>
    <row r="877" s="303" customFormat="1" ht="15.75" customHeight="1"/>
    <row r="878" s="303" customFormat="1" ht="15.75" customHeight="1"/>
    <row r="879" s="303" customFormat="1" ht="15.75" customHeight="1"/>
    <row r="880" s="303" customFormat="1" ht="15.75" customHeight="1"/>
    <row r="881" s="303" customFormat="1" ht="15.75" customHeight="1"/>
    <row r="882" s="303" customFormat="1" ht="15.75" customHeight="1"/>
    <row r="883" s="303" customFormat="1" ht="15.75" customHeight="1"/>
    <row r="884" s="303" customFormat="1" ht="15.75" customHeight="1"/>
    <row r="885" s="303" customFormat="1" ht="15.75" customHeight="1"/>
    <row r="886" s="303" customFormat="1" ht="15.75" customHeight="1"/>
    <row r="887" s="303" customFormat="1" ht="15.75" customHeight="1"/>
    <row r="888" s="303" customFormat="1" ht="15.75" customHeight="1"/>
    <row r="889" s="303" customFormat="1" ht="15.75" customHeight="1"/>
    <row r="890" s="303" customFormat="1" ht="15.75" customHeight="1"/>
    <row r="891" s="303" customFormat="1" ht="15.75" customHeight="1"/>
    <row r="892" s="303" customFormat="1" ht="15.75" customHeight="1"/>
    <row r="893" s="303" customFormat="1" ht="15.75" customHeight="1"/>
    <row r="894" s="303" customFormat="1" ht="15.75" customHeight="1"/>
    <row r="895" s="303" customFormat="1" ht="15.75" customHeight="1"/>
    <row r="896" s="303" customFormat="1" ht="15.75" customHeight="1"/>
    <row r="897" s="303" customFormat="1" ht="15.75" customHeight="1"/>
    <row r="898" s="303" customFormat="1" ht="15.75" customHeight="1"/>
    <row r="899" s="303" customFormat="1" ht="15.75" customHeight="1"/>
    <row r="900" s="303" customFormat="1" ht="15.75" customHeight="1"/>
    <row r="901" s="303" customFormat="1" ht="15.75" customHeight="1"/>
    <row r="902" s="303" customFormat="1" ht="15.75" customHeight="1"/>
    <row r="903" s="303" customFormat="1" ht="15.75" customHeight="1"/>
    <row r="904" s="303" customFormat="1" ht="15.75" customHeight="1"/>
    <row r="905" s="303" customFormat="1" ht="15.75" customHeight="1"/>
    <row r="906" s="303" customFormat="1" ht="15.75" customHeight="1"/>
    <row r="907" s="303" customFormat="1" ht="15.75" customHeight="1"/>
    <row r="908" s="303" customFormat="1" ht="15.75" customHeight="1"/>
    <row r="909" s="303" customFormat="1" ht="15.75" customHeight="1"/>
    <row r="910" s="303" customFormat="1" ht="15.75" customHeight="1"/>
    <row r="911" s="303" customFormat="1" ht="15.75" customHeight="1"/>
    <row r="912" s="303" customFormat="1" ht="15.75" customHeight="1"/>
    <row r="913" s="303" customFormat="1" ht="15.75" customHeight="1"/>
    <row r="914" s="303" customFormat="1" ht="15.75" customHeight="1"/>
    <row r="915" s="303" customFormat="1" ht="15.75" customHeight="1"/>
    <row r="916" s="303" customFormat="1" ht="15.75" customHeight="1"/>
    <row r="917" s="303" customFormat="1" ht="15.75" customHeight="1"/>
    <row r="918" s="303" customFormat="1" ht="15.75" customHeight="1"/>
    <row r="919" s="303" customFormat="1" ht="15.75" customHeight="1"/>
    <row r="920" s="303" customFormat="1" ht="15.75" customHeight="1"/>
    <row r="921" s="303" customFormat="1" ht="15.75" customHeight="1"/>
    <row r="922" s="303" customFormat="1" ht="15.75" customHeight="1"/>
    <row r="923" s="303" customFormat="1" ht="15.75" customHeight="1"/>
    <row r="924" s="303" customFormat="1" ht="15.75" customHeight="1"/>
    <row r="925" s="303" customFormat="1" ht="15.75" customHeight="1"/>
    <row r="926" s="303" customFormat="1" ht="15.75" customHeight="1"/>
    <row r="927" s="303" customFormat="1" ht="15.75" customHeight="1"/>
    <row r="928" s="303" customFormat="1" ht="15.75" customHeight="1"/>
    <row r="929" s="303" customFormat="1" ht="15.75" customHeight="1"/>
    <row r="930" s="303" customFormat="1" ht="15.75" customHeight="1"/>
    <row r="931" s="303" customFormat="1" ht="15.75" customHeight="1"/>
    <row r="932" s="303" customFormat="1" ht="15.75" customHeight="1"/>
    <row r="933" s="303" customFormat="1" ht="15.75" customHeight="1"/>
    <row r="934" s="303" customFormat="1" ht="15.75" customHeight="1"/>
    <row r="935" s="303" customFormat="1" ht="15.75" customHeight="1"/>
    <row r="936" s="303" customFormat="1" ht="15.75" customHeight="1"/>
    <row r="937" s="303" customFormat="1" ht="15.75" customHeight="1"/>
    <row r="938" s="303" customFormat="1" ht="15.75" customHeight="1"/>
    <row r="939" s="303" customFormat="1" ht="15.75" customHeight="1"/>
    <row r="940" s="303" customFormat="1" ht="15.75" customHeight="1"/>
    <row r="941" s="303" customFormat="1" ht="15.75" customHeight="1"/>
    <row r="942" s="303" customFormat="1" ht="15.75" customHeight="1"/>
    <row r="943" s="303" customFormat="1" ht="15.75" customHeight="1"/>
    <row r="944" s="303" customFormat="1" ht="15.75" customHeight="1"/>
    <row r="945" s="303" customFormat="1" ht="15.75" customHeight="1"/>
    <row r="946" s="303" customFormat="1" ht="15.75" customHeight="1"/>
    <row r="947" s="303" customFormat="1" ht="15.75" customHeight="1"/>
    <row r="948" s="303" customFormat="1" ht="15.75" customHeight="1"/>
    <row r="949" s="303" customFormat="1" ht="15.75" customHeight="1"/>
    <row r="950" s="303" customFormat="1" ht="15.75" customHeight="1"/>
    <row r="951" s="303" customFormat="1" ht="15.75" customHeight="1"/>
    <row r="952" s="303" customFormat="1" ht="15.75" customHeight="1"/>
    <row r="953" s="303" customFormat="1" ht="15.75" customHeight="1"/>
    <row r="954" s="303" customFormat="1" ht="15.75" customHeight="1"/>
    <row r="955" s="303" customFormat="1" ht="15.75" customHeight="1"/>
    <row r="956" s="303" customFormat="1" ht="15.75" customHeight="1"/>
    <row r="957" s="303" customFormat="1" ht="15.75" customHeight="1"/>
    <row r="958" s="303" customFormat="1" ht="15.75" customHeight="1"/>
    <row r="959" s="303" customFormat="1" ht="15.75" customHeight="1"/>
    <row r="960" s="303" customFormat="1" ht="15.75" customHeight="1"/>
    <row r="961" s="303" customFormat="1" ht="15.75" customHeight="1"/>
    <row r="962" s="303" customFormat="1" ht="15.75" customHeight="1"/>
    <row r="963" s="303" customFormat="1" ht="15.75" customHeight="1"/>
    <row r="964" s="303" customFormat="1" ht="15.75" customHeight="1"/>
    <row r="965" s="303" customFormat="1" ht="15.75" customHeight="1"/>
    <row r="966" s="303" customFormat="1" ht="15.75" customHeight="1"/>
    <row r="967" s="303" customFormat="1" ht="15.75" customHeight="1"/>
    <row r="968" s="303" customFormat="1" ht="15.75" customHeight="1"/>
    <row r="969" s="303" customFormat="1" ht="15.75" customHeight="1"/>
    <row r="970" s="303" customFormat="1" ht="15.75" customHeight="1"/>
    <row r="971" s="303" customFormat="1" ht="15.75" customHeight="1"/>
    <row r="972" s="303" customFormat="1" ht="15.75" customHeight="1"/>
    <row r="973" s="303" customFormat="1" ht="15.75" customHeight="1"/>
    <row r="974" s="303" customFormat="1" ht="15.75" customHeight="1"/>
    <row r="975" s="303" customFormat="1" ht="15.75" customHeight="1"/>
    <row r="976" s="303" customFormat="1" ht="15.75" customHeight="1"/>
    <row r="977" s="303" customFormat="1" ht="15.75" customHeight="1"/>
    <row r="978" s="303" customFormat="1" ht="15.75" customHeight="1"/>
    <row r="979" s="303" customFormat="1" ht="15.75" customHeight="1"/>
    <row r="980" s="303" customFormat="1" ht="15.75" customHeight="1"/>
    <row r="981" s="303" customFormat="1" ht="15.75" customHeight="1"/>
    <row r="982" s="303" customFormat="1" ht="15.75" customHeight="1"/>
    <row r="983" s="303" customFormat="1" ht="15.75" customHeight="1"/>
    <row r="984" s="303" customFormat="1" ht="15.75" customHeight="1"/>
    <row r="985" s="303" customFormat="1" ht="15.75" customHeight="1"/>
    <row r="986" s="303" customFormat="1" ht="15.75" customHeight="1"/>
    <row r="987" s="303" customFormat="1" ht="15.75" customHeight="1"/>
    <row r="988" s="303" customFormat="1" ht="15.75" customHeight="1"/>
    <row r="989" s="303" customFormat="1" ht="15.75" customHeight="1"/>
    <row r="990" s="303" customFormat="1" ht="15.75" customHeight="1"/>
    <row r="991" s="303" customFormat="1" ht="15.75" customHeight="1"/>
    <row r="992" s="303" customFormat="1" ht="15.75" customHeight="1"/>
    <row r="993" s="303" customFormat="1" ht="15.75" customHeight="1"/>
    <row r="994" s="303" customFormat="1" ht="15.75" customHeight="1"/>
    <row r="995" s="303" customFormat="1" ht="15.75" customHeight="1"/>
    <row r="996" s="303" customFormat="1" ht="15.75" customHeight="1"/>
    <row r="997" s="303" customFormat="1" ht="15.75" customHeight="1"/>
    <row r="998" s="303" customFormat="1" ht="15.75" customHeight="1"/>
    <row r="999" s="303" customFormat="1" ht="15.75" customHeight="1"/>
    <row r="1000" s="303" customFormat="1" ht="15.75" customHeight="1"/>
    <row r="1001" s="303" customFormat="1" ht="15.75" customHeight="1"/>
    <row r="1002" s="303" customFormat="1" ht="15.75" customHeight="1"/>
    <row r="1003" s="303" customFormat="1" ht="15.75" customHeight="1"/>
    <row r="1004" s="303" customFormat="1" ht="15.75" customHeight="1"/>
    <row r="1005" s="303" customFormat="1" ht="15.75" customHeight="1"/>
    <row r="1006" s="303" customFormat="1" ht="15.75" customHeight="1"/>
    <row r="1007" s="303" customFormat="1" ht="15.75" customHeight="1"/>
    <row r="1008" s="303" customFormat="1" ht="15.75" customHeight="1"/>
    <row r="1009" s="303" customFormat="1" ht="15.75" customHeight="1"/>
    <row r="1010" s="303" customFormat="1" ht="15.75" customHeight="1"/>
    <row r="1011" s="303" customFormat="1" ht="15.75" customHeight="1"/>
    <row r="1012" s="303" customFormat="1" ht="15.75" customHeight="1"/>
  </sheetData>
  <mergeCells count="46">
    <mergeCell ref="K53:K59"/>
    <mergeCell ref="P53:P59"/>
    <mergeCell ref="I61:O62"/>
    <mergeCell ref="I65:L67"/>
    <mergeCell ref="E66:G67"/>
    <mergeCell ref="B48:F49"/>
    <mergeCell ref="H48:K49"/>
    <mergeCell ref="M48:P49"/>
    <mergeCell ref="B50:F54"/>
    <mergeCell ref="H50:I52"/>
    <mergeCell ref="J50:J52"/>
    <mergeCell ref="K50:K52"/>
    <mergeCell ref="M50:N52"/>
    <mergeCell ref="O50:O52"/>
    <mergeCell ref="P50:P52"/>
    <mergeCell ref="B44:F44"/>
    <mergeCell ref="H44:K44"/>
    <mergeCell ref="M44:P44"/>
    <mergeCell ref="B45:F45"/>
    <mergeCell ref="H45:K45"/>
    <mergeCell ref="M45:P45"/>
    <mergeCell ref="A36:P36"/>
    <mergeCell ref="A37:P37"/>
    <mergeCell ref="B39:F40"/>
    <mergeCell ref="H39:K40"/>
    <mergeCell ref="M39:P40"/>
    <mergeCell ref="B41:F42"/>
    <mergeCell ref="H41:K42"/>
    <mergeCell ref="M41:P42"/>
    <mergeCell ref="E21:P21"/>
    <mergeCell ref="E22:H22"/>
    <mergeCell ref="I22:L22"/>
    <mergeCell ref="M22:P22"/>
    <mergeCell ref="E23:H35"/>
    <mergeCell ref="I23:L35"/>
    <mergeCell ref="M23:P35"/>
    <mergeCell ref="E1:P1"/>
    <mergeCell ref="A2:C35"/>
    <mergeCell ref="E2:G2"/>
    <mergeCell ref="H2:J2"/>
    <mergeCell ref="K2:M2"/>
    <mergeCell ref="N2:P2"/>
    <mergeCell ref="E3:G20"/>
    <mergeCell ref="H3:J20"/>
    <mergeCell ref="K3:M20"/>
    <mergeCell ref="N3:P20"/>
  </mergeCells>
  <conditionalFormatting sqref="K53">
    <cfRule type="cellIs" dxfId="76" priority="1" operator="equal">
      <formula>5</formula>
    </cfRule>
  </conditionalFormatting>
  <conditionalFormatting sqref="K53">
    <cfRule type="cellIs" dxfId="75" priority="2" operator="equal">
      <formula>4</formula>
    </cfRule>
  </conditionalFormatting>
  <conditionalFormatting sqref="K53">
    <cfRule type="cellIs" dxfId="74" priority="3" operator="equal">
      <formula>3</formula>
    </cfRule>
  </conditionalFormatting>
  <conditionalFormatting sqref="K53">
    <cfRule type="cellIs" dxfId="73" priority="4" operator="equal">
      <formula>1</formula>
    </cfRule>
  </conditionalFormatting>
  <conditionalFormatting sqref="K53">
    <cfRule type="cellIs" dxfId="72" priority="5" operator="equal">
      <formula>2</formula>
    </cfRule>
  </conditionalFormatting>
  <conditionalFormatting sqref="K53:K59">
    <cfRule type="cellIs" dxfId="71" priority="6" operator="equal">
      <formula>0</formula>
    </cfRule>
  </conditionalFormatting>
  <conditionalFormatting sqref="P53">
    <cfRule type="cellIs" dxfId="70" priority="7" operator="equal">
      <formula>5</formula>
    </cfRule>
  </conditionalFormatting>
  <conditionalFormatting sqref="P53">
    <cfRule type="cellIs" dxfId="69" priority="8" operator="equal">
      <formula>4</formula>
    </cfRule>
  </conditionalFormatting>
  <conditionalFormatting sqref="P53">
    <cfRule type="cellIs" dxfId="68" priority="9" operator="equal">
      <formula>3</formula>
    </cfRule>
  </conditionalFormatting>
  <conditionalFormatting sqref="P53">
    <cfRule type="cellIs" dxfId="67" priority="10" operator="equal">
      <formula>1</formula>
    </cfRule>
  </conditionalFormatting>
  <conditionalFormatting sqref="P53">
    <cfRule type="cellIs" dxfId="66" priority="11" operator="equal">
      <formula>2</formula>
    </cfRule>
  </conditionalFormatting>
  <conditionalFormatting sqref="P53:P59">
    <cfRule type="cellIs" dxfId="65" priority="12" operator="equal">
      <formula>0</formula>
    </cfRule>
  </conditionalFormatting>
  <pageMargins left="0.7" right="0.7" top="0.75" bottom="0.75" header="0" footer="0"/>
  <pageSetup paperSize="9" orientation="portrait"/>
  <drawing r:id="rId1"/>
  <legacyDrawing r:id="rId2"/>
  <extLst>
    <ext xmlns:x14="http://schemas.microsoft.com/office/spreadsheetml/2009/9/main" uri="{CCE6A557-97BC-4b89-ADB6-D9C93CAAB3DF}">
      <x14:dataValidations xmlns:xm="http://schemas.microsoft.com/office/excel/2006/main" disablePrompts="1" count="1">
        <x14:dataValidation type="list" allowBlank="1" showErrorMessage="1" xr:uid="{FE3EBB14-ABE0-4047-8BA8-C61A542D3AFA}">
          <x14:formula1>
            <xm:f>VALORES!$E$5:$E$8</xm:f>
          </x14:formula1>
          <xm:sqref>B45 H45 M45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pageSetUpPr fitToPage="1"/>
  </sheetPr>
  <dimension ref="A1:Z1004"/>
  <sheetViews>
    <sheetView topLeftCell="M1" zoomScale="57" zoomScaleNormal="32" workbookViewId="0">
      <selection sqref="A1:A4"/>
    </sheetView>
  </sheetViews>
  <sheetFormatPr baseColWidth="10" defaultColWidth="14.44140625" defaultRowHeight="15" customHeight="1"/>
  <cols>
    <col min="1" max="1" width="14.88671875" style="113" customWidth="1"/>
    <col min="2" max="2" width="11.44140625" style="262" customWidth="1"/>
    <col min="3" max="4" width="13.109375" style="262" customWidth="1"/>
    <col min="5" max="5" width="22.6640625" style="262" customWidth="1"/>
    <col min="6" max="6" width="73.77734375" style="263" customWidth="1"/>
    <col min="7" max="7" width="32.6640625" style="113" customWidth="1"/>
    <col min="8" max="8" width="30.44140625" style="113" customWidth="1"/>
    <col min="9" max="9" width="24.77734375" style="113" customWidth="1"/>
    <col min="10" max="10" width="36.33203125" style="113" customWidth="1"/>
    <col min="11" max="11" width="24" style="113" customWidth="1"/>
    <col min="12" max="12" width="29.109375" style="113" customWidth="1"/>
    <col min="13" max="13" width="23" style="113" customWidth="1"/>
    <col min="14" max="14" width="26.33203125" style="113" customWidth="1"/>
    <col min="15" max="15" width="13.33203125" style="113" customWidth="1"/>
    <col min="16" max="16" width="25" style="113" customWidth="1"/>
    <col min="17" max="17" width="23.44140625" style="113" customWidth="1"/>
    <col min="18" max="18" width="23.6640625" style="113" customWidth="1"/>
    <col min="19" max="19" width="11.44140625" style="113" customWidth="1"/>
    <col min="20" max="20" width="25.5546875" style="113" customWidth="1"/>
    <col min="21" max="22" width="17.44140625" style="113" customWidth="1"/>
    <col min="23" max="23" width="16.33203125" style="113" customWidth="1"/>
    <col min="24" max="24" width="11.44140625" style="113" customWidth="1"/>
    <col min="25" max="25" width="17.44140625" style="113" customWidth="1"/>
    <col min="26" max="16384" width="14.44140625" style="113"/>
  </cols>
  <sheetData>
    <row r="1" spans="1:26" ht="15" customHeight="1">
      <c r="A1" s="415" t="s">
        <v>2915</v>
      </c>
      <c r="B1" s="415" t="s">
        <v>91</v>
      </c>
      <c r="C1" s="418" t="s">
        <v>92</v>
      </c>
      <c r="D1" s="419"/>
      <c r="E1" s="427" t="s">
        <v>2923</v>
      </c>
      <c r="F1" s="428"/>
      <c r="G1" s="428"/>
      <c r="H1" s="402" t="s">
        <v>93</v>
      </c>
      <c r="I1" s="402"/>
      <c r="J1" s="401"/>
      <c r="K1" s="401"/>
      <c r="L1" s="403" t="s">
        <v>94</v>
      </c>
      <c r="M1" s="401"/>
      <c r="N1" s="401"/>
      <c r="O1" s="401"/>
      <c r="P1" s="404" t="s">
        <v>2927</v>
      </c>
      <c r="Q1" s="404"/>
      <c r="R1" s="404"/>
      <c r="S1" s="404"/>
      <c r="T1" s="404"/>
      <c r="U1" s="404"/>
      <c r="V1" s="404"/>
      <c r="W1" s="405"/>
      <c r="X1" s="397"/>
      <c r="Y1" s="112"/>
    </row>
    <row r="2" spans="1:26" ht="28.5" customHeight="1">
      <c r="A2" s="416"/>
      <c r="B2" s="416"/>
      <c r="C2" s="420"/>
      <c r="D2" s="420"/>
      <c r="E2" s="429"/>
      <c r="F2" s="429"/>
      <c r="G2" s="429"/>
      <c r="H2" s="108"/>
      <c r="I2" s="108"/>
      <c r="J2" s="108"/>
      <c r="K2" s="108"/>
      <c r="L2" s="108"/>
      <c r="M2" s="108"/>
      <c r="N2" s="108"/>
      <c r="O2" s="108"/>
      <c r="P2" s="115" t="s">
        <v>2928</v>
      </c>
      <c r="Q2" s="115"/>
      <c r="R2" s="115"/>
      <c r="S2" s="115"/>
      <c r="T2" s="116" t="s">
        <v>2929</v>
      </c>
      <c r="U2" s="117"/>
      <c r="V2" s="117"/>
      <c r="W2" s="406"/>
      <c r="X2" s="398" t="s">
        <v>2931</v>
      </c>
      <c r="Y2" s="120" t="s">
        <v>2924</v>
      </c>
    </row>
    <row r="3" spans="1:26" ht="15" customHeight="1">
      <c r="A3" s="416"/>
      <c r="B3" s="416"/>
      <c r="C3" s="421" t="s">
        <v>95</v>
      </c>
      <c r="D3" s="421" t="s">
        <v>96</v>
      </c>
      <c r="E3" s="107" t="s">
        <v>97</v>
      </c>
      <c r="F3" s="422" t="s">
        <v>2926</v>
      </c>
      <c r="G3" s="124" t="s">
        <v>98</v>
      </c>
      <c r="H3" s="109" t="s">
        <v>99</v>
      </c>
      <c r="I3" s="126" t="s">
        <v>2966</v>
      </c>
      <c r="J3" s="126" t="s">
        <v>2967</v>
      </c>
      <c r="K3" s="127" t="s">
        <v>2918</v>
      </c>
      <c r="L3" s="128" t="s">
        <v>2968</v>
      </c>
      <c r="M3" s="129" t="s">
        <v>2969</v>
      </c>
      <c r="N3" s="129" t="s">
        <v>2970</v>
      </c>
      <c r="O3" s="110" t="s">
        <v>100</v>
      </c>
      <c r="P3" s="130" t="s">
        <v>2971</v>
      </c>
      <c r="Q3" s="131" t="s">
        <v>2972</v>
      </c>
      <c r="R3" s="131" t="s">
        <v>2973</v>
      </c>
      <c r="S3" s="132" t="s">
        <v>101</v>
      </c>
      <c r="T3" s="133" t="s">
        <v>2974</v>
      </c>
      <c r="U3" s="133" t="s">
        <v>2975</v>
      </c>
      <c r="V3" s="133" t="s">
        <v>2976</v>
      </c>
      <c r="W3" s="407" t="s">
        <v>2930</v>
      </c>
      <c r="X3" s="399"/>
      <c r="Y3" s="108"/>
    </row>
    <row r="4" spans="1:26" s="142" customFormat="1" ht="172.8" customHeight="1" thickBot="1">
      <c r="A4" s="417"/>
      <c r="B4" s="417"/>
      <c r="C4" s="423"/>
      <c r="D4" s="423"/>
      <c r="E4" s="424"/>
      <c r="F4" s="425"/>
      <c r="G4" s="426"/>
      <c r="H4" s="414"/>
      <c r="I4" s="409"/>
      <c r="J4" s="410"/>
      <c r="K4" s="411"/>
      <c r="L4" s="412"/>
      <c r="M4" s="408"/>
      <c r="N4" s="408"/>
      <c r="O4" s="408"/>
      <c r="P4" s="408"/>
      <c r="Q4" s="408"/>
      <c r="R4" s="408"/>
      <c r="S4" s="408"/>
      <c r="T4" s="408"/>
      <c r="U4" s="408"/>
      <c r="V4" s="408"/>
      <c r="W4" s="413"/>
      <c r="X4" s="400"/>
      <c r="Y4" s="135"/>
    </row>
    <row r="5" spans="1:26" ht="74.400000000000006" customHeight="1">
      <c r="A5" s="100" t="s">
        <v>2914</v>
      </c>
      <c r="B5" s="143" t="s">
        <v>2913</v>
      </c>
      <c r="C5" s="144">
        <v>-78.430000000000007</v>
      </c>
      <c r="D5" s="144">
        <v>-2.62</v>
      </c>
      <c r="E5" s="143" t="s">
        <v>2916</v>
      </c>
      <c r="F5" s="145" t="s">
        <v>2977</v>
      </c>
      <c r="G5" s="146" t="s">
        <v>2917</v>
      </c>
      <c r="H5" s="146" t="s">
        <v>10</v>
      </c>
      <c r="I5" s="146">
        <v>78</v>
      </c>
      <c r="J5" s="147">
        <v>1</v>
      </c>
      <c r="K5" s="148" t="s">
        <v>32</v>
      </c>
      <c r="L5" s="146">
        <v>1</v>
      </c>
      <c r="M5" s="146">
        <v>1</v>
      </c>
      <c r="N5" s="146">
        <v>2</v>
      </c>
      <c r="O5" s="149">
        <f t="shared" ref="O5:O23" si="0">ROUND(AVERAGE(L5:N5),0)</f>
        <v>1</v>
      </c>
      <c r="P5" s="147">
        <v>3</v>
      </c>
      <c r="Q5" s="147">
        <v>3</v>
      </c>
      <c r="R5" s="147">
        <v>2</v>
      </c>
      <c r="S5" s="149">
        <f t="shared" ref="S5:S66" si="1">ROUND(AVERAGE(P5:R5),0)</f>
        <v>3</v>
      </c>
      <c r="T5" s="147">
        <v>2</v>
      </c>
      <c r="U5" s="147">
        <v>2</v>
      </c>
      <c r="V5" s="147">
        <v>2</v>
      </c>
      <c r="W5" s="149">
        <f>ROUND(AVERAGE(T5:V5),0)</f>
        <v>2</v>
      </c>
      <c r="X5" s="149">
        <f>ROUND((S5 + (6 - W5)) / 2, 0)</f>
        <v>4</v>
      </c>
      <c r="Y5" s="150">
        <f>IF(ROUND((J5*O5*X5)^(1/3),0)&lt;=1,1,IF(ROUND((J5*O5*X5)^(1/3),0)&lt;=2.3,2,IF(ROUND((J5*O5*X5)^(1/3),0)&lt;=3.4,3,IF(ROUND((J5*O5*X5)^(1/3),0)&lt;=4.5,4,5))))</f>
        <v>2</v>
      </c>
      <c r="Z5" s="151"/>
    </row>
    <row r="6" spans="1:26" ht="121.8" customHeight="1">
      <c r="A6" s="101"/>
      <c r="B6" s="152" t="s">
        <v>2913</v>
      </c>
      <c r="C6" s="153">
        <v>-78.430000000000007</v>
      </c>
      <c r="D6" s="153">
        <v>-2.62</v>
      </c>
      <c r="E6" s="152" t="s">
        <v>2916</v>
      </c>
      <c r="F6" s="154" t="s">
        <v>2978</v>
      </c>
      <c r="G6" s="155" t="s">
        <v>2925</v>
      </c>
      <c r="H6" s="156" t="s">
        <v>10</v>
      </c>
      <c r="I6" s="155">
        <v>78</v>
      </c>
      <c r="J6" s="157">
        <v>1</v>
      </c>
      <c r="K6" s="158" t="s">
        <v>28</v>
      </c>
      <c r="L6" s="156">
        <v>5</v>
      </c>
      <c r="M6" s="156">
        <v>3</v>
      </c>
      <c r="N6" s="156">
        <v>2</v>
      </c>
      <c r="O6" s="159">
        <f t="shared" si="0"/>
        <v>3</v>
      </c>
      <c r="P6" s="157">
        <v>3</v>
      </c>
      <c r="Q6" s="157">
        <v>3</v>
      </c>
      <c r="R6" s="157">
        <v>3</v>
      </c>
      <c r="S6" s="159">
        <f t="shared" si="1"/>
        <v>3</v>
      </c>
      <c r="T6" s="157">
        <v>3</v>
      </c>
      <c r="U6" s="157">
        <v>3</v>
      </c>
      <c r="V6" s="157">
        <v>3</v>
      </c>
      <c r="W6" s="159">
        <f t="shared" ref="W5:W66" si="2">ROUND(AVERAGE(T6:V6),0)</f>
        <v>3</v>
      </c>
      <c r="X6" s="159">
        <f t="shared" ref="X6:X66" si="3">ROUND((S6 + (6 - W6)) / 2, 0)</f>
        <v>3</v>
      </c>
      <c r="Y6" s="160">
        <f t="shared" ref="Y5:Y9" si="4">IF(ROUND((J6*O6*X6)^(1/3),0)&lt;=1,1,IF(ROUND((J6*O6*X6)^(1/3),0)&lt;=2.3,2,IF(ROUND((J6*O6*X6)^(1/3),0)&lt;=3.4,3,IF(ROUND((J6*O6*X6)^(1/3),0)&lt;=4.5,4,5))))</f>
        <v>2</v>
      </c>
      <c r="Z6" s="151"/>
    </row>
    <row r="7" spans="1:26" ht="150" customHeight="1">
      <c r="A7" s="101"/>
      <c r="B7" s="152" t="s">
        <v>2913</v>
      </c>
      <c r="C7" s="153">
        <v>-78.430000000000007</v>
      </c>
      <c r="D7" s="153">
        <v>-2.62</v>
      </c>
      <c r="E7" s="152" t="s">
        <v>2916</v>
      </c>
      <c r="F7" s="154" t="s">
        <v>2979</v>
      </c>
      <c r="G7" s="156" t="s">
        <v>2920</v>
      </c>
      <c r="H7" s="156" t="s">
        <v>10</v>
      </c>
      <c r="I7" s="156">
        <v>78</v>
      </c>
      <c r="J7" s="157">
        <v>1</v>
      </c>
      <c r="K7" s="158" t="s">
        <v>46</v>
      </c>
      <c r="L7" s="156">
        <v>1</v>
      </c>
      <c r="M7" s="156">
        <v>2</v>
      </c>
      <c r="N7" s="156">
        <v>2</v>
      </c>
      <c r="O7" s="159">
        <f t="shared" si="0"/>
        <v>2</v>
      </c>
      <c r="P7" s="157">
        <v>1</v>
      </c>
      <c r="Q7" s="157">
        <v>3</v>
      </c>
      <c r="R7" s="157">
        <v>3</v>
      </c>
      <c r="S7" s="159">
        <f t="shared" si="1"/>
        <v>2</v>
      </c>
      <c r="T7" s="157">
        <v>3</v>
      </c>
      <c r="U7" s="157">
        <v>3</v>
      </c>
      <c r="V7" s="157">
        <v>2</v>
      </c>
      <c r="W7" s="159">
        <f t="shared" si="2"/>
        <v>3</v>
      </c>
      <c r="X7" s="159">
        <f t="shared" si="3"/>
        <v>3</v>
      </c>
      <c r="Y7" s="160">
        <f t="shared" si="4"/>
        <v>2</v>
      </c>
      <c r="Z7" s="151"/>
    </row>
    <row r="8" spans="1:26" ht="102.6" customHeight="1">
      <c r="A8" s="101"/>
      <c r="B8" s="152" t="s">
        <v>2913</v>
      </c>
      <c r="C8" s="153">
        <v>-78.430000000000007</v>
      </c>
      <c r="D8" s="153">
        <v>-2.62</v>
      </c>
      <c r="E8" s="152" t="s">
        <v>2916</v>
      </c>
      <c r="F8" s="154" t="s">
        <v>2980</v>
      </c>
      <c r="G8" s="156" t="s">
        <v>2921</v>
      </c>
      <c r="H8" s="156" t="s">
        <v>10</v>
      </c>
      <c r="I8" s="156">
        <v>78</v>
      </c>
      <c r="J8" s="157">
        <v>1</v>
      </c>
      <c r="K8" s="158" t="s">
        <v>35</v>
      </c>
      <c r="L8" s="156">
        <v>2</v>
      </c>
      <c r="M8" s="156">
        <v>2</v>
      </c>
      <c r="N8" s="156">
        <v>2</v>
      </c>
      <c r="O8" s="159">
        <f t="shared" si="0"/>
        <v>2</v>
      </c>
      <c r="P8" s="157">
        <v>3</v>
      </c>
      <c r="Q8" s="157">
        <v>3</v>
      </c>
      <c r="R8" s="157">
        <v>2</v>
      </c>
      <c r="S8" s="159">
        <f t="shared" si="1"/>
        <v>3</v>
      </c>
      <c r="T8" s="157">
        <v>3</v>
      </c>
      <c r="U8" s="157">
        <v>2</v>
      </c>
      <c r="V8" s="157">
        <v>3</v>
      </c>
      <c r="W8" s="159">
        <f t="shared" si="2"/>
        <v>3</v>
      </c>
      <c r="X8" s="159">
        <f t="shared" si="3"/>
        <v>3</v>
      </c>
      <c r="Y8" s="160">
        <f t="shared" si="4"/>
        <v>2</v>
      </c>
      <c r="Z8" s="151"/>
    </row>
    <row r="9" spans="1:26" ht="112.2" customHeight="1" thickBot="1">
      <c r="A9" s="102"/>
      <c r="B9" s="161" t="s">
        <v>2913</v>
      </c>
      <c r="C9" s="162">
        <v>-78.430000000000007</v>
      </c>
      <c r="D9" s="162">
        <v>-2.62</v>
      </c>
      <c r="E9" s="161" t="s">
        <v>2916</v>
      </c>
      <c r="F9" s="163" t="s">
        <v>2981</v>
      </c>
      <c r="G9" s="164" t="s">
        <v>2922</v>
      </c>
      <c r="H9" s="164" t="s">
        <v>10</v>
      </c>
      <c r="I9" s="164">
        <v>78</v>
      </c>
      <c r="J9" s="165">
        <v>1</v>
      </c>
      <c r="K9" s="166" t="s">
        <v>46</v>
      </c>
      <c r="L9" s="164">
        <v>5</v>
      </c>
      <c r="M9" s="164">
        <v>4</v>
      </c>
      <c r="N9" s="164">
        <v>2</v>
      </c>
      <c r="O9" s="167">
        <f t="shared" si="0"/>
        <v>4</v>
      </c>
      <c r="P9" s="165">
        <v>2</v>
      </c>
      <c r="Q9" s="165">
        <v>3</v>
      </c>
      <c r="R9" s="165">
        <v>3</v>
      </c>
      <c r="S9" s="167">
        <f t="shared" si="1"/>
        <v>3</v>
      </c>
      <c r="T9" s="165">
        <v>3</v>
      </c>
      <c r="U9" s="165">
        <v>3</v>
      </c>
      <c r="V9" s="165">
        <v>3</v>
      </c>
      <c r="W9" s="167">
        <f t="shared" si="2"/>
        <v>3</v>
      </c>
      <c r="X9" s="167">
        <f t="shared" si="3"/>
        <v>3</v>
      </c>
      <c r="Y9" s="168">
        <f t="shared" si="4"/>
        <v>2</v>
      </c>
      <c r="Z9" s="151"/>
    </row>
    <row r="10" spans="1:26" ht="68.400000000000006">
      <c r="A10" s="169" t="s">
        <v>2982</v>
      </c>
      <c r="B10" s="170" t="s">
        <v>2913</v>
      </c>
      <c r="C10" s="171">
        <v>-78.430000000000007</v>
      </c>
      <c r="D10" s="172">
        <v>-2.62</v>
      </c>
      <c r="E10" s="173" t="s">
        <v>2916</v>
      </c>
      <c r="F10" s="174" t="s">
        <v>2977</v>
      </c>
      <c r="G10" s="175" t="s">
        <v>2917</v>
      </c>
      <c r="H10" s="175" t="s">
        <v>10</v>
      </c>
      <c r="I10" s="175">
        <f>+$I$5+($I$5*0.0059)</f>
        <v>78.4602</v>
      </c>
      <c r="J10" s="176">
        <v>1</v>
      </c>
      <c r="K10" s="177" t="s">
        <v>32</v>
      </c>
      <c r="L10" s="175">
        <v>1</v>
      </c>
      <c r="M10" s="175">
        <v>1</v>
      </c>
      <c r="N10" s="175">
        <v>2</v>
      </c>
      <c r="O10" s="149">
        <f t="shared" si="0"/>
        <v>1</v>
      </c>
      <c r="P10" s="178">
        <v>3</v>
      </c>
      <c r="Q10" s="178">
        <v>3</v>
      </c>
      <c r="R10" s="178">
        <v>2</v>
      </c>
      <c r="S10" s="149">
        <f t="shared" si="1"/>
        <v>3</v>
      </c>
      <c r="T10" s="178">
        <v>2</v>
      </c>
      <c r="U10" s="178">
        <v>2</v>
      </c>
      <c r="V10" s="178">
        <v>2</v>
      </c>
      <c r="W10" s="149">
        <f t="shared" si="2"/>
        <v>2</v>
      </c>
      <c r="X10" s="149">
        <f t="shared" si="3"/>
        <v>4</v>
      </c>
      <c r="Y10" s="150">
        <f t="shared" ref="Y10:Y21" si="5">IF(ROUND((J10*O10*X10)^(1/3),0)&lt;=1,1,IF(ROUND((J10*O10*X10)^(1/3),0)&lt;=2.3,2,IF(ROUND((J10*O10*X10)^(1/3),0)&lt;=3.4,3,IF(ROUND((J10*O10*X10)^(1/3),0)&lt;=4.5,4,5))))</f>
        <v>2</v>
      </c>
      <c r="Z10" s="151"/>
    </row>
    <row r="11" spans="1:26" ht="125.4">
      <c r="A11" s="179"/>
      <c r="B11" s="180" t="s">
        <v>2913</v>
      </c>
      <c r="C11" s="181">
        <v>-78.430000000000007</v>
      </c>
      <c r="D11" s="182">
        <v>-2.62</v>
      </c>
      <c r="E11" s="183" t="s">
        <v>2916</v>
      </c>
      <c r="F11" s="184" t="s">
        <v>2978</v>
      </c>
      <c r="G11" s="185" t="s">
        <v>2919</v>
      </c>
      <c r="H11" s="185" t="s">
        <v>10</v>
      </c>
      <c r="I11" s="185">
        <f t="shared" ref="I11:I14" si="6">+$I$5+($I$5*0.0059)</f>
        <v>78.4602</v>
      </c>
      <c r="J11" s="186">
        <v>1</v>
      </c>
      <c r="K11" s="187" t="s">
        <v>28</v>
      </c>
      <c r="L11" s="185">
        <v>5</v>
      </c>
      <c r="M11" s="185">
        <v>3</v>
      </c>
      <c r="N11" s="185">
        <v>2</v>
      </c>
      <c r="O11" s="159">
        <f t="shared" si="0"/>
        <v>3</v>
      </c>
      <c r="P11" s="188">
        <v>3</v>
      </c>
      <c r="Q11" s="188">
        <v>3</v>
      </c>
      <c r="R11" s="188">
        <v>3</v>
      </c>
      <c r="S11" s="159">
        <f t="shared" si="1"/>
        <v>3</v>
      </c>
      <c r="T11" s="188">
        <v>3</v>
      </c>
      <c r="U11" s="188">
        <v>3</v>
      </c>
      <c r="V11" s="188">
        <v>3</v>
      </c>
      <c r="W11" s="159">
        <f t="shared" si="2"/>
        <v>3</v>
      </c>
      <c r="X11" s="159">
        <f t="shared" si="3"/>
        <v>3</v>
      </c>
      <c r="Y11" s="160">
        <f t="shared" si="5"/>
        <v>2</v>
      </c>
      <c r="Z11" s="151"/>
    </row>
    <row r="12" spans="1:26" ht="159.6">
      <c r="A12" s="179"/>
      <c r="B12" s="180" t="s">
        <v>2913</v>
      </c>
      <c r="C12" s="181">
        <v>-78.430000000000007</v>
      </c>
      <c r="D12" s="182">
        <v>-2.62</v>
      </c>
      <c r="E12" s="183" t="s">
        <v>2916</v>
      </c>
      <c r="F12" s="184" t="s">
        <v>2979</v>
      </c>
      <c r="G12" s="185" t="s">
        <v>2920</v>
      </c>
      <c r="H12" s="185" t="s">
        <v>10</v>
      </c>
      <c r="I12" s="185">
        <f t="shared" si="6"/>
        <v>78.4602</v>
      </c>
      <c r="J12" s="186">
        <v>1</v>
      </c>
      <c r="K12" s="187" t="s">
        <v>46</v>
      </c>
      <c r="L12" s="185">
        <v>1</v>
      </c>
      <c r="M12" s="185">
        <v>2</v>
      </c>
      <c r="N12" s="185">
        <v>2</v>
      </c>
      <c r="O12" s="159">
        <f t="shared" si="0"/>
        <v>2</v>
      </c>
      <c r="P12" s="188">
        <v>1</v>
      </c>
      <c r="Q12" s="188">
        <v>3</v>
      </c>
      <c r="R12" s="188">
        <v>3</v>
      </c>
      <c r="S12" s="159">
        <f t="shared" si="1"/>
        <v>2</v>
      </c>
      <c r="T12" s="188">
        <v>3</v>
      </c>
      <c r="U12" s="188">
        <v>3</v>
      </c>
      <c r="V12" s="188">
        <v>2</v>
      </c>
      <c r="W12" s="159">
        <f t="shared" si="2"/>
        <v>3</v>
      </c>
      <c r="X12" s="159">
        <f t="shared" si="3"/>
        <v>3</v>
      </c>
      <c r="Y12" s="160">
        <f t="shared" si="5"/>
        <v>2</v>
      </c>
      <c r="Z12" s="151"/>
    </row>
    <row r="13" spans="1:26" ht="102.6">
      <c r="A13" s="179"/>
      <c r="B13" s="180" t="s">
        <v>2913</v>
      </c>
      <c r="C13" s="181">
        <v>-78.430000000000007</v>
      </c>
      <c r="D13" s="182">
        <v>-2.62</v>
      </c>
      <c r="E13" s="183" t="s">
        <v>2916</v>
      </c>
      <c r="F13" s="184" t="s">
        <v>2980</v>
      </c>
      <c r="G13" s="185" t="s">
        <v>2921</v>
      </c>
      <c r="H13" s="185" t="s">
        <v>10</v>
      </c>
      <c r="I13" s="185">
        <f t="shared" si="6"/>
        <v>78.4602</v>
      </c>
      <c r="J13" s="186">
        <v>1</v>
      </c>
      <c r="K13" s="187" t="s">
        <v>35</v>
      </c>
      <c r="L13" s="185">
        <v>2</v>
      </c>
      <c r="M13" s="185">
        <v>2</v>
      </c>
      <c r="N13" s="185">
        <v>2</v>
      </c>
      <c r="O13" s="159">
        <f t="shared" si="0"/>
        <v>2</v>
      </c>
      <c r="P13" s="188">
        <v>3</v>
      </c>
      <c r="Q13" s="188">
        <v>3</v>
      </c>
      <c r="R13" s="188">
        <v>2</v>
      </c>
      <c r="S13" s="159">
        <f t="shared" si="1"/>
        <v>3</v>
      </c>
      <c r="T13" s="188">
        <v>3</v>
      </c>
      <c r="U13" s="188">
        <v>2</v>
      </c>
      <c r="V13" s="188">
        <v>3</v>
      </c>
      <c r="W13" s="159">
        <f t="shared" si="2"/>
        <v>3</v>
      </c>
      <c r="X13" s="159">
        <f t="shared" si="3"/>
        <v>3</v>
      </c>
      <c r="Y13" s="160">
        <f t="shared" si="5"/>
        <v>2</v>
      </c>
      <c r="Z13" s="151"/>
    </row>
    <row r="14" spans="1:26" ht="114.6" thickBot="1">
      <c r="A14" s="189"/>
      <c r="B14" s="190" t="s">
        <v>2913</v>
      </c>
      <c r="C14" s="191">
        <v>-78.430000000000007</v>
      </c>
      <c r="D14" s="192">
        <v>-2.62</v>
      </c>
      <c r="E14" s="193" t="s">
        <v>2916</v>
      </c>
      <c r="F14" s="194" t="s">
        <v>2981</v>
      </c>
      <c r="G14" s="195" t="s">
        <v>2922</v>
      </c>
      <c r="H14" s="195" t="s">
        <v>10</v>
      </c>
      <c r="I14" s="195">
        <f t="shared" si="6"/>
        <v>78.4602</v>
      </c>
      <c r="J14" s="196">
        <v>1</v>
      </c>
      <c r="K14" s="197" t="s">
        <v>46</v>
      </c>
      <c r="L14" s="195">
        <v>5</v>
      </c>
      <c r="M14" s="195">
        <v>4</v>
      </c>
      <c r="N14" s="195">
        <v>2</v>
      </c>
      <c r="O14" s="167">
        <f t="shared" si="0"/>
        <v>4</v>
      </c>
      <c r="P14" s="198">
        <v>2</v>
      </c>
      <c r="Q14" s="198">
        <v>3</v>
      </c>
      <c r="R14" s="198">
        <v>3</v>
      </c>
      <c r="S14" s="167">
        <f t="shared" si="1"/>
        <v>3</v>
      </c>
      <c r="T14" s="198">
        <v>3</v>
      </c>
      <c r="U14" s="198">
        <v>3</v>
      </c>
      <c r="V14" s="198">
        <v>3</v>
      </c>
      <c r="W14" s="167">
        <f t="shared" si="2"/>
        <v>3</v>
      </c>
      <c r="X14" s="167">
        <f t="shared" si="3"/>
        <v>3</v>
      </c>
      <c r="Y14" s="168">
        <f t="shared" si="5"/>
        <v>2</v>
      </c>
      <c r="Z14" s="151"/>
    </row>
    <row r="15" spans="1:26" ht="68.400000000000006">
      <c r="A15" s="199" t="s">
        <v>2983</v>
      </c>
      <c r="B15" s="200" t="s">
        <v>2913</v>
      </c>
      <c r="C15" s="201">
        <v>-78.430000000000007</v>
      </c>
      <c r="D15" s="201">
        <v>-2.62</v>
      </c>
      <c r="E15" s="200" t="s">
        <v>2916</v>
      </c>
      <c r="F15" s="202" t="s">
        <v>2977</v>
      </c>
      <c r="G15" s="203" t="s">
        <v>2917</v>
      </c>
      <c r="H15" s="203" t="s">
        <v>10</v>
      </c>
      <c r="I15" s="203">
        <f>+$I$5+($I$5*0.0952)</f>
        <v>85.425600000000003</v>
      </c>
      <c r="J15" s="204">
        <v>4</v>
      </c>
      <c r="K15" s="205" t="s">
        <v>32</v>
      </c>
      <c r="L15" s="206">
        <v>5</v>
      </c>
      <c r="M15" s="206">
        <v>1</v>
      </c>
      <c r="N15" s="206">
        <v>2</v>
      </c>
      <c r="O15" s="149">
        <f t="shared" si="0"/>
        <v>3</v>
      </c>
      <c r="P15" s="207">
        <v>3</v>
      </c>
      <c r="Q15" s="207">
        <v>3</v>
      </c>
      <c r="R15" s="207">
        <v>2</v>
      </c>
      <c r="S15" s="149">
        <f t="shared" si="1"/>
        <v>3</v>
      </c>
      <c r="T15" s="207">
        <v>2</v>
      </c>
      <c r="U15" s="207">
        <v>2</v>
      </c>
      <c r="V15" s="207">
        <v>2</v>
      </c>
      <c r="W15" s="149">
        <f t="shared" si="2"/>
        <v>2</v>
      </c>
      <c r="X15" s="149">
        <f t="shared" si="3"/>
        <v>4</v>
      </c>
      <c r="Y15" s="150">
        <f t="shared" si="5"/>
        <v>4</v>
      </c>
      <c r="Z15" s="151"/>
    </row>
    <row r="16" spans="1:26" ht="125.4">
      <c r="A16" s="208"/>
      <c r="B16" s="209" t="s">
        <v>2913</v>
      </c>
      <c r="C16" s="210">
        <v>-78.430000000000007</v>
      </c>
      <c r="D16" s="210">
        <v>-2.62</v>
      </c>
      <c r="E16" s="209" t="s">
        <v>2916</v>
      </c>
      <c r="F16" s="211" t="s">
        <v>2978</v>
      </c>
      <c r="G16" s="212" t="s">
        <v>2919</v>
      </c>
      <c r="H16" s="212" t="s">
        <v>10</v>
      </c>
      <c r="I16" s="212">
        <f t="shared" ref="I16:I19" si="7">+$I$5+($I$5*0.0952)</f>
        <v>85.425600000000003</v>
      </c>
      <c r="J16" s="213">
        <v>4</v>
      </c>
      <c r="K16" s="214" t="s">
        <v>28</v>
      </c>
      <c r="L16" s="215">
        <v>4</v>
      </c>
      <c r="M16" s="215">
        <v>3</v>
      </c>
      <c r="N16" s="215">
        <v>2</v>
      </c>
      <c r="O16" s="159">
        <f t="shared" si="0"/>
        <v>3</v>
      </c>
      <c r="P16" s="216">
        <v>3</v>
      </c>
      <c r="Q16" s="216">
        <v>3</v>
      </c>
      <c r="R16" s="216">
        <v>3</v>
      </c>
      <c r="S16" s="159">
        <f t="shared" si="1"/>
        <v>3</v>
      </c>
      <c r="T16" s="216">
        <v>3</v>
      </c>
      <c r="U16" s="216">
        <v>3</v>
      </c>
      <c r="V16" s="216">
        <v>3</v>
      </c>
      <c r="W16" s="159">
        <f t="shared" si="2"/>
        <v>3</v>
      </c>
      <c r="X16" s="159">
        <f t="shared" si="3"/>
        <v>3</v>
      </c>
      <c r="Y16" s="160">
        <f t="shared" si="5"/>
        <v>3</v>
      </c>
      <c r="Z16" s="151"/>
    </row>
    <row r="17" spans="1:26" ht="159.6">
      <c r="A17" s="208"/>
      <c r="B17" s="209" t="s">
        <v>2913</v>
      </c>
      <c r="C17" s="210">
        <v>-78.430000000000007</v>
      </c>
      <c r="D17" s="210">
        <v>-2.62</v>
      </c>
      <c r="E17" s="209" t="s">
        <v>2916</v>
      </c>
      <c r="F17" s="211" t="s">
        <v>2979</v>
      </c>
      <c r="G17" s="212" t="s">
        <v>2920</v>
      </c>
      <c r="H17" s="212" t="s">
        <v>10</v>
      </c>
      <c r="I17" s="212">
        <f t="shared" si="7"/>
        <v>85.425600000000003</v>
      </c>
      <c r="J17" s="213">
        <v>4</v>
      </c>
      <c r="K17" s="214" t="s">
        <v>46</v>
      </c>
      <c r="L17" s="215">
        <v>5</v>
      </c>
      <c r="M17" s="215">
        <v>2</v>
      </c>
      <c r="N17" s="215">
        <v>2</v>
      </c>
      <c r="O17" s="159">
        <f t="shared" si="0"/>
        <v>3</v>
      </c>
      <c r="P17" s="216">
        <v>1</v>
      </c>
      <c r="Q17" s="216">
        <v>3</v>
      </c>
      <c r="R17" s="216">
        <v>3</v>
      </c>
      <c r="S17" s="159">
        <f t="shared" si="1"/>
        <v>2</v>
      </c>
      <c r="T17" s="216">
        <v>3</v>
      </c>
      <c r="U17" s="216">
        <v>3</v>
      </c>
      <c r="V17" s="216">
        <v>2</v>
      </c>
      <c r="W17" s="159">
        <f t="shared" si="2"/>
        <v>3</v>
      </c>
      <c r="X17" s="159">
        <f t="shared" si="3"/>
        <v>3</v>
      </c>
      <c r="Y17" s="160">
        <f t="shared" si="5"/>
        <v>3</v>
      </c>
      <c r="Z17" s="151"/>
    </row>
    <row r="18" spans="1:26" ht="102.6">
      <c r="A18" s="208"/>
      <c r="B18" s="209" t="s">
        <v>2913</v>
      </c>
      <c r="C18" s="210">
        <v>-78.430000000000007</v>
      </c>
      <c r="D18" s="210">
        <v>-2.62</v>
      </c>
      <c r="E18" s="209" t="s">
        <v>2916</v>
      </c>
      <c r="F18" s="211" t="s">
        <v>2980</v>
      </c>
      <c r="G18" s="212" t="s">
        <v>2921</v>
      </c>
      <c r="H18" s="212" t="s">
        <v>10</v>
      </c>
      <c r="I18" s="212">
        <f t="shared" si="7"/>
        <v>85.425600000000003</v>
      </c>
      <c r="J18" s="213">
        <v>4</v>
      </c>
      <c r="K18" s="214" t="s">
        <v>35</v>
      </c>
      <c r="L18" s="215">
        <v>2</v>
      </c>
      <c r="M18" s="215">
        <v>2</v>
      </c>
      <c r="N18" s="215">
        <v>2</v>
      </c>
      <c r="O18" s="159">
        <f t="shared" si="0"/>
        <v>2</v>
      </c>
      <c r="P18" s="216">
        <v>3</v>
      </c>
      <c r="Q18" s="216">
        <v>3</v>
      </c>
      <c r="R18" s="216">
        <v>2</v>
      </c>
      <c r="S18" s="159">
        <f t="shared" si="1"/>
        <v>3</v>
      </c>
      <c r="T18" s="216">
        <v>3</v>
      </c>
      <c r="U18" s="216">
        <v>2</v>
      </c>
      <c r="V18" s="216">
        <v>3</v>
      </c>
      <c r="W18" s="159">
        <f t="shared" si="2"/>
        <v>3</v>
      </c>
      <c r="X18" s="159">
        <f t="shared" si="3"/>
        <v>3</v>
      </c>
      <c r="Y18" s="160">
        <f t="shared" si="5"/>
        <v>3</v>
      </c>
      <c r="Z18" s="151"/>
    </row>
    <row r="19" spans="1:26" ht="114.6" thickBot="1">
      <c r="A19" s="217"/>
      <c r="B19" s="218" t="s">
        <v>2913</v>
      </c>
      <c r="C19" s="219">
        <v>-78.430000000000007</v>
      </c>
      <c r="D19" s="219">
        <v>-2.62</v>
      </c>
      <c r="E19" s="218" t="s">
        <v>2916</v>
      </c>
      <c r="F19" s="220" t="s">
        <v>2981</v>
      </c>
      <c r="G19" s="221" t="s">
        <v>2922</v>
      </c>
      <c r="H19" s="221" t="s">
        <v>10</v>
      </c>
      <c r="I19" s="221">
        <f t="shared" si="7"/>
        <v>85.425600000000003</v>
      </c>
      <c r="J19" s="222">
        <v>4</v>
      </c>
      <c r="K19" s="223" t="s">
        <v>46</v>
      </c>
      <c r="L19" s="224">
        <v>3</v>
      </c>
      <c r="M19" s="224">
        <v>4</v>
      </c>
      <c r="N19" s="224">
        <v>2</v>
      </c>
      <c r="O19" s="167">
        <f t="shared" si="0"/>
        <v>3</v>
      </c>
      <c r="P19" s="225">
        <v>2</v>
      </c>
      <c r="Q19" s="225">
        <v>3</v>
      </c>
      <c r="R19" s="225">
        <v>3</v>
      </c>
      <c r="S19" s="167">
        <f t="shared" si="1"/>
        <v>3</v>
      </c>
      <c r="T19" s="225">
        <v>3</v>
      </c>
      <c r="U19" s="225">
        <v>3</v>
      </c>
      <c r="V19" s="225">
        <v>3</v>
      </c>
      <c r="W19" s="167">
        <f t="shared" si="2"/>
        <v>3</v>
      </c>
      <c r="X19" s="167">
        <f t="shared" si="3"/>
        <v>3</v>
      </c>
      <c r="Y19" s="168">
        <f t="shared" si="5"/>
        <v>3</v>
      </c>
      <c r="Z19" s="151"/>
    </row>
    <row r="20" spans="1:26" ht="68.400000000000006">
      <c r="A20" s="226" t="s">
        <v>2984</v>
      </c>
      <c r="B20" s="227" t="s">
        <v>2913</v>
      </c>
      <c r="C20" s="228">
        <v>-78.430000000000007</v>
      </c>
      <c r="D20" s="228">
        <v>-2.62</v>
      </c>
      <c r="E20" s="227" t="s">
        <v>2916</v>
      </c>
      <c r="F20" s="229" t="s">
        <v>2977</v>
      </c>
      <c r="G20" s="230" t="s">
        <v>2917</v>
      </c>
      <c r="H20" s="230" t="s">
        <v>17</v>
      </c>
      <c r="I20" s="230">
        <f>+$I$5-($I$5*0.0914)</f>
        <v>70.870800000000003</v>
      </c>
      <c r="J20" s="231">
        <v>4</v>
      </c>
      <c r="K20" s="232" t="s">
        <v>35</v>
      </c>
      <c r="L20" s="230">
        <v>5</v>
      </c>
      <c r="M20" s="230">
        <v>1</v>
      </c>
      <c r="N20" s="230">
        <v>2</v>
      </c>
      <c r="O20" s="149">
        <f t="shared" si="0"/>
        <v>3</v>
      </c>
      <c r="P20" s="233">
        <v>3</v>
      </c>
      <c r="Q20" s="233">
        <v>3</v>
      </c>
      <c r="R20" s="233">
        <v>2</v>
      </c>
      <c r="S20" s="149">
        <v>3</v>
      </c>
      <c r="T20" s="233">
        <v>2</v>
      </c>
      <c r="U20" s="233">
        <v>2</v>
      </c>
      <c r="V20" s="233">
        <v>2</v>
      </c>
      <c r="W20" s="149">
        <f t="shared" si="2"/>
        <v>2</v>
      </c>
      <c r="X20" s="149">
        <f t="shared" si="3"/>
        <v>4</v>
      </c>
      <c r="Y20" s="150">
        <f t="shared" si="5"/>
        <v>4</v>
      </c>
      <c r="Z20" s="151"/>
    </row>
    <row r="21" spans="1:26" ht="125.4">
      <c r="A21" s="234"/>
      <c r="B21" s="235" t="s">
        <v>2913</v>
      </c>
      <c r="C21" s="236">
        <v>-78.430000000000007</v>
      </c>
      <c r="D21" s="236">
        <v>-2.62</v>
      </c>
      <c r="E21" s="235" t="s">
        <v>2916</v>
      </c>
      <c r="F21" s="237" t="s">
        <v>2978</v>
      </c>
      <c r="G21" s="238" t="s">
        <v>2919</v>
      </c>
      <c r="H21" s="238" t="s">
        <v>17</v>
      </c>
      <c r="I21" s="238">
        <f t="shared" ref="I21:I24" si="8">+$I$5-($I$5*0.0914)</f>
        <v>70.870800000000003</v>
      </c>
      <c r="J21" s="239">
        <v>4</v>
      </c>
      <c r="K21" s="240" t="s">
        <v>35</v>
      </c>
      <c r="L21" s="238">
        <v>3</v>
      </c>
      <c r="M21" s="238">
        <v>3</v>
      </c>
      <c r="N21" s="238">
        <v>2</v>
      </c>
      <c r="O21" s="159">
        <f t="shared" si="0"/>
        <v>3</v>
      </c>
      <c r="P21" s="241">
        <v>3</v>
      </c>
      <c r="Q21" s="241">
        <v>3</v>
      </c>
      <c r="R21" s="241">
        <v>3</v>
      </c>
      <c r="S21" s="159">
        <f t="shared" si="1"/>
        <v>3</v>
      </c>
      <c r="T21" s="241">
        <v>3</v>
      </c>
      <c r="U21" s="241">
        <v>3</v>
      </c>
      <c r="V21" s="241">
        <v>3</v>
      </c>
      <c r="W21" s="159">
        <f t="shared" si="2"/>
        <v>3</v>
      </c>
      <c r="X21" s="159">
        <f t="shared" si="3"/>
        <v>3</v>
      </c>
      <c r="Y21" s="160">
        <f t="shared" si="5"/>
        <v>3</v>
      </c>
      <c r="Z21" s="151"/>
    </row>
    <row r="22" spans="1:26" ht="159.6">
      <c r="A22" s="234"/>
      <c r="B22" s="235" t="s">
        <v>2913</v>
      </c>
      <c r="C22" s="236">
        <v>-78.430000000000007</v>
      </c>
      <c r="D22" s="236">
        <v>-2.62</v>
      </c>
      <c r="E22" s="235" t="s">
        <v>2916</v>
      </c>
      <c r="F22" s="237" t="s">
        <v>2979</v>
      </c>
      <c r="G22" s="238" t="s">
        <v>2920</v>
      </c>
      <c r="H22" s="238" t="s">
        <v>17</v>
      </c>
      <c r="I22" s="238">
        <f t="shared" si="8"/>
        <v>70.870800000000003</v>
      </c>
      <c r="J22" s="239">
        <v>4</v>
      </c>
      <c r="K22" s="240" t="s">
        <v>35</v>
      </c>
      <c r="L22" s="238">
        <v>5</v>
      </c>
      <c r="M22" s="238">
        <v>2</v>
      </c>
      <c r="N22" s="238">
        <v>2</v>
      </c>
      <c r="O22" s="159">
        <f t="shared" si="0"/>
        <v>3</v>
      </c>
      <c r="P22" s="241">
        <v>1</v>
      </c>
      <c r="Q22" s="241">
        <v>3</v>
      </c>
      <c r="R22" s="241">
        <v>3</v>
      </c>
      <c r="S22" s="159">
        <f t="shared" si="1"/>
        <v>2</v>
      </c>
      <c r="T22" s="241">
        <v>3</v>
      </c>
      <c r="U22" s="241">
        <v>3</v>
      </c>
      <c r="V22" s="241">
        <v>2</v>
      </c>
      <c r="W22" s="159">
        <f t="shared" si="2"/>
        <v>3</v>
      </c>
      <c r="X22" s="159">
        <f t="shared" si="3"/>
        <v>3</v>
      </c>
      <c r="Y22" s="160">
        <f t="shared" ref="Y22:Y23" si="9">IF(ROUND((J22*O22*X22)^(1/3),0)&lt;=1,1,IF(ROUND((J22*O22*X22)^(1/3),0)&lt;=2.3,2,IF(ROUND((J22*O22*X22)^(1/3),0)&lt;=3.4,3,IF(ROUND((J22*O22*X22)^(1/3),0)&lt;=4.5,4,5))))</f>
        <v>3</v>
      </c>
      <c r="Z22" s="151"/>
    </row>
    <row r="23" spans="1:26" ht="102.6">
      <c r="A23" s="234"/>
      <c r="B23" s="235" t="s">
        <v>2913</v>
      </c>
      <c r="C23" s="236">
        <v>-78.430000000000007</v>
      </c>
      <c r="D23" s="236">
        <v>-2.62</v>
      </c>
      <c r="E23" s="235" t="s">
        <v>2916</v>
      </c>
      <c r="F23" s="237" t="s">
        <v>2980</v>
      </c>
      <c r="G23" s="238" t="s">
        <v>2921</v>
      </c>
      <c r="H23" s="238" t="s">
        <v>17</v>
      </c>
      <c r="I23" s="238">
        <f t="shared" si="8"/>
        <v>70.870800000000003</v>
      </c>
      <c r="J23" s="239">
        <v>4</v>
      </c>
      <c r="K23" s="240" t="s">
        <v>35</v>
      </c>
      <c r="L23" s="238">
        <v>5</v>
      </c>
      <c r="M23" s="238">
        <v>2</v>
      </c>
      <c r="N23" s="238">
        <v>2</v>
      </c>
      <c r="O23" s="159">
        <f t="shared" si="0"/>
        <v>3</v>
      </c>
      <c r="P23" s="241">
        <v>3</v>
      </c>
      <c r="Q23" s="241">
        <v>3</v>
      </c>
      <c r="R23" s="241">
        <v>2</v>
      </c>
      <c r="S23" s="159">
        <f t="shared" si="1"/>
        <v>3</v>
      </c>
      <c r="T23" s="241">
        <v>3</v>
      </c>
      <c r="U23" s="241">
        <v>2</v>
      </c>
      <c r="V23" s="241">
        <v>3</v>
      </c>
      <c r="W23" s="159">
        <f t="shared" si="2"/>
        <v>3</v>
      </c>
      <c r="X23" s="159">
        <f t="shared" si="3"/>
        <v>3</v>
      </c>
      <c r="Y23" s="160">
        <f t="shared" si="9"/>
        <v>3</v>
      </c>
      <c r="Z23" s="151"/>
    </row>
    <row r="24" spans="1:26" ht="114.6" thickBot="1">
      <c r="A24" s="242"/>
      <c r="B24" s="243" t="s">
        <v>2913</v>
      </c>
      <c r="C24" s="244">
        <v>-78.430000000000007</v>
      </c>
      <c r="D24" s="244">
        <v>-2.62</v>
      </c>
      <c r="E24" s="243" t="s">
        <v>2916</v>
      </c>
      <c r="F24" s="245" t="s">
        <v>2981</v>
      </c>
      <c r="G24" s="246" t="s">
        <v>2922</v>
      </c>
      <c r="H24" s="246" t="s">
        <v>17</v>
      </c>
      <c r="I24" s="246">
        <f t="shared" si="8"/>
        <v>70.870800000000003</v>
      </c>
      <c r="J24" s="247">
        <v>4</v>
      </c>
      <c r="K24" s="248" t="s">
        <v>35</v>
      </c>
      <c r="L24" s="246">
        <v>2</v>
      </c>
      <c r="M24" s="246">
        <v>4</v>
      </c>
      <c r="N24" s="246">
        <v>2</v>
      </c>
      <c r="O24" s="167">
        <f>ROUND(AVERAGE(L24:N24),0)</f>
        <v>3</v>
      </c>
      <c r="P24" s="249">
        <v>2</v>
      </c>
      <c r="Q24" s="249">
        <v>3</v>
      </c>
      <c r="R24" s="249">
        <v>3</v>
      </c>
      <c r="S24" s="167">
        <f t="shared" si="1"/>
        <v>3</v>
      </c>
      <c r="T24" s="249">
        <v>3</v>
      </c>
      <c r="U24" s="249">
        <v>3</v>
      </c>
      <c r="V24" s="249">
        <v>3</v>
      </c>
      <c r="W24" s="167">
        <f t="shared" si="2"/>
        <v>3</v>
      </c>
      <c r="X24" s="167">
        <f t="shared" si="3"/>
        <v>3</v>
      </c>
      <c r="Y24" s="168">
        <f>IF(ROUND((J24*O24*X24)^(1/3),0)&lt;=1,1,IF(ROUND((J24*O24*X24)^(1/3),0)&lt;=2.3,2,IF(ROUND((J24*O24*X24)^(1/3),0)&lt;=3.4,3,IF(ROUND((J24*O24*X24)^(1/3),0)&lt;=4.5,4,5))))</f>
        <v>3</v>
      </c>
      <c r="Z24" s="151"/>
    </row>
    <row r="25" spans="1:26" ht="15.75" customHeight="1">
      <c r="A25" s="250"/>
      <c r="B25" s="251"/>
      <c r="C25" s="252"/>
      <c r="D25" s="252"/>
      <c r="E25" s="251"/>
      <c r="F25" s="253"/>
      <c r="G25" s="254"/>
      <c r="H25" s="254"/>
      <c r="I25" s="254"/>
      <c r="J25" s="255"/>
      <c r="K25" s="256"/>
      <c r="L25" s="254"/>
      <c r="M25" s="254"/>
      <c r="N25" s="254"/>
      <c r="O25" s="255" t="e">
        <f>ROUND(AVERAGE(L25:N25),0)</f>
        <v>#DIV/0!</v>
      </c>
      <c r="P25" s="255"/>
      <c r="Q25" s="255"/>
      <c r="R25" s="255"/>
      <c r="S25" s="255" t="e">
        <f t="shared" si="1"/>
        <v>#DIV/0!</v>
      </c>
      <c r="T25" s="255"/>
      <c r="U25" s="255"/>
      <c r="V25" s="255"/>
      <c r="W25" s="255" t="e">
        <f t="shared" si="2"/>
        <v>#DIV/0!</v>
      </c>
      <c r="X25" s="255" t="e">
        <f t="shared" si="3"/>
        <v>#DIV/0!</v>
      </c>
      <c r="Y25" s="255" t="e">
        <f>IF(ROUND((J25*O25*X25)^(1/3),0)&lt;=1,1,IF(ROUND((J25*O25*X25)^(1/3),0)&lt;=2.3,2,IF(ROUND((J25*O25*X25)^(1/3),0)&lt;=3.4,3,IF(ROUND((J25*O25*X25)^(1/3),0)&lt;=4.5,4,5))))</f>
        <v>#DIV/0!</v>
      </c>
    </row>
    <row r="26" spans="1:26" ht="15.75" customHeight="1">
      <c r="B26" s="257"/>
      <c r="C26" s="258"/>
      <c r="D26" s="258"/>
      <c r="E26" s="257"/>
      <c r="F26" s="259"/>
      <c r="G26" s="260"/>
      <c r="H26" s="260"/>
      <c r="I26" s="260"/>
      <c r="J26" s="159"/>
      <c r="K26" s="261"/>
      <c r="L26" s="260"/>
      <c r="M26" s="260"/>
      <c r="N26" s="260"/>
      <c r="O26" s="159" t="e">
        <f>ROUND(AVERAGE(L26:N26),0)</f>
        <v>#DIV/0!</v>
      </c>
      <c r="P26" s="159"/>
      <c r="Q26" s="159"/>
      <c r="R26" s="159"/>
      <c r="S26" s="159" t="e">
        <f t="shared" si="1"/>
        <v>#DIV/0!</v>
      </c>
      <c r="T26" s="159"/>
      <c r="U26" s="159"/>
      <c r="V26" s="159"/>
      <c r="W26" s="159" t="e">
        <f t="shared" si="2"/>
        <v>#DIV/0!</v>
      </c>
      <c r="X26" s="159" t="e">
        <f t="shared" si="3"/>
        <v>#DIV/0!</v>
      </c>
      <c r="Y26" s="159" t="e">
        <f>IF(ROUND((J26*O26*X26)^(1/3),0)&lt;=1,1,IF(ROUND((J26*O26*X26)^(1/3),0)&lt;=2.3,2,IF(ROUND((J26*O26*X26)^(1/3),0)&lt;=3.4,3,IF(ROUND((J26*O26*X26)^(1/3),0)&lt;=4.5,4,5))))</f>
        <v>#DIV/0!</v>
      </c>
    </row>
    <row r="27" spans="1:26" ht="15.75" customHeight="1">
      <c r="B27" s="257"/>
      <c r="C27" s="258"/>
      <c r="D27" s="258"/>
      <c r="E27" s="257"/>
      <c r="F27" s="259"/>
      <c r="G27" s="260"/>
      <c r="H27" s="260"/>
      <c r="I27" s="260"/>
      <c r="J27" s="159"/>
      <c r="K27" s="261"/>
      <c r="L27" s="260"/>
      <c r="M27" s="260"/>
      <c r="N27" s="260"/>
      <c r="O27" s="159" t="e">
        <f>ROUND(AVERAGE(L27:N27),0)</f>
        <v>#DIV/0!</v>
      </c>
      <c r="P27" s="159"/>
      <c r="Q27" s="159"/>
      <c r="R27" s="159"/>
      <c r="S27" s="159" t="e">
        <f t="shared" si="1"/>
        <v>#DIV/0!</v>
      </c>
      <c r="T27" s="159"/>
      <c r="U27" s="159"/>
      <c r="V27" s="159"/>
      <c r="W27" s="159" t="e">
        <f t="shared" si="2"/>
        <v>#DIV/0!</v>
      </c>
      <c r="X27" s="159" t="e">
        <f t="shared" si="3"/>
        <v>#DIV/0!</v>
      </c>
      <c r="Y27" s="159" t="e">
        <f>IF(ROUND((J27*O27*X27)^(1/3),0)&lt;=1,1,IF(ROUND((J27*O27*X27)^(1/3),0)&lt;=2.3,2,IF(ROUND((J27*O27*X27)^(1/3),0)&lt;=3.4,3,IF(ROUND((J27*O27*X27)^(1/3),0)&lt;=4.5,4,5))))</f>
        <v>#DIV/0!</v>
      </c>
    </row>
    <row r="28" spans="1:26" ht="15.75" customHeight="1">
      <c r="B28" s="257"/>
      <c r="C28" s="258"/>
      <c r="D28" s="258"/>
      <c r="E28" s="257"/>
      <c r="F28" s="259"/>
      <c r="G28" s="260"/>
      <c r="H28" s="260"/>
      <c r="I28" s="260"/>
      <c r="J28" s="159"/>
      <c r="K28" s="261"/>
      <c r="L28" s="260"/>
      <c r="M28" s="260"/>
      <c r="N28" s="260"/>
      <c r="O28" s="159" t="e">
        <f>ROUND(AVERAGE(L28:N28),0)</f>
        <v>#DIV/0!</v>
      </c>
      <c r="P28" s="159"/>
      <c r="Q28" s="159"/>
      <c r="R28" s="159"/>
      <c r="S28" s="159" t="e">
        <f t="shared" si="1"/>
        <v>#DIV/0!</v>
      </c>
      <c r="T28" s="159"/>
      <c r="U28" s="159"/>
      <c r="V28" s="159"/>
      <c r="W28" s="159" t="e">
        <f t="shared" si="2"/>
        <v>#DIV/0!</v>
      </c>
      <c r="X28" s="159" t="e">
        <f t="shared" si="3"/>
        <v>#DIV/0!</v>
      </c>
      <c r="Y28" s="159" t="e">
        <f>IF(ROUND((J28*O28*X28)^(1/3),0)&lt;=1,1,IF(ROUND((J28*O28*X28)^(1/3),0)&lt;=2.3,2,IF(ROUND((J28*O28*X28)^(1/3),0)&lt;=3.4,3,IF(ROUND((J28*O28*X28)^(1/3),0)&lt;=4.5,4,5))))</f>
        <v>#DIV/0!</v>
      </c>
    </row>
    <row r="29" spans="1:26" ht="15.75" customHeight="1">
      <c r="B29" s="257"/>
      <c r="C29" s="258"/>
      <c r="D29" s="258"/>
      <c r="E29" s="257"/>
      <c r="F29" s="259"/>
      <c r="G29" s="260"/>
      <c r="H29" s="260"/>
      <c r="I29" s="260"/>
      <c r="J29" s="159"/>
      <c r="K29" s="261"/>
      <c r="L29" s="260"/>
      <c r="M29" s="260"/>
      <c r="N29" s="260"/>
      <c r="O29" s="159" t="e">
        <f>ROUND(AVERAGE(L29:N29),0)</f>
        <v>#DIV/0!</v>
      </c>
      <c r="P29" s="159"/>
      <c r="Q29" s="159"/>
      <c r="R29" s="159"/>
      <c r="S29" s="159" t="e">
        <f t="shared" si="1"/>
        <v>#DIV/0!</v>
      </c>
      <c r="T29" s="159"/>
      <c r="U29" s="159"/>
      <c r="V29" s="159"/>
      <c r="W29" s="159" t="e">
        <f t="shared" si="2"/>
        <v>#DIV/0!</v>
      </c>
      <c r="X29" s="159" t="e">
        <f t="shared" si="3"/>
        <v>#DIV/0!</v>
      </c>
      <c r="Y29" s="159" t="e">
        <f>IF(ROUND((J29*O29*X29)^(1/3),0)&lt;=1,1,IF(ROUND((J29*O29*X29)^(1/3),0)&lt;=2.3,2,IF(ROUND((J29*O29*X29)^(1/3),0)&lt;=3.4,3,IF(ROUND((J29*O29*X29)^(1/3),0)&lt;=4.5,4,5))))</f>
        <v>#DIV/0!</v>
      </c>
    </row>
    <row r="30" spans="1:26" ht="15.75" customHeight="1">
      <c r="B30" s="257"/>
      <c r="C30" s="258"/>
      <c r="D30" s="258"/>
      <c r="E30" s="257"/>
      <c r="F30" s="259"/>
      <c r="G30" s="260"/>
      <c r="H30" s="260"/>
      <c r="I30" s="260"/>
      <c r="J30" s="159"/>
      <c r="K30" s="261"/>
      <c r="L30" s="260"/>
      <c r="M30" s="260"/>
      <c r="N30" s="260"/>
      <c r="O30" s="159" t="e">
        <f>ROUND(AVERAGE(L30:N30),0)</f>
        <v>#DIV/0!</v>
      </c>
      <c r="P30" s="159"/>
      <c r="Q30" s="159"/>
      <c r="R30" s="159"/>
      <c r="S30" s="159" t="e">
        <f t="shared" si="1"/>
        <v>#DIV/0!</v>
      </c>
      <c r="T30" s="159"/>
      <c r="U30" s="159"/>
      <c r="V30" s="159"/>
      <c r="W30" s="159" t="e">
        <f t="shared" si="2"/>
        <v>#DIV/0!</v>
      </c>
      <c r="X30" s="159" t="e">
        <f t="shared" si="3"/>
        <v>#DIV/0!</v>
      </c>
      <c r="Y30" s="159" t="e">
        <f>IF(ROUND((J30*O30*X30)^(1/3),0)&lt;=1,1,IF(ROUND((J30*O30*X30)^(1/3),0)&lt;=2.3,2,IF(ROUND((J30*O30*X30)^(1/3),0)&lt;=3.4,3,IF(ROUND((J30*O30*X30)^(1/3),0)&lt;=4.5,4,5))))</f>
        <v>#DIV/0!</v>
      </c>
    </row>
    <row r="31" spans="1:26" ht="15.75" customHeight="1">
      <c r="B31" s="257"/>
      <c r="C31" s="258"/>
      <c r="D31" s="258"/>
      <c r="E31" s="257"/>
      <c r="F31" s="259"/>
      <c r="G31" s="260"/>
      <c r="H31" s="260"/>
      <c r="I31" s="260"/>
      <c r="J31" s="159"/>
      <c r="K31" s="261"/>
      <c r="L31" s="260"/>
      <c r="M31" s="260"/>
      <c r="N31" s="260"/>
      <c r="O31" s="159" t="e">
        <f>ROUND(AVERAGE(L31:N31),0)</f>
        <v>#DIV/0!</v>
      </c>
      <c r="P31" s="159"/>
      <c r="Q31" s="159"/>
      <c r="R31" s="159"/>
      <c r="S31" s="159" t="e">
        <f t="shared" si="1"/>
        <v>#DIV/0!</v>
      </c>
      <c r="T31" s="159"/>
      <c r="U31" s="159"/>
      <c r="V31" s="159"/>
      <c r="W31" s="159" t="e">
        <f t="shared" si="2"/>
        <v>#DIV/0!</v>
      </c>
      <c r="X31" s="159" t="e">
        <f t="shared" si="3"/>
        <v>#DIV/0!</v>
      </c>
      <c r="Y31" s="159" t="e">
        <f>IF(ROUND((J31*O31*X31)^(1/3),0)&lt;=1,1,IF(ROUND((J31*O31*X31)^(1/3),0)&lt;=2.3,2,IF(ROUND((J31*O31*X31)^(1/3),0)&lt;=3.4,3,IF(ROUND((J31*O31*X31)^(1/3),0)&lt;=4.5,4,5))))</f>
        <v>#DIV/0!</v>
      </c>
    </row>
    <row r="32" spans="1:26" ht="15.75" customHeight="1">
      <c r="B32" s="257"/>
      <c r="C32" s="258"/>
      <c r="D32" s="258"/>
      <c r="E32" s="257"/>
      <c r="F32" s="259"/>
      <c r="G32" s="260"/>
      <c r="H32" s="260"/>
      <c r="I32" s="260"/>
      <c r="J32" s="159"/>
      <c r="K32" s="261"/>
      <c r="L32" s="260"/>
      <c r="M32" s="260"/>
      <c r="N32" s="260"/>
      <c r="O32" s="159" t="e">
        <f>ROUND(AVERAGE(L32:N32),0)</f>
        <v>#DIV/0!</v>
      </c>
      <c r="P32" s="159"/>
      <c r="Q32" s="159"/>
      <c r="R32" s="159"/>
      <c r="S32" s="159" t="e">
        <f t="shared" si="1"/>
        <v>#DIV/0!</v>
      </c>
      <c r="T32" s="159"/>
      <c r="U32" s="159"/>
      <c r="V32" s="159"/>
      <c r="W32" s="159" t="e">
        <f t="shared" si="2"/>
        <v>#DIV/0!</v>
      </c>
      <c r="X32" s="159" t="e">
        <f t="shared" si="3"/>
        <v>#DIV/0!</v>
      </c>
      <c r="Y32" s="159" t="e">
        <f>IF(ROUND((J32*O32*X32)^(1/3),0)&lt;=1,1,IF(ROUND((J32*O32*X32)^(1/3),0)&lt;=2.3,2,IF(ROUND((J32*O32*X32)^(1/3),0)&lt;=3.4,3,IF(ROUND((J32*O32*X32)^(1/3),0)&lt;=4.5,4,5))))</f>
        <v>#DIV/0!</v>
      </c>
    </row>
    <row r="33" spans="2:25" ht="15.75" customHeight="1">
      <c r="B33" s="257"/>
      <c r="C33" s="258"/>
      <c r="D33" s="258"/>
      <c r="E33" s="257"/>
      <c r="F33" s="259"/>
      <c r="G33" s="260"/>
      <c r="H33" s="260"/>
      <c r="I33" s="260"/>
      <c r="J33" s="159"/>
      <c r="K33" s="261"/>
      <c r="L33" s="260"/>
      <c r="M33" s="260"/>
      <c r="N33" s="260"/>
      <c r="O33" s="159" t="e">
        <f>ROUND(AVERAGE(L33:N33),0)</f>
        <v>#DIV/0!</v>
      </c>
      <c r="P33" s="159"/>
      <c r="Q33" s="159"/>
      <c r="R33" s="159"/>
      <c r="S33" s="159" t="e">
        <f t="shared" si="1"/>
        <v>#DIV/0!</v>
      </c>
      <c r="T33" s="159"/>
      <c r="U33" s="159"/>
      <c r="V33" s="159"/>
      <c r="W33" s="159" t="e">
        <f t="shared" si="2"/>
        <v>#DIV/0!</v>
      </c>
      <c r="X33" s="159" t="e">
        <f t="shared" si="3"/>
        <v>#DIV/0!</v>
      </c>
      <c r="Y33" s="159" t="e">
        <f>IF(ROUND((J33*O33*X33)^(1/3),0)&lt;=1,1,IF(ROUND((J33*O33*X33)^(1/3),0)&lt;=2.3,2,IF(ROUND((J33*O33*X33)^(1/3),0)&lt;=3.4,3,IF(ROUND((J33*O33*X33)^(1/3),0)&lt;=4.5,4,5))))</f>
        <v>#DIV/0!</v>
      </c>
    </row>
    <row r="34" spans="2:25" ht="15.75" customHeight="1">
      <c r="B34" s="257"/>
      <c r="C34" s="258"/>
      <c r="D34" s="258"/>
      <c r="E34" s="257"/>
      <c r="F34" s="259"/>
      <c r="G34" s="260"/>
      <c r="H34" s="260"/>
      <c r="I34" s="260"/>
      <c r="J34" s="159"/>
      <c r="K34" s="261"/>
      <c r="L34" s="260"/>
      <c r="M34" s="260"/>
      <c r="N34" s="260"/>
      <c r="O34" s="159" t="e">
        <f>ROUND(AVERAGE(L34:N34),0)</f>
        <v>#DIV/0!</v>
      </c>
      <c r="P34" s="159"/>
      <c r="Q34" s="159"/>
      <c r="R34" s="159"/>
      <c r="S34" s="159" t="e">
        <f t="shared" si="1"/>
        <v>#DIV/0!</v>
      </c>
      <c r="T34" s="159"/>
      <c r="U34" s="159"/>
      <c r="V34" s="159"/>
      <c r="W34" s="159" t="e">
        <f t="shared" si="2"/>
        <v>#DIV/0!</v>
      </c>
      <c r="X34" s="159" t="e">
        <f t="shared" si="3"/>
        <v>#DIV/0!</v>
      </c>
      <c r="Y34" s="159" t="e">
        <f>IF(ROUND((J34*O34*X34)^(1/3),0)&lt;=1,1,IF(ROUND((J34*O34*X34)^(1/3),0)&lt;=2.3,2,IF(ROUND((J34*O34*X34)^(1/3),0)&lt;=3.4,3,IF(ROUND((J34*O34*X34)^(1/3),0)&lt;=4.5,4,5))))</f>
        <v>#DIV/0!</v>
      </c>
    </row>
    <row r="35" spans="2:25" ht="15.75" customHeight="1">
      <c r="B35" s="257"/>
      <c r="C35" s="258"/>
      <c r="D35" s="258"/>
      <c r="E35" s="257"/>
      <c r="F35" s="259"/>
      <c r="G35" s="260"/>
      <c r="H35" s="260"/>
      <c r="I35" s="260"/>
      <c r="J35" s="159"/>
      <c r="K35" s="261"/>
      <c r="L35" s="260"/>
      <c r="M35" s="260"/>
      <c r="N35" s="260"/>
      <c r="O35" s="159" t="e">
        <f>ROUND(AVERAGE(L35:N35),0)</f>
        <v>#DIV/0!</v>
      </c>
      <c r="P35" s="159"/>
      <c r="Q35" s="159"/>
      <c r="R35" s="159"/>
      <c r="S35" s="159" t="e">
        <f t="shared" si="1"/>
        <v>#DIV/0!</v>
      </c>
      <c r="T35" s="159"/>
      <c r="U35" s="159"/>
      <c r="V35" s="159"/>
      <c r="W35" s="159" t="e">
        <f t="shared" si="2"/>
        <v>#DIV/0!</v>
      </c>
      <c r="X35" s="159" t="e">
        <f t="shared" si="3"/>
        <v>#DIV/0!</v>
      </c>
      <c r="Y35" s="159" t="e">
        <f>IF(ROUND((J35*O35*X35)^(1/3),0)&lt;=1,1,IF(ROUND((J35*O35*X35)^(1/3),0)&lt;=2.3,2,IF(ROUND((J35*O35*X35)^(1/3),0)&lt;=3.4,3,IF(ROUND((J35*O35*X35)^(1/3),0)&lt;=4.5,4,5))))</f>
        <v>#DIV/0!</v>
      </c>
    </row>
    <row r="36" spans="2:25" ht="15.75" customHeight="1">
      <c r="B36" s="257"/>
      <c r="C36" s="258"/>
      <c r="D36" s="258"/>
      <c r="E36" s="257"/>
      <c r="F36" s="259"/>
      <c r="G36" s="260"/>
      <c r="H36" s="260"/>
      <c r="I36" s="260"/>
      <c r="J36" s="159"/>
      <c r="K36" s="261"/>
      <c r="L36" s="260"/>
      <c r="M36" s="260"/>
      <c r="N36" s="260"/>
      <c r="O36" s="159" t="e">
        <f>ROUND(AVERAGE(L36:N36),0)</f>
        <v>#DIV/0!</v>
      </c>
      <c r="P36" s="159"/>
      <c r="Q36" s="159"/>
      <c r="R36" s="159"/>
      <c r="S36" s="159" t="e">
        <f t="shared" si="1"/>
        <v>#DIV/0!</v>
      </c>
      <c r="T36" s="159"/>
      <c r="U36" s="159"/>
      <c r="V36" s="159"/>
      <c r="W36" s="159" t="e">
        <f t="shared" si="2"/>
        <v>#DIV/0!</v>
      </c>
      <c r="X36" s="159" t="e">
        <f t="shared" si="3"/>
        <v>#DIV/0!</v>
      </c>
      <c r="Y36" s="159" t="e">
        <f>IF(ROUND((J36*O36*X36)^(1/3),0)&lt;=1,1,IF(ROUND((J36*O36*X36)^(1/3),0)&lt;=2.3,2,IF(ROUND((J36*O36*X36)^(1/3),0)&lt;=3.4,3,IF(ROUND((J36*O36*X36)^(1/3),0)&lt;=4.5,4,5))))</f>
        <v>#DIV/0!</v>
      </c>
    </row>
    <row r="37" spans="2:25" ht="15.75" customHeight="1">
      <c r="B37" s="257"/>
      <c r="C37" s="258"/>
      <c r="D37" s="258"/>
      <c r="E37" s="257"/>
      <c r="F37" s="259"/>
      <c r="G37" s="260"/>
      <c r="H37" s="260"/>
      <c r="I37" s="260"/>
      <c r="J37" s="159"/>
      <c r="K37" s="261"/>
      <c r="L37" s="260"/>
      <c r="M37" s="260"/>
      <c r="N37" s="260"/>
      <c r="O37" s="159" t="e">
        <f>ROUND(AVERAGE(L37:N37),0)</f>
        <v>#DIV/0!</v>
      </c>
      <c r="P37" s="159"/>
      <c r="Q37" s="159"/>
      <c r="R37" s="159"/>
      <c r="S37" s="159" t="e">
        <f t="shared" si="1"/>
        <v>#DIV/0!</v>
      </c>
      <c r="T37" s="159"/>
      <c r="U37" s="159"/>
      <c r="V37" s="159"/>
      <c r="W37" s="159" t="e">
        <f t="shared" si="2"/>
        <v>#DIV/0!</v>
      </c>
      <c r="X37" s="159" t="e">
        <f t="shared" si="3"/>
        <v>#DIV/0!</v>
      </c>
      <c r="Y37" s="159" t="e">
        <f>IF(ROUND((J37*O37*X37)^(1/3),0)&lt;=1,1,IF(ROUND((J37*O37*X37)^(1/3),0)&lt;=2.3,2,IF(ROUND((J37*O37*X37)^(1/3),0)&lt;=3.4,3,IF(ROUND((J37*O37*X37)^(1/3),0)&lt;=4.5,4,5))))</f>
        <v>#DIV/0!</v>
      </c>
    </row>
    <row r="38" spans="2:25" ht="15.75" customHeight="1">
      <c r="B38" s="257"/>
      <c r="C38" s="258"/>
      <c r="D38" s="258"/>
      <c r="E38" s="257"/>
      <c r="F38" s="259"/>
      <c r="G38" s="260"/>
      <c r="H38" s="260"/>
      <c r="I38" s="260"/>
      <c r="J38" s="159"/>
      <c r="K38" s="261"/>
      <c r="L38" s="260"/>
      <c r="M38" s="260"/>
      <c r="N38" s="260"/>
      <c r="O38" s="159" t="e">
        <f>ROUND(AVERAGE(L38:N38),0)</f>
        <v>#DIV/0!</v>
      </c>
      <c r="P38" s="159"/>
      <c r="Q38" s="159"/>
      <c r="R38" s="159"/>
      <c r="S38" s="159" t="e">
        <f t="shared" si="1"/>
        <v>#DIV/0!</v>
      </c>
      <c r="T38" s="159"/>
      <c r="U38" s="159"/>
      <c r="V38" s="159"/>
      <c r="W38" s="159" t="e">
        <f t="shared" si="2"/>
        <v>#DIV/0!</v>
      </c>
      <c r="X38" s="159" t="e">
        <f t="shared" si="3"/>
        <v>#DIV/0!</v>
      </c>
      <c r="Y38" s="159" t="e">
        <f>IF(ROUND((J38*O38*X38)^(1/3),0)&lt;=1,1,IF(ROUND((J38*O38*X38)^(1/3),0)&lt;=2.3,2,IF(ROUND((J38*O38*X38)^(1/3),0)&lt;=3.4,3,IF(ROUND((J38*O38*X38)^(1/3),0)&lt;=4.5,4,5))))</f>
        <v>#DIV/0!</v>
      </c>
    </row>
    <row r="39" spans="2:25" ht="15.75" customHeight="1">
      <c r="B39" s="257"/>
      <c r="C39" s="258"/>
      <c r="D39" s="258"/>
      <c r="E39" s="257"/>
      <c r="F39" s="259"/>
      <c r="G39" s="260"/>
      <c r="H39" s="260"/>
      <c r="I39" s="260"/>
      <c r="J39" s="159"/>
      <c r="K39" s="261"/>
      <c r="L39" s="260"/>
      <c r="M39" s="260"/>
      <c r="N39" s="260"/>
      <c r="O39" s="159" t="e">
        <f>ROUND(AVERAGE(L39:N39),0)</f>
        <v>#DIV/0!</v>
      </c>
      <c r="P39" s="159"/>
      <c r="Q39" s="159"/>
      <c r="R39" s="159"/>
      <c r="S39" s="159" t="e">
        <f t="shared" si="1"/>
        <v>#DIV/0!</v>
      </c>
      <c r="T39" s="159"/>
      <c r="U39" s="159"/>
      <c r="V39" s="159"/>
      <c r="W39" s="159" t="e">
        <f t="shared" si="2"/>
        <v>#DIV/0!</v>
      </c>
      <c r="X39" s="159" t="e">
        <f t="shared" si="3"/>
        <v>#DIV/0!</v>
      </c>
      <c r="Y39" s="159" t="e">
        <f>IF(ROUND((J39*O39*X39)^(1/3),0)&lt;=1,1,IF(ROUND((J39*O39*X39)^(1/3),0)&lt;=2.3,2,IF(ROUND((J39*O39*X39)^(1/3),0)&lt;=3.4,3,IF(ROUND((J39*O39*X39)^(1/3),0)&lt;=4.5,4,5))))</f>
        <v>#DIV/0!</v>
      </c>
    </row>
    <row r="40" spans="2:25" ht="15.75" customHeight="1">
      <c r="B40" s="257"/>
      <c r="C40" s="258"/>
      <c r="D40" s="258"/>
      <c r="E40" s="257"/>
      <c r="F40" s="259"/>
      <c r="G40" s="260"/>
      <c r="H40" s="260"/>
      <c r="I40" s="260"/>
      <c r="J40" s="159"/>
      <c r="K40" s="261"/>
      <c r="L40" s="260"/>
      <c r="M40" s="260"/>
      <c r="N40" s="260"/>
      <c r="O40" s="159" t="e">
        <f>ROUND(AVERAGE(L40:N40),0)</f>
        <v>#DIV/0!</v>
      </c>
      <c r="P40" s="159"/>
      <c r="Q40" s="159"/>
      <c r="R40" s="159"/>
      <c r="S40" s="159" t="e">
        <f t="shared" si="1"/>
        <v>#DIV/0!</v>
      </c>
      <c r="T40" s="159"/>
      <c r="U40" s="159"/>
      <c r="V40" s="159"/>
      <c r="W40" s="159" t="e">
        <f t="shared" si="2"/>
        <v>#DIV/0!</v>
      </c>
      <c r="X40" s="159" t="e">
        <f t="shared" si="3"/>
        <v>#DIV/0!</v>
      </c>
      <c r="Y40" s="159" t="e">
        <f>IF(ROUND((J40*O40*X40)^(1/3),0)&lt;=1,1,IF(ROUND((J40*O40*X40)^(1/3),0)&lt;=2.3,2,IF(ROUND((J40*O40*X40)^(1/3),0)&lt;=3.4,3,IF(ROUND((J40*O40*X40)^(1/3),0)&lt;=4.5,4,5))))</f>
        <v>#DIV/0!</v>
      </c>
    </row>
    <row r="41" spans="2:25" ht="15.75" customHeight="1">
      <c r="B41" s="257"/>
      <c r="C41" s="258"/>
      <c r="D41" s="258"/>
      <c r="E41" s="257"/>
      <c r="F41" s="259"/>
      <c r="G41" s="260"/>
      <c r="H41" s="260"/>
      <c r="I41" s="260"/>
      <c r="J41" s="159"/>
      <c r="K41" s="261"/>
      <c r="L41" s="260"/>
      <c r="M41" s="260"/>
      <c r="N41" s="260"/>
      <c r="O41" s="159" t="e">
        <f>ROUND(AVERAGE(L41:N41),0)</f>
        <v>#DIV/0!</v>
      </c>
      <c r="P41" s="159"/>
      <c r="Q41" s="159"/>
      <c r="R41" s="159"/>
      <c r="S41" s="159" t="e">
        <f t="shared" si="1"/>
        <v>#DIV/0!</v>
      </c>
      <c r="T41" s="159"/>
      <c r="U41" s="159"/>
      <c r="V41" s="159"/>
      <c r="W41" s="159" t="e">
        <f t="shared" si="2"/>
        <v>#DIV/0!</v>
      </c>
      <c r="X41" s="159" t="e">
        <f t="shared" si="3"/>
        <v>#DIV/0!</v>
      </c>
      <c r="Y41" s="159" t="e">
        <f>IF(ROUND((J41*O41*X41)^(1/3),0)&lt;=1,1,IF(ROUND((J41*O41*X41)^(1/3),0)&lt;=2.3,2,IF(ROUND((J41*O41*X41)^(1/3),0)&lt;=3.4,3,IF(ROUND((J41*O41*X41)^(1/3),0)&lt;=4.5,4,5))))</f>
        <v>#DIV/0!</v>
      </c>
    </row>
    <row r="42" spans="2:25" ht="15.75" customHeight="1">
      <c r="B42" s="257"/>
      <c r="C42" s="258"/>
      <c r="D42" s="258"/>
      <c r="E42" s="257"/>
      <c r="F42" s="259"/>
      <c r="G42" s="260"/>
      <c r="H42" s="260"/>
      <c r="I42" s="260"/>
      <c r="J42" s="159"/>
      <c r="K42" s="261"/>
      <c r="L42" s="260"/>
      <c r="M42" s="260"/>
      <c r="N42" s="260"/>
      <c r="O42" s="159" t="e">
        <f>ROUND(AVERAGE(L42:N42),0)</f>
        <v>#DIV/0!</v>
      </c>
      <c r="P42" s="159"/>
      <c r="Q42" s="159"/>
      <c r="R42" s="159"/>
      <c r="S42" s="159" t="e">
        <f t="shared" si="1"/>
        <v>#DIV/0!</v>
      </c>
      <c r="T42" s="159"/>
      <c r="U42" s="159"/>
      <c r="V42" s="159"/>
      <c r="W42" s="159" t="e">
        <f t="shared" si="2"/>
        <v>#DIV/0!</v>
      </c>
      <c r="X42" s="159" t="e">
        <f t="shared" si="3"/>
        <v>#DIV/0!</v>
      </c>
      <c r="Y42" s="159" t="e">
        <f>IF(ROUND((J42*O42*X42)^(1/3),0)&lt;=1,1,IF(ROUND((J42*O42*X42)^(1/3),0)&lt;=2.3,2,IF(ROUND((J42*O42*X42)^(1/3),0)&lt;=3.4,3,IF(ROUND((J42*O42*X42)^(1/3),0)&lt;=4.5,4,5))))</f>
        <v>#DIV/0!</v>
      </c>
    </row>
    <row r="43" spans="2:25" ht="15.75" customHeight="1">
      <c r="B43" s="257"/>
      <c r="C43" s="258"/>
      <c r="D43" s="258"/>
      <c r="E43" s="257"/>
      <c r="F43" s="259"/>
      <c r="G43" s="260"/>
      <c r="H43" s="260"/>
      <c r="I43" s="260"/>
      <c r="J43" s="159"/>
      <c r="K43" s="261"/>
      <c r="L43" s="260"/>
      <c r="M43" s="260"/>
      <c r="N43" s="260"/>
      <c r="O43" s="159" t="e">
        <f>ROUND(AVERAGE(L43:N43),0)</f>
        <v>#DIV/0!</v>
      </c>
      <c r="P43" s="159"/>
      <c r="Q43" s="159"/>
      <c r="R43" s="159"/>
      <c r="S43" s="159" t="e">
        <f t="shared" si="1"/>
        <v>#DIV/0!</v>
      </c>
      <c r="T43" s="159"/>
      <c r="U43" s="159"/>
      <c r="V43" s="159"/>
      <c r="W43" s="159" t="e">
        <f t="shared" si="2"/>
        <v>#DIV/0!</v>
      </c>
      <c r="X43" s="159" t="e">
        <f t="shared" si="3"/>
        <v>#DIV/0!</v>
      </c>
      <c r="Y43" s="159" t="e">
        <f>IF(ROUND((J43*O43*X43)^(1/3),0)&lt;=1,1,IF(ROUND((J43*O43*X43)^(1/3),0)&lt;=2.3,2,IF(ROUND((J43*O43*X43)^(1/3),0)&lt;=3.4,3,IF(ROUND((J43*O43*X43)^(1/3),0)&lt;=4.5,4,5))))</f>
        <v>#DIV/0!</v>
      </c>
    </row>
    <row r="44" spans="2:25" ht="15.75" customHeight="1">
      <c r="B44" s="257"/>
      <c r="C44" s="258"/>
      <c r="D44" s="258"/>
      <c r="E44" s="257"/>
      <c r="F44" s="259"/>
      <c r="G44" s="260"/>
      <c r="H44" s="260"/>
      <c r="I44" s="260"/>
      <c r="J44" s="159"/>
      <c r="K44" s="261"/>
      <c r="L44" s="260"/>
      <c r="M44" s="260"/>
      <c r="N44" s="260"/>
      <c r="O44" s="159" t="e">
        <f>ROUND(AVERAGE(L44:N44),0)</f>
        <v>#DIV/0!</v>
      </c>
      <c r="P44" s="159"/>
      <c r="Q44" s="159"/>
      <c r="R44" s="159"/>
      <c r="S44" s="159" t="e">
        <f t="shared" si="1"/>
        <v>#DIV/0!</v>
      </c>
      <c r="T44" s="159"/>
      <c r="U44" s="159"/>
      <c r="V44" s="159"/>
      <c r="W44" s="159" t="e">
        <f t="shared" si="2"/>
        <v>#DIV/0!</v>
      </c>
      <c r="X44" s="159" t="e">
        <f t="shared" si="3"/>
        <v>#DIV/0!</v>
      </c>
      <c r="Y44" s="159" t="e">
        <f>IF(ROUND((J44*O44*X44)^(1/3),0)&lt;=1,1,IF(ROUND((J44*O44*X44)^(1/3),0)&lt;=2.3,2,IF(ROUND((J44*O44*X44)^(1/3),0)&lt;=3.4,3,IF(ROUND((J44*O44*X44)^(1/3),0)&lt;=4.5,4,5))))</f>
        <v>#DIV/0!</v>
      </c>
    </row>
    <row r="45" spans="2:25" ht="15.75" customHeight="1">
      <c r="B45" s="257"/>
      <c r="C45" s="258"/>
      <c r="D45" s="258"/>
      <c r="E45" s="257"/>
      <c r="F45" s="259"/>
      <c r="G45" s="260"/>
      <c r="H45" s="260"/>
      <c r="I45" s="260"/>
      <c r="J45" s="159"/>
      <c r="K45" s="261"/>
      <c r="L45" s="260"/>
      <c r="M45" s="260"/>
      <c r="N45" s="260"/>
      <c r="O45" s="159" t="e">
        <f>ROUND(AVERAGE(L45:N45),0)</f>
        <v>#DIV/0!</v>
      </c>
      <c r="P45" s="159"/>
      <c r="Q45" s="159"/>
      <c r="R45" s="159"/>
      <c r="S45" s="159" t="e">
        <f t="shared" si="1"/>
        <v>#DIV/0!</v>
      </c>
      <c r="T45" s="159"/>
      <c r="U45" s="159"/>
      <c r="V45" s="159"/>
      <c r="W45" s="159" t="e">
        <f t="shared" si="2"/>
        <v>#DIV/0!</v>
      </c>
      <c r="X45" s="159" t="e">
        <f t="shared" si="3"/>
        <v>#DIV/0!</v>
      </c>
      <c r="Y45" s="159" t="e">
        <f>IF(ROUND((J45*O45*X45)^(1/3),0)&lt;=1,1,IF(ROUND((J45*O45*X45)^(1/3),0)&lt;=2.3,2,IF(ROUND((J45*O45*X45)^(1/3),0)&lt;=3.4,3,IF(ROUND((J45*O45*X45)^(1/3),0)&lt;=4.5,4,5))))</f>
        <v>#DIV/0!</v>
      </c>
    </row>
    <row r="46" spans="2:25" ht="15.75" customHeight="1">
      <c r="B46" s="257"/>
      <c r="C46" s="258"/>
      <c r="D46" s="258"/>
      <c r="E46" s="257"/>
      <c r="F46" s="259"/>
      <c r="G46" s="260"/>
      <c r="H46" s="260"/>
      <c r="I46" s="260"/>
      <c r="J46" s="159"/>
      <c r="K46" s="261"/>
      <c r="L46" s="260"/>
      <c r="M46" s="260"/>
      <c r="N46" s="260"/>
      <c r="O46" s="159" t="e">
        <f>ROUND(AVERAGE(L46:N46),0)</f>
        <v>#DIV/0!</v>
      </c>
      <c r="P46" s="159"/>
      <c r="Q46" s="159"/>
      <c r="R46" s="159"/>
      <c r="S46" s="159" t="e">
        <f t="shared" si="1"/>
        <v>#DIV/0!</v>
      </c>
      <c r="T46" s="159"/>
      <c r="U46" s="159"/>
      <c r="V46" s="159"/>
      <c r="W46" s="159" t="e">
        <f t="shared" si="2"/>
        <v>#DIV/0!</v>
      </c>
      <c r="X46" s="159" t="e">
        <f t="shared" si="3"/>
        <v>#DIV/0!</v>
      </c>
      <c r="Y46" s="159" t="e">
        <f>IF(ROUND((J46*O46*X46)^(1/3),0)&lt;=1,1,IF(ROUND((J46*O46*X46)^(1/3),0)&lt;=2.3,2,IF(ROUND((J46*O46*X46)^(1/3),0)&lt;=3.4,3,IF(ROUND((J46*O46*X46)^(1/3),0)&lt;=4.5,4,5))))</f>
        <v>#DIV/0!</v>
      </c>
    </row>
    <row r="47" spans="2:25" ht="15.75" customHeight="1">
      <c r="B47" s="257"/>
      <c r="C47" s="258"/>
      <c r="D47" s="258"/>
      <c r="E47" s="257"/>
      <c r="F47" s="259"/>
      <c r="G47" s="260"/>
      <c r="H47" s="260"/>
      <c r="I47" s="260"/>
      <c r="J47" s="159"/>
      <c r="K47" s="261"/>
      <c r="L47" s="260"/>
      <c r="M47" s="260"/>
      <c r="N47" s="260"/>
      <c r="O47" s="159" t="e">
        <f>ROUND(AVERAGE(L47:N47),0)</f>
        <v>#DIV/0!</v>
      </c>
      <c r="P47" s="159"/>
      <c r="Q47" s="159"/>
      <c r="R47" s="159"/>
      <c r="S47" s="159" t="e">
        <f t="shared" si="1"/>
        <v>#DIV/0!</v>
      </c>
      <c r="T47" s="159"/>
      <c r="U47" s="159"/>
      <c r="V47" s="159"/>
      <c r="W47" s="159" t="e">
        <f t="shared" si="2"/>
        <v>#DIV/0!</v>
      </c>
      <c r="X47" s="159" t="e">
        <f t="shared" si="3"/>
        <v>#DIV/0!</v>
      </c>
      <c r="Y47" s="159" t="e">
        <f>IF(ROUND((J47*O47*X47)^(1/3),0)&lt;=1,1,IF(ROUND((J47*O47*X47)^(1/3),0)&lt;=2.3,2,IF(ROUND((J47*O47*X47)^(1/3),0)&lt;=3.4,3,IF(ROUND((J47*O47*X47)^(1/3),0)&lt;=4.5,4,5))))</f>
        <v>#DIV/0!</v>
      </c>
    </row>
    <row r="48" spans="2:25" ht="15.75" customHeight="1">
      <c r="B48" s="257"/>
      <c r="C48" s="258"/>
      <c r="D48" s="258"/>
      <c r="E48" s="257"/>
      <c r="F48" s="259"/>
      <c r="G48" s="260"/>
      <c r="H48" s="260"/>
      <c r="I48" s="260"/>
      <c r="J48" s="159"/>
      <c r="K48" s="261"/>
      <c r="L48" s="260"/>
      <c r="M48" s="260"/>
      <c r="N48" s="260"/>
      <c r="O48" s="159" t="e">
        <f>ROUND(AVERAGE(L48:N48),0)</f>
        <v>#DIV/0!</v>
      </c>
      <c r="P48" s="159"/>
      <c r="Q48" s="159"/>
      <c r="R48" s="159"/>
      <c r="S48" s="159" t="e">
        <f t="shared" si="1"/>
        <v>#DIV/0!</v>
      </c>
      <c r="T48" s="159"/>
      <c r="U48" s="159"/>
      <c r="V48" s="159"/>
      <c r="W48" s="159" t="e">
        <f t="shared" si="2"/>
        <v>#DIV/0!</v>
      </c>
      <c r="X48" s="159" t="e">
        <f t="shared" si="3"/>
        <v>#DIV/0!</v>
      </c>
      <c r="Y48" s="159" t="e">
        <f>IF(ROUND((J48*O48*X48)^(1/3),0)&lt;=1,1,IF(ROUND((J48*O48*X48)^(1/3),0)&lt;=2.3,2,IF(ROUND((J48*O48*X48)^(1/3),0)&lt;=3.4,3,IF(ROUND((J48*O48*X48)^(1/3),0)&lt;=4.5,4,5))))</f>
        <v>#DIV/0!</v>
      </c>
    </row>
    <row r="49" spans="2:25" ht="15.75" customHeight="1">
      <c r="B49" s="257"/>
      <c r="C49" s="258"/>
      <c r="D49" s="258"/>
      <c r="E49" s="257"/>
      <c r="F49" s="259"/>
      <c r="G49" s="260"/>
      <c r="H49" s="260"/>
      <c r="I49" s="260"/>
      <c r="J49" s="159"/>
      <c r="K49" s="261"/>
      <c r="L49" s="260"/>
      <c r="M49" s="260"/>
      <c r="N49" s="260"/>
      <c r="O49" s="159" t="e">
        <f>ROUND(AVERAGE(L49:N49),0)</f>
        <v>#DIV/0!</v>
      </c>
      <c r="P49" s="159"/>
      <c r="Q49" s="159"/>
      <c r="R49" s="159"/>
      <c r="S49" s="159" t="e">
        <f t="shared" si="1"/>
        <v>#DIV/0!</v>
      </c>
      <c r="T49" s="159"/>
      <c r="U49" s="159"/>
      <c r="V49" s="159"/>
      <c r="W49" s="159" t="e">
        <f t="shared" si="2"/>
        <v>#DIV/0!</v>
      </c>
      <c r="X49" s="159" t="e">
        <f t="shared" si="3"/>
        <v>#DIV/0!</v>
      </c>
      <c r="Y49" s="159" t="e">
        <f>IF(ROUND((J49*O49*X49)^(1/3),0)&lt;=1,1,IF(ROUND((J49*O49*X49)^(1/3),0)&lt;=2.3,2,IF(ROUND((J49*O49*X49)^(1/3),0)&lt;=3.4,3,IF(ROUND((J49*O49*X49)^(1/3),0)&lt;=4.5,4,5))))</f>
        <v>#DIV/0!</v>
      </c>
    </row>
    <row r="50" spans="2:25" ht="15.75" customHeight="1">
      <c r="B50" s="257"/>
      <c r="C50" s="258"/>
      <c r="D50" s="258"/>
      <c r="E50" s="257"/>
      <c r="F50" s="259"/>
      <c r="G50" s="260"/>
      <c r="H50" s="260"/>
      <c r="I50" s="260"/>
      <c r="J50" s="159"/>
      <c r="K50" s="261"/>
      <c r="L50" s="260"/>
      <c r="M50" s="260"/>
      <c r="N50" s="260"/>
      <c r="O50" s="159" t="e">
        <f>ROUND(AVERAGE(L50:N50),0)</f>
        <v>#DIV/0!</v>
      </c>
      <c r="P50" s="159"/>
      <c r="Q50" s="159"/>
      <c r="R50" s="159"/>
      <c r="S50" s="159" t="e">
        <f t="shared" si="1"/>
        <v>#DIV/0!</v>
      </c>
      <c r="T50" s="159"/>
      <c r="U50" s="159"/>
      <c r="V50" s="159"/>
      <c r="W50" s="159" t="e">
        <f t="shared" si="2"/>
        <v>#DIV/0!</v>
      </c>
      <c r="X50" s="159" t="e">
        <f t="shared" si="3"/>
        <v>#DIV/0!</v>
      </c>
      <c r="Y50" s="159" t="e">
        <f>IF(ROUND((J50*O50*X50)^(1/3),0)&lt;=1,1,IF(ROUND((J50*O50*X50)^(1/3),0)&lt;=2.3,2,IF(ROUND((J50*O50*X50)^(1/3),0)&lt;=3.4,3,IF(ROUND((J50*O50*X50)^(1/3),0)&lt;=4.5,4,5))))</f>
        <v>#DIV/0!</v>
      </c>
    </row>
    <row r="51" spans="2:25" ht="15.75" customHeight="1">
      <c r="B51" s="257"/>
      <c r="C51" s="258"/>
      <c r="D51" s="258"/>
      <c r="E51" s="257"/>
      <c r="F51" s="259"/>
      <c r="G51" s="260"/>
      <c r="H51" s="260"/>
      <c r="I51" s="260"/>
      <c r="J51" s="159"/>
      <c r="K51" s="261"/>
      <c r="L51" s="260"/>
      <c r="M51" s="260"/>
      <c r="N51" s="260"/>
      <c r="O51" s="159" t="e">
        <f>ROUND(AVERAGE(L51:N51),0)</f>
        <v>#DIV/0!</v>
      </c>
      <c r="P51" s="159"/>
      <c r="Q51" s="159"/>
      <c r="R51" s="159"/>
      <c r="S51" s="159" t="e">
        <f t="shared" si="1"/>
        <v>#DIV/0!</v>
      </c>
      <c r="T51" s="159"/>
      <c r="U51" s="159"/>
      <c r="V51" s="159"/>
      <c r="W51" s="159" t="e">
        <f t="shared" si="2"/>
        <v>#DIV/0!</v>
      </c>
      <c r="X51" s="159" t="e">
        <f t="shared" si="3"/>
        <v>#DIV/0!</v>
      </c>
      <c r="Y51" s="159" t="e">
        <f>IF(ROUND((J51*O51*X51)^(1/3),0)&lt;=1,1,IF(ROUND((J51*O51*X51)^(1/3),0)&lt;=2.3,2,IF(ROUND((J51*O51*X51)^(1/3),0)&lt;=3.4,3,IF(ROUND((J51*O51*X51)^(1/3),0)&lt;=4.5,4,5))))</f>
        <v>#DIV/0!</v>
      </c>
    </row>
    <row r="52" spans="2:25" ht="15.75" customHeight="1">
      <c r="B52" s="257"/>
      <c r="C52" s="258"/>
      <c r="D52" s="258"/>
      <c r="E52" s="257"/>
      <c r="F52" s="259"/>
      <c r="G52" s="260"/>
      <c r="H52" s="260"/>
      <c r="I52" s="260"/>
      <c r="J52" s="159"/>
      <c r="K52" s="261"/>
      <c r="L52" s="260"/>
      <c r="M52" s="260"/>
      <c r="N52" s="260"/>
      <c r="O52" s="159" t="e">
        <f>ROUND(AVERAGE(L52:N52),0)</f>
        <v>#DIV/0!</v>
      </c>
      <c r="P52" s="159"/>
      <c r="Q52" s="159"/>
      <c r="R52" s="159"/>
      <c r="S52" s="159" t="e">
        <f t="shared" si="1"/>
        <v>#DIV/0!</v>
      </c>
      <c r="T52" s="159"/>
      <c r="U52" s="159"/>
      <c r="V52" s="159"/>
      <c r="W52" s="159" t="e">
        <f t="shared" si="2"/>
        <v>#DIV/0!</v>
      </c>
      <c r="X52" s="159" t="e">
        <f t="shared" si="3"/>
        <v>#DIV/0!</v>
      </c>
      <c r="Y52" s="159" t="e">
        <f>IF(ROUND((J52*O52*X52)^(1/3),0)&lt;=1,1,IF(ROUND((J52*O52*X52)^(1/3),0)&lt;=2.3,2,IF(ROUND((J52*O52*X52)^(1/3),0)&lt;=3.4,3,IF(ROUND((J52*O52*X52)^(1/3),0)&lt;=4.5,4,5))))</f>
        <v>#DIV/0!</v>
      </c>
    </row>
    <row r="53" spans="2:25" ht="15.75" customHeight="1">
      <c r="B53" s="257"/>
      <c r="C53" s="258"/>
      <c r="D53" s="258"/>
      <c r="E53" s="257"/>
      <c r="F53" s="259"/>
      <c r="G53" s="260"/>
      <c r="H53" s="260"/>
      <c r="I53" s="260"/>
      <c r="J53" s="159"/>
      <c r="K53" s="261"/>
      <c r="L53" s="260"/>
      <c r="M53" s="260"/>
      <c r="N53" s="260"/>
      <c r="O53" s="159" t="e">
        <f>ROUND(AVERAGE(L53:N53),0)</f>
        <v>#DIV/0!</v>
      </c>
      <c r="P53" s="159"/>
      <c r="Q53" s="159"/>
      <c r="R53" s="159"/>
      <c r="S53" s="159" t="e">
        <f t="shared" si="1"/>
        <v>#DIV/0!</v>
      </c>
      <c r="T53" s="159"/>
      <c r="U53" s="159"/>
      <c r="V53" s="159"/>
      <c r="W53" s="159" t="e">
        <f t="shared" si="2"/>
        <v>#DIV/0!</v>
      </c>
      <c r="X53" s="159" t="e">
        <f t="shared" si="3"/>
        <v>#DIV/0!</v>
      </c>
      <c r="Y53" s="159" t="e">
        <f>IF(ROUND((J53*O53*X53)^(1/3),0)&lt;=1,1,IF(ROUND((J53*O53*X53)^(1/3),0)&lt;=2.3,2,IF(ROUND((J53*O53*X53)^(1/3),0)&lt;=3.4,3,IF(ROUND((J53*O53*X53)^(1/3),0)&lt;=4.5,4,5))))</f>
        <v>#DIV/0!</v>
      </c>
    </row>
    <row r="54" spans="2:25" ht="15.75" customHeight="1">
      <c r="B54" s="257"/>
      <c r="C54" s="258"/>
      <c r="D54" s="258"/>
      <c r="E54" s="257"/>
      <c r="F54" s="259"/>
      <c r="G54" s="260"/>
      <c r="H54" s="260"/>
      <c r="I54" s="260"/>
      <c r="J54" s="159"/>
      <c r="K54" s="261"/>
      <c r="L54" s="260"/>
      <c r="M54" s="260"/>
      <c r="N54" s="260"/>
      <c r="O54" s="159" t="e">
        <f>ROUND(AVERAGE(L54:N54),0)</f>
        <v>#DIV/0!</v>
      </c>
      <c r="P54" s="159"/>
      <c r="Q54" s="159"/>
      <c r="R54" s="159"/>
      <c r="S54" s="159" t="e">
        <f t="shared" si="1"/>
        <v>#DIV/0!</v>
      </c>
      <c r="T54" s="159"/>
      <c r="U54" s="159"/>
      <c r="V54" s="159"/>
      <c r="W54" s="159" t="e">
        <f t="shared" si="2"/>
        <v>#DIV/0!</v>
      </c>
      <c r="X54" s="159" t="e">
        <f t="shared" si="3"/>
        <v>#DIV/0!</v>
      </c>
      <c r="Y54" s="159" t="e">
        <f>IF(ROUND((J54*O54*X54)^(1/3),0)&lt;=1,1,IF(ROUND((J54*O54*X54)^(1/3),0)&lt;=2.3,2,IF(ROUND((J54*O54*X54)^(1/3),0)&lt;=3.4,3,IF(ROUND((J54*O54*X54)^(1/3),0)&lt;=4.5,4,5))))</f>
        <v>#DIV/0!</v>
      </c>
    </row>
    <row r="55" spans="2:25" ht="15.75" customHeight="1">
      <c r="B55" s="257"/>
      <c r="C55" s="258"/>
      <c r="D55" s="258"/>
      <c r="E55" s="257"/>
      <c r="F55" s="259"/>
      <c r="G55" s="260"/>
      <c r="H55" s="260"/>
      <c r="I55" s="260"/>
      <c r="J55" s="159"/>
      <c r="K55" s="261"/>
      <c r="L55" s="260"/>
      <c r="M55" s="260"/>
      <c r="N55" s="260"/>
      <c r="O55" s="159" t="e">
        <f>ROUND(AVERAGE(L55:N55),0)</f>
        <v>#DIV/0!</v>
      </c>
      <c r="P55" s="159"/>
      <c r="Q55" s="159"/>
      <c r="R55" s="159"/>
      <c r="S55" s="159" t="e">
        <f t="shared" si="1"/>
        <v>#DIV/0!</v>
      </c>
      <c r="T55" s="159"/>
      <c r="U55" s="159"/>
      <c r="V55" s="159"/>
      <c r="W55" s="159" t="e">
        <f t="shared" si="2"/>
        <v>#DIV/0!</v>
      </c>
      <c r="X55" s="159" t="e">
        <f t="shared" si="3"/>
        <v>#DIV/0!</v>
      </c>
      <c r="Y55" s="159" t="e">
        <f>IF(ROUND((J55*O55*X55)^(1/3),0)&lt;=1,1,IF(ROUND((J55*O55*X55)^(1/3),0)&lt;=2.3,2,IF(ROUND((J55*O55*X55)^(1/3),0)&lt;=3.4,3,IF(ROUND((J55*O55*X55)^(1/3),0)&lt;=4.5,4,5))))</f>
        <v>#DIV/0!</v>
      </c>
    </row>
    <row r="56" spans="2:25" ht="15.75" customHeight="1">
      <c r="B56" s="257"/>
      <c r="C56" s="258"/>
      <c r="D56" s="258"/>
      <c r="E56" s="257"/>
      <c r="F56" s="259"/>
      <c r="G56" s="260"/>
      <c r="H56" s="260"/>
      <c r="I56" s="260"/>
      <c r="J56" s="159"/>
      <c r="K56" s="261"/>
      <c r="L56" s="260"/>
      <c r="M56" s="260"/>
      <c r="N56" s="260"/>
      <c r="O56" s="159" t="e">
        <f>ROUND(AVERAGE(L56:N56),0)</f>
        <v>#DIV/0!</v>
      </c>
      <c r="P56" s="159"/>
      <c r="Q56" s="159"/>
      <c r="R56" s="159"/>
      <c r="S56" s="159" t="e">
        <f t="shared" si="1"/>
        <v>#DIV/0!</v>
      </c>
      <c r="T56" s="159"/>
      <c r="U56" s="159"/>
      <c r="V56" s="159"/>
      <c r="W56" s="159" t="e">
        <f t="shared" si="2"/>
        <v>#DIV/0!</v>
      </c>
      <c r="X56" s="159" t="e">
        <f t="shared" si="3"/>
        <v>#DIV/0!</v>
      </c>
      <c r="Y56" s="159" t="e">
        <f>IF(ROUND((J56*O56*X56)^(1/3),0)&lt;=1,1,IF(ROUND((J56*O56*X56)^(1/3),0)&lt;=2.3,2,IF(ROUND((J56*O56*X56)^(1/3),0)&lt;=3.4,3,IF(ROUND((J56*O56*X56)^(1/3),0)&lt;=4.5,4,5))))</f>
        <v>#DIV/0!</v>
      </c>
    </row>
    <row r="57" spans="2:25" ht="15.75" customHeight="1">
      <c r="B57" s="257"/>
      <c r="C57" s="258"/>
      <c r="D57" s="258"/>
      <c r="E57" s="257"/>
      <c r="F57" s="259"/>
      <c r="G57" s="260"/>
      <c r="H57" s="260"/>
      <c r="I57" s="260"/>
      <c r="J57" s="159"/>
      <c r="K57" s="261"/>
      <c r="L57" s="260"/>
      <c r="M57" s="260"/>
      <c r="N57" s="260"/>
      <c r="O57" s="159" t="e">
        <f>ROUND(AVERAGE(L57:N57),0)</f>
        <v>#DIV/0!</v>
      </c>
      <c r="P57" s="159"/>
      <c r="Q57" s="159"/>
      <c r="R57" s="159"/>
      <c r="S57" s="159" t="e">
        <f t="shared" si="1"/>
        <v>#DIV/0!</v>
      </c>
      <c r="T57" s="159"/>
      <c r="U57" s="159"/>
      <c r="V57" s="159"/>
      <c r="W57" s="159" t="e">
        <f t="shared" si="2"/>
        <v>#DIV/0!</v>
      </c>
      <c r="X57" s="159" t="e">
        <f t="shared" si="3"/>
        <v>#DIV/0!</v>
      </c>
      <c r="Y57" s="159" t="e">
        <f>IF(ROUND((J57*O57*X57)^(1/3),0)&lt;=1,1,IF(ROUND((J57*O57*X57)^(1/3),0)&lt;=2.3,2,IF(ROUND((J57*O57*X57)^(1/3),0)&lt;=3.4,3,IF(ROUND((J57*O57*X57)^(1/3),0)&lt;=4.5,4,5))))</f>
        <v>#DIV/0!</v>
      </c>
    </row>
    <row r="58" spans="2:25" ht="15.75" customHeight="1">
      <c r="B58" s="257"/>
      <c r="C58" s="258"/>
      <c r="D58" s="258"/>
      <c r="E58" s="257"/>
      <c r="F58" s="259"/>
      <c r="G58" s="260"/>
      <c r="H58" s="260"/>
      <c r="I58" s="260"/>
      <c r="J58" s="159"/>
      <c r="K58" s="261"/>
      <c r="L58" s="260"/>
      <c r="M58" s="260"/>
      <c r="N58" s="260"/>
      <c r="O58" s="159" t="e">
        <f>ROUND(AVERAGE(L58:N58),0)</f>
        <v>#DIV/0!</v>
      </c>
      <c r="P58" s="159"/>
      <c r="Q58" s="159"/>
      <c r="R58" s="159"/>
      <c r="S58" s="159" t="e">
        <f t="shared" si="1"/>
        <v>#DIV/0!</v>
      </c>
      <c r="T58" s="159"/>
      <c r="U58" s="159"/>
      <c r="V58" s="159"/>
      <c r="W58" s="159" t="e">
        <f t="shared" si="2"/>
        <v>#DIV/0!</v>
      </c>
      <c r="X58" s="159" t="e">
        <f t="shared" si="3"/>
        <v>#DIV/0!</v>
      </c>
      <c r="Y58" s="159" t="e">
        <f>IF(ROUND((J58*O58*X58)^(1/3),0)&lt;=1,1,IF(ROUND((J58*O58*X58)^(1/3),0)&lt;=2.3,2,IF(ROUND((J58*O58*X58)^(1/3),0)&lt;=3.4,3,IF(ROUND((J58*O58*X58)^(1/3),0)&lt;=4.5,4,5))))</f>
        <v>#DIV/0!</v>
      </c>
    </row>
    <row r="59" spans="2:25" ht="15.75" customHeight="1">
      <c r="B59" s="257"/>
      <c r="C59" s="258"/>
      <c r="D59" s="258"/>
      <c r="E59" s="257"/>
      <c r="F59" s="259"/>
      <c r="G59" s="260"/>
      <c r="H59" s="260"/>
      <c r="I59" s="260"/>
      <c r="J59" s="159"/>
      <c r="K59" s="261"/>
      <c r="L59" s="260"/>
      <c r="M59" s="260"/>
      <c r="N59" s="260"/>
      <c r="O59" s="159" t="e">
        <f>ROUND(AVERAGE(L59:N59),0)</f>
        <v>#DIV/0!</v>
      </c>
      <c r="P59" s="159"/>
      <c r="Q59" s="159"/>
      <c r="R59" s="159"/>
      <c r="S59" s="159" t="e">
        <f t="shared" si="1"/>
        <v>#DIV/0!</v>
      </c>
      <c r="T59" s="159"/>
      <c r="U59" s="159"/>
      <c r="V59" s="159"/>
      <c r="W59" s="159" t="e">
        <f t="shared" si="2"/>
        <v>#DIV/0!</v>
      </c>
      <c r="X59" s="159" t="e">
        <f t="shared" si="3"/>
        <v>#DIV/0!</v>
      </c>
      <c r="Y59" s="159" t="e">
        <f>IF(ROUND((J59*O59*X59)^(1/3),0)&lt;=1,1,IF(ROUND((J59*O59*X59)^(1/3),0)&lt;=2.3,2,IF(ROUND((J59*O59*X59)^(1/3),0)&lt;=3.4,3,IF(ROUND((J59*O59*X59)^(1/3),0)&lt;=4.5,4,5))))</f>
        <v>#DIV/0!</v>
      </c>
    </row>
    <row r="60" spans="2:25" ht="15.75" customHeight="1">
      <c r="B60" s="257"/>
      <c r="C60" s="258"/>
      <c r="D60" s="258"/>
      <c r="E60" s="257"/>
      <c r="F60" s="259"/>
      <c r="G60" s="260"/>
      <c r="H60" s="260"/>
      <c r="I60" s="260"/>
      <c r="J60" s="159"/>
      <c r="K60" s="261"/>
      <c r="L60" s="260"/>
      <c r="M60" s="260"/>
      <c r="N60" s="260"/>
      <c r="O60" s="159" t="e">
        <f>ROUND(AVERAGE(L60:N60),0)</f>
        <v>#DIV/0!</v>
      </c>
      <c r="P60" s="159"/>
      <c r="Q60" s="159"/>
      <c r="R60" s="159"/>
      <c r="S60" s="159" t="e">
        <f t="shared" si="1"/>
        <v>#DIV/0!</v>
      </c>
      <c r="T60" s="159"/>
      <c r="U60" s="159"/>
      <c r="V60" s="159"/>
      <c r="W60" s="159" t="e">
        <f t="shared" si="2"/>
        <v>#DIV/0!</v>
      </c>
      <c r="X60" s="159" t="e">
        <f t="shared" si="3"/>
        <v>#DIV/0!</v>
      </c>
      <c r="Y60" s="159" t="e">
        <f>IF(ROUND((J60*O60*X60)^(1/3),0)&lt;=1,1,IF(ROUND((J60*O60*X60)^(1/3),0)&lt;=2.3,2,IF(ROUND((J60*O60*X60)^(1/3),0)&lt;=3.4,3,IF(ROUND((J60*O60*X60)^(1/3),0)&lt;=4.5,4,5))))</f>
        <v>#DIV/0!</v>
      </c>
    </row>
    <row r="61" spans="2:25" ht="15.75" customHeight="1">
      <c r="B61" s="257"/>
      <c r="C61" s="258"/>
      <c r="D61" s="258"/>
      <c r="E61" s="257"/>
      <c r="F61" s="259"/>
      <c r="G61" s="260"/>
      <c r="H61" s="260"/>
      <c r="I61" s="260"/>
      <c r="J61" s="159"/>
      <c r="K61" s="261"/>
      <c r="L61" s="260"/>
      <c r="M61" s="260"/>
      <c r="N61" s="260"/>
      <c r="O61" s="159" t="e">
        <f>ROUND(AVERAGE(L61:N61),0)</f>
        <v>#DIV/0!</v>
      </c>
      <c r="P61" s="159"/>
      <c r="Q61" s="159"/>
      <c r="R61" s="159"/>
      <c r="S61" s="159" t="e">
        <f t="shared" si="1"/>
        <v>#DIV/0!</v>
      </c>
      <c r="T61" s="159"/>
      <c r="U61" s="159"/>
      <c r="V61" s="159"/>
      <c r="W61" s="159" t="e">
        <f t="shared" si="2"/>
        <v>#DIV/0!</v>
      </c>
      <c r="X61" s="159" t="e">
        <f t="shared" si="3"/>
        <v>#DIV/0!</v>
      </c>
      <c r="Y61" s="159" t="e">
        <f>IF(ROUND((J61*O61*X61)^(1/3),0)&lt;=1,1,IF(ROUND((J61*O61*X61)^(1/3),0)&lt;=2.3,2,IF(ROUND((J61*O61*X61)^(1/3),0)&lt;=3.4,3,IF(ROUND((J61*O61*X61)^(1/3),0)&lt;=4.5,4,5))))</f>
        <v>#DIV/0!</v>
      </c>
    </row>
    <row r="62" spans="2:25" ht="15.75" customHeight="1">
      <c r="B62" s="257"/>
      <c r="C62" s="258"/>
      <c r="D62" s="258"/>
      <c r="E62" s="257"/>
      <c r="F62" s="259"/>
      <c r="G62" s="260"/>
      <c r="H62" s="260"/>
      <c r="I62" s="260"/>
      <c r="J62" s="159"/>
      <c r="K62" s="261"/>
      <c r="L62" s="260"/>
      <c r="M62" s="260"/>
      <c r="N62" s="260"/>
      <c r="O62" s="159" t="e">
        <f>ROUND(AVERAGE(L62:N62),0)</f>
        <v>#DIV/0!</v>
      </c>
      <c r="P62" s="159"/>
      <c r="Q62" s="159"/>
      <c r="R62" s="159"/>
      <c r="S62" s="159" t="e">
        <f t="shared" si="1"/>
        <v>#DIV/0!</v>
      </c>
      <c r="T62" s="159"/>
      <c r="U62" s="159"/>
      <c r="V62" s="159"/>
      <c r="W62" s="159" t="e">
        <f t="shared" si="2"/>
        <v>#DIV/0!</v>
      </c>
      <c r="X62" s="159" t="e">
        <f t="shared" si="3"/>
        <v>#DIV/0!</v>
      </c>
      <c r="Y62" s="159" t="e">
        <f>IF(ROUND((J62*O62*X62)^(1/3),0)&lt;=1,1,IF(ROUND((J62*O62*X62)^(1/3),0)&lt;=2.3,2,IF(ROUND((J62*O62*X62)^(1/3),0)&lt;=3.4,3,IF(ROUND((J62*O62*X62)^(1/3),0)&lt;=4.5,4,5))))</f>
        <v>#DIV/0!</v>
      </c>
    </row>
    <row r="63" spans="2:25" ht="15.75" customHeight="1">
      <c r="B63" s="257"/>
      <c r="C63" s="258"/>
      <c r="D63" s="258"/>
      <c r="E63" s="257"/>
      <c r="F63" s="259"/>
      <c r="G63" s="260"/>
      <c r="H63" s="260"/>
      <c r="I63" s="260"/>
      <c r="J63" s="159"/>
      <c r="K63" s="261"/>
      <c r="L63" s="260"/>
      <c r="M63" s="260"/>
      <c r="N63" s="260"/>
      <c r="O63" s="159" t="e">
        <f>ROUND(AVERAGE(L63:N63),0)</f>
        <v>#DIV/0!</v>
      </c>
      <c r="P63" s="159"/>
      <c r="Q63" s="159"/>
      <c r="R63" s="159"/>
      <c r="S63" s="159" t="e">
        <f t="shared" si="1"/>
        <v>#DIV/0!</v>
      </c>
      <c r="T63" s="159"/>
      <c r="U63" s="159"/>
      <c r="V63" s="159"/>
      <c r="W63" s="159" t="e">
        <f t="shared" si="2"/>
        <v>#DIV/0!</v>
      </c>
      <c r="X63" s="159" t="e">
        <f t="shared" si="3"/>
        <v>#DIV/0!</v>
      </c>
      <c r="Y63" s="159" t="e">
        <f>IF(ROUND((J63*O63*X63)^(1/3),0)&lt;=1,1,IF(ROUND((J63*O63*X63)^(1/3),0)&lt;=2.3,2,IF(ROUND((J63*O63*X63)^(1/3),0)&lt;=3.4,3,IF(ROUND((J63*O63*X63)^(1/3),0)&lt;=4.5,4,5))))</f>
        <v>#DIV/0!</v>
      </c>
    </row>
    <row r="64" spans="2:25" ht="15.75" customHeight="1">
      <c r="B64" s="257"/>
      <c r="C64" s="258"/>
      <c r="D64" s="258"/>
      <c r="E64" s="257"/>
      <c r="F64" s="259"/>
      <c r="G64" s="260"/>
      <c r="H64" s="260"/>
      <c r="I64" s="260"/>
      <c r="J64" s="159"/>
      <c r="K64" s="261"/>
      <c r="L64" s="260"/>
      <c r="M64" s="260"/>
      <c r="N64" s="260"/>
      <c r="O64" s="159" t="e">
        <f>ROUND(AVERAGE(L64:N64),0)</f>
        <v>#DIV/0!</v>
      </c>
      <c r="P64" s="159"/>
      <c r="Q64" s="159"/>
      <c r="R64" s="159"/>
      <c r="S64" s="159" t="e">
        <f t="shared" si="1"/>
        <v>#DIV/0!</v>
      </c>
      <c r="T64" s="159"/>
      <c r="U64" s="159"/>
      <c r="V64" s="159"/>
      <c r="W64" s="159" t="e">
        <f t="shared" si="2"/>
        <v>#DIV/0!</v>
      </c>
      <c r="X64" s="159" t="e">
        <f t="shared" si="3"/>
        <v>#DIV/0!</v>
      </c>
      <c r="Y64" s="159" t="e">
        <f>IF(ROUND((J64*O64*X64)^(1/3),0)&lt;=1,1,IF(ROUND((J64*O64*X64)^(1/3),0)&lt;=2.3,2,IF(ROUND((J64*O64*X64)^(1/3),0)&lt;=3.4,3,IF(ROUND((J64*O64*X64)^(1/3),0)&lt;=4.5,4,5))))</f>
        <v>#DIV/0!</v>
      </c>
    </row>
    <row r="65" spans="2:25" ht="15.75" customHeight="1">
      <c r="B65" s="257"/>
      <c r="C65" s="258"/>
      <c r="D65" s="258"/>
      <c r="E65" s="257"/>
      <c r="F65" s="259"/>
      <c r="G65" s="260"/>
      <c r="H65" s="260"/>
      <c r="I65" s="260"/>
      <c r="J65" s="159"/>
      <c r="K65" s="261"/>
      <c r="L65" s="260"/>
      <c r="M65" s="260"/>
      <c r="N65" s="260"/>
      <c r="O65" s="159" t="e">
        <f>ROUND(AVERAGE(L65:N65),0)</f>
        <v>#DIV/0!</v>
      </c>
      <c r="P65" s="159"/>
      <c r="Q65" s="159"/>
      <c r="R65" s="159"/>
      <c r="S65" s="159" t="e">
        <f t="shared" si="1"/>
        <v>#DIV/0!</v>
      </c>
      <c r="T65" s="159"/>
      <c r="U65" s="159"/>
      <c r="V65" s="159"/>
      <c r="W65" s="159" t="e">
        <f t="shared" si="2"/>
        <v>#DIV/0!</v>
      </c>
      <c r="X65" s="159" t="e">
        <f t="shared" si="3"/>
        <v>#DIV/0!</v>
      </c>
      <c r="Y65" s="159" t="e">
        <f>IF(ROUND((J65*O65*X65)^(1/3),0)&lt;=1,1,IF(ROUND((J65*O65*X65)^(1/3),0)&lt;=2.3,2,IF(ROUND((J65*O65*X65)^(1/3),0)&lt;=3.4,3,IF(ROUND((J65*O65*X65)^(1/3),0)&lt;=4.5,4,5))))</f>
        <v>#DIV/0!</v>
      </c>
    </row>
    <row r="66" spans="2:25" ht="15.75" customHeight="1">
      <c r="B66" s="257"/>
      <c r="C66" s="258"/>
      <c r="D66" s="258"/>
      <c r="E66" s="257"/>
      <c r="F66" s="259"/>
      <c r="G66" s="260"/>
      <c r="H66" s="260"/>
      <c r="I66" s="260"/>
      <c r="J66" s="159"/>
      <c r="K66" s="261"/>
      <c r="L66" s="260"/>
      <c r="M66" s="260"/>
      <c r="N66" s="260"/>
      <c r="O66" s="159" t="e">
        <f>ROUND(AVERAGE(L66:N66),0)</f>
        <v>#DIV/0!</v>
      </c>
      <c r="P66" s="159"/>
      <c r="Q66" s="159"/>
      <c r="R66" s="159"/>
      <c r="S66" s="159" t="e">
        <f t="shared" si="1"/>
        <v>#DIV/0!</v>
      </c>
      <c r="T66" s="159"/>
      <c r="U66" s="159"/>
      <c r="V66" s="159"/>
      <c r="W66" s="159" t="e">
        <f t="shared" si="2"/>
        <v>#DIV/0!</v>
      </c>
      <c r="X66" s="159" t="e">
        <f t="shared" si="3"/>
        <v>#DIV/0!</v>
      </c>
      <c r="Y66" s="159" t="e">
        <f>IF(ROUND((J66*O66*X66)^(1/3),0)&lt;=1,1,IF(ROUND((J66*O66*X66)^(1/3),0)&lt;=2.3,2,IF(ROUND((J66*O66*X66)^(1/3),0)&lt;=3.4,3,IF(ROUND((J66*O66*X66)^(1/3),0)&lt;=4.5,4,5))))</f>
        <v>#DIV/0!</v>
      </c>
    </row>
    <row r="67" spans="2:25" ht="15.75" customHeight="1">
      <c r="K67" s="261"/>
    </row>
    <row r="68" spans="2:25" ht="15.75" customHeight="1">
      <c r="K68" s="261"/>
    </row>
    <row r="69" spans="2:25" ht="15.75" customHeight="1">
      <c r="K69" s="261"/>
    </row>
    <row r="70" spans="2:25" ht="15.75" customHeight="1">
      <c r="K70" s="261"/>
    </row>
    <row r="71" spans="2:25" ht="15.75" customHeight="1">
      <c r="K71" s="261"/>
    </row>
    <row r="72" spans="2:25" ht="15.75" customHeight="1">
      <c r="K72" s="261"/>
    </row>
    <row r="73" spans="2:25" ht="15.75" customHeight="1">
      <c r="K73" s="261"/>
    </row>
    <row r="74" spans="2:25" ht="15.75" customHeight="1">
      <c r="K74" s="261"/>
    </row>
    <row r="75" spans="2:25" ht="15.75" customHeight="1">
      <c r="K75" s="261"/>
    </row>
    <row r="76" spans="2:25" ht="15.75" customHeight="1">
      <c r="K76" s="261"/>
    </row>
    <row r="77" spans="2:25" ht="15.75" customHeight="1">
      <c r="K77" s="261"/>
    </row>
    <row r="78" spans="2:25" ht="15.75" customHeight="1">
      <c r="K78" s="261"/>
    </row>
    <row r="79" spans="2:25" ht="15.75" customHeight="1">
      <c r="K79" s="261"/>
    </row>
    <row r="80" spans="2:25" ht="15.75" customHeight="1">
      <c r="K80" s="261"/>
    </row>
    <row r="81" spans="11:11" ht="15.75" customHeight="1">
      <c r="K81" s="261"/>
    </row>
    <row r="82" spans="11:11" ht="15.75" customHeight="1">
      <c r="K82" s="261"/>
    </row>
    <row r="83" spans="11:11" ht="15.75" customHeight="1">
      <c r="K83" s="261"/>
    </row>
    <row r="84" spans="11:11" ht="15.75" customHeight="1">
      <c r="K84" s="261"/>
    </row>
    <row r="85" spans="11:11" ht="15.75" customHeight="1">
      <c r="K85" s="261"/>
    </row>
    <row r="86" spans="11:11" ht="15.75" customHeight="1">
      <c r="K86" s="261"/>
    </row>
    <row r="87" spans="11:11" ht="15.75" customHeight="1">
      <c r="K87" s="261"/>
    </row>
    <row r="88" spans="11:11" ht="15.75" customHeight="1">
      <c r="K88" s="261"/>
    </row>
    <row r="89" spans="11:11" ht="15.75" customHeight="1">
      <c r="K89" s="261"/>
    </row>
    <row r="90" spans="11:11" ht="15.75" customHeight="1">
      <c r="K90" s="261"/>
    </row>
    <row r="91" spans="11:11" ht="15.75" customHeight="1">
      <c r="K91" s="261"/>
    </row>
    <row r="92" spans="11:11" ht="15.75" customHeight="1">
      <c r="K92" s="261"/>
    </row>
    <row r="93" spans="11:11" ht="15.75" customHeight="1">
      <c r="K93" s="261"/>
    </row>
    <row r="94" spans="11:11" ht="15.75" customHeight="1">
      <c r="K94" s="261"/>
    </row>
    <row r="95" spans="11:11" ht="15.75" customHeight="1">
      <c r="K95" s="261"/>
    </row>
    <row r="96" spans="11:11" ht="15.75" customHeight="1">
      <c r="K96" s="261"/>
    </row>
    <row r="97" spans="11:11" ht="15.75" customHeight="1">
      <c r="K97" s="261"/>
    </row>
    <row r="98" spans="11:11" ht="15.75" customHeight="1">
      <c r="K98" s="261"/>
    </row>
    <row r="99" spans="11:11" ht="15.75" customHeight="1">
      <c r="K99" s="261"/>
    </row>
    <row r="100" spans="11:11" ht="15.75" customHeight="1">
      <c r="K100" s="261"/>
    </row>
    <row r="101" spans="11:11" ht="15.75" customHeight="1">
      <c r="K101" s="261"/>
    </row>
    <row r="102" spans="11:11" ht="15.75" customHeight="1">
      <c r="K102" s="261"/>
    </row>
    <row r="103" spans="11:11" ht="15.75" customHeight="1">
      <c r="K103" s="261"/>
    </row>
    <row r="104" spans="11:11" ht="15.75" customHeight="1">
      <c r="K104" s="261"/>
    </row>
    <row r="105" spans="11:11" ht="15.75" customHeight="1">
      <c r="K105" s="261"/>
    </row>
    <row r="106" spans="11:11" ht="15.75" customHeight="1">
      <c r="K106" s="261"/>
    </row>
    <row r="107" spans="11:11" ht="15.75" customHeight="1">
      <c r="K107" s="261"/>
    </row>
    <row r="108" spans="11:11" ht="15.75" customHeight="1">
      <c r="K108" s="261"/>
    </row>
    <row r="109" spans="11:11" ht="15.75" customHeight="1">
      <c r="K109" s="261"/>
    </row>
    <row r="110" spans="11:11" ht="15.75" customHeight="1">
      <c r="K110" s="261"/>
    </row>
    <row r="111" spans="11:11" ht="15.75" customHeight="1">
      <c r="K111" s="261"/>
    </row>
    <row r="112" spans="11:11" ht="15.75" customHeight="1">
      <c r="K112" s="261"/>
    </row>
    <row r="113" spans="11:11" ht="15.75" customHeight="1">
      <c r="K113" s="261"/>
    </row>
    <row r="114" spans="11:11" ht="15.75" customHeight="1">
      <c r="K114" s="261"/>
    </row>
    <row r="115" spans="11:11" ht="15.75" customHeight="1">
      <c r="K115" s="261"/>
    </row>
    <row r="116" spans="11:11" ht="15.75" customHeight="1">
      <c r="K116" s="261"/>
    </row>
    <row r="117" spans="11:11" ht="15.75" customHeight="1">
      <c r="K117" s="261"/>
    </row>
    <row r="118" spans="11:11" ht="15.75" customHeight="1">
      <c r="K118" s="261"/>
    </row>
    <row r="119" spans="11:11" ht="15.75" customHeight="1">
      <c r="K119" s="261"/>
    </row>
    <row r="120" spans="11:11" ht="15.75" customHeight="1">
      <c r="K120" s="261"/>
    </row>
    <row r="121" spans="11:11" ht="15.75" customHeight="1">
      <c r="K121" s="261"/>
    </row>
    <row r="122" spans="11:11" ht="15.75" customHeight="1">
      <c r="K122" s="261"/>
    </row>
    <row r="123" spans="11:11" ht="15.75" customHeight="1">
      <c r="K123" s="261"/>
    </row>
    <row r="124" spans="11:11" ht="15.75" customHeight="1">
      <c r="K124" s="261"/>
    </row>
    <row r="125" spans="11:11" ht="15.75" customHeight="1">
      <c r="K125" s="261"/>
    </row>
    <row r="126" spans="11:11" ht="15.75" customHeight="1">
      <c r="K126" s="261"/>
    </row>
    <row r="127" spans="11:11" ht="15.75" customHeight="1">
      <c r="K127" s="261"/>
    </row>
    <row r="128" spans="11:11" ht="15.75" customHeight="1">
      <c r="K128" s="261"/>
    </row>
    <row r="129" spans="11:11" ht="15.75" customHeight="1">
      <c r="K129" s="261"/>
    </row>
    <row r="130" spans="11:11" ht="15.75" customHeight="1">
      <c r="K130" s="261"/>
    </row>
    <row r="131" spans="11:11" ht="15.75" customHeight="1">
      <c r="K131" s="261"/>
    </row>
    <row r="132" spans="11:11" ht="15.75" customHeight="1">
      <c r="K132" s="261"/>
    </row>
    <row r="133" spans="11:11" ht="15.75" customHeight="1">
      <c r="K133" s="261"/>
    </row>
    <row r="134" spans="11:11" ht="15.75" customHeight="1">
      <c r="K134" s="261"/>
    </row>
    <row r="135" spans="11:11" ht="15.75" customHeight="1">
      <c r="K135" s="261"/>
    </row>
    <row r="136" spans="11:11" ht="15.75" customHeight="1">
      <c r="K136" s="261"/>
    </row>
    <row r="137" spans="11:11" ht="15.75" customHeight="1">
      <c r="K137" s="261"/>
    </row>
    <row r="138" spans="11:11" ht="15.75" customHeight="1">
      <c r="K138" s="261"/>
    </row>
    <row r="139" spans="11:11" ht="15.75" customHeight="1">
      <c r="K139" s="261"/>
    </row>
    <row r="140" spans="11:11" ht="15.75" customHeight="1">
      <c r="K140" s="261"/>
    </row>
    <row r="141" spans="11:11" ht="15.75" customHeight="1">
      <c r="K141" s="261"/>
    </row>
    <row r="142" spans="11:11" ht="15.75" customHeight="1">
      <c r="K142" s="261"/>
    </row>
    <row r="143" spans="11:11" ht="15.75" customHeight="1">
      <c r="K143" s="261"/>
    </row>
    <row r="144" spans="11:11" ht="15.75" customHeight="1">
      <c r="K144" s="261"/>
    </row>
    <row r="145" spans="11:11" ht="15.75" customHeight="1">
      <c r="K145" s="261"/>
    </row>
    <row r="146" spans="11:11" ht="15.75" customHeight="1">
      <c r="K146" s="261"/>
    </row>
    <row r="147" spans="11:11" ht="15.75" customHeight="1">
      <c r="K147" s="261"/>
    </row>
    <row r="148" spans="11:11" ht="15.75" customHeight="1">
      <c r="K148" s="261"/>
    </row>
    <row r="149" spans="11:11" ht="15.75" customHeight="1">
      <c r="K149" s="261"/>
    </row>
    <row r="150" spans="11:11" ht="15.75" customHeight="1">
      <c r="K150" s="261"/>
    </row>
    <row r="151" spans="11:11" ht="15.75" customHeight="1">
      <c r="K151" s="261"/>
    </row>
    <row r="152" spans="11:11" ht="15.75" customHeight="1">
      <c r="K152" s="261"/>
    </row>
    <row r="153" spans="11:11" ht="15.75" customHeight="1">
      <c r="K153" s="261"/>
    </row>
    <row r="154" spans="11:11" ht="15.75" customHeight="1">
      <c r="K154" s="261"/>
    </row>
    <row r="155" spans="11:11" ht="15.75" customHeight="1">
      <c r="K155" s="261"/>
    </row>
    <row r="156" spans="11:11" ht="15.75" customHeight="1">
      <c r="K156" s="261"/>
    </row>
    <row r="157" spans="11:11" ht="15.75" customHeight="1">
      <c r="K157" s="261"/>
    </row>
    <row r="158" spans="11:11" ht="15.75" customHeight="1">
      <c r="K158" s="261"/>
    </row>
    <row r="159" spans="11:11" ht="15.75" customHeight="1">
      <c r="K159" s="261"/>
    </row>
    <row r="160" spans="11:11" ht="15.75" customHeight="1">
      <c r="K160" s="261"/>
    </row>
    <row r="161" spans="11:11" ht="15.75" customHeight="1">
      <c r="K161" s="261"/>
    </row>
    <row r="162" spans="11:11" ht="15.75" customHeight="1">
      <c r="K162" s="261"/>
    </row>
    <row r="163" spans="11:11" ht="15.75" customHeight="1">
      <c r="K163" s="261"/>
    </row>
    <row r="164" spans="11:11" ht="15.75" customHeight="1">
      <c r="K164" s="261"/>
    </row>
    <row r="165" spans="11:11" ht="15.75" customHeight="1">
      <c r="K165" s="261"/>
    </row>
    <row r="166" spans="11:11" ht="15.75" customHeight="1">
      <c r="K166" s="261"/>
    </row>
    <row r="167" spans="11:11" ht="15.75" customHeight="1">
      <c r="K167" s="261"/>
    </row>
    <row r="168" spans="11:11" ht="15.75" customHeight="1">
      <c r="K168" s="261"/>
    </row>
    <row r="169" spans="11:11" ht="15.75" customHeight="1">
      <c r="K169" s="261"/>
    </row>
    <row r="170" spans="11:11" ht="15.75" customHeight="1">
      <c r="K170" s="261"/>
    </row>
    <row r="171" spans="11:11" ht="15.75" customHeight="1">
      <c r="K171" s="261"/>
    </row>
    <row r="172" spans="11:11" ht="15.75" customHeight="1">
      <c r="K172" s="261"/>
    </row>
    <row r="173" spans="11:11" ht="15.75" customHeight="1">
      <c r="K173" s="261"/>
    </row>
    <row r="174" spans="11:11" ht="15.75" customHeight="1">
      <c r="K174" s="261"/>
    </row>
    <row r="175" spans="11:11" ht="15.75" customHeight="1">
      <c r="K175" s="261"/>
    </row>
    <row r="176" spans="11:11" ht="15.75" customHeight="1">
      <c r="K176" s="261"/>
    </row>
    <row r="177" spans="11:11" ht="15.75" customHeight="1">
      <c r="K177" s="261"/>
    </row>
    <row r="178" spans="11:11" ht="15.75" customHeight="1">
      <c r="K178" s="261"/>
    </row>
    <row r="179" spans="11:11" ht="15.75" customHeight="1">
      <c r="K179" s="261"/>
    </row>
    <row r="180" spans="11:11" ht="15.75" customHeight="1">
      <c r="K180" s="261"/>
    </row>
    <row r="181" spans="11:11" ht="15.75" customHeight="1">
      <c r="K181" s="261"/>
    </row>
    <row r="182" spans="11:11" ht="15.75" customHeight="1">
      <c r="K182" s="261"/>
    </row>
    <row r="183" spans="11:11" ht="15.75" customHeight="1">
      <c r="K183" s="261"/>
    </row>
    <row r="184" spans="11:11" ht="15.75" customHeight="1">
      <c r="K184" s="261"/>
    </row>
    <row r="185" spans="11:11" ht="15.75" customHeight="1">
      <c r="K185" s="261"/>
    </row>
    <row r="186" spans="11:11" ht="15.75" customHeight="1">
      <c r="K186" s="261"/>
    </row>
    <row r="187" spans="11:11" ht="15.75" customHeight="1">
      <c r="K187" s="261"/>
    </row>
    <row r="188" spans="11:11" ht="15.75" customHeight="1">
      <c r="K188" s="261"/>
    </row>
    <row r="189" spans="11:11" ht="15.75" customHeight="1">
      <c r="K189" s="261"/>
    </row>
    <row r="190" spans="11:11" ht="15.75" customHeight="1">
      <c r="K190" s="261"/>
    </row>
    <row r="191" spans="11:11" ht="15.75" customHeight="1">
      <c r="K191" s="261"/>
    </row>
    <row r="192" spans="11:11" ht="15.75" customHeight="1">
      <c r="K192" s="261"/>
    </row>
    <row r="193" spans="11:11" ht="15.75" customHeight="1">
      <c r="K193" s="261"/>
    </row>
    <row r="194" spans="11:11" ht="15.75" customHeight="1">
      <c r="K194" s="261"/>
    </row>
    <row r="195" spans="11:11" ht="15.75" customHeight="1">
      <c r="K195" s="261"/>
    </row>
    <row r="196" spans="11:11" ht="15.75" customHeight="1">
      <c r="K196" s="261"/>
    </row>
    <row r="197" spans="11:11" ht="15.75" customHeight="1">
      <c r="K197" s="261"/>
    </row>
    <row r="198" spans="11:11" ht="15.75" customHeight="1">
      <c r="K198" s="261"/>
    </row>
    <row r="199" spans="11:11" ht="15.75" customHeight="1">
      <c r="K199" s="261"/>
    </row>
    <row r="200" spans="11:11" ht="15.75" customHeight="1">
      <c r="K200" s="261"/>
    </row>
    <row r="201" spans="11:11" ht="15.75" customHeight="1">
      <c r="K201" s="261"/>
    </row>
    <row r="202" spans="11:11" ht="15.75" customHeight="1">
      <c r="K202" s="261"/>
    </row>
    <row r="203" spans="11:11" ht="15.75" customHeight="1">
      <c r="K203" s="261"/>
    </row>
    <row r="204" spans="11:11" ht="15.75" customHeight="1">
      <c r="K204" s="261"/>
    </row>
    <row r="205" spans="11:11" ht="15.75" customHeight="1">
      <c r="K205" s="261"/>
    </row>
    <row r="206" spans="11:11" ht="15.75" customHeight="1">
      <c r="K206" s="261"/>
    </row>
    <row r="207" spans="11:11" ht="15.75" customHeight="1">
      <c r="K207" s="261"/>
    </row>
    <row r="208" spans="11:11" ht="15.75" customHeight="1">
      <c r="K208" s="261"/>
    </row>
    <row r="209" spans="11:11" ht="15.75" customHeight="1">
      <c r="K209" s="261"/>
    </row>
    <row r="210" spans="11:11" ht="15.75" customHeight="1">
      <c r="K210" s="261"/>
    </row>
    <row r="211" spans="11:11" ht="15.75" customHeight="1">
      <c r="K211" s="261"/>
    </row>
    <row r="212" spans="11:11" ht="15.75" customHeight="1">
      <c r="K212" s="261"/>
    </row>
    <row r="213" spans="11:11" ht="15.75" customHeight="1">
      <c r="K213" s="261"/>
    </row>
    <row r="214" spans="11:11" ht="15.75" customHeight="1">
      <c r="K214" s="261"/>
    </row>
    <row r="215" spans="11:11" ht="15.75" customHeight="1">
      <c r="K215" s="261"/>
    </row>
    <row r="216" spans="11:11" ht="15.75" customHeight="1">
      <c r="K216" s="261"/>
    </row>
    <row r="217" spans="11:11" ht="15.75" customHeight="1">
      <c r="K217" s="261"/>
    </row>
    <row r="218" spans="11:11" ht="15.75" customHeight="1">
      <c r="K218" s="261"/>
    </row>
    <row r="219" spans="11:11" ht="15.75" customHeight="1">
      <c r="K219" s="261"/>
    </row>
    <row r="220" spans="11:11" ht="15.75" customHeight="1">
      <c r="K220" s="261"/>
    </row>
    <row r="221" spans="11:11" ht="15.75" customHeight="1">
      <c r="K221" s="261"/>
    </row>
    <row r="222" spans="11:11" ht="15.75" customHeight="1">
      <c r="K222" s="261"/>
    </row>
    <row r="223" spans="11:11" ht="15.75" customHeight="1">
      <c r="K223" s="261"/>
    </row>
    <row r="224" spans="11:11" ht="15.75" customHeight="1">
      <c r="K224" s="261"/>
    </row>
    <row r="225" spans="11:11" ht="15.75" customHeight="1">
      <c r="K225" s="261"/>
    </row>
    <row r="226" spans="11:11" ht="15.75" customHeight="1">
      <c r="K226" s="261"/>
    </row>
    <row r="227" spans="11:11" ht="15.75" customHeight="1">
      <c r="K227" s="261"/>
    </row>
    <row r="228" spans="11:11" ht="15.75" customHeight="1">
      <c r="K228" s="261"/>
    </row>
    <row r="229" spans="11:11" ht="15.75" customHeight="1">
      <c r="K229" s="261"/>
    </row>
    <row r="230" spans="11:11" ht="15.75" customHeight="1">
      <c r="K230" s="261"/>
    </row>
    <row r="231" spans="11:11" ht="15.75" customHeight="1">
      <c r="K231" s="261"/>
    </row>
    <row r="232" spans="11:11" ht="15.75" customHeight="1">
      <c r="K232" s="261"/>
    </row>
    <row r="233" spans="11:11" ht="15.75" customHeight="1">
      <c r="K233" s="261"/>
    </row>
    <row r="234" spans="11:11" ht="15.75" customHeight="1">
      <c r="K234" s="261"/>
    </row>
    <row r="235" spans="11:11" ht="15.75" customHeight="1">
      <c r="K235" s="261"/>
    </row>
    <row r="236" spans="11:11" ht="15.75" customHeight="1">
      <c r="K236" s="261"/>
    </row>
    <row r="237" spans="11:11" ht="15.75" customHeight="1">
      <c r="K237" s="261"/>
    </row>
    <row r="238" spans="11:11" ht="15.75" customHeight="1">
      <c r="K238" s="261"/>
    </row>
    <row r="239" spans="11:11" ht="15.75" customHeight="1">
      <c r="K239" s="261"/>
    </row>
    <row r="240" spans="11:11" ht="15.75" customHeight="1">
      <c r="K240" s="261"/>
    </row>
    <row r="241" spans="11:11" ht="15.75" customHeight="1">
      <c r="K241" s="261"/>
    </row>
    <row r="242" spans="11:11" ht="15.75" customHeight="1">
      <c r="K242" s="261"/>
    </row>
    <row r="243" spans="11:11" ht="15.75" customHeight="1">
      <c r="K243" s="261"/>
    </row>
    <row r="244" spans="11:11" ht="15.75" customHeight="1">
      <c r="K244" s="261"/>
    </row>
    <row r="245" spans="11:11" ht="15.75" customHeight="1">
      <c r="K245" s="261"/>
    </row>
    <row r="246" spans="11:11" ht="15.75" customHeight="1">
      <c r="K246" s="261"/>
    </row>
    <row r="247" spans="11:11" ht="15.75" customHeight="1">
      <c r="K247" s="261"/>
    </row>
    <row r="248" spans="11:11" ht="15.75" customHeight="1">
      <c r="K248" s="261"/>
    </row>
    <row r="249" spans="11:11" ht="15.75" customHeight="1">
      <c r="K249" s="261"/>
    </row>
    <row r="250" spans="11:11" ht="15.75" customHeight="1">
      <c r="K250" s="261"/>
    </row>
    <row r="251" spans="11:11" ht="15.75" customHeight="1">
      <c r="K251" s="261"/>
    </row>
    <row r="252" spans="11:11" ht="15.75" customHeight="1">
      <c r="K252" s="261"/>
    </row>
    <row r="253" spans="11:11" ht="15.75" customHeight="1">
      <c r="K253" s="261"/>
    </row>
    <row r="254" spans="11:11" ht="15.75" customHeight="1">
      <c r="K254" s="261"/>
    </row>
    <row r="255" spans="11:11" ht="15.75" customHeight="1">
      <c r="K255" s="261"/>
    </row>
    <row r="256" spans="11:11" ht="15.75" customHeight="1">
      <c r="K256" s="261"/>
    </row>
    <row r="257" spans="11:11" ht="15.75" customHeight="1">
      <c r="K257" s="261"/>
    </row>
    <row r="258" spans="11:11" ht="15.75" customHeight="1">
      <c r="K258" s="261"/>
    </row>
    <row r="259" spans="11:11" ht="15.75" customHeight="1">
      <c r="K259" s="261"/>
    </row>
    <row r="260" spans="11:11" ht="15.75" customHeight="1">
      <c r="K260" s="261"/>
    </row>
    <row r="261" spans="11:11" ht="15.75" customHeight="1">
      <c r="K261" s="261"/>
    </row>
    <row r="262" spans="11:11" ht="15.75" customHeight="1">
      <c r="K262" s="261"/>
    </row>
    <row r="263" spans="11:11" ht="15.75" customHeight="1">
      <c r="K263" s="261"/>
    </row>
    <row r="264" spans="11:11" ht="15.75" customHeight="1">
      <c r="K264" s="261"/>
    </row>
    <row r="265" spans="11:11" ht="15.75" customHeight="1">
      <c r="K265" s="261"/>
    </row>
    <row r="266" spans="11:11" ht="15.75" customHeight="1">
      <c r="K266" s="261"/>
    </row>
    <row r="267" spans="11:11" ht="15.75" customHeight="1">
      <c r="K267" s="261"/>
    </row>
    <row r="268" spans="11:11" ht="15.75" customHeight="1">
      <c r="K268" s="261"/>
    </row>
    <row r="269" spans="11:11" ht="15.75" customHeight="1">
      <c r="K269" s="261"/>
    </row>
    <row r="270" spans="11:11" ht="15.75" customHeight="1">
      <c r="K270" s="261"/>
    </row>
    <row r="271" spans="11:11" ht="15.75" customHeight="1">
      <c r="K271" s="261"/>
    </row>
    <row r="272" spans="11:11" ht="15.75" customHeight="1">
      <c r="K272" s="261"/>
    </row>
    <row r="273" spans="11:11" ht="15.75" customHeight="1">
      <c r="K273" s="261"/>
    </row>
    <row r="274" spans="11:11" ht="15.75" customHeight="1">
      <c r="K274" s="261"/>
    </row>
    <row r="275" spans="11:11" ht="15.75" customHeight="1">
      <c r="K275" s="261"/>
    </row>
    <row r="276" spans="11:11" ht="15.75" customHeight="1">
      <c r="K276" s="261"/>
    </row>
    <row r="277" spans="11:11" ht="15.75" customHeight="1">
      <c r="K277" s="261"/>
    </row>
    <row r="278" spans="11:11" ht="15.75" customHeight="1">
      <c r="K278" s="261"/>
    </row>
    <row r="279" spans="11:11" ht="15.75" customHeight="1">
      <c r="K279" s="261"/>
    </row>
    <row r="280" spans="11:11" ht="15.75" customHeight="1">
      <c r="K280" s="261"/>
    </row>
    <row r="281" spans="11:11" ht="15.75" customHeight="1">
      <c r="K281" s="261"/>
    </row>
    <row r="282" spans="11:11" ht="15.75" customHeight="1">
      <c r="K282" s="261"/>
    </row>
    <row r="283" spans="11:11" ht="15.75" customHeight="1">
      <c r="K283" s="261"/>
    </row>
    <row r="284" spans="11:11" ht="15.75" customHeight="1">
      <c r="K284" s="261"/>
    </row>
    <row r="285" spans="11:11" ht="15.75" customHeight="1">
      <c r="K285" s="261"/>
    </row>
    <row r="286" spans="11:11" ht="15.75" customHeight="1">
      <c r="K286" s="261"/>
    </row>
    <row r="287" spans="11:11" ht="15.75" customHeight="1">
      <c r="K287" s="261"/>
    </row>
    <row r="288" spans="11:11" ht="15.75" customHeight="1">
      <c r="K288" s="261"/>
    </row>
    <row r="289" spans="11:11" ht="15.75" customHeight="1">
      <c r="K289" s="261"/>
    </row>
    <row r="290" spans="11:11" ht="15.75" customHeight="1">
      <c r="K290" s="261"/>
    </row>
    <row r="291" spans="11:11" ht="15.75" customHeight="1">
      <c r="K291" s="261"/>
    </row>
    <row r="292" spans="11:11" ht="15.75" customHeight="1">
      <c r="K292" s="261"/>
    </row>
    <row r="293" spans="11:11" ht="15.75" customHeight="1">
      <c r="K293" s="261"/>
    </row>
    <row r="294" spans="11:11" ht="15.75" customHeight="1">
      <c r="K294" s="261"/>
    </row>
    <row r="295" spans="11:11" ht="15.75" customHeight="1">
      <c r="K295" s="261"/>
    </row>
    <row r="296" spans="11:11" ht="15.75" customHeight="1">
      <c r="K296" s="261"/>
    </row>
    <row r="297" spans="11:11" ht="15.75" customHeight="1">
      <c r="K297" s="261"/>
    </row>
    <row r="298" spans="11:11" ht="15.75" customHeight="1">
      <c r="K298" s="261"/>
    </row>
    <row r="299" spans="11:11" ht="15.75" customHeight="1">
      <c r="K299" s="261"/>
    </row>
    <row r="300" spans="11:11" ht="15.75" customHeight="1">
      <c r="K300" s="261"/>
    </row>
    <row r="301" spans="11:11" ht="15.75" customHeight="1">
      <c r="K301" s="261"/>
    </row>
    <row r="302" spans="11:11" ht="15.75" customHeight="1">
      <c r="K302" s="261"/>
    </row>
    <row r="303" spans="11:11" ht="15.75" customHeight="1">
      <c r="K303" s="261"/>
    </row>
    <row r="304" spans="11:11" ht="15.75" customHeight="1">
      <c r="K304" s="261"/>
    </row>
    <row r="305" spans="11:11" ht="15.75" customHeight="1">
      <c r="K305" s="261"/>
    </row>
    <row r="306" spans="11:11" ht="15.75" customHeight="1">
      <c r="K306" s="261"/>
    </row>
    <row r="307" spans="11:11" ht="15.75" customHeight="1">
      <c r="K307" s="261"/>
    </row>
    <row r="308" spans="11:11" ht="15.75" customHeight="1">
      <c r="K308" s="261"/>
    </row>
    <row r="309" spans="11:11" ht="15.75" customHeight="1">
      <c r="K309" s="261"/>
    </row>
    <row r="310" spans="11:11" ht="15.75" customHeight="1">
      <c r="K310" s="261"/>
    </row>
    <row r="311" spans="11:11" ht="15.75" customHeight="1">
      <c r="K311" s="261"/>
    </row>
    <row r="312" spans="11:11" ht="15.75" customHeight="1">
      <c r="K312" s="261"/>
    </row>
    <row r="313" spans="11:11" ht="15.75" customHeight="1">
      <c r="K313" s="261"/>
    </row>
    <row r="314" spans="11:11" ht="15.75" customHeight="1">
      <c r="K314" s="261"/>
    </row>
    <row r="315" spans="11:11" ht="15.75" customHeight="1">
      <c r="K315" s="261"/>
    </row>
    <row r="316" spans="11:11" ht="15.75" customHeight="1">
      <c r="K316" s="261"/>
    </row>
    <row r="317" spans="11:11" ht="15.75" customHeight="1">
      <c r="K317" s="261"/>
    </row>
    <row r="318" spans="11:11" ht="15.75" customHeight="1">
      <c r="K318" s="261"/>
    </row>
    <row r="319" spans="11:11" ht="15.75" customHeight="1">
      <c r="K319" s="261"/>
    </row>
    <row r="320" spans="11:11" ht="15.75" customHeight="1">
      <c r="K320" s="261"/>
    </row>
    <row r="321" spans="11:11" ht="15.75" customHeight="1">
      <c r="K321" s="261"/>
    </row>
    <row r="322" spans="11:11" ht="15.75" customHeight="1">
      <c r="K322" s="261"/>
    </row>
    <row r="323" spans="11:11" ht="15.75" customHeight="1">
      <c r="K323" s="261"/>
    </row>
    <row r="324" spans="11:11" ht="15.75" customHeight="1">
      <c r="K324" s="261"/>
    </row>
    <row r="325" spans="11:11" ht="15.75" customHeight="1">
      <c r="K325" s="261"/>
    </row>
    <row r="326" spans="11:11" ht="15.75" customHeight="1">
      <c r="K326" s="261"/>
    </row>
    <row r="327" spans="11:11" ht="15.75" customHeight="1">
      <c r="K327" s="261"/>
    </row>
    <row r="328" spans="11:11" ht="15.75" customHeight="1">
      <c r="K328" s="261"/>
    </row>
    <row r="329" spans="11:11" ht="15.75" customHeight="1">
      <c r="K329" s="261"/>
    </row>
    <row r="330" spans="11:11" ht="15.75" customHeight="1">
      <c r="K330" s="261"/>
    </row>
    <row r="331" spans="11:11" ht="15.75" customHeight="1">
      <c r="K331" s="261"/>
    </row>
    <row r="332" spans="11:11" ht="15.75" customHeight="1">
      <c r="K332" s="261"/>
    </row>
    <row r="333" spans="11:11" ht="15.75" customHeight="1">
      <c r="K333" s="261"/>
    </row>
    <row r="334" spans="11:11" ht="15.75" customHeight="1">
      <c r="K334" s="261"/>
    </row>
    <row r="335" spans="11:11" ht="15.75" customHeight="1">
      <c r="K335" s="261"/>
    </row>
    <row r="336" spans="11:11" ht="15.75" customHeight="1">
      <c r="K336" s="261"/>
    </row>
    <row r="337" spans="11:11" ht="15.75" customHeight="1">
      <c r="K337" s="261"/>
    </row>
    <row r="338" spans="11:11" ht="15.75" customHeight="1">
      <c r="K338" s="261"/>
    </row>
    <row r="339" spans="11:11" ht="15.75" customHeight="1">
      <c r="K339" s="261"/>
    </row>
    <row r="340" spans="11:11" ht="15.75" customHeight="1">
      <c r="K340" s="261"/>
    </row>
    <row r="341" spans="11:11" ht="15.75" customHeight="1">
      <c r="K341" s="261"/>
    </row>
    <row r="342" spans="11:11" ht="15.75" customHeight="1">
      <c r="K342" s="261"/>
    </row>
    <row r="343" spans="11:11" ht="15.75" customHeight="1">
      <c r="K343" s="261"/>
    </row>
    <row r="344" spans="11:11" ht="15.75" customHeight="1">
      <c r="K344" s="261"/>
    </row>
    <row r="345" spans="11:11" ht="15.75" customHeight="1">
      <c r="K345" s="261"/>
    </row>
    <row r="346" spans="11:11" ht="15.75" customHeight="1">
      <c r="K346" s="261"/>
    </row>
    <row r="347" spans="11:11" ht="15.75" customHeight="1">
      <c r="K347" s="261"/>
    </row>
    <row r="348" spans="11:11" ht="15.75" customHeight="1">
      <c r="K348" s="261"/>
    </row>
    <row r="349" spans="11:11" ht="15.75" customHeight="1">
      <c r="K349" s="261"/>
    </row>
    <row r="350" spans="11:11" ht="15.75" customHeight="1">
      <c r="K350" s="261"/>
    </row>
    <row r="351" spans="11:11" ht="15.75" customHeight="1">
      <c r="K351" s="261"/>
    </row>
    <row r="352" spans="11:11" ht="15.75" customHeight="1">
      <c r="K352" s="261"/>
    </row>
    <row r="353" spans="11:11" ht="15.75" customHeight="1">
      <c r="K353" s="261"/>
    </row>
    <row r="354" spans="11:11" ht="15.75" customHeight="1">
      <c r="K354" s="261"/>
    </row>
    <row r="355" spans="11:11" ht="15.75" customHeight="1">
      <c r="K355" s="261"/>
    </row>
    <row r="356" spans="11:11" ht="15.75" customHeight="1">
      <c r="K356" s="261"/>
    </row>
    <row r="357" spans="11:11" ht="15.75" customHeight="1">
      <c r="K357" s="261"/>
    </row>
    <row r="358" spans="11:11" ht="15.75" customHeight="1">
      <c r="K358" s="261"/>
    </row>
    <row r="359" spans="11:11" ht="15.75" customHeight="1">
      <c r="K359" s="261"/>
    </row>
    <row r="360" spans="11:11" ht="15.75" customHeight="1">
      <c r="K360" s="261"/>
    </row>
    <row r="361" spans="11:11" ht="15.75" customHeight="1">
      <c r="K361" s="261"/>
    </row>
    <row r="362" spans="11:11" ht="15.75" customHeight="1">
      <c r="K362" s="261"/>
    </row>
    <row r="363" spans="11:11" ht="15.75" customHeight="1">
      <c r="K363" s="261"/>
    </row>
    <row r="364" spans="11:11" ht="15.75" customHeight="1">
      <c r="K364" s="261"/>
    </row>
    <row r="365" spans="11:11" ht="15.75" customHeight="1">
      <c r="K365" s="261"/>
    </row>
    <row r="366" spans="11:11" ht="15.75" customHeight="1">
      <c r="K366" s="261"/>
    </row>
    <row r="367" spans="11:11" ht="15.75" customHeight="1">
      <c r="K367" s="261"/>
    </row>
    <row r="368" spans="11:11" ht="15.75" customHeight="1">
      <c r="K368" s="261"/>
    </row>
    <row r="369" spans="11:11" ht="15.75" customHeight="1">
      <c r="K369" s="261"/>
    </row>
    <row r="370" spans="11:11" ht="15.75" customHeight="1">
      <c r="K370" s="261"/>
    </row>
    <row r="371" spans="11:11" ht="15.75" customHeight="1">
      <c r="K371" s="261"/>
    </row>
    <row r="372" spans="11:11" ht="15.75" customHeight="1">
      <c r="K372" s="261"/>
    </row>
    <row r="373" spans="11:11" ht="15.75" customHeight="1">
      <c r="K373" s="261"/>
    </row>
    <row r="374" spans="11:11" ht="15.75" customHeight="1">
      <c r="K374" s="261"/>
    </row>
    <row r="375" spans="11:11" ht="15.75" customHeight="1">
      <c r="K375" s="261"/>
    </row>
    <row r="376" spans="11:11" ht="15.75" customHeight="1">
      <c r="K376" s="261"/>
    </row>
    <row r="377" spans="11:11" ht="15.75" customHeight="1">
      <c r="K377" s="261"/>
    </row>
    <row r="378" spans="11:11" ht="15.75" customHeight="1">
      <c r="K378" s="261"/>
    </row>
    <row r="379" spans="11:11" ht="15.75" customHeight="1">
      <c r="K379" s="261"/>
    </row>
    <row r="380" spans="11:11" ht="15.75" customHeight="1">
      <c r="K380" s="261"/>
    </row>
    <row r="381" spans="11:11" ht="15.75" customHeight="1">
      <c r="K381" s="261"/>
    </row>
    <row r="382" spans="11:11" ht="15.75" customHeight="1">
      <c r="K382" s="261"/>
    </row>
    <row r="383" spans="11:11" ht="15.75" customHeight="1">
      <c r="K383" s="261"/>
    </row>
    <row r="384" spans="11:11" ht="15.75" customHeight="1">
      <c r="K384" s="261"/>
    </row>
    <row r="385" spans="11:11" ht="15.75" customHeight="1">
      <c r="K385" s="261"/>
    </row>
    <row r="386" spans="11:11" ht="15.75" customHeight="1">
      <c r="K386" s="261"/>
    </row>
    <row r="387" spans="11:11" ht="15.75" customHeight="1">
      <c r="K387" s="261"/>
    </row>
    <row r="388" spans="11:11" ht="15.75" customHeight="1">
      <c r="K388" s="261"/>
    </row>
    <row r="389" spans="11:11" ht="15.75" customHeight="1">
      <c r="K389" s="261"/>
    </row>
    <row r="390" spans="11:11" ht="15.75" customHeight="1">
      <c r="K390" s="261"/>
    </row>
    <row r="391" spans="11:11" ht="15.75" customHeight="1">
      <c r="K391" s="261"/>
    </row>
    <row r="392" spans="11:11" ht="15.75" customHeight="1">
      <c r="K392" s="261"/>
    </row>
    <row r="393" spans="11:11" ht="15.75" customHeight="1">
      <c r="K393" s="261"/>
    </row>
    <row r="394" spans="11:11" ht="15.75" customHeight="1">
      <c r="K394" s="261"/>
    </row>
    <row r="395" spans="11:11" ht="15.75" customHeight="1">
      <c r="K395" s="261"/>
    </row>
    <row r="396" spans="11:11" ht="15.75" customHeight="1">
      <c r="K396" s="261"/>
    </row>
    <row r="397" spans="11:11" ht="15.75" customHeight="1">
      <c r="K397" s="261"/>
    </row>
    <row r="398" spans="11:11" ht="15.75" customHeight="1">
      <c r="K398" s="261"/>
    </row>
    <row r="399" spans="11:11" ht="15.75" customHeight="1">
      <c r="K399" s="261"/>
    </row>
    <row r="400" spans="11:11" ht="15.75" customHeight="1">
      <c r="K400" s="261"/>
    </row>
    <row r="401" spans="11:11" ht="15.75" customHeight="1">
      <c r="K401" s="261"/>
    </row>
    <row r="402" spans="11:11" ht="15.75" customHeight="1">
      <c r="K402" s="261"/>
    </row>
    <row r="403" spans="11:11" ht="15.75" customHeight="1">
      <c r="K403" s="261"/>
    </row>
    <row r="404" spans="11:11" ht="15.75" customHeight="1">
      <c r="K404" s="261"/>
    </row>
    <row r="405" spans="11:11" ht="15.75" customHeight="1">
      <c r="K405" s="261"/>
    </row>
    <row r="406" spans="11:11" ht="15.75" customHeight="1">
      <c r="K406" s="261"/>
    </row>
    <row r="407" spans="11:11" ht="15.75" customHeight="1">
      <c r="K407" s="261"/>
    </row>
    <row r="408" spans="11:11" ht="15.75" customHeight="1">
      <c r="K408" s="261"/>
    </row>
    <row r="409" spans="11:11" ht="15.75" customHeight="1">
      <c r="K409" s="261"/>
    </row>
    <row r="410" spans="11:11" ht="15.75" customHeight="1">
      <c r="K410" s="261"/>
    </row>
    <row r="411" spans="11:11" ht="15.75" customHeight="1">
      <c r="K411" s="261"/>
    </row>
    <row r="412" spans="11:11" ht="15.75" customHeight="1">
      <c r="K412" s="261"/>
    </row>
    <row r="413" spans="11:11" ht="15.75" customHeight="1">
      <c r="K413" s="261"/>
    </row>
    <row r="414" spans="11:11" ht="15.75" customHeight="1">
      <c r="K414" s="261"/>
    </row>
    <row r="415" spans="11:11" ht="15.75" customHeight="1">
      <c r="K415" s="261"/>
    </row>
    <row r="416" spans="11:11" ht="15.75" customHeight="1">
      <c r="K416" s="261"/>
    </row>
    <row r="417" spans="11:11" ht="15.75" customHeight="1">
      <c r="K417" s="261"/>
    </row>
    <row r="418" spans="11:11" ht="15.75" customHeight="1">
      <c r="K418" s="261"/>
    </row>
    <row r="419" spans="11:11" ht="15.75" customHeight="1">
      <c r="K419" s="261"/>
    </row>
    <row r="420" spans="11:11" ht="15.75" customHeight="1">
      <c r="K420" s="261"/>
    </row>
    <row r="421" spans="11:11" ht="15.75" customHeight="1">
      <c r="K421" s="261"/>
    </row>
    <row r="422" spans="11:11" ht="15.75" customHeight="1">
      <c r="K422" s="261"/>
    </row>
    <row r="423" spans="11:11" ht="15.75" customHeight="1">
      <c r="K423" s="261"/>
    </row>
    <row r="424" spans="11:11" ht="15.75" customHeight="1">
      <c r="K424" s="261"/>
    </row>
    <row r="425" spans="11:11" ht="15.75" customHeight="1">
      <c r="K425" s="261"/>
    </row>
    <row r="426" spans="11:11" ht="15.75" customHeight="1">
      <c r="K426" s="261"/>
    </row>
    <row r="427" spans="11:11" ht="15.75" customHeight="1">
      <c r="K427" s="261"/>
    </row>
    <row r="428" spans="11:11" ht="15.75" customHeight="1">
      <c r="K428" s="261"/>
    </row>
    <row r="429" spans="11:11" ht="15.75" customHeight="1">
      <c r="K429" s="261"/>
    </row>
    <row r="430" spans="11:11" ht="15.75" customHeight="1">
      <c r="K430" s="261"/>
    </row>
    <row r="431" spans="11:11" ht="15.75" customHeight="1">
      <c r="K431" s="261"/>
    </row>
    <row r="432" spans="11:11" ht="15.75" customHeight="1">
      <c r="K432" s="261"/>
    </row>
    <row r="433" spans="11:11" ht="15.75" customHeight="1">
      <c r="K433" s="261"/>
    </row>
    <row r="434" spans="11:11" ht="15.75" customHeight="1">
      <c r="K434" s="261"/>
    </row>
    <row r="435" spans="11:11" ht="15.75" customHeight="1">
      <c r="K435" s="261"/>
    </row>
    <row r="436" spans="11:11" ht="15.75" customHeight="1">
      <c r="K436" s="261"/>
    </row>
    <row r="437" spans="11:11" ht="15.75" customHeight="1">
      <c r="K437" s="261"/>
    </row>
    <row r="438" spans="11:11" ht="15.75" customHeight="1">
      <c r="K438" s="261"/>
    </row>
    <row r="439" spans="11:11" ht="15.75" customHeight="1">
      <c r="K439" s="261"/>
    </row>
    <row r="440" spans="11:11" ht="15.75" customHeight="1">
      <c r="K440" s="261"/>
    </row>
    <row r="441" spans="11:11" ht="15.75" customHeight="1">
      <c r="K441" s="261"/>
    </row>
    <row r="442" spans="11:11" ht="15.75" customHeight="1">
      <c r="K442" s="261"/>
    </row>
    <row r="443" spans="11:11" ht="15.75" customHeight="1">
      <c r="K443" s="261"/>
    </row>
    <row r="444" spans="11:11" ht="15.75" customHeight="1">
      <c r="K444" s="261"/>
    </row>
    <row r="445" spans="11:11" ht="15.75" customHeight="1">
      <c r="K445" s="261"/>
    </row>
    <row r="446" spans="11:11" ht="15.75" customHeight="1">
      <c r="K446" s="261"/>
    </row>
    <row r="447" spans="11:11" ht="15.75" customHeight="1">
      <c r="K447" s="261"/>
    </row>
    <row r="448" spans="11:11" ht="15.75" customHeight="1">
      <c r="K448" s="261"/>
    </row>
    <row r="449" spans="11:11" ht="15.75" customHeight="1">
      <c r="K449" s="261"/>
    </row>
    <row r="450" spans="11:11" ht="15.75" customHeight="1">
      <c r="K450" s="261"/>
    </row>
    <row r="451" spans="11:11" ht="15.75" customHeight="1">
      <c r="K451" s="261"/>
    </row>
    <row r="452" spans="11:11" ht="15.75" customHeight="1">
      <c r="K452" s="261"/>
    </row>
    <row r="453" spans="11:11" ht="15.75" customHeight="1">
      <c r="K453" s="261"/>
    </row>
    <row r="454" spans="11:11" ht="15.75" customHeight="1">
      <c r="K454" s="261"/>
    </row>
    <row r="455" spans="11:11" ht="15.75" customHeight="1">
      <c r="K455" s="261"/>
    </row>
    <row r="456" spans="11:11" ht="15.75" customHeight="1">
      <c r="K456" s="261"/>
    </row>
    <row r="457" spans="11:11" ht="15.75" customHeight="1">
      <c r="K457" s="261"/>
    </row>
    <row r="458" spans="11:11" ht="15.75" customHeight="1">
      <c r="K458" s="261"/>
    </row>
    <row r="459" spans="11:11" ht="15.75" customHeight="1">
      <c r="K459" s="261"/>
    </row>
    <row r="460" spans="11:11" ht="15.75" customHeight="1">
      <c r="K460" s="261"/>
    </row>
    <row r="461" spans="11:11" ht="15.75" customHeight="1">
      <c r="K461" s="261"/>
    </row>
    <row r="462" spans="11:11" ht="15.75" customHeight="1">
      <c r="K462" s="261"/>
    </row>
    <row r="463" spans="11:11" ht="15.75" customHeight="1">
      <c r="K463" s="261"/>
    </row>
    <row r="464" spans="11:11" ht="15.75" customHeight="1">
      <c r="K464" s="261"/>
    </row>
    <row r="465" spans="11:11" ht="15.75" customHeight="1">
      <c r="K465" s="261"/>
    </row>
    <row r="466" spans="11:11" ht="15.75" customHeight="1">
      <c r="K466" s="261"/>
    </row>
    <row r="467" spans="11:11" ht="15.75" customHeight="1">
      <c r="K467" s="261"/>
    </row>
    <row r="468" spans="11:11" ht="15.75" customHeight="1">
      <c r="K468" s="261"/>
    </row>
    <row r="469" spans="11:11" ht="15.75" customHeight="1">
      <c r="K469" s="261"/>
    </row>
    <row r="470" spans="11:11" ht="15.75" customHeight="1">
      <c r="K470" s="261"/>
    </row>
    <row r="471" spans="11:11" ht="15.75" customHeight="1">
      <c r="K471" s="261"/>
    </row>
    <row r="472" spans="11:11" ht="15.75" customHeight="1">
      <c r="K472" s="261"/>
    </row>
    <row r="473" spans="11:11" ht="15.75" customHeight="1">
      <c r="K473" s="261"/>
    </row>
    <row r="474" spans="11:11" ht="15.75" customHeight="1">
      <c r="K474" s="261"/>
    </row>
    <row r="475" spans="11:11" ht="15.75" customHeight="1">
      <c r="K475" s="261"/>
    </row>
    <row r="476" spans="11:11" ht="15.75" customHeight="1">
      <c r="K476" s="261"/>
    </row>
    <row r="477" spans="11:11" ht="15.75" customHeight="1">
      <c r="K477" s="261"/>
    </row>
    <row r="478" spans="11:11" ht="15.75" customHeight="1">
      <c r="K478" s="261"/>
    </row>
    <row r="479" spans="11:11" ht="15.75" customHeight="1">
      <c r="K479" s="261"/>
    </row>
    <row r="480" spans="11:11" ht="15.75" customHeight="1">
      <c r="K480" s="261"/>
    </row>
    <row r="481" spans="11:11" ht="15.75" customHeight="1">
      <c r="K481" s="261"/>
    </row>
    <row r="482" spans="11:11" ht="15.75" customHeight="1">
      <c r="K482" s="261"/>
    </row>
    <row r="483" spans="11:11" ht="15.75" customHeight="1">
      <c r="K483" s="261"/>
    </row>
    <row r="484" spans="11:11" ht="15.75" customHeight="1">
      <c r="K484" s="261"/>
    </row>
    <row r="485" spans="11:11" ht="15.75" customHeight="1">
      <c r="K485" s="261"/>
    </row>
    <row r="486" spans="11:11" ht="15.75" customHeight="1">
      <c r="K486" s="261"/>
    </row>
    <row r="487" spans="11:11" ht="15.75" customHeight="1">
      <c r="K487" s="261"/>
    </row>
    <row r="488" spans="11:11" ht="15.75" customHeight="1">
      <c r="K488" s="261"/>
    </row>
    <row r="489" spans="11:11" ht="15.75" customHeight="1">
      <c r="K489" s="261"/>
    </row>
    <row r="490" spans="11:11" ht="15.75" customHeight="1">
      <c r="K490" s="261"/>
    </row>
    <row r="491" spans="11:11" ht="15.75" customHeight="1">
      <c r="K491" s="261"/>
    </row>
    <row r="492" spans="11:11" ht="15.75" customHeight="1">
      <c r="K492" s="261"/>
    </row>
    <row r="493" spans="11:11" ht="15.75" customHeight="1">
      <c r="K493" s="261"/>
    </row>
    <row r="494" spans="11:11" ht="15.75" customHeight="1">
      <c r="K494" s="261"/>
    </row>
    <row r="495" spans="11:11" ht="15.75" customHeight="1">
      <c r="K495" s="261"/>
    </row>
    <row r="496" spans="11:11" ht="15.75" customHeight="1">
      <c r="K496" s="261"/>
    </row>
    <row r="497" spans="11:11" ht="15.75" customHeight="1">
      <c r="K497" s="261"/>
    </row>
    <row r="498" spans="11:11" ht="15.75" customHeight="1">
      <c r="K498" s="261"/>
    </row>
    <row r="499" spans="11:11" ht="15.75" customHeight="1">
      <c r="K499" s="261"/>
    </row>
    <row r="500" spans="11:11" ht="15.75" customHeight="1">
      <c r="K500" s="261"/>
    </row>
    <row r="501" spans="11:11" ht="15.75" customHeight="1">
      <c r="K501" s="261"/>
    </row>
    <row r="502" spans="11:11" ht="15.75" customHeight="1">
      <c r="K502" s="261"/>
    </row>
    <row r="503" spans="11:11" ht="15.75" customHeight="1">
      <c r="K503" s="261"/>
    </row>
    <row r="504" spans="11:11" ht="15.75" customHeight="1">
      <c r="K504" s="261"/>
    </row>
    <row r="505" spans="11:11" ht="15.75" customHeight="1">
      <c r="K505" s="261"/>
    </row>
    <row r="506" spans="11:11" ht="15.75" customHeight="1">
      <c r="K506" s="261"/>
    </row>
    <row r="507" spans="11:11" ht="15.75" customHeight="1">
      <c r="K507" s="261"/>
    </row>
    <row r="508" spans="11:11" ht="15.75" customHeight="1">
      <c r="K508" s="261"/>
    </row>
    <row r="509" spans="11:11" ht="15.75" customHeight="1">
      <c r="K509" s="261"/>
    </row>
    <row r="510" spans="11:11" ht="15.75" customHeight="1">
      <c r="K510" s="261"/>
    </row>
    <row r="511" spans="11:11" ht="15.75" customHeight="1">
      <c r="K511" s="261"/>
    </row>
    <row r="512" spans="11:11" ht="15.75" customHeight="1">
      <c r="K512" s="261"/>
    </row>
    <row r="513" spans="11:11" ht="15.75" customHeight="1">
      <c r="K513" s="261"/>
    </row>
    <row r="514" spans="11:11" ht="15.75" customHeight="1">
      <c r="K514" s="261"/>
    </row>
    <row r="515" spans="11:11" ht="15.75" customHeight="1">
      <c r="K515" s="261"/>
    </row>
    <row r="516" spans="11:11" ht="15.75" customHeight="1">
      <c r="K516" s="261"/>
    </row>
    <row r="517" spans="11:11" ht="15.75" customHeight="1">
      <c r="K517" s="261"/>
    </row>
    <row r="518" spans="11:11" ht="15.75" customHeight="1">
      <c r="K518" s="261"/>
    </row>
    <row r="519" spans="11:11" ht="15.75" customHeight="1">
      <c r="K519" s="261"/>
    </row>
    <row r="520" spans="11:11" ht="15.75" customHeight="1">
      <c r="K520" s="261"/>
    </row>
    <row r="521" spans="11:11" ht="15.75" customHeight="1">
      <c r="K521" s="261"/>
    </row>
    <row r="522" spans="11:11" ht="15.75" customHeight="1">
      <c r="K522" s="261"/>
    </row>
    <row r="523" spans="11:11" ht="15.75" customHeight="1">
      <c r="K523" s="261"/>
    </row>
    <row r="524" spans="11:11" ht="15.75" customHeight="1">
      <c r="K524" s="261"/>
    </row>
    <row r="525" spans="11:11" ht="15.75" customHeight="1">
      <c r="K525" s="261"/>
    </row>
    <row r="526" spans="11:11" ht="15.75" customHeight="1">
      <c r="K526" s="261"/>
    </row>
    <row r="527" spans="11:11" ht="15.75" customHeight="1">
      <c r="K527" s="261"/>
    </row>
    <row r="528" spans="11:11" ht="15.75" customHeight="1">
      <c r="K528" s="261"/>
    </row>
    <row r="529" spans="11:11" ht="15.75" customHeight="1">
      <c r="K529" s="261"/>
    </row>
    <row r="530" spans="11:11" ht="15.75" customHeight="1">
      <c r="K530" s="261"/>
    </row>
    <row r="531" spans="11:11" ht="15.75" customHeight="1">
      <c r="K531" s="261"/>
    </row>
    <row r="532" spans="11:11" ht="15.75" customHeight="1">
      <c r="K532" s="261"/>
    </row>
    <row r="533" spans="11:11" ht="15.75" customHeight="1">
      <c r="K533" s="261"/>
    </row>
    <row r="534" spans="11:11" ht="15.75" customHeight="1">
      <c r="K534" s="261"/>
    </row>
    <row r="535" spans="11:11" ht="15.75" customHeight="1">
      <c r="K535" s="261"/>
    </row>
    <row r="536" spans="11:11" ht="15.75" customHeight="1">
      <c r="K536" s="261"/>
    </row>
    <row r="537" spans="11:11" ht="15.75" customHeight="1">
      <c r="K537" s="261"/>
    </row>
    <row r="538" spans="11:11" ht="15.75" customHeight="1">
      <c r="K538" s="261"/>
    </row>
    <row r="539" spans="11:11" ht="15.75" customHeight="1">
      <c r="K539" s="261"/>
    </row>
    <row r="540" spans="11:11" ht="15.75" customHeight="1">
      <c r="K540" s="261"/>
    </row>
    <row r="541" spans="11:11" ht="15.75" customHeight="1">
      <c r="K541" s="261"/>
    </row>
    <row r="542" spans="11:11" ht="15.75" customHeight="1">
      <c r="K542" s="261"/>
    </row>
    <row r="543" spans="11:11" ht="15.75" customHeight="1">
      <c r="K543" s="261"/>
    </row>
    <row r="544" spans="11:11" ht="15.75" customHeight="1">
      <c r="K544" s="261"/>
    </row>
    <row r="545" spans="11:11" ht="15.75" customHeight="1">
      <c r="K545" s="261"/>
    </row>
    <row r="546" spans="11:11" ht="15.75" customHeight="1">
      <c r="K546" s="261"/>
    </row>
    <row r="547" spans="11:11" ht="15.75" customHeight="1">
      <c r="K547" s="261"/>
    </row>
    <row r="548" spans="11:11" ht="15.75" customHeight="1">
      <c r="K548" s="261"/>
    </row>
    <row r="549" spans="11:11" ht="15.75" customHeight="1">
      <c r="K549" s="261"/>
    </row>
    <row r="550" spans="11:11" ht="15.75" customHeight="1">
      <c r="K550" s="261"/>
    </row>
    <row r="551" spans="11:11" ht="15.75" customHeight="1">
      <c r="K551" s="261"/>
    </row>
    <row r="552" spans="11:11" ht="15.75" customHeight="1">
      <c r="K552" s="261"/>
    </row>
    <row r="553" spans="11:11" ht="15.75" customHeight="1">
      <c r="K553" s="261"/>
    </row>
    <row r="554" spans="11:11" ht="15.75" customHeight="1">
      <c r="K554" s="261"/>
    </row>
    <row r="555" spans="11:11" ht="15.75" customHeight="1">
      <c r="K555" s="261"/>
    </row>
    <row r="556" spans="11:11" ht="15.75" customHeight="1">
      <c r="K556" s="261"/>
    </row>
    <row r="557" spans="11:11" ht="15.75" customHeight="1">
      <c r="K557" s="261"/>
    </row>
    <row r="558" spans="11:11" ht="15.75" customHeight="1">
      <c r="K558" s="261"/>
    </row>
    <row r="559" spans="11:11" ht="15.75" customHeight="1">
      <c r="K559" s="261"/>
    </row>
    <row r="560" spans="11:11" ht="15.75" customHeight="1">
      <c r="K560" s="261"/>
    </row>
    <row r="561" spans="11:11" ht="15.75" customHeight="1">
      <c r="K561" s="261"/>
    </row>
    <row r="562" spans="11:11" ht="15.75" customHeight="1">
      <c r="K562" s="261"/>
    </row>
    <row r="563" spans="11:11" ht="15.75" customHeight="1">
      <c r="K563" s="261"/>
    </row>
    <row r="564" spans="11:11" ht="15.75" customHeight="1">
      <c r="K564" s="261"/>
    </row>
    <row r="565" spans="11:11" ht="15.75" customHeight="1">
      <c r="K565" s="261"/>
    </row>
    <row r="566" spans="11:11" ht="15.75" customHeight="1">
      <c r="K566" s="261"/>
    </row>
    <row r="567" spans="11:11" ht="15.75" customHeight="1">
      <c r="K567" s="261"/>
    </row>
    <row r="568" spans="11:11" ht="15.75" customHeight="1">
      <c r="K568" s="261"/>
    </row>
    <row r="569" spans="11:11" ht="15.75" customHeight="1">
      <c r="K569" s="261"/>
    </row>
    <row r="570" spans="11:11" ht="15.75" customHeight="1">
      <c r="K570" s="261"/>
    </row>
    <row r="571" spans="11:11" ht="15.75" customHeight="1">
      <c r="K571" s="261"/>
    </row>
    <row r="572" spans="11:11" ht="15.75" customHeight="1">
      <c r="K572" s="261"/>
    </row>
    <row r="573" spans="11:11" ht="15.75" customHeight="1">
      <c r="K573" s="261"/>
    </row>
    <row r="574" spans="11:11" ht="15.75" customHeight="1">
      <c r="K574" s="261"/>
    </row>
    <row r="575" spans="11:11" ht="15.75" customHeight="1">
      <c r="K575" s="261"/>
    </row>
    <row r="576" spans="11:11" ht="15.75" customHeight="1">
      <c r="K576" s="261"/>
    </row>
    <row r="577" spans="11:11" ht="15.75" customHeight="1">
      <c r="K577" s="261"/>
    </row>
    <row r="578" spans="11:11" ht="15.75" customHeight="1">
      <c r="K578" s="261"/>
    </row>
    <row r="579" spans="11:11" ht="15.75" customHeight="1">
      <c r="K579" s="261"/>
    </row>
    <row r="580" spans="11:11" ht="15.75" customHeight="1">
      <c r="K580" s="261"/>
    </row>
    <row r="581" spans="11:11" ht="15.75" customHeight="1">
      <c r="K581" s="261"/>
    </row>
    <row r="582" spans="11:11" ht="15.75" customHeight="1">
      <c r="K582" s="261"/>
    </row>
    <row r="583" spans="11:11" ht="15.75" customHeight="1">
      <c r="K583" s="261"/>
    </row>
    <row r="584" spans="11:11" ht="15.75" customHeight="1">
      <c r="K584" s="261"/>
    </row>
    <row r="585" spans="11:11" ht="15.75" customHeight="1">
      <c r="K585" s="261"/>
    </row>
    <row r="586" spans="11:11" ht="15.75" customHeight="1">
      <c r="K586" s="261"/>
    </row>
    <row r="587" spans="11:11" ht="15.75" customHeight="1">
      <c r="K587" s="261"/>
    </row>
    <row r="588" spans="11:11" ht="15.75" customHeight="1">
      <c r="K588" s="261"/>
    </row>
    <row r="589" spans="11:11" ht="15.75" customHeight="1">
      <c r="K589" s="261"/>
    </row>
    <row r="590" spans="11:11" ht="15.75" customHeight="1">
      <c r="K590" s="261"/>
    </row>
    <row r="591" spans="11:11" ht="15.75" customHeight="1">
      <c r="K591" s="261"/>
    </row>
    <row r="592" spans="11:11" ht="15.75" customHeight="1">
      <c r="K592" s="261"/>
    </row>
    <row r="593" spans="11:11" ht="15.75" customHeight="1">
      <c r="K593" s="261"/>
    </row>
    <row r="594" spans="11:11" ht="15.75" customHeight="1">
      <c r="K594" s="261"/>
    </row>
    <row r="595" spans="11:11" ht="15.75" customHeight="1">
      <c r="K595" s="261"/>
    </row>
    <row r="596" spans="11:11" ht="15.75" customHeight="1">
      <c r="K596" s="261"/>
    </row>
    <row r="597" spans="11:11" ht="15.75" customHeight="1">
      <c r="K597" s="261"/>
    </row>
    <row r="598" spans="11:11" ht="15.75" customHeight="1">
      <c r="K598" s="261"/>
    </row>
    <row r="599" spans="11:11" ht="15.75" customHeight="1">
      <c r="K599" s="261"/>
    </row>
    <row r="600" spans="11:11" ht="15.75" customHeight="1">
      <c r="K600" s="261"/>
    </row>
    <row r="601" spans="11:11" ht="15.75" customHeight="1">
      <c r="K601" s="261"/>
    </row>
    <row r="602" spans="11:11" ht="15.75" customHeight="1">
      <c r="K602" s="261"/>
    </row>
    <row r="603" spans="11:11" ht="15.75" customHeight="1">
      <c r="K603" s="261"/>
    </row>
    <row r="604" spans="11:11" ht="15.75" customHeight="1">
      <c r="K604" s="261"/>
    </row>
    <row r="605" spans="11:11" ht="15.75" customHeight="1">
      <c r="K605" s="261"/>
    </row>
    <row r="606" spans="11:11" ht="15.75" customHeight="1">
      <c r="K606" s="261"/>
    </row>
    <row r="607" spans="11:11" ht="15.75" customHeight="1">
      <c r="K607" s="261"/>
    </row>
    <row r="608" spans="11:11" ht="15.75" customHeight="1">
      <c r="K608" s="261"/>
    </row>
    <row r="609" spans="11:11" ht="15.75" customHeight="1">
      <c r="K609" s="261"/>
    </row>
    <row r="610" spans="11:11" ht="15.75" customHeight="1">
      <c r="K610" s="261"/>
    </row>
    <row r="611" spans="11:11" ht="15.75" customHeight="1">
      <c r="K611" s="261"/>
    </row>
    <row r="612" spans="11:11" ht="15.75" customHeight="1">
      <c r="K612" s="261"/>
    </row>
    <row r="613" spans="11:11" ht="15.75" customHeight="1">
      <c r="K613" s="261"/>
    </row>
    <row r="614" spans="11:11" ht="15.75" customHeight="1">
      <c r="K614" s="261"/>
    </row>
    <row r="615" spans="11:11" ht="15.75" customHeight="1">
      <c r="K615" s="261"/>
    </row>
    <row r="616" spans="11:11" ht="15.75" customHeight="1">
      <c r="K616" s="261"/>
    </row>
    <row r="617" spans="11:11" ht="15.75" customHeight="1">
      <c r="K617" s="261"/>
    </row>
    <row r="618" spans="11:11" ht="15.75" customHeight="1">
      <c r="K618" s="261"/>
    </row>
    <row r="619" spans="11:11" ht="15.75" customHeight="1">
      <c r="K619" s="261"/>
    </row>
    <row r="620" spans="11:11" ht="15.75" customHeight="1">
      <c r="K620" s="261"/>
    </row>
    <row r="621" spans="11:11" ht="15.75" customHeight="1">
      <c r="K621" s="261"/>
    </row>
    <row r="622" spans="11:11" ht="15.75" customHeight="1">
      <c r="K622" s="261"/>
    </row>
    <row r="623" spans="11:11" ht="15.75" customHeight="1">
      <c r="K623" s="261"/>
    </row>
    <row r="624" spans="11:11" ht="15.75" customHeight="1">
      <c r="K624" s="261"/>
    </row>
    <row r="625" spans="11:11" ht="15.75" customHeight="1">
      <c r="K625" s="261"/>
    </row>
    <row r="626" spans="11:11" ht="15.75" customHeight="1">
      <c r="K626" s="261"/>
    </row>
    <row r="627" spans="11:11" ht="15.75" customHeight="1">
      <c r="K627" s="261"/>
    </row>
    <row r="628" spans="11:11" ht="15.75" customHeight="1">
      <c r="K628" s="261"/>
    </row>
    <row r="629" spans="11:11" ht="15.75" customHeight="1">
      <c r="K629" s="261"/>
    </row>
    <row r="630" spans="11:11" ht="15.75" customHeight="1">
      <c r="K630" s="261"/>
    </row>
    <row r="631" spans="11:11" ht="15.75" customHeight="1">
      <c r="K631" s="261"/>
    </row>
    <row r="632" spans="11:11" ht="15.75" customHeight="1">
      <c r="K632" s="261"/>
    </row>
    <row r="633" spans="11:11" ht="15.75" customHeight="1">
      <c r="K633" s="261"/>
    </row>
    <row r="634" spans="11:11" ht="15.75" customHeight="1">
      <c r="K634" s="261"/>
    </row>
    <row r="635" spans="11:11" ht="15.75" customHeight="1">
      <c r="K635" s="261"/>
    </row>
    <row r="636" spans="11:11" ht="15.75" customHeight="1">
      <c r="K636" s="261"/>
    </row>
    <row r="637" spans="11:11" ht="15.75" customHeight="1">
      <c r="K637" s="261"/>
    </row>
    <row r="638" spans="11:11" ht="15.75" customHeight="1">
      <c r="K638" s="261"/>
    </row>
    <row r="639" spans="11:11" ht="15.75" customHeight="1">
      <c r="K639" s="261"/>
    </row>
    <row r="640" spans="11:11" ht="15.75" customHeight="1">
      <c r="K640" s="261"/>
    </row>
    <row r="641" spans="11:11" ht="15.75" customHeight="1">
      <c r="K641" s="261"/>
    </row>
    <row r="642" spans="11:11" ht="15.75" customHeight="1">
      <c r="K642" s="261"/>
    </row>
    <row r="643" spans="11:11" ht="15.75" customHeight="1">
      <c r="K643" s="261"/>
    </row>
    <row r="644" spans="11:11" ht="15.75" customHeight="1">
      <c r="K644" s="261"/>
    </row>
    <row r="645" spans="11:11" ht="15.75" customHeight="1">
      <c r="K645" s="261"/>
    </row>
    <row r="646" spans="11:11" ht="15.75" customHeight="1">
      <c r="K646" s="261"/>
    </row>
    <row r="647" spans="11:11" ht="15.75" customHeight="1">
      <c r="K647" s="261"/>
    </row>
    <row r="648" spans="11:11" ht="15.75" customHeight="1">
      <c r="K648" s="261"/>
    </row>
    <row r="649" spans="11:11" ht="15.75" customHeight="1">
      <c r="K649" s="261"/>
    </row>
    <row r="650" spans="11:11" ht="15.75" customHeight="1">
      <c r="K650" s="261"/>
    </row>
    <row r="651" spans="11:11" ht="15.75" customHeight="1">
      <c r="K651" s="261"/>
    </row>
    <row r="652" spans="11:11" ht="15.75" customHeight="1">
      <c r="K652" s="261"/>
    </row>
    <row r="653" spans="11:11" ht="15.75" customHeight="1">
      <c r="K653" s="261"/>
    </row>
    <row r="654" spans="11:11" ht="15.75" customHeight="1">
      <c r="K654" s="261"/>
    </row>
    <row r="655" spans="11:11" ht="15.75" customHeight="1">
      <c r="K655" s="261"/>
    </row>
    <row r="656" spans="11:11" ht="15.75" customHeight="1">
      <c r="K656" s="261"/>
    </row>
    <row r="657" spans="11:11" ht="15.75" customHeight="1">
      <c r="K657" s="261"/>
    </row>
    <row r="658" spans="11:11" ht="15.75" customHeight="1">
      <c r="K658" s="261"/>
    </row>
    <row r="659" spans="11:11" ht="15.75" customHeight="1">
      <c r="K659" s="261"/>
    </row>
    <row r="660" spans="11:11" ht="15.75" customHeight="1">
      <c r="K660" s="261"/>
    </row>
    <row r="661" spans="11:11" ht="15.75" customHeight="1">
      <c r="K661" s="261"/>
    </row>
    <row r="662" spans="11:11" ht="15.75" customHeight="1">
      <c r="K662" s="261"/>
    </row>
    <row r="663" spans="11:11" ht="15.75" customHeight="1">
      <c r="K663" s="261"/>
    </row>
    <row r="664" spans="11:11" ht="15.75" customHeight="1">
      <c r="K664" s="261"/>
    </row>
    <row r="665" spans="11:11" ht="15.75" customHeight="1">
      <c r="K665" s="261"/>
    </row>
    <row r="666" spans="11:11" ht="15.75" customHeight="1">
      <c r="K666" s="261"/>
    </row>
    <row r="667" spans="11:11" ht="15.75" customHeight="1">
      <c r="K667" s="261"/>
    </row>
    <row r="668" spans="11:11" ht="15.75" customHeight="1">
      <c r="K668" s="261"/>
    </row>
    <row r="669" spans="11:11" ht="15.75" customHeight="1">
      <c r="K669" s="261"/>
    </row>
    <row r="670" spans="11:11" ht="15.75" customHeight="1">
      <c r="K670" s="261"/>
    </row>
    <row r="671" spans="11:11" ht="15.75" customHeight="1">
      <c r="K671" s="261"/>
    </row>
    <row r="672" spans="11:11" ht="15.75" customHeight="1">
      <c r="K672" s="261"/>
    </row>
    <row r="673" spans="11:11" ht="15.75" customHeight="1">
      <c r="K673" s="261"/>
    </row>
    <row r="674" spans="11:11" ht="15.75" customHeight="1">
      <c r="K674" s="261"/>
    </row>
    <row r="675" spans="11:11" ht="15.75" customHeight="1">
      <c r="K675" s="261"/>
    </row>
    <row r="676" spans="11:11" ht="15.75" customHeight="1">
      <c r="K676" s="261"/>
    </row>
    <row r="677" spans="11:11" ht="15.75" customHeight="1">
      <c r="K677" s="261"/>
    </row>
    <row r="678" spans="11:11" ht="15.75" customHeight="1">
      <c r="K678" s="261"/>
    </row>
    <row r="679" spans="11:11" ht="15.75" customHeight="1">
      <c r="K679" s="261"/>
    </row>
    <row r="680" spans="11:11" ht="15.75" customHeight="1">
      <c r="K680" s="261"/>
    </row>
    <row r="681" spans="11:11" ht="15.75" customHeight="1">
      <c r="K681" s="261"/>
    </row>
    <row r="682" spans="11:11" ht="15.75" customHeight="1">
      <c r="K682" s="261"/>
    </row>
    <row r="683" spans="11:11" ht="15.75" customHeight="1">
      <c r="K683" s="261"/>
    </row>
    <row r="684" spans="11:11" ht="15.75" customHeight="1">
      <c r="K684" s="261"/>
    </row>
    <row r="685" spans="11:11" ht="15.75" customHeight="1">
      <c r="K685" s="261"/>
    </row>
    <row r="686" spans="11:11" ht="15.75" customHeight="1">
      <c r="K686" s="261"/>
    </row>
    <row r="687" spans="11:11" ht="15.75" customHeight="1">
      <c r="K687" s="261"/>
    </row>
    <row r="688" spans="11:11" ht="15.75" customHeight="1">
      <c r="K688" s="261"/>
    </row>
    <row r="689" spans="11:11" ht="15.75" customHeight="1">
      <c r="K689" s="261"/>
    </row>
    <row r="690" spans="11:11" ht="15.75" customHeight="1">
      <c r="K690" s="261"/>
    </row>
    <row r="691" spans="11:11" ht="15.75" customHeight="1">
      <c r="K691" s="261"/>
    </row>
    <row r="692" spans="11:11" ht="15.75" customHeight="1">
      <c r="K692" s="261"/>
    </row>
    <row r="693" spans="11:11" ht="15.75" customHeight="1">
      <c r="K693" s="261"/>
    </row>
    <row r="694" spans="11:11" ht="15.75" customHeight="1">
      <c r="K694" s="261"/>
    </row>
    <row r="695" spans="11:11" ht="15.75" customHeight="1">
      <c r="K695" s="261"/>
    </row>
    <row r="696" spans="11:11" ht="15.75" customHeight="1">
      <c r="K696" s="261"/>
    </row>
    <row r="697" spans="11:11" ht="15.75" customHeight="1">
      <c r="K697" s="261"/>
    </row>
    <row r="698" spans="11:11" ht="15.75" customHeight="1">
      <c r="K698" s="261"/>
    </row>
    <row r="699" spans="11:11" ht="15.75" customHeight="1">
      <c r="K699" s="261"/>
    </row>
    <row r="700" spans="11:11" ht="15.75" customHeight="1">
      <c r="K700" s="261"/>
    </row>
    <row r="701" spans="11:11" ht="15.75" customHeight="1">
      <c r="K701" s="261"/>
    </row>
    <row r="702" spans="11:11" ht="15.75" customHeight="1">
      <c r="K702" s="261"/>
    </row>
    <row r="703" spans="11:11" ht="15.75" customHeight="1">
      <c r="K703" s="261"/>
    </row>
    <row r="704" spans="11:11" ht="15.75" customHeight="1">
      <c r="K704" s="261"/>
    </row>
    <row r="705" spans="11:11" ht="15.75" customHeight="1">
      <c r="K705" s="261"/>
    </row>
    <row r="706" spans="11:11" ht="15.75" customHeight="1">
      <c r="K706" s="261"/>
    </row>
    <row r="707" spans="11:11" ht="15.75" customHeight="1">
      <c r="K707" s="261"/>
    </row>
    <row r="708" spans="11:11" ht="15.75" customHeight="1">
      <c r="K708" s="261"/>
    </row>
    <row r="709" spans="11:11" ht="15.75" customHeight="1">
      <c r="K709" s="261"/>
    </row>
    <row r="710" spans="11:11" ht="15.75" customHeight="1">
      <c r="K710" s="261"/>
    </row>
    <row r="711" spans="11:11" ht="15.75" customHeight="1">
      <c r="K711" s="261"/>
    </row>
    <row r="712" spans="11:11" ht="15.75" customHeight="1">
      <c r="K712" s="261"/>
    </row>
    <row r="713" spans="11:11" ht="15.75" customHeight="1">
      <c r="K713" s="261"/>
    </row>
    <row r="714" spans="11:11" ht="15.75" customHeight="1">
      <c r="K714" s="261"/>
    </row>
    <row r="715" spans="11:11" ht="15.75" customHeight="1">
      <c r="K715" s="261"/>
    </row>
    <row r="716" spans="11:11" ht="15.75" customHeight="1">
      <c r="K716" s="261"/>
    </row>
    <row r="717" spans="11:11" ht="15.75" customHeight="1">
      <c r="K717" s="261"/>
    </row>
    <row r="718" spans="11:11" ht="15.75" customHeight="1">
      <c r="K718" s="261"/>
    </row>
    <row r="719" spans="11:11" ht="15.75" customHeight="1">
      <c r="K719" s="261"/>
    </row>
    <row r="720" spans="11:11" ht="15.75" customHeight="1">
      <c r="K720" s="261"/>
    </row>
    <row r="721" spans="11:11" ht="15.75" customHeight="1">
      <c r="K721" s="261"/>
    </row>
    <row r="722" spans="11:11" ht="15.75" customHeight="1">
      <c r="K722" s="261"/>
    </row>
    <row r="723" spans="11:11" ht="15.75" customHeight="1">
      <c r="K723" s="261"/>
    </row>
    <row r="724" spans="11:11" ht="15.75" customHeight="1">
      <c r="K724" s="261"/>
    </row>
    <row r="725" spans="11:11" ht="15.75" customHeight="1">
      <c r="K725" s="261"/>
    </row>
    <row r="726" spans="11:11" ht="15.75" customHeight="1">
      <c r="K726" s="261"/>
    </row>
    <row r="727" spans="11:11" ht="15.75" customHeight="1">
      <c r="K727" s="261"/>
    </row>
    <row r="728" spans="11:11" ht="15.75" customHeight="1">
      <c r="K728" s="261"/>
    </row>
    <row r="729" spans="11:11" ht="15.75" customHeight="1">
      <c r="K729" s="261"/>
    </row>
    <row r="730" spans="11:11" ht="15.75" customHeight="1">
      <c r="K730" s="261"/>
    </row>
    <row r="731" spans="11:11" ht="15.75" customHeight="1">
      <c r="K731" s="261"/>
    </row>
    <row r="732" spans="11:11" ht="15.75" customHeight="1">
      <c r="K732" s="261"/>
    </row>
    <row r="733" spans="11:11" ht="15.75" customHeight="1">
      <c r="K733" s="261"/>
    </row>
    <row r="734" spans="11:11" ht="15.75" customHeight="1">
      <c r="K734" s="261"/>
    </row>
    <row r="735" spans="11:11" ht="15.75" customHeight="1">
      <c r="K735" s="261"/>
    </row>
    <row r="736" spans="11:11" ht="15.75" customHeight="1">
      <c r="K736" s="261"/>
    </row>
    <row r="737" spans="11:11" ht="15.75" customHeight="1">
      <c r="K737" s="261"/>
    </row>
    <row r="738" spans="11:11" ht="15.75" customHeight="1">
      <c r="K738" s="261"/>
    </row>
    <row r="739" spans="11:11" ht="15.75" customHeight="1">
      <c r="K739" s="261"/>
    </row>
    <row r="740" spans="11:11" ht="15.75" customHeight="1">
      <c r="K740" s="261"/>
    </row>
    <row r="741" spans="11:11" ht="15.75" customHeight="1">
      <c r="K741" s="261"/>
    </row>
    <row r="742" spans="11:11" ht="15.75" customHeight="1">
      <c r="K742" s="261"/>
    </row>
    <row r="743" spans="11:11" ht="15.75" customHeight="1">
      <c r="K743" s="261"/>
    </row>
    <row r="744" spans="11:11" ht="15.75" customHeight="1">
      <c r="K744" s="261"/>
    </row>
    <row r="745" spans="11:11" ht="15.75" customHeight="1">
      <c r="K745" s="261"/>
    </row>
    <row r="746" spans="11:11" ht="15.75" customHeight="1">
      <c r="K746" s="261"/>
    </row>
    <row r="747" spans="11:11" ht="15.75" customHeight="1">
      <c r="K747" s="261"/>
    </row>
    <row r="748" spans="11:11" ht="15.75" customHeight="1">
      <c r="K748" s="261"/>
    </row>
    <row r="749" spans="11:11" ht="15.75" customHeight="1">
      <c r="K749" s="261"/>
    </row>
    <row r="750" spans="11:11" ht="15.75" customHeight="1">
      <c r="K750" s="261"/>
    </row>
    <row r="751" spans="11:11" ht="15.75" customHeight="1">
      <c r="K751" s="261"/>
    </row>
    <row r="752" spans="11:11" ht="15.75" customHeight="1">
      <c r="K752" s="261"/>
    </row>
    <row r="753" spans="11:11" ht="15.75" customHeight="1">
      <c r="K753" s="261"/>
    </row>
    <row r="754" spans="11:11" ht="15.75" customHeight="1">
      <c r="K754" s="261"/>
    </row>
    <row r="755" spans="11:11" ht="15.75" customHeight="1">
      <c r="K755" s="261"/>
    </row>
    <row r="756" spans="11:11" ht="15.75" customHeight="1">
      <c r="K756" s="261"/>
    </row>
    <row r="757" spans="11:11" ht="15.75" customHeight="1">
      <c r="K757" s="261"/>
    </row>
    <row r="758" spans="11:11" ht="15.75" customHeight="1">
      <c r="K758" s="261"/>
    </row>
    <row r="759" spans="11:11" ht="15.75" customHeight="1">
      <c r="K759" s="261"/>
    </row>
    <row r="760" spans="11:11" ht="15.75" customHeight="1">
      <c r="K760" s="261"/>
    </row>
    <row r="761" spans="11:11" ht="15.75" customHeight="1">
      <c r="K761" s="261"/>
    </row>
    <row r="762" spans="11:11" ht="15.75" customHeight="1">
      <c r="K762" s="261"/>
    </row>
    <row r="763" spans="11:11" ht="15.75" customHeight="1">
      <c r="K763" s="261"/>
    </row>
    <row r="764" spans="11:11" ht="15.75" customHeight="1">
      <c r="K764" s="261"/>
    </row>
    <row r="765" spans="11:11" ht="15.75" customHeight="1">
      <c r="K765" s="261"/>
    </row>
    <row r="766" spans="11:11" ht="15.75" customHeight="1">
      <c r="K766" s="261"/>
    </row>
    <row r="767" spans="11:11" ht="15.75" customHeight="1">
      <c r="K767" s="261"/>
    </row>
    <row r="768" spans="11:11" ht="15.75" customHeight="1">
      <c r="K768" s="261"/>
    </row>
    <row r="769" spans="11:11" ht="15.75" customHeight="1">
      <c r="K769" s="261"/>
    </row>
    <row r="770" spans="11:11" ht="15.75" customHeight="1">
      <c r="K770" s="261"/>
    </row>
    <row r="771" spans="11:11" ht="15.75" customHeight="1">
      <c r="K771" s="261"/>
    </row>
    <row r="772" spans="11:11" ht="15.75" customHeight="1">
      <c r="K772" s="261"/>
    </row>
    <row r="773" spans="11:11" ht="15.75" customHeight="1">
      <c r="K773" s="261"/>
    </row>
    <row r="774" spans="11:11" ht="15.75" customHeight="1">
      <c r="K774" s="261"/>
    </row>
    <row r="775" spans="11:11" ht="15.75" customHeight="1">
      <c r="K775" s="261"/>
    </row>
    <row r="776" spans="11:11" ht="15.75" customHeight="1">
      <c r="K776" s="261"/>
    </row>
    <row r="777" spans="11:11" ht="15.75" customHeight="1">
      <c r="K777" s="261"/>
    </row>
    <row r="778" spans="11:11" ht="15.75" customHeight="1">
      <c r="K778" s="261"/>
    </row>
    <row r="779" spans="11:11" ht="15.75" customHeight="1">
      <c r="K779" s="261"/>
    </row>
    <row r="780" spans="11:11" ht="15.75" customHeight="1">
      <c r="K780" s="261"/>
    </row>
    <row r="781" spans="11:11" ht="15.75" customHeight="1">
      <c r="K781" s="261"/>
    </row>
    <row r="782" spans="11:11" ht="15.75" customHeight="1">
      <c r="K782" s="261"/>
    </row>
    <row r="783" spans="11:11" ht="15.75" customHeight="1">
      <c r="K783" s="261"/>
    </row>
    <row r="784" spans="11:11" ht="15.75" customHeight="1">
      <c r="K784" s="261"/>
    </row>
    <row r="785" spans="11:11" ht="15.75" customHeight="1">
      <c r="K785" s="261"/>
    </row>
    <row r="786" spans="11:11" ht="15.75" customHeight="1">
      <c r="K786" s="261"/>
    </row>
    <row r="787" spans="11:11" ht="15.75" customHeight="1">
      <c r="K787" s="261"/>
    </row>
    <row r="788" spans="11:11" ht="15.75" customHeight="1">
      <c r="K788" s="261"/>
    </row>
    <row r="789" spans="11:11" ht="15.75" customHeight="1">
      <c r="K789" s="261"/>
    </row>
    <row r="790" spans="11:11" ht="15.75" customHeight="1">
      <c r="K790" s="261"/>
    </row>
    <row r="791" spans="11:11" ht="15.75" customHeight="1">
      <c r="K791" s="261"/>
    </row>
    <row r="792" spans="11:11" ht="15.75" customHeight="1">
      <c r="K792" s="261"/>
    </row>
    <row r="793" spans="11:11" ht="15.75" customHeight="1">
      <c r="K793" s="261"/>
    </row>
    <row r="794" spans="11:11" ht="15.75" customHeight="1">
      <c r="K794" s="261"/>
    </row>
    <row r="795" spans="11:11" ht="15.75" customHeight="1">
      <c r="K795" s="261"/>
    </row>
    <row r="796" spans="11:11" ht="15.75" customHeight="1">
      <c r="K796" s="261"/>
    </row>
    <row r="797" spans="11:11" ht="15.75" customHeight="1">
      <c r="K797" s="261"/>
    </row>
    <row r="798" spans="11:11" ht="15.75" customHeight="1">
      <c r="K798" s="261"/>
    </row>
    <row r="799" spans="11:11" ht="15.75" customHeight="1">
      <c r="K799" s="261"/>
    </row>
    <row r="800" spans="11:11" ht="15.75" customHeight="1">
      <c r="K800" s="261"/>
    </row>
    <row r="801" spans="11:11" ht="15.75" customHeight="1">
      <c r="K801" s="261"/>
    </row>
    <row r="802" spans="11:11" ht="15.75" customHeight="1">
      <c r="K802" s="261"/>
    </row>
    <row r="803" spans="11:11" ht="15.75" customHeight="1">
      <c r="K803" s="261"/>
    </row>
    <row r="804" spans="11:11" ht="15.75" customHeight="1">
      <c r="K804" s="261"/>
    </row>
    <row r="805" spans="11:11" ht="15.75" customHeight="1">
      <c r="K805" s="261"/>
    </row>
    <row r="806" spans="11:11" ht="15.75" customHeight="1">
      <c r="K806" s="261"/>
    </row>
    <row r="807" spans="11:11" ht="15.75" customHeight="1">
      <c r="K807" s="261"/>
    </row>
    <row r="808" spans="11:11" ht="15.75" customHeight="1">
      <c r="K808" s="261"/>
    </row>
    <row r="809" spans="11:11" ht="15.75" customHeight="1">
      <c r="K809" s="261"/>
    </row>
    <row r="810" spans="11:11" ht="15.75" customHeight="1">
      <c r="K810" s="261"/>
    </row>
    <row r="811" spans="11:11" ht="15.75" customHeight="1">
      <c r="K811" s="261"/>
    </row>
    <row r="812" spans="11:11" ht="15.75" customHeight="1">
      <c r="K812" s="261"/>
    </row>
    <row r="813" spans="11:11" ht="15.75" customHeight="1">
      <c r="K813" s="261"/>
    </row>
    <row r="814" spans="11:11" ht="15.75" customHeight="1">
      <c r="K814" s="261"/>
    </row>
    <row r="815" spans="11:11" ht="15.75" customHeight="1">
      <c r="K815" s="261"/>
    </row>
    <row r="816" spans="11:11" ht="15.75" customHeight="1">
      <c r="K816" s="261"/>
    </row>
    <row r="817" spans="11:11" ht="15.75" customHeight="1">
      <c r="K817" s="261"/>
    </row>
    <row r="818" spans="11:11" ht="15.75" customHeight="1">
      <c r="K818" s="261"/>
    </row>
    <row r="819" spans="11:11" ht="15.75" customHeight="1">
      <c r="K819" s="261"/>
    </row>
    <row r="820" spans="11:11" ht="15.75" customHeight="1">
      <c r="K820" s="261"/>
    </row>
    <row r="821" spans="11:11" ht="15.75" customHeight="1">
      <c r="K821" s="261"/>
    </row>
    <row r="822" spans="11:11" ht="15.75" customHeight="1">
      <c r="K822" s="261"/>
    </row>
    <row r="823" spans="11:11" ht="15.75" customHeight="1">
      <c r="K823" s="261"/>
    </row>
    <row r="824" spans="11:11" ht="15.75" customHeight="1">
      <c r="K824" s="261"/>
    </row>
    <row r="825" spans="11:11" ht="15.75" customHeight="1">
      <c r="K825" s="261"/>
    </row>
    <row r="826" spans="11:11" ht="15.75" customHeight="1">
      <c r="K826" s="261"/>
    </row>
    <row r="827" spans="11:11" ht="15.75" customHeight="1">
      <c r="K827" s="261"/>
    </row>
    <row r="828" spans="11:11" ht="15.75" customHeight="1">
      <c r="K828" s="261"/>
    </row>
    <row r="829" spans="11:11" ht="15.75" customHeight="1">
      <c r="K829" s="261"/>
    </row>
    <row r="830" spans="11:11" ht="15.75" customHeight="1">
      <c r="K830" s="261"/>
    </row>
    <row r="831" spans="11:11" ht="15.75" customHeight="1">
      <c r="K831" s="261"/>
    </row>
    <row r="832" spans="11:11" ht="15.75" customHeight="1">
      <c r="K832" s="261"/>
    </row>
    <row r="833" spans="11:11" ht="15.75" customHeight="1">
      <c r="K833" s="261"/>
    </row>
    <row r="834" spans="11:11" ht="15.75" customHeight="1">
      <c r="K834" s="261"/>
    </row>
    <row r="835" spans="11:11" ht="15.75" customHeight="1">
      <c r="K835" s="261"/>
    </row>
    <row r="836" spans="11:11" ht="15.75" customHeight="1">
      <c r="K836" s="261"/>
    </row>
    <row r="837" spans="11:11" ht="15.75" customHeight="1">
      <c r="K837" s="261"/>
    </row>
    <row r="838" spans="11:11" ht="15.75" customHeight="1">
      <c r="K838" s="261"/>
    </row>
    <row r="839" spans="11:11" ht="15.75" customHeight="1">
      <c r="K839" s="261"/>
    </row>
    <row r="840" spans="11:11" ht="15.75" customHeight="1">
      <c r="K840" s="261"/>
    </row>
    <row r="841" spans="11:11" ht="15.75" customHeight="1">
      <c r="K841" s="261"/>
    </row>
    <row r="842" spans="11:11" ht="15.75" customHeight="1">
      <c r="K842" s="261"/>
    </row>
    <row r="843" spans="11:11" ht="15.75" customHeight="1">
      <c r="K843" s="261"/>
    </row>
    <row r="844" spans="11:11" ht="15.75" customHeight="1">
      <c r="K844" s="261"/>
    </row>
    <row r="845" spans="11:11" ht="15.75" customHeight="1">
      <c r="K845" s="261"/>
    </row>
    <row r="846" spans="11:11" ht="15.75" customHeight="1">
      <c r="K846" s="261"/>
    </row>
    <row r="847" spans="11:11" ht="15.75" customHeight="1">
      <c r="K847" s="261"/>
    </row>
    <row r="848" spans="11:11" ht="15.75" customHeight="1">
      <c r="K848" s="261"/>
    </row>
    <row r="849" spans="11:11" ht="15.75" customHeight="1">
      <c r="K849" s="261"/>
    </row>
    <row r="850" spans="11:11" ht="15.75" customHeight="1">
      <c r="K850" s="261"/>
    </row>
    <row r="851" spans="11:11" ht="15.75" customHeight="1">
      <c r="K851" s="261"/>
    </row>
    <row r="852" spans="11:11" ht="15.75" customHeight="1">
      <c r="K852" s="261"/>
    </row>
    <row r="853" spans="11:11" ht="15.75" customHeight="1">
      <c r="K853" s="261"/>
    </row>
    <row r="854" spans="11:11" ht="15.75" customHeight="1">
      <c r="K854" s="261"/>
    </row>
    <row r="855" spans="11:11" ht="15.75" customHeight="1">
      <c r="K855" s="261"/>
    </row>
    <row r="856" spans="11:11" ht="15.75" customHeight="1">
      <c r="K856" s="261"/>
    </row>
    <row r="857" spans="11:11" ht="15.75" customHeight="1">
      <c r="K857" s="261"/>
    </row>
    <row r="858" spans="11:11" ht="15.75" customHeight="1">
      <c r="K858" s="261"/>
    </row>
    <row r="859" spans="11:11" ht="15.75" customHeight="1">
      <c r="K859" s="261"/>
    </row>
    <row r="860" spans="11:11" ht="15.75" customHeight="1">
      <c r="K860" s="261"/>
    </row>
    <row r="861" spans="11:11" ht="15.75" customHeight="1">
      <c r="K861" s="261"/>
    </row>
    <row r="862" spans="11:11" ht="15.75" customHeight="1">
      <c r="K862" s="261"/>
    </row>
    <row r="863" spans="11:11" ht="15.75" customHeight="1">
      <c r="K863" s="261"/>
    </row>
    <row r="864" spans="11:11" ht="15.75" customHeight="1">
      <c r="K864" s="261"/>
    </row>
    <row r="865" spans="11:11" ht="15.75" customHeight="1">
      <c r="K865" s="261"/>
    </row>
    <row r="866" spans="11:11" ht="15.75" customHeight="1">
      <c r="K866" s="261"/>
    </row>
    <row r="867" spans="11:11" ht="15.75" customHeight="1">
      <c r="K867" s="261"/>
    </row>
    <row r="868" spans="11:11" ht="15.75" customHeight="1">
      <c r="K868" s="261"/>
    </row>
    <row r="869" spans="11:11" ht="15.75" customHeight="1">
      <c r="K869" s="261"/>
    </row>
    <row r="870" spans="11:11" ht="15.75" customHeight="1">
      <c r="K870" s="261"/>
    </row>
    <row r="871" spans="11:11" ht="15.75" customHeight="1">
      <c r="K871" s="261"/>
    </row>
    <row r="872" spans="11:11" ht="15.75" customHeight="1">
      <c r="K872" s="261"/>
    </row>
    <row r="873" spans="11:11" ht="15.75" customHeight="1">
      <c r="K873" s="261"/>
    </row>
    <row r="874" spans="11:11" ht="15.75" customHeight="1">
      <c r="K874" s="261"/>
    </row>
    <row r="875" spans="11:11" ht="15.75" customHeight="1">
      <c r="K875" s="261"/>
    </row>
    <row r="876" spans="11:11" ht="15.75" customHeight="1">
      <c r="K876" s="261"/>
    </row>
    <row r="877" spans="11:11" ht="15.75" customHeight="1">
      <c r="K877" s="261"/>
    </row>
    <row r="878" spans="11:11" ht="15.75" customHeight="1">
      <c r="K878" s="261"/>
    </row>
    <row r="879" spans="11:11" ht="15.75" customHeight="1">
      <c r="K879" s="261"/>
    </row>
    <row r="880" spans="11:11" ht="15.75" customHeight="1">
      <c r="K880" s="261"/>
    </row>
    <row r="881" spans="11:11" ht="15.75" customHeight="1">
      <c r="K881" s="261"/>
    </row>
    <row r="882" spans="11:11" ht="15.75" customHeight="1">
      <c r="K882" s="261"/>
    </row>
    <row r="883" spans="11:11" ht="15.75" customHeight="1">
      <c r="K883" s="261"/>
    </row>
    <row r="884" spans="11:11" ht="15.75" customHeight="1">
      <c r="K884" s="261"/>
    </row>
    <row r="885" spans="11:11" ht="15.75" customHeight="1">
      <c r="K885" s="261"/>
    </row>
    <row r="886" spans="11:11" ht="15.75" customHeight="1">
      <c r="K886" s="261"/>
    </row>
    <row r="887" spans="11:11" ht="15.75" customHeight="1">
      <c r="K887" s="261"/>
    </row>
    <row r="888" spans="11:11" ht="15.75" customHeight="1">
      <c r="K888" s="261"/>
    </row>
    <row r="889" spans="11:11" ht="15.75" customHeight="1">
      <c r="K889" s="261"/>
    </row>
    <row r="890" spans="11:11" ht="15.75" customHeight="1">
      <c r="K890" s="261"/>
    </row>
    <row r="891" spans="11:11" ht="15.75" customHeight="1">
      <c r="K891" s="261"/>
    </row>
    <row r="892" spans="11:11" ht="15.75" customHeight="1">
      <c r="K892" s="261"/>
    </row>
    <row r="893" spans="11:11" ht="15.75" customHeight="1">
      <c r="K893" s="261"/>
    </row>
    <row r="894" spans="11:11" ht="15.75" customHeight="1">
      <c r="K894" s="261"/>
    </row>
    <row r="895" spans="11:11" ht="15.75" customHeight="1">
      <c r="K895" s="261"/>
    </row>
    <row r="896" spans="11:11" ht="15.75" customHeight="1">
      <c r="K896" s="261"/>
    </row>
    <row r="897" spans="11:11" ht="15.75" customHeight="1">
      <c r="K897" s="261"/>
    </row>
    <row r="898" spans="11:11" ht="15.75" customHeight="1">
      <c r="K898" s="261"/>
    </row>
    <row r="899" spans="11:11" ht="15.75" customHeight="1">
      <c r="K899" s="261"/>
    </row>
    <row r="900" spans="11:11" ht="15.75" customHeight="1">
      <c r="K900" s="261"/>
    </row>
    <row r="901" spans="11:11" ht="15.75" customHeight="1">
      <c r="K901" s="261"/>
    </row>
    <row r="902" spans="11:11" ht="15.75" customHeight="1">
      <c r="K902" s="261"/>
    </row>
    <row r="903" spans="11:11" ht="15.75" customHeight="1">
      <c r="K903" s="261"/>
    </row>
    <row r="904" spans="11:11" ht="15.75" customHeight="1">
      <c r="K904" s="261"/>
    </row>
    <row r="905" spans="11:11" ht="15.75" customHeight="1">
      <c r="K905" s="261"/>
    </row>
    <row r="906" spans="11:11" ht="15.75" customHeight="1">
      <c r="K906" s="261"/>
    </row>
    <row r="907" spans="11:11" ht="15.75" customHeight="1">
      <c r="K907" s="261"/>
    </row>
    <row r="908" spans="11:11" ht="15.75" customHeight="1">
      <c r="K908" s="261"/>
    </row>
    <row r="909" spans="11:11" ht="15.75" customHeight="1">
      <c r="K909" s="261"/>
    </row>
    <row r="910" spans="11:11" ht="15.75" customHeight="1">
      <c r="K910" s="261"/>
    </row>
    <row r="911" spans="11:11" ht="15.75" customHeight="1">
      <c r="K911" s="261"/>
    </row>
    <row r="912" spans="11:11" ht="15.75" customHeight="1">
      <c r="K912" s="261"/>
    </row>
    <row r="913" spans="11:11" ht="15.75" customHeight="1">
      <c r="K913" s="261"/>
    </row>
    <row r="914" spans="11:11" ht="15.75" customHeight="1">
      <c r="K914" s="261"/>
    </row>
    <row r="915" spans="11:11" ht="15.75" customHeight="1">
      <c r="K915" s="261"/>
    </row>
    <row r="916" spans="11:11" ht="15.75" customHeight="1">
      <c r="K916" s="261"/>
    </row>
    <row r="917" spans="11:11" ht="15.75" customHeight="1">
      <c r="K917" s="261"/>
    </row>
    <row r="918" spans="11:11" ht="15.75" customHeight="1">
      <c r="K918" s="261"/>
    </row>
    <row r="919" spans="11:11" ht="15.75" customHeight="1">
      <c r="K919" s="261"/>
    </row>
    <row r="920" spans="11:11" ht="15.75" customHeight="1">
      <c r="K920" s="261"/>
    </row>
    <row r="921" spans="11:11" ht="15.75" customHeight="1">
      <c r="K921" s="261"/>
    </row>
    <row r="922" spans="11:11" ht="15.75" customHeight="1">
      <c r="K922" s="261"/>
    </row>
    <row r="923" spans="11:11" ht="15.75" customHeight="1">
      <c r="K923" s="261"/>
    </row>
    <row r="924" spans="11:11" ht="15.75" customHeight="1">
      <c r="K924" s="261"/>
    </row>
    <row r="925" spans="11:11" ht="15.75" customHeight="1">
      <c r="K925" s="261"/>
    </row>
    <row r="926" spans="11:11" ht="15.75" customHeight="1">
      <c r="K926" s="261"/>
    </row>
    <row r="927" spans="11:11" ht="15.75" customHeight="1">
      <c r="K927" s="261"/>
    </row>
    <row r="928" spans="11:11" ht="15.75" customHeight="1">
      <c r="K928" s="261"/>
    </row>
    <row r="929" spans="11:11" ht="15.75" customHeight="1">
      <c r="K929" s="261"/>
    </row>
    <row r="930" spans="11:11" ht="15.75" customHeight="1">
      <c r="K930" s="261"/>
    </row>
    <row r="931" spans="11:11" ht="15.75" customHeight="1">
      <c r="K931" s="261"/>
    </row>
    <row r="932" spans="11:11" ht="15.75" customHeight="1">
      <c r="K932" s="261"/>
    </row>
    <row r="933" spans="11:11" ht="15.75" customHeight="1">
      <c r="K933" s="261"/>
    </row>
    <row r="934" spans="11:11" ht="15.75" customHeight="1">
      <c r="K934" s="261"/>
    </row>
    <row r="935" spans="11:11" ht="15.75" customHeight="1">
      <c r="K935" s="261"/>
    </row>
    <row r="936" spans="11:11" ht="15.75" customHeight="1">
      <c r="K936" s="261"/>
    </row>
    <row r="937" spans="11:11" ht="15.75" customHeight="1">
      <c r="K937" s="261"/>
    </row>
    <row r="938" spans="11:11" ht="15.75" customHeight="1">
      <c r="K938" s="261"/>
    </row>
    <row r="939" spans="11:11" ht="15.75" customHeight="1">
      <c r="K939" s="261"/>
    </row>
    <row r="940" spans="11:11" ht="15.75" customHeight="1">
      <c r="K940" s="261"/>
    </row>
    <row r="941" spans="11:11" ht="15.75" customHeight="1">
      <c r="K941" s="261"/>
    </row>
    <row r="942" spans="11:11" ht="15.75" customHeight="1">
      <c r="K942" s="261"/>
    </row>
    <row r="943" spans="11:11" ht="15.75" customHeight="1">
      <c r="K943" s="261"/>
    </row>
    <row r="944" spans="11:11" ht="15.75" customHeight="1">
      <c r="K944" s="261"/>
    </row>
    <row r="945" spans="11:11" ht="15.75" customHeight="1">
      <c r="K945" s="261"/>
    </row>
    <row r="946" spans="11:11" ht="15.75" customHeight="1">
      <c r="K946" s="261"/>
    </row>
    <row r="947" spans="11:11" ht="15.75" customHeight="1">
      <c r="K947" s="261"/>
    </row>
    <row r="948" spans="11:11" ht="15.75" customHeight="1">
      <c r="K948" s="261"/>
    </row>
    <row r="949" spans="11:11" ht="15.75" customHeight="1">
      <c r="K949" s="261"/>
    </row>
    <row r="950" spans="11:11" ht="15.75" customHeight="1">
      <c r="K950" s="261"/>
    </row>
    <row r="951" spans="11:11" ht="15.75" customHeight="1">
      <c r="K951" s="261"/>
    </row>
    <row r="952" spans="11:11" ht="15.75" customHeight="1">
      <c r="K952" s="261"/>
    </row>
    <row r="953" spans="11:11" ht="15.75" customHeight="1">
      <c r="K953" s="261"/>
    </row>
    <row r="954" spans="11:11" ht="15.75" customHeight="1">
      <c r="K954" s="261"/>
    </row>
    <row r="955" spans="11:11" ht="15.75" customHeight="1">
      <c r="K955" s="261"/>
    </row>
    <row r="956" spans="11:11" ht="15.75" customHeight="1">
      <c r="K956" s="261"/>
    </row>
    <row r="957" spans="11:11" ht="15.75" customHeight="1">
      <c r="K957" s="261"/>
    </row>
    <row r="958" spans="11:11" ht="15.75" customHeight="1">
      <c r="K958" s="261"/>
    </row>
    <row r="959" spans="11:11" ht="15.75" customHeight="1">
      <c r="K959" s="261"/>
    </row>
    <row r="960" spans="11:11" ht="15.75" customHeight="1">
      <c r="K960" s="261"/>
    </row>
    <row r="961" spans="11:11" ht="15.75" customHeight="1">
      <c r="K961" s="261"/>
    </row>
    <row r="962" spans="11:11" ht="15.75" customHeight="1">
      <c r="K962" s="261"/>
    </row>
    <row r="963" spans="11:11" ht="15.75" customHeight="1">
      <c r="K963" s="261"/>
    </row>
    <row r="964" spans="11:11" ht="15.75" customHeight="1">
      <c r="K964" s="261"/>
    </row>
    <row r="965" spans="11:11" ht="15.75" customHeight="1">
      <c r="K965" s="261"/>
    </row>
    <row r="966" spans="11:11" ht="15.75" customHeight="1">
      <c r="K966" s="261"/>
    </row>
    <row r="967" spans="11:11" ht="15.75" customHeight="1">
      <c r="K967" s="261"/>
    </row>
    <row r="968" spans="11:11" ht="15.75" customHeight="1">
      <c r="K968" s="261"/>
    </row>
    <row r="969" spans="11:11" ht="15.75" customHeight="1">
      <c r="K969" s="261"/>
    </row>
    <row r="970" spans="11:11" ht="15.75" customHeight="1">
      <c r="K970" s="261"/>
    </row>
    <row r="971" spans="11:11" ht="15.75" customHeight="1">
      <c r="K971" s="261"/>
    </row>
    <row r="972" spans="11:11" ht="15.75" customHeight="1">
      <c r="K972" s="261"/>
    </row>
    <row r="973" spans="11:11" ht="15.75" customHeight="1">
      <c r="K973" s="261"/>
    </row>
    <row r="974" spans="11:11" ht="15.75" customHeight="1">
      <c r="K974" s="261"/>
    </row>
    <row r="975" spans="11:11" ht="15.75" customHeight="1">
      <c r="K975" s="261"/>
    </row>
    <row r="976" spans="11:11" ht="15.75" customHeight="1">
      <c r="K976" s="261"/>
    </row>
    <row r="977" spans="11:11" ht="15.75" customHeight="1">
      <c r="K977" s="261"/>
    </row>
    <row r="978" spans="11:11" ht="15.75" customHeight="1">
      <c r="K978" s="261"/>
    </row>
    <row r="979" spans="11:11" ht="15.75" customHeight="1">
      <c r="K979" s="261"/>
    </row>
    <row r="980" spans="11:11" ht="15.75" customHeight="1">
      <c r="K980" s="261"/>
    </row>
    <row r="981" spans="11:11" ht="15.75" customHeight="1">
      <c r="K981" s="261"/>
    </row>
    <row r="982" spans="11:11" ht="15.75" customHeight="1">
      <c r="K982" s="261"/>
    </row>
    <row r="983" spans="11:11" ht="15.75" customHeight="1">
      <c r="K983" s="261"/>
    </row>
    <row r="984" spans="11:11" ht="15.75" customHeight="1">
      <c r="K984" s="261"/>
    </row>
    <row r="985" spans="11:11" ht="15.75" customHeight="1">
      <c r="K985" s="261"/>
    </row>
    <row r="986" spans="11:11" ht="15.75" customHeight="1">
      <c r="K986" s="261"/>
    </row>
    <row r="987" spans="11:11" ht="15.75" customHeight="1">
      <c r="K987" s="261"/>
    </row>
    <row r="988" spans="11:11" ht="15.75" customHeight="1">
      <c r="K988" s="261"/>
    </row>
    <row r="989" spans="11:11" ht="15.75" customHeight="1">
      <c r="K989" s="261"/>
    </row>
    <row r="990" spans="11:11" ht="15.75" customHeight="1">
      <c r="K990" s="261"/>
    </row>
    <row r="991" spans="11:11" ht="15.75" customHeight="1">
      <c r="K991" s="261"/>
    </row>
    <row r="992" spans="11:11" ht="15.75" customHeight="1">
      <c r="K992" s="261"/>
    </row>
    <row r="993" spans="11:11" ht="15.75" customHeight="1">
      <c r="K993" s="261"/>
    </row>
    <row r="994" spans="11:11" ht="15.75" customHeight="1">
      <c r="K994" s="261"/>
    </row>
    <row r="995" spans="11:11" ht="15.75" customHeight="1">
      <c r="K995" s="261"/>
    </row>
    <row r="996" spans="11:11" ht="15.75" customHeight="1">
      <c r="K996" s="261"/>
    </row>
    <row r="997" spans="11:11" ht="15.75" customHeight="1">
      <c r="K997" s="261"/>
    </row>
    <row r="998" spans="11:11" ht="15.75" customHeight="1">
      <c r="K998" s="261"/>
    </row>
    <row r="999" spans="11:11" ht="15.75" customHeight="1">
      <c r="K999" s="261"/>
    </row>
    <row r="1000" spans="11:11" ht="15.75" customHeight="1">
      <c r="K1000" s="261"/>
    </row>
    <row r="1001" spans="11:11" ht="15.75" customHeight="1">
      <c r="K1001" s="261"/>
    </row>
    <row r="1002" spans="11:11" ht="15.75" customHeight="1">
      <c r="K1002" s="261"/>
    </row>
    <row r="1003" spans="11:11" ht="15.75" customHeight="1">
      <c r="K1003" s="261"/>
    </row>
    <row r="1004" spans="11:11" ht="15.75" customHeight="1">
      <c r="K1004" s="261"/>
    </row>
  </sheetData>
  <mergeCells count="36">
    <mergeCell ref="P1:W1"/>
    <mergeCell ref="A15:A19"/>
    <mergeCell ref="A20:A24"/>
    <mergeCell ref="I3:I4"/>
    <mergeCell ref="A5:A9"/>
    <mergeCell ref="A1:A4"/>
    <mergeCell ref="A10:A14"/>
    <mergeCell ref="X2:X4"/>
    <mergeCell ref="Y2:Y4"/>
    <mergeCell ref="P2:S2"/>
    <mergeCell ref="T2:W2"/>
    <mergeCell ref="T3:T4"/>
    <mergeCell ref="U3:U4"/>
    <mergeCell ref="V3:V4"/>
    <mergeCell ref="W3:W4"/>
    <mergeCell ref="B1:B4"/>
    <mergeCell ref="C1:D2"/>
    <mergeCell ref="E1:G2"/>
    <mergeCell ref="H1:K2"/>
    <mergeCell ref="L1:O2"/>
    <mergeCell ref="C3:C4"/>
    <mergeCell ref="D3:D4"/>
    <mergeCell ref="E3:E4"/>
    <mergeCell ref="F3:F4"/>
    <mergeCell ref="G3:G4"/>
    <mergeCell ref="H3:H4"/>
    <mergeCell ref="J3:J4"/>
    <mergeCell ref="K3:K4"/>
    <mergeCell ref="L3:L4"/>
    <mergeCell ref="M3:M4"/>
    <mergeCell ref="N3:N4"/>
    <mergeCell ref="O3:O4"/>
    <mergeCell ref="P3:P4"/>
    <mergeCell ref="Q3:Q4"/>
    <mergeCell ref="R3:R4"/>
    <mergeCell ref="S3:S4"/>
  </mergeCells>
  <conditionalFormatting sqref="S5:S66">
    <cfRule type="cellIs" dxfId="64" priority="11" operator="equal">
      <formula>5</formula>
    </cfRule>
  </conditionalFormatting>
  <conditionalFormatting sqref="S5:S66">
    <cfRule type="cellIs" dxfId="63" priority="12" operator="equal">
      <formula>4</formula>
    </cfRule>
  </conditionalFormatting>
  <conditionalFormatting sqref="S5:S66">
    <cfRule type="cellIs" dxfId="62" priority="13" operator="equal">
      <formula>3</formula>
    </cfRule>
  </conditionalFormatting>
  <conditionalFormatting sqref="S5:S66">
    <cfRule type="cellIs" dxfId="61" priority="14" operator="equal">
      <formula>1</formula>
    </cfRule>
  </conditionalFormatting>
  <conditionalFormatting sqref="S5:S66">
    <cfRule type="cellIs" dxfId="60" priority="15" operator="equal">
      <formula>2</formula>
    </cfRule>
  </conditionalFormatting>
  <conditionalFormatting sqref="W5:W66">
    <cfRule type="cellIs" dxfId="59" priority="16" operator="equal">
      <formula>5</formula>
    </cfRule>
  </conditionalFormatting>
  <conditionalFormatting sqref="W5:W66">
    <cfRule type="cellIs" dxfId="58" priority="17" operator="equal">
      <formula>4</formula>
    </cfRule>
  </conditionalFormatting>
  <conditionalFormatting sqref="W5:W66">
    <cfRule type="cellIs" dxfId="57" priority="18" operator="equal">
      <formula>3</formula>
    </cfRule>
  </conditionalFormatting>
  <conditionalFormatting sqref="W5:W66">
    <cfRule type="cellIs" dxfId="56" priority="19" operator="equal">
      <formula>1</formula>
    </cfRule>
  </conditionalFormatting>
  <conditionalFormatting sqref="W5:W66">
    <cfRule type="cellIs" dxfId="55" priority="20" operator="equal">
      <formula>2</formula>
    </cfRule>
  </conditionalFormatting>
  <conditionalFormatting sqref="X5:X66">
    <cfRule type="cellIs" dxfId="54" priority="21" operator="equal">
      <formula>5</formula>
    </cfRule>
  </conditionalFormatting>
  <conditionalFormatting sqref="X5:X66">
    <cfRule type="cellIs" dxfId="53" priority="22" operator="equal">
      <formula>4</formula>
    </cfRule>
  </conditionalFormatting>
  <conditionalFormatting sqref="X5:X66">
    <cfRule type="cellIs" dxfId="52" priority="23" operator="equal">
      <formula>3</formula>
    </cfRule>
  </conditionalFormatting>
  <conditionalFormatting sqref="X5:X66">
    <cfRule type="cellIs" dxfId="51" priority="24" operator="equal">
      <formula>1</formula>
    </cfRule>
  </conditionalFormatting>
  <conditionalFormatting sqref="X5:X66">
    <cfRule type="cellIs" dxfId="50" priority="25" operator="equal">
      <formula>2</formula>
    </cfRule>
  </conditionalFormatting>
  <conditionalFormatting sqref="J5:J66">
    <cfRule type="cellIs" dxfId="49" priority="26" operator="equal">
      <formula>5</formula>
    </cfRule>
  </conditionalFormatting>
  <conditionalFormatting sqref="J5:J66">
    <cfRule type="cellIs" dxfId="48" priority="27" operator="equal">
      <formula>4</formula>
    </cfRule>
  </conditionalFormatting>
  <conditionalFormatting sqref="J5:J66">
    <cfRule type="cellIs" dxfId="47" priority="28" operator="equal">
      <formula>3</formula>
    </cfRule>
  </conditionalFormatting>
  <conditionalFormatting sqref="J5:J66">
    <cfRule type="cellIs" dxfId="46" priority="29" operator="equal">
      <formula>1</formula>
    </cfRule>
  </conditionalFormatting>
  <conditionalFormatting sqref="J5:J66">
    <cfRule type="cellIs" dxfId="45" priority="30" operator="equal">
      <formula>2</formula>
    </cfRule>
  </conditionalFormatting>
  <conditionalFormatting sqref="O5:O66">
    <cfRule type="cellIs" dxfId="44" priority="31" operator="equal">
      <formula>5</formula>
    </cfRule>
  </conditionalFormatting>
  <conditionalFormatting sqref="O5:O66">
    <cfRule type="cellIs" dxfId="43" priority="32" operator="equal">
      <formula>4</formula>
    </cfRule>
  </conditionalFormatting>
  <conditionalFormatting sqref="O5:O66">
    <cfRule type="cellIs" dxfId="42" priority="33" operator="equal">
      <formula>3</formula>
    </cfRule>
  </conditionalFormatting>
  <conditionalFormatting sqref="O5:O66">
    <cfRule type="cellIs" dxfId="41" priority="34" operator="equal">
      <formula>1</formula>
    </cfRule>
  </conditionalFormatting>
  <conditionalFormatting sqref="O5:O66">
    <cfRule type="cellIs" dxfId="40" priority="35" operator="equal">
      <formula>2</formula>
    </cfRule>
  </conditionalFormatting>
  <conditionalFormatting sqref="Y5:Y66">
    <cfRule type="cellIs" dxfId="39" priority="36" operator="equal">
      <formula>5</formula>
    </cfRule>
  </conditionalFormatting>
  <conditionalFormatting sqref="Y5:Y66">
    <cfRule type="cellIs" dxfId="38" priority="37" operator="equal">
      <formula>4</formula>
    </cfRule>
  </conditionalFormatting>
  <conditionalFormatting sqref="Y5:Y66">
    <cfRule type="cellIs" dxfId="37" priority="38" operator="equal">
      <formula>3</formula>
    </cfRule>
  </conditionalFormatting>
  <conditionalFormatting sqref="Y5:Y66">
    <cfRule type="cellIs" dxfId="36" priority="39" operator="equal">
      <formula>1</formula>
    </cfRule>
  </conditionalFormatting>
  <conditionalFormatting sqref="Y5:Y66">
    <cfRule type="cellIs" dxfId="35" priority="40" operator="equal">
      <formula>2</formula>
    </cfRule>
  </conditionalFormatting>
  <pageMargins left="0.70866141732283472" right="0.70866141732283472" top="0.74803149606299213" bottom="0.74803149606299213" header="0" footer="0"/>
  <pageSetup paperSize="9" scale="10" orientation="landscape" r:id="rId1"/>
  <legacyDrawing r:id="rId2"/>
  <extLst>
    <ext xmlns:x14="http://schemas.microsoft.com/office/spreadsheetml/2009/9/main" uri="{CCE6A557-97BC-4b89-ADB6-D9C93CAAB3DF}">
      <x14:dataValidations xmlns:xm="http://schemas.microsoft.com/office/excel/2006/main" count="4">
        <x14:dataValidation type="list" allowBlank="1" showErrorMessage="1" xr:uid="{00000000-0002-0000-0200-000001000000}">
          <x14:formula1>
            <xm:f>VALORES!$L$11:$L$19</xm:f>
          </x14:formula1>
          <xm:sqref>K5:K66</xm:sqref>
        </x14:dataValidation>
        <x14:dataValidation type="list" allowBlank="1" showErrorMessage="1" xr:uid="{00000000-0002-0000-0200-000002000000}">
          <x14:formula1>
            <xm:f>VALORES!$H$27:$H$32</xm:f>
          </x14:formula1>
          <xm:sqref>L5:N66</xm:sqref>
        </x14:dataValidation>
        <x14:dataValidation type="list" allowBlank="1" showErrorMessage="1" xr:uid="{00000000-0002-0000-0200-000004000000}">
          <x14:formula1>
            <xm:f>VALORES!$E$4:$E$9</xm:f>
          </x14:formula1>
          <xm:sqref>H5:H66</xm:sqref>
        </x14:dataValidation>
        <x14:dataValidation type="list" allowBlank="1" showErrorMessage="1" xr:uid="{00000000-0002-0000-0200-000005000000}">
          <x14:formula1>
            <xm:f>VALORES!$H$4:$H$8</xm:f>
          </x14:formula1>
          <xm:sqref>J5:J66 P5:R66 T5:V66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C26F4-B645-4271-B0B9-39B9E38B8054}">
  <sheetPr>
    <tabColor rgb="FF00B050"/>
    <pageSetUpPr fitToPage="1"/>
  </sheetPr>
  <dimension ref="A1:AC1004"/>
  <sheetViews>
    <sheetView tabSelected="1" topLeftCell="G1" zoomScale="40" zoomScaleNormal="32" workbookViewId="0">
      <selection activeCell="Q12" sqref="Q12"/>
    </sheetView>
  </sheetViews>
  <sheetFormatPr baseColWidth="10" defaultColWidth="14.44140625" defaultRowHeight="15" customHeight="1"/>
  <cols>
    <col min="1" max="1" width="12" style="113" customWidth="1"/>
    <col min="2" max="2" width="11.44140625" style="262" customWidth="1"/>
    <col min="3" max="4" width="13.109375" style="262" customWidth="1"/>
    <col min="5" max="5" width="22.6640625" style="262" customWidth="1"/>
    <col min="6" max="6" width="73.77734375" style="263" customWidth="1"/>
    <col min="7" max="7" width="32.6640625" style="113" customWidth="1"/>
    <col min="8" max="8" width="30.44140625" style="113" customWidth="1"/>
    <col min="9" max="9" width="24.77734375" style="113" customWidth="1"/>
    <col min="10" max="10" width="36.33203125" style="113" customWidth="1"/>
    <col min="11" max="11" width="24" style="113" customWidth="1"/>
    <col min="12" max="12" width="29.109375" style="113" customWidth="1"/>
    <col min="13" max="13" width="23" style="113" customWidth="1"/>
    <col min="14" max="15" width="26.33203125" style="113" customWidth="1"/>
    <col min="16" max="16" width="13.33203125" style="113" customWidth="1"/>
    <col min="17" max="17" width="25" style="113" customWidth="1"/>
    <col min="18" max="18" width="23.44140625" style="113" customWidth="1"/>
    <col min="19" max="20" width="23.6640625" style="113" customWidth="1"/>
    <col min="21" max="21" width="11.44140625" style="113" customWidth="1"/>
    <col min="22" max="22" width="25.5546875" style="113" customWidth="1"/>
    <col min="23" max="24" width="17.44140625" style="113" customWidth="1"/>
    <col min="25" max="25" width="21.6640625" style="113" customWidth="1"/>
    <col min="26" max="26" width="16.33203125" style="113" customWidth="1"/>
    <col min="27" max="27" width="11.44140625" style="113" customWidth="1"/>
    <col min="28" max="28" width="17.44140625" style="113" customWidth="1"/>
    <col min="29" max="16384" width="14.44140625" style="113"/>
  </cols>
  <sheetData>
    <row r="1" spans="1:29" ht="15" customHeight="1">
      <c r="A1" s="103" t="s">
        <v>2915</v>
      </c>
      <c r="B1" s="104" t="s">
        <v>91</v>
      </c>
      <c r="C1" s="105" t="s">
        <v>92</v>
      </c>
      <c r="D1" s="106"/>
      <c r="E1" s="107" t="s">
        <v>2923</v>
      </c>
      <c r="F1" s="108"/>
      <c r="G1" s="108"/>
      <c r="H1" s="109" t="s">
        <v>93</v>
      </c>
      <c r="I1" s="109"/>
      <c r="J1" s="108"/>
      <c r="K1" s="108"/>
      <c r="L1" s="110" t="s">
        <v>94</v>
      </c>
      <c r="M1" s="108"/>
      <c r="N1" s="108"/>
      <c r="O1" s="108"/>
      <c r="P1" s="108"/>
      <c r="Q1" s="111" t="s">
        <v>2927</v>
      </c>
      <c r="R1" s="111"/>
      <c r="S1" s="111"/>
      <c r="T1" s="111"/>
      <c r="U1" s="111"/>
      <c r="V1" s="111"/>
      <c r="W1" s="111"/>
      <c r="X1" s="111"/>
      <c r="Y1" s="111"/>
      <c r="Z1" s="111"/>
      <c r="AA1" s="112"/>
      <c r="AB1" s="112"/>
    </row>
    <row r="2" spans="1:29" ht="28.5" customHeight="1">
      <c r="A2" s="108"/>
      <c r="B2" s="114"/>
      <c r="C2" s="106"/>
      <c r="D2" s="106"/>
      <c r="E2" s="108"/>
      <c r="F2" s="108"/>
      <c r="G2" s="108"/>
      <c r="H2" s="108"/>
      <c r="I2" s="108"/>
      <c r="J2" s="108"/>
      <c r="K2" s="108"/>
      <c r="L2" s="108"/>
      <c r="M2" s="108"/>
      <c r="N2" s="108"/>
      <c r="O2" s="108"/>
      <c r="P2" s="108"/>
      <c r="Q2" s="115" t="s">
        <v>2928</v>
      </c>
      <c r="R2" s="115"/>
      <c r="S2" s="115"/>
      <c r="T2" s="115"/>
      <c r="U2" s="115"/>
      <c r="V2" s="116" t="s">
        <v>2929</v>
      </c>
      <c r="W2" s="117"/>
      <c r="X2" s="117"/>
      <c r="Y2" s="117"/>
      <c r="Z2" s="118"/>
      <c r="AA2" s="119" t="s">
        <v>2931</v>
      </c>
      <c r="AB2" s="120" t="s">
        <v>2924</v>
      </c>
    </row>
    <row r="3" spans="1:29" ht="15" customHeight="1">
      <c r="A3" s="108"/>
      <c r="B3" s="114"/>
      <c r="C3" s="121" t="s">
        <v>95</v>
      </c>
      <c r="D3" s="121" t="s">
        <v>96</v>
      </c>
      <c r="E3" s="122" t="s">
        <v>97</v>
      </c>
      <c r="F3" s="123" t="s">
        <v>2926</v>
      </c>
      <c r="G3" s="124" t="s">
        <v>98</v>
      </c>
      <c r="H3" s="125" t="s">
        <v>99</v>
      </c>
      <c r="I3" s="126" t="s">
        <v>2966</v>
      </c>
      <c r="J3" s="126" t="s">
        <v>2967</v>
      </c>
      <c r="K3" s="127" t="s">
        <v>2918</v>
      </c>
      <c r="L3" s="264" t="s">
        <v>2985</v>
      </c>
      <c r="M3" s="129" t="s">
        <v>2969</v>
      </c>
      <c r="N3" s="129" t="s">
        <v>2970</v>
      </c>
      <c r="O3" s="129" t="s">
        <v>2986</v>
      </c>
      <c r="P3" s="110" t="s">
        <v>100</v>
      </c>
      <c r="Q3" s="130" t="s">
        <v>2971</v>
      </c>
      <c r="R3" s="131" t="s">
        <v>2972</v>
      </c>
      <c r="S3" s="131" t="s">
        <v>2973</v>
      </c>
      <c r="T3" s="265" t="s">
        <v>2987</v>
      </c>
      <c r="U3" s="132" t="s">
        <v>101</v>
      </c>
      <c r="V3" s="133" t="s">
        <v>2974</v>
      </c>
      <c r="W3" s="133" t="s">
        <v>2975</v>
      </c>
      <c r="X3" s="133" t="s">
        <v>2976</v>
      </c>
      <c r="Y3" s="266" t="s">
        <v>2988</v>
      </c>
      <c r="Z3" s="134" t="s">
        <v>2930</v>
      </c>
      <c r="AA3" s="108"/>
      <c r="AB3" s="108"/>
    </row>
    <row r="4" spans="1:29" s="142" customFormat="1" ht="172.8" customHeight="1" thickBot="1">
      <c r="A4" s="135"/>
      <c r="B4" s="136"/>
      <c r="C4" s="137"/>
      <c r="D4" s="137"/>
      <c r="E4" s="136"/>
      <c r="F4" s="138"/>
      <c r="G4" s="135"/>
      <c r="H4" s="135"/>
      <c r="I4" s="139"/>
      <c r="J4" s="140"/>
      <c r="K4" s="141"/>
      <c r="L4" s="267"/>
      <c r="M4" s="135"/>
      <c r="N4" s="135"/>
      <c r="O4" s="135"/>
      <c r="P4" s="135"/>
      <c r="Q4" s="135"/>
      <c r="R4" s="135"/>
      <c r="S4" s="135"/>
      <c r="T4" s="268"/>
      <c r="U4" s="135"/>
      <c r="V4" s="135"/>
      <c r="W4" s="135"/>
      <c r="X4" s="135"/>
      <c r="Y4" s="269"/>
      <c r="Z4" s="135"/>
      <c r="AA4" s="135"/>
      <c r="AB4" s="135"/>
    </row>
    <row r="5" spans="1:29" ht="74.400000000000006" customHeight="1">
      <c r="A5" s="100" t="s">
        <v>2914</v>
      </c>
      <c r="B5" s="143" t="s">
        <v>2913</v>
      </c>
      <c r="C5" s="144">
        <v>-78.430000000000007</v>
      </c>
      <c r="D5" s="144">
        <v>-2.62</v>
      </c>
      <c r="E5" s="143" t="s">
        <v>2916</v>
      </c>
      <c r="F5" s="145" t="s">
        <v>2977</v>
      </c>
      <c r="G5" s="146" t="s">
        <v>2917</v>
      </c>
      <c r="H5" s="146" t="s">
        <v>10</v>
      </c>
      <c r="I5" s="146">
        <v>78</v>
      </c>
      <c r="J5" s="147">
        <v>1</v>
      </c>
      <c r="K5" s="148" t="s">
        <v>32</v>
      </c>
      <c r="L5" s="146">
        <v>1</v>
      </c>
      <c r="M5" s="146">
        <v>1</v>
      </c>
      <c r="N5" s="270">
        <v>2</v>
      </c>
      <c r="O5" s="468" t="s">
        <v>2993</v>
      </c>
      <c r="P5" s="271">
        <f t="shared" ref="P5:P23" si="0">ROUND(AVERAGE(L5:N5),0)</f>
        <v>1</v>
      </c>
      <c r="Q5" s="147">
        <v>3</v>
      </c>
      <c r="R5" s="147">
        <v>3</v>
      </c>
      <c r="S5" s="272">
        <v>2</v>
      </c>
      <c r="T5" s="468"/>
      <c r="U5" s="271">
        <f t="shared" ref="U5:U66" si="1">ROUND(AVERAGE(Q5:S5),0)</f>
        <v>3</v>
      </c>
      <c r="V5" s="147">
        <v>2</v>
      </c>
      <c r="W5" s="147">
        <v>2</v>
      </c>
      <c r="X5" s="272">
        <v>2</v>
      </c>
      <c r="Y5" s="466"/>
      <c r="Z5" s="271">
        <f>ROUND(AVERAGE(V5:X5),0)</f>
        <v>2</v>
      </c>
      <c r="AA5" s="149">
        <f>ROUND((U5 + (6 - Z5)) / 2, 0)</f>
        <v>4</v>
      </c>
      <c r="AB5" s="150">
        <f>IF(ROUND((J5*P5*AA5)^(1/3),0)&lt;=1,1,IF(ROUND((J5*P5*AA5)^(1/3),0)&lt;=2.3,2,IF(ROUND((J5*P5*AA5)^(1/3),0)&lt;=3.4,3,IF(ROUND((J5*P5*AA5)^(1/3),0)&lt;=4.5,4,5))))</f>
        <v>2</v>
      </c>
      <c r="AC5" s="151"/>
    </row>
    <row r="6" spans="1:29" ht="121.8" customHeight="1">
      <c r="A6" s="101"/>
      <c r="B6" s="152" t="s">
        <v>2913</v>
      </c>
      <c r="C6" s="153">
        <v>-78.430000000000007</v>
      </c>
      <c r="D6" s="153">
        <v>-2.62</v>
      </c>
      <c r="E6" s="152" t="s">
        <v>2916</v>
      </c>
      <c r="F6" s="154" t="s">
        <v>2978</v>
      </c>
      <c r="G6" s="155" t="s">
        <v>2925</v>
      </c>
      <c r="H6" s="156" t="s">
        <v>10</v>
      </c>
      <c r="I6" s="155">
        <v>78</v>
      </c>
      <c r="J6" s="157">
        <v>1</v>
      </c>
      <c r="K6" s="158" t="s">
        <v>28</v>
      </c>
      <c r="L6" s="156">
        <v>5</v>
      </c>
      <c r="M6" s="156">
        <v>3</v>
      </c>
      <c r="N6" s="273">
        <v>2</v>
      </c>
      <c r="O6" s="469"/>
      <c r="P6" s="274">
        <f t="shared" si="0"/>
        <v>3</v>
      </c>
      <c r="Q6" s="157">
        <v>3</v>
      </c>
      <c r="R6" s="157">
        <v>3</v>
      </c>
      <c r="S6" s="275">
        <v>3</v>
      </c>
      <c r="T6" s="470"/>
      <c r="U6" s="274">
        <f t="shared" si="1"/>
        <v>3</v>
      </c>
      <c r="V6" s="157">
        <v>3</v>
      </c>
      <c r="W6" s="157">
        <v>3</v>
      </c>
      <c r="X6" s="275">
        <v>3</v>
      </c>
      <c r="Y6" s="467"/>
      <c r="Z6" s="274">
        <f t="shared" ref="Z6:Z67" si="2">ROUND(AVERAGE(V6:X6),0)</f>
        <v>3</v>
      </c>
      <c r="AA6" s="159">
        <f t="shared" ref="AA6:AA66" si="3">ROUND((U6 + (6 - Z6)) / 2, 0)</f>
        <v>3</v>
      </c>
      <c r="AB6" s="160">
        <f t="shared" ref="AB6:AB23" si="4">IF(ROUND((J6*P6*AA6)^(1/3),0)&lt;=1,1,IF(ROUND((J6*P6*AA6)^(1/3),0)&lt;=2.3,2,IF(ROUND((J6*P6*AA6)^(1/3),0)&lt;=3.4,3,IF(ROUND((J6*P6*AA6)^(1/3),0)&lt;=4.5,4,5))))</f>
        <v>2</v>
      </c>
      <c r="AC6" s="151"/>
    </row>
    <row r="7" spans="1:29" ht="150" customHeight="1">
      <c r="A7" s="101"/>
      <c r="B7" s="152" t="s">
        <v>2913</v>
      </c>
      <c r="C7" s="153">
        <v>-78.430000000000007</v>
      </c>
      <c r="D7" s="153">
        <v>-2.62</v>
      </c>
      <c r="E7" s="152" t="s">
        <v>2916</v>
      </c>
      <c r="F7" s="154" t="s">
        <v>2979</v>
      </c>
      <c r="G7" s="156" t="s">
        <v>2920</v>
      </c>
      <c r="H7" s="156" t="s">
        <v>10</v>
      </c>
      <c r="I7" s="156">
        <v>78</v>
      </c>
      <c r="J7" s="157">
        <v>1</v>
      </c>
      <c r="K7" s="158" t="s">
        <v>46</v>
      </c>
      <c r="L7" s="156">
        <v>1</v>
      </c>
      <c r="M7" s="156">
        <v>2</v>
      </c>
      <c r="N7" s="273">
        <v>2</v>
      </c>
      <c r="O7" s="469"/>
      <c r="P7" s="274">
        <f t="shared" si="0"/>
        <v>2</v>
      </c>
      <c r="Q7" s="157">
        <v>1</v>
      </c>
      <c r="R7" s="157">
        <v>3</v>
      </c>
      <c r="S7" s="275">
        <v>3</v>
      </c>
      <c r="T7" s="470"/>
      <c r="U7" s="274">
        <f t="shared" si="1"/>
        <v>2</v>
      </c>
      <c r="V7" s="157">
        <v>3</v>
      </c>
      <c r="W7" s="157">
        <v>3</v>
      </c>
      <c r="X7" s="275">
        <v>2</v>
      </c>
      <c r="Y7" s="467"/>
      <c r="Z7" s="274">
        <f t="shared" si="2"/>
        <v>3</v>
      </c>
      <c r="AA7" s="159">
        <f t="shared" si="3"/>
        <v>3</v>
      </c>
      <c r="AB7" s="160">
        <f t="shared" si="4"/>
        <v>2</v>
      </c>
      <c r="AC7" s="151"/>
    </row>
    <row r="8" spans="1:29" ht="102.6" customHeight="1">
      <c r="A8" s="101"/>
      <c r="B8" s="152" t="s">
        <v>2913</v>
      </c>
      <c r="C8" s="153">
        <v>-78.430000000000007</v>
      </c>
      <c r="D8" s="153">
        <v>-2.62</v>
      </c>
      <c r="E8" s="152" t="s">
        <v>2916</v>
      </c>
      <c r="F8" s="154" t="s">
        <v>2980</v>
      </c>
      <c r="G8" s="156" t="s">
        <v>2921</v>
      </c>
      <c r="H8" s="156" t="s">
        <v>10</v>
      </c>
      <c r="I8" s="156">
        <v>78</v>
      </c>
      <c r="J8" s="157">
        <v>1</v>
      </c>
      <c r="K8" s="158" t="s">
        <v>35</v>
      </c>
      <c r="L8" s="156">
        <v>2</v>
      </c>
      <c r="M8" s="156">
        <v>2</v>
      </c>
      <c r="N8" s="273">
        <v>2</v>
      </c>
      <c r="O8" s="469"/>
      <c r="P8" s="274">
        <f t="shared" si="0"/>
        <v>2</v>
      </c>
      <c r="Q8" s="157">
        <v>3</v>
      </c>
      <c r="R8" s="157">
        <v>3</v>
      </c>
      <c r="S8" s="275">
        <v>2</v>
      </c>
      <c r="T8" s="470"/>
      <c r="U8" s="274">
        <f t="shared" si="1"/>
        <v>3</v>
      </c>
      <c r="V8" s="157">
        <v>3</v>
      </c>
      <c r="W8" s="157">
        <v>2</v>
      </c>
      <c r="X8" s="275">
        <v>3</v>
      </c>
      <c r="Y8" s="467"/>
      <c r="Z8" s="274">
        <f t="shared" si="2"/>
        <v>3</v>
      </c>
      <c r="AA8" s="159">
        <f t="shared" si="3"/>
        <v>3</v>
      </c>
      <c r="AB8" s="160">
        <f t="shared" si="4"/>
        <v>2</v>
      </c>
      <c r="AC8" s="151"/>
    </row>
    <row r="9" spans="1:29" ht="112.2" customHeight="1" thickBot="1">
      <c r="A9" s="102"/>
      <c r="B9" s="161" t="s">
        <v>2913</v>
      </c>
      <c r="C9" s="162">
        <v>-78.430000000000007</v>
      </c>
      <c r="D9" s="162">
        <v>-2.62</v>
      </c>
      <c r="E9" s="161" t="s">
        <v>2916</v>
      </c>
      <c r="F9" s="163" t="s">
        <v>2981</v>
      </c>
      <c r="G9" s="164" t="s">
        <v>2922</v>
      </c>
      <c r="H9" s="164" t="s">
        <v>10</v>
      </c>
      <c r="I9" s="164">
        <v>78</v>
      </c>
      <c r="J9" s="165">
        <v>1</v>
      </c>
      <c r="K9" s="166" t="s">
        <v>46</v>
      </c>
      <c r="L9" s="164">
        <v>5</v>
      </c>
      <c r="M9" s="164">
        <v>4</v>
      </c>
      <c r="N9" s="276">
        <v>2</v>
      </c>
      <c r="O9" s="482"/>
      <c r="P9" s="277">
        <f t="shared" si="0"/>
        <v>4</v>
      </c>
      <c r="Q9" s="165">
        <v>2</v>
      </c>
      <c r="R9" s="165">
        <v>3</v>
      </c>
      <c r="S9" s="278">
        <v>3</v>
      </c>
      <c r="T9" s="472"/>
      <c r="U9" s="277">
        <f t="shared" si="1"/>
        <v>3</v>
      </c>
      <c r="V9" s="165">
        <v>3</v>
      </c>
      <c r="W9" s="165">
        <v>3</v>
      </c>
      <c r="X9" s="278">
        <v>3</v>
      </c>
      <c r="Y9" s="471"/>
      <c r="Z9" s="277">
        <f t="shared" si="2"/>
        <v>3</v>
      </c>
      <c r="AA9" s="167">
        <f t="shared" si="3"/>
        <v>3</v>
      </c>
      <c r="AB9" s="168">
        <f t="shared" si="4"/>
        <v>2</v>
      </c>
      <c r="AC9" s="151"/>
    </row>
    <row r="10" spans="1:29" ht="68.400000000000006">
      <c r="A10" s="169" t="s">
        <v>2982</v>
      </c>
      <c r="B10" s="170" t="s">
        <v>2913</v>
      </c>
      <c r="C10" s="171">
        <v>-78.430000000000007</v>
      </c>
      <c r="D10" s="172">
        <v>-2.62</v>
      </c>
      <c r="E10" s="173" t="s">
        <v>2916</v>
      </c>
      <c r="F10" s="174" t="s">
        <v>2977</v>
      </c>
      <c r="G10" s="175" t="s">
        <v>2917</v>
      </c>
      <c r="H10" s="175" t="s">
        <v>10</v>
      </c>
      <c r="I10" s="175">
        <f>+$I$5+($I$5*0.0059)</f>
        <v>78.4602</v>
      </c>
      <c r="J10" s="176">
        <v>1</v>
      </c>
      <c r="K10" s="177" t="s">
        <v>32</v>
      </c>
      <c r="L10" s="175">
        <v>1</v>
      </c>
      <c r="M10" s="175">
        <v>1</v>
      </c>
      <c r="N10" s="279">
        <v>2</v>
      </c>
      <c r="O10" s="481"/>
      <c r="P10" s="271">
        <f t="shared" si="0"/>
        <v>1</v>
      </c>
      <c r="Q10" s="178">
        <v>3</v>
      </c>
      <c r="R10" s="178">
        <v>3</v>
      </c>
      <c r="S10" s="280">
        <v>2</v>
      </c>
      <c r="T10" s="481"/>
      <c r="U10" s="271">
        <f t="shared" si="1"/>
        <v>3</v>
      </c>
      <c r="V10" s="178">
        <v>2</v>
      </c>
      <c r="W10" s="178">
        <v>2</v>
      </c>
      <c r="X10" s="280">
        <v>2</v>
      </c>
      <c r="Y10" s="481"/>
      <c r="Z10" s="271">
        <f t="shared" si="2"/>
        <v>2</v>
      </c>
      <c r="AA10" s="149">
        <f t="shared" si="3"/>
        <v>4</v>
      </c>
      <c r="AB10" s="150">
        <f t="shared" si="4"/>
        <v>2</v>
      </c>
      <c r="AC10" s="151"/>
    </row>
    <row r="11" spans="1:29" ht="125.4">
      <c r="A11" s="179"/>
      <c r="B11" s="180" t="s">
        <v>2913</v>
      </c>
      <c r="C11" s="181">
        <v>-78.430000000000007</v>
      </c>
      <c r="D11" s="182">
        <v>-2.62</v>
      </c>
      <c r="E11" s="183" t="s">
        <v>2916</v>
      </c>
      <c r="F11" s="184" t="s">
        <v>2978</v>
      </c>
      <c r="G11" s="185" t="s">
        <v>2919</v>
      </c>
      <c r="H11" s="185" t="s">
        <v>10</v>
      </c>
      <c r="I11" s="185">
        <f t="shared" ref="I11:I14" si="5">+$I$5+($I$5*0.0059)</f>
        <v>78.4602</v>
      </c>
      <c r="J11" s="186">
        <v>1</v>
      </c>
      <c r="K11" s="187" t="s">
        <v>28</v>
      </c>
      <c r="L11" s="185">
        <v>5</v>
      </c>
      <c r="M11" s="185">
        <v>3</v>
      </c>
      <c r="N11" s="281">
        <v>2</v>
      </c>
      <c r="O11" s="484"/>
      <c r="P11" s="274">
        <f t="shared" si="0"/>
        <v>3</v>
      </c>
      <c r="Q11" s="188">
        <v>3</v>
      </c>
      <c r="R11" s="188">
        <v>3</v>
      </c>
      <c r="S11" s="282">
        <v>3</v>
      </c>
      <c r="T11" s="484"/>
      <c r="U11" s="274">
        <f t="shared" si="1"/>
        <v>3</v>
      </c>
      <c r="V11" s="188">
        <v>3</v>
      </c>
      <c r="W11" s="188">
        <v>3</v>
      </c>
      <c r="X11" s="282">
        <v>3</v>
      </c>
      <c r="Y11" s="484"/>
      <c r="Z11" s="274">
        <f t="shared" si="2"/>
        <v>3</v>
      </c>
      <c r="AA11" s="159">
        <f t="shared" si="3"/>
        <v>3</v>
      </c>
      <c r="AB11" s="160">
        <f t="shared" si="4"/>
        <v>2</v>
      </c>
      <c r="AC11" s="151"/>
    </row>
    <row r="12" spans="1:29" ht="159.6">
      <c r="A12" s="179"/>
      <c r="B12" s="180" t="s">
        <v>2913</v>
      </c>
      <c r="C12" s="181">
        <v>-78.430000000000007</v>
      </c>
      <c r="D12" s="182">
        <v>-2.62</v>
      </c>
      <c r="E12" s="183" t="s">
        <v>2916</v>
      </c>
      <c r="F12" s="184" t="s">
        <v>2979</v>
      </c>
      <c r="G12" s="185" t="s">
        <v>2920</v>
      </c>
      <c r="H12" s="185" t="s">
        <v>10</v>
      </c>
      <c r="I12" s="185">
        <f t="shared" si="5"/>
        <v>78.4602</v>
      </c>
      <c r="J12" s="186">
        <v>1</v>
      </c>
      <c r="K12" s="187" t="s">
        <v>46</v>
      </c>
      <c r="L12" s="185">
        <v>1</v>
      </c>
      <c r="M12" s="185">
        <v>2</v>
      </c>
      <c r="N12" s="281">
        <v>2</v>
      </c>
      <c r="O12" s="484"/>
      <c r="P12" s="274">
        <f t="shared" si="0"/>
        <v>2</v>
      </c>
      <c r="Q12" s="188">
        <v>1</v>
      </c>
      <c r="R12" s="188">
        <v>3</v>
      </c>
      <c r="S12" s="282">
        <v>3</v>
      </c>
      <c r="T12" s="484"/>
      <c r="U12" s="274">
        <f t="shared" si="1"/>
        <v>2</v>
      </c>
      <c r="V12" s="188">
        <v>3</v>
      </c>
      <c r="W12" s="188">
        <v>3</v>
      </c>
      <c r="X12" s="282">
        <v>2</v>
      </c>
      <c r="Y12" s="484"/>
      <c r="Z12" s="274">
        <f t="shared" si="2"/>
        <v>3</v>
      </c>
      <c r="AA12" s="159">
        <f t="shared" si="3"/>
        <v>3</v>
      </c>
      <c r="AB12" s="160">
        <f t="shared" si="4"/>
        <v>2</v>
      </c>
      <c r="AC12" s="151"/>
    </row>
    <row r="13" spans="1:29" ht="102.6">
      <c r="A13" s="179"/>
      <c r="B13" s="180" t="s">
        <v>2913</v>
      </c>
      <c r="C13" s="181">
        <v>-78.430000000000007</v>
      </c>
      <c r="D13" s="182">
        <v>-2.62</v>
      </c>
      <c r="E13" s="183" t="s">
        <v>2916</v>
      </c>
      <c r="F13" s="184" t="s">
        <v>2980</v>
      </c>
      <c r="G13" s="185" t="s">
        <v>2921</v>
      </c>
      <c r="H13" s="185" t="s">
        <v>10</v>
      </c>
      <c r="I13" s="185">
        <f t="shared" si="5"/>
        <v>78.4602</v>
      </c>
      <c r="J13" s="186">
        <v>1</v>
      </c>
      <c r="K13" s="187" t="s">
        <v>35</v>
      </c>
      <c r="L13" s="185">
        <v>2</v>
      </c>
      <c r="M13" s="185">
        <v>2</v>
      </c>
      <c r="N13" s="281">
        <v>2</v>
      </c>
      <c r="O13" s="484"/>
      <c r="P13" s="274">
        <f t="shared" si="0"/>
        <v>2</v>
      </c>
      <c r="Q13" s="188">
        <v>3</v>
      </c>
      <c r="R13" s="188">
        <v>3</v>
      </c>
      <c r="S13" s="282">
        <v>2</v>
      </c>
      <c r="T13" s="484"/>
      <c r="U13" s="274">
        <f t="shared" si="1"/>
        <v>3</v>
      </c>
      <c r="V13" s="188">
        <v>3</v>
      </c>
      <c r="W13" s="188">
        <v>2</v>
      </c>
      <c r="X13" s="282">
        <v>3</v>
      </c>
      <c r="Y13" s="484"/>
      <c r="Z13" s="274">
        <f t="shared" si="2"/>
        <v>3</v>
      </c>
      <c r="AA13" s="159">
        <f t="shared" si="3"/>
        <v>3</v>
      </c>
      <c r="AB13" s="160">
        <f t="shared" si="4"/>
        <v>2</v>
      </c>
      <c r="AC13" s="151"/>
    </row>
    <row r="14" spans="1:29" ht="126" thickBot="1">
      <c r="A14" s="189"/>
      <c r="B14" s="190" t="s">
        <v>2913</v>
      </c>
      <c r="C14" s="191">
        <v>-78.430000000000007</v>
      </c>
      <c r="D14" s="192">
        <v>-2.62</v>
      </c>
      <c r="E14" s="193" t="s">
        <v>2916</v>
      </c>
      <c r="F14" s="194" t="s">
        <v>2981</v>
      </c>
      <c r="G14" s="195" t="s">
        <v>2922</v>
      </c>
      <c r="H14" s="195" t="s">
        <v>10</v>
      </c>
      <c r="I14" s="195">
        <f t="shared" si="5"/>
        <v>78.4602</v>
      </c>
      <c r="J14" s="196">
        <v>1</v>
      </c>
      <c r="K14" s="197" t="s">
        <v>46</v>
      </c>
      <c r="L14" s="195">
        <v>5</v>
      </c>
      <c r="M14" s="195">
        <v>4</v>
      </c>
      <c r="N14" s="283">
        <v>2</v>
      </c>
      <c r="O14" s="485"/>
      <c r="P14" s="277">
        <f t="shared" si="0"/>
        <v>4</v>
      </c>
      <c r="Q14" s="198">
        <v>2</v>
      </c>
      <c r="R14" s="198">
        <v>3</v>
      </c>
      <c r="S14" s="284">
        <v>3</v>
      </c>
      <c r="T14" s="485"/>
      <c r="U14" s="277">
        <f t="shared" si="1"/>
        <v>3</v>
      </c>
      <c r="V14" s="198">
        <v>3</v>
      </c>
      <c r="W14" s="198">
        <v>3</v>
      </c>
      <c r="X14" s="284">
        <v>3</v>
      </c>
      <c r="Y14" s="485"/>
      <c r="Z14" s="277">
        <f t="shared" si="2"/>
        <v>3</v>
      </c>
      <c r="AA14" s="167">
        <f t="shared" si="3"/>
        <v>3</v>
      </c>
      <c r="AB14" s="168">
        <f t="shared" si="4"/>
        <v>2</v>
      </c>
      <c r="AC14" s="151"/>
    </row>
    <row r="15" spans="1:29" ht="68.400000000000006">
      <c r="A15" s="199" t="s">
        <v>2983</v>
      </c>
      <c r="B15" s="200" t="s">
        <v>2913</v>
      </c>
      <c r="C15" s="201">
        <v>-78.430000000000007</v>
      </c>
      <c r="D15" s="201">
        <v>-2.62</v>
      </c>
      <c r="E15" s="200" t="s">
        <v>2916</v>
      </c>
      <c r="F15" s="202" t="s">
        <v>2977</v>
      </c>
      <c r="G15" s="203" t="s">
        <v>2917</v>
      </c>
      <c r="H15" s="203" t="s">
        <v>10</v>
      </c>
      <c r="I15" s="203">
        <f>+$I$5+($I$5*0.0952)</f>
        <v>85.425600000000003</v>
      </c>
      <c r="J15" s="204">
        <v>4</v>
      </c>
      <c r="K15" s="205" t="s">
        <v>32</v>
      </c>
      <c r="L15" s="206">
        <v>5</v>
      </c>
      <c r="M15" s="206">
        <v>1</v>
      </c>
      <c r="N15" s="285">
        <v>2</v>
      </c>
      <c r="O15" s="483"/>
      <c r="P15" s="271">
        <f t="shared" si="0"/>
        <v>3</v>
      </c>
      <c r="Q15" s="207">
        <v>3</v>
      </c>
      <c r="R15" s="207">
        <v>3</v>
      </c>
      <c r="S15" s="286">
        <v>2</v>
      </c>
      <c r="T15" s="483"/>
      <c r="U15" s="271">
        <f t="shared" si="1"/>
        <v>3</v>
      </c>
      <c r="V15" s="207">
        <v>2</v>
      </c>
      <c r="W15" s="207">
        <v>2</v>
      </c>
      <c r="X15" s="286">
        <v>2</v>
      </c>
      <c r="Y15" s="483"/>
      <c r="Z15" s="271">
        <f t="shared" si="2"/>
        <v>2</v>
      </c>
      <c r="AA15" s="149">
        <f t="shared" si="3"/>
        <v>4</v>
      </c>
      <c r="AB15" s="150">
        <f t="shared" si="4"/>
        <v>4</v>
      </c>
      <c r="AC15" s="151"/>
    </row>
    <row r="16" spans="1:29" ht="125.4">
      <c r="A16" s="208"/>
      <c r="B16" s="209" t="s">
        <v>2913</v>
      </c>
      <c r="C16" s="210">
        <v>-78.430000000000007</v>
      </c>
      <c r="D16" s="210">
        <v>-2.62</v>
      </c>
      <c r="E16" s="209" t="s">
        <v>2916</v>
      </c>
      <c r="F16" s="211" t="s">
        <v>2978</v>
      </c>
      <c r="G16" s="212" t="s">
        <v>2919</v>
      </c>
      <c r="H16" s="212" t="s">
        <v>10</v>
      </c>
      <c r="I16" s="212">
        <f t="shared" ref="I16:I19" si="6">+$I$5+($I$5*0.0952)</f>
        <v>85.425600000000003</v>
      </c>
      <c r="J16" s="213">
        <v>4</v>
      </c>
      <c r="K16" s="214" t="s">
        <v>28</v>
      </c>
      <c r="L16" s="215">
        <v>4</v>
      </c>
      <c r="M16" s="215">
        <v>3</v>
      </c>
      <c r="N16" s="287">
        <v>2</v>
      </c>
      <c r="O16" s="479"/>
      <c r="P16" s="274">
        <f t="shared" si="0"/>
        <v>3</v>
      </c>
      <c r="Q16" s="216">
        <v>3</v>
      </c>
      <c r="R16" s="216">
        <v>3</v>
      </c>
      <c r="S16" s="288">
        <v>3</v>
      </c>
      <c r="T16" s="479"/>
      <c r="U16" s="274">
        <f t="shared" si="1"/>
        <v>3</v>
      </c>
      <c r="V16" s="216">
        <v>3</v>
      </c>
      <c r="W16" s="216">
        <v>3</v>
      </c>
      <c r="X16" s="288">
        <v>3</v>
      </c>
      <c r="Y16" s="479"/>
      <c r="Z16" s="274">
        <f t="shared" si="2"/>
        <v>3</v>
      </c>
      <c r="AA16" s="159">
        <f t="shared" si="3"/>
        <v>3</v>
      </c>
      <c r="AB16" s="160">
        <f t="shared" si="4"/>
        <v>3</v>
      </c>
      <c r="AC16" s="151"/>
    </row>
    <row r="17" spans="1:29" ht="159.6">
      <c r="A17" s="208"/>
      <c r="B17" s="209" t="s">
        <v>2913</v>
      </c>
      <c r="C17" s="210">
        <v>-78.430000000000007</v>
      </c>
      <c r="D17" s="210">
        <v>-2.62</v>
      </c>
      <c r="E17" s="209" t="s">
        <v>2916</v>
      </c>
      <c r="F17" s="211" t="s">
        <v>2979</v>
      </c>
      <c r="G17" s="212" t="s">
        <v>2920</v>
      </c>
      <c r="H17" s="212" t="s">
        <v>10</v>
      </c>
      <c r="I17" s="212">
        <f t="shared" si="6"/>
        <v>85.425600000000003</v>
      </c>
      <c r="J17" s="213">
        <v>4</v>
      </c>
      <c r="K17" s="214" t="s">
        <v>46</v>
      </c>
      <c r="L17" s="215">
        <v>5</v>
      </c>
      <c r="M17" s="215">
        <v>2</v>
      </c>
      <c r="N17" s="287">
        <v>2</v>
      </c>
      <c r="O17" s="479"/>
      <c r="P17" s="274">
        <f t="shared" si="0"/>
        <v>3</v>
      </c>
      <c r="Q17" s="216">
        <v>1</v>
      </c>
      <c r="R17" s="216">
        <v>3</v>
      </c>
      <c r="S17" s="288">
        <v>3</v>
      </c>
      <c r="T17" s="479"/>
      <c r="U17" s="274">
        <f t="shared" si="1"/>
        <v>2</v>
      </c>
      <c r="V17" s="216">
        <v>3</v>
      </c>
      <c r="W17" s="216">
        <v>3</v>
      </c>
      <c r="X17" s="288">
        <v>2</v>
      </c>
      <c r="Y17" s="479"/>
      <c r="Z17" s="274">
        <f t="shared" si="2"/>
        <v>3</v>
      </c>
      <c r="AA17" s="159">
        <f t="shared" si="3"/>
        <v>3</v>
      </c>
      <c r="AB17" s="160">
        <f t="shared" si="4"/>
        <v>3</v>
      </c>
      <c r="AC17" s="151"/>
    </row>
    <row r="18" spans="1:29" ht="102.6">
      <c r="A18" s="208"/>
      <c r="B18" s="209" t="s">
        <v>2913</v>
      </c>
      <c r="C18" s="210">
        <v>-78.430000000000007</v>
      </c>
      <c r="D18" s="210">
        <v>-2.62</v>
      </c>
      <c r="E18" s="209" t="s">
        <v>2916</v>
      </c>
      <c r="F18" s="211" t="s">
        <v>2980</v>
      </c>
      <c r="G18" s="212" t="s">
        <v>2921</v>
      </c>
      <c r="H18" s="212" t="s">
        <v>10</v>
      </c>
      <c r="I18" s="212">
        <f t="shared" si="6"/>
        <v>85.425600000000003</v>
      </c>
      <c r="J18" s="213">
        <v>4</v>
      </c>
      <c r="K18" s="214" t="s">
        <v>35</v>
      </c>
      <c r="L18" s="215">
        <v>2</v>
      </c>
      <c r="M18" s="215">
        <v>2</v>
      </c>
      <c r="N18" s="287">
        <v>2</v>
      </c>
      <c r="O18" s="479"/>
      <c r="P18" s="274">
        <f t="shared" si="0"/>
        <v>2</v>
      </c>
      <c r="Q18" s="216">
        <v>3</v>
      </c>
      <c r="R18" s="216">
        <v>3</v>
      </c>
      <c r="S18" s="288">
        <v>2</v>
      </c>
      <c r="T18" s="479"/>
      <c r="U18" s="274">
        <f t="shared" si="1"/>
        <v>3</v>
      </c>
      <c r="V18" s="216">
        <v>3</v>
      </c>
      <c r="W18" s="216">
        <v>2</v>
      </c>
      <c r="X18" s="288">
        <v>3</v>
      </c>
      <c r="Y18" s="479"/>
      <c r="Z18" s="274">
        <f t="shared" si="2"/>
        <v>3</v>
      </c>
      <c r="AA18" s="159">
        <f t="shared" si="3"/>
        <v>3</v>
      </c>
      <c r="AB18" s="160">
        <f t="shared" si="4"/>
        <v>3</v>
      </c>
      <c r="AC18" s="151"/>
    </row>
    <row r="19" spans="1:29" ht="126" thickBot="1">
      <c r="A19" s="217"/>
      <c r="B19" s="218" t="s">
        <v>2913</v>
      </c>
      <c r="C19" s="219">
        <v>-78.430000000000007</v>
      </c>
      <c r="D19" s="219">
        <v>-2.62</v>
      </c>
      <c r="E19" s="218" t="s">
        <v>2916</v>
      </c>
      <c r="F19" s="220" t="s">
        <v>2981</v>
      </c>
      <c r="G19" s="221" t="s">
        <v>2922</v>
      </c>
      <c r="H19" s="221" t="s">
        <v>10</v>
      </c>
      <c r="I19" s="221">
        <f t="shared" si="6"/>
        <v>85.425600000000003</v>
      </c>
      <c r="J19" s="222">
        <v>4</v>
      </c>
      <c r="K19" s="223" t="s">
        <v>46</v>
      </c>
      <c r="L19" s="224">
        <v>3</v>
      </c>
      <c r="M19" s="224">
        <v>4</v>
      </c>
      <c r="N19" s="289">
        <v>2</v>
      </c>
      <c r="O19" s="480"/>
      <c r="P19" s="277">
        <f t="shared" si="0"/>
        <v>3</v>
      </c>
      <c r="Q19" s="225">
        <v>2</v>
      </c>
      <c r="R19" s="225">
        <v>3</v>
      </c>
      <c r="S19" s="290">
        <v>3</v>
      </c>
      <c r="T19" s="480"/>
      <c r="U19" s="277">
        <f t="shared" si="1"/>
        <v>3</v>
      </c>
      <c r="V19" s="225">
        <v>3</v>
      </c>
      <c r="W19" s="225">
        <v>3</v>
      </c>
      <c r="X19" s="290">
        <v>3</v>
      </c>
      <c r="Y19" s="480"/>
      <c r="Z19" s="277">
        <f t="shared" si="2"/>
        <v>3</v>
      </c>
      <c r="AA19" s="167">
        <f t="shared" si="3"/>
        <v>3</v>
      </c>
      <c r="AB19" s="168">
        <f t="shared" si="4"/>
        <v>3</v>
      </c>
      <c r="AC19" s="151"/>
    </row>
    <row r="20" spans="1:29" ht="68.400000000000006">
      <c r="A20" s="226" t="s">
        <v>2984</v>
      </c>
      <c r="B20" s="227" t="s">
        <v>2913</v>
      </c>
      <c r="C20" s="228">
        <v>-78.430000000000007</v>
      </c>
      <c r="D20" s="228">
        <v>-2.62</v>
      </c>
      <c r="E20" s="227" t="s">
        <v>2916</v>
      </c>
      <c r="F20" s="229" t="s">
        <v>2977</v>
      </c>
      <c r="G20" s="230" t="s">
        <v>2917</v>
      </c>
      <c r="H20" s="230" t="s">
        <v>17</v>
      </c>
      <c r="I20" s="230">
        <f>+$I$5-($I$5*0.0914)</f>
        <v>70.870800000000003</v>
      </c>
      <c r="J20" s="231">
        <v>4</v>
      </c>
      <c r="K20" s="232" t="s">
        <v>35</v>
      </c>
      <c r="L20" s="230">
        <v>5</v>
      </c>
      <c r="M20" s="230">
        <v>1</v>
      </c>
      <c r="N20" s="291">
        <v>2</v>
      </c>
      <c r="O20" s="473"/>
      <c r="P20" s="271">
        <f t="shared" si="0"/>
        <v>3</v>
      </c>
      <c r="Q20" s="233">
        <v>3</v>
      </c>
      <c r="R20" s="233">
        <v>3</v>
      </c>
      <c r="S20" s="292">
        <v>2</v>
      </c>
      <c r="T20" s="476"/>
      <c r="U20" s="271">
        <v>3</v>
      </c>
      <c r="V20" s="233">
        <v>2</v>
      </c>
      <c r="W20" s="233">
        <v>2</v>
      </c>
      <c r="X20" s="292">
        <v>2</v>
      </c>
      <c r="Y20" s="476"/>
      <c r="Z20" s="271">
        <f t="shared" si="2"/>
        <v>2</v>
      </c>
      <c r="AA20" s="149">
        <f t="shared" si="3"/>
        <v>4</v>
      </c>
      <c r="AB20" s="150">
        <f t="shared" si="4"/>
        <v>4</v>
      </c>
      <c r="AC20" s="151"/>
    </row>
    <row r="21" spans="1:29" ht="125.4">
      <c r="A21" s="234"/>
      <c r="B21" s="235" t="s">
        <v>2913</v>
      </c>
      <c r="C21" s="236">
        <v>-78.430000000000007</v>
      </c>
      <c r="D21" s="236">
        <v>-2.62</v>
      </c>
      <c r="E21" s="235" t="s">
        <v>2916</v>
      </c>
      <c r="F21" s="237" t="s">
        <v>2978</v>
      </c>
      <c r="G21" s="238" t="s">
        <v>2919</v>
      </c>
      <c r="H21" s="238" t="s">
        <v>17</v>
      </c>
      <c r="I21" s="238">
        <f t="shared" ref="I21:I24" si="7">+$I$5-($I$5*0.0914)</f>
        <v>70.870800000000003</v>
      </c>
      <c r="J21" s="239">
        <v>4</v>
      </c>
      <c r="K21" s="240" t="s">
        <v>35</v>
      </c>
      <c r="L21" s="238">
        <v>3</v>
      </c>
      <c r="M21" s="238">
        <v>3</v>
      </c>
      <c r="N21" s="293">
        <v>2</v>
      </c>
      <c r="O21" s="474"/>
      <c r="P21" s="274">
        <f t="shared" si="0"/>
        <v>3</v>
      </c>
      <c r="Q21" s="241">
        <v>3</v>
      </c>
      <c r="R21" s="241">
        <v>3</v>
      </c>
      <c r="S21" s="294">
        <v>3</v>
      </c>
      <c r="T21" s="477"/>
      <c r="U21" s="274">
        <f t="shared" si="1"/>
        <v>3</v>
      </c>
      <c r="V21" s="241">
        <v>3</v>
      </c>
      <c r="W21" s="241">
        <v>3</v>
      </c>
      <c r="X21" s="294">
        <v>3</v>
      </c>
      <c r="Y21" s="477"/>
      <c r="Z21" s="274">
        <f t="shared" si="2"/>
        <v>3</v>
      </c>
      <c r="AA21" s="159">
        <f t="shared" si="3"/>
        <v>3</v>
      </c>
      <c r="AB21" s="160">
        <f t="shared" si="4"/>
        <v>3</v>
      </c>
      <c r="AC21" s="151"/>
    </row>
    <row r="22" spans="1:29" ht="159.6">
      <c r="A22" s="234"/>
      <c r="B22" s="235" t="s">
        <v>2913</v>
      </c>
      <c r="C22" s="236">
        <v>-78.430000000000007</v>
      </c>
      <c r="D22" s="236">
        <v>-2.62</v>
      </c>
      <c r="E22" s="235" t="s">
        <v>2916</v>
      </c>
      <c r="F22" s="237" t="s">
        <v>2979</v>
      </c>
      <c r="G22" s="238" t="s">
        <v>2920</v>
      </c>
      <c r="H22" s="238" t="s">
        <v>17</v>
      </c>
      <c r="I22" s="238">
        <f t="shared" si="7"/>
        <v>70.870800000000003</v>
      </c>
      <c r="J22" s="239">
        <v>4</v>
      </c>
      <c r="K22" s="240" t="s">
        <v>35</v>
      </c>
      <c r="L22" s="238">
        <v>5</v>
      </c>
      <c r="M22" s="238">
        <v>2</v>
      </c>
      <c r="N22" s="293">
        <v>2</v>
      </c>
      <c r="O22" s="474"/>
      <c r="P22" s="274">
        <f t="shared" si="0"/>
        <v>3</v>
      </c>
      <c r="Q22" s="241">
        <v>1</v>
      </c>
      <c r="R22" s="241">
        <v>3</v>
      </c>
      <c r="S22" s="294">
        <v>3</v>
      </c>
      <c r="T22" s="477"/>
      <c r="U22" s="274">
        <f t="shared" si="1"/>
        <v>2</v>
      </c>
      <c r="V22" s="241">
        <v>3</v>
      </c>
      <c r="W22" s="241">
        <v>3</v>
      </c>
      <c r="X22" s="294">
        <v>2</v>
      </c>
      <c r="Y22" s="477"/>
      <c r="Z22" s="274">
        <f t="shared" si="2"/>
        <v>3</v>
      </c>
      <c r="AA22" s="159">
        <f t="shared" si="3"/>
        <v>3</v>
      </c>
      <c r="AB22" s="160">
        <f t="shared" si="4"/>
        <v>3</v>
      </c>
      <c r="AC22" s="151"/>
    </row>
    <row r="23" spans="1:29" ht="102.6">
      <c r="A23" s="234"/>
      <c r="B23" s="235" t="s">
        <v>2913</v>
      </c>
      <c r="C23" s="236">
        <v>-78.430000000000007</v>
      </c>
      <c r="D23" s="236">
        <v>-2.62</v>
      </c>
      <c r="E23" s="235" t="s">
        <v>2916</v>
      </c>
      <c r="F23" s="237" t="s">
        <v>2980</v>
      </c>
      <c r="G23" s="238" t="s">
        <v>2921</v>
      </c>
      <c r="H23" s="238" t="s">
        <v>17</v>
      </c>
      <c r="I23" s="238">
        <f t="shared" si="7"/>
        <v>70.870800000000003</v>
      </c>
      <c r="J23" s="239">
        <v>4</v>
      </c>
      <c r="K23" s="240" t="s">
        <v>35</v>
      </c>
      <c r="L23" s="238">
        <v>5</v>
      </c>
      <c r="M23" s="238">
        <v>2</v>
      </c>
      <c r="N23" s="293">
        <v>2</v>
      </c>
      <c r="O23" s="474"/>
      <c r="P23" s="274">
        <f t="shared" si="0"/>
        <v>3</v>
      </c>
      <c r="Q23" s="241">
        <v>3</v>
      </c>
      <c r="R23" s="241">
        <v>3</v>
      </c>
      <c r="S23" s="294">
        <v>2</v>
      </c>
      <c r="T23" s="477"/>
      <c r="U23" s="274">
        <f t="shared" si="1"/>
        <v>3</v>
      </c>
      <c r="V23" s="241">
        <v>3</v>
      </c>
      <c r="W23" s="241">
        <v>2</v>
      </c>
      <c r="X23" s="294">
        <v>3</v>
      </c>
      <c r="Y23" s="477"/>
      <c r="Z23" s="274">
        <f t="shared" si="2"/>
        <v>3</v>
      </c>
      <c r="AA23" s="159">
        <f t="shared" si="3"/>
        <v>3</v>
      </c>
      <c r="AB23" s="160">
        <f t="shared" si="4"/>
        <v>3</v>
      </c>
      <c r="AC23" s="151"/>
    </row>
    <row r="24" spans="1:29" ht="114.6" thickBot="1">
      <c r="A24" s="242"/>
      <c r="B24" s="243" t="s">
        <v>2913</v>
      </c>
      <c r="C24" s="244">
        <v>-78.430000000000007</v>
      </c>
      <c r="D24" s="244">
        <v>-2.62</v>
      </c>
      <c r="E24" s="243" t="s">
        <v>2916</v>
      </c>
      <c r="F24" s="245" t="s">
        <v>2981</v>
      </c>
      <c r="G24" s="246" t="s">
        <v>2922</v>
      </c>
      <c r="H24" s="246" t="s">
        <v>17</v>
      </c>
      <c r="I24" s="246">
        <f t="shared" si="7"/>
        <v>70.870800000000003</v>
      </c>
      <c r="J24" s="247">
        <v>4</v>
      </c>
      <c r="K24" s="248" t="s">
        <v>35</v>
      </c>
      <c r="L24" s="246">
        <v>2</v>
      </c>
      <c r="M24" s="246">
        <v>4</v>
      </c>
      <c r="N24" s="295">
        <v>2</v>
      </c>
      <c r="O24" s="475"/>
      <c r="P24" s="277">
        <f>ROUND(AVERAGE(L24:N24),0)</f>
        <v>3</v>
      </c>
      <c r="Q24" s="249">
        <v>2</v>
      </c>
      <c r="R24" s="249">
        <v>3</v>
      </c>
      <c r="S24" s="296">
        <v>3</v>
      </c>
      <c r="T24" s="478"/>
      <c r="U24" s="277">
        <f t="shared" si="1"/>
        <v>3</v>
      </c>
      <c r="V24" s="249">
        <v>3</v>
      </c>
      <c r="W24" s="249">
        <v>3</v>
      </c>
      <c r="X24" s="296">
        <v>3</v>
      </c>
      <c r="Y24" s="478"/>
      <c r="Z24" s="277">
        <f t="shared" si="2"/>
        <v>3</v>
      </c>
      <c r="AA24" s="167">
        <f t="shared" si="3"/>
        <v>3</v>
      </c>
      <c r="AB24" s="168">
        <f>IF(ROUND((J24*P24*AA24)^(1/3),0)&lt;=1,1,IF(ROUND((J24*P24*AA24)^(1/3),0)&lt;=2.3,2,IF(ROUND((J24*P24*AA24)^(1/3),0)&lt;=3.4,3,IF(ROUND((J24*P24*AA24)^(1/3),0)&lt;=4.5,4,5))))</f>
        <v>3</v>
      </c>
      <c r="AC24" s="151"/>
    </row>
    <row r="25" spans="1:29" ht="15.75" customHeight="1">
      <c r="A25" s="250"/>
      <c r="B25" s="251"/>
      <c r="C25" s="252"/>
      <c r="D25" s="252"/>
      <c r="E25" s="251"/>
      <c r="F25" s="253"/>
      <c r="G25" s="254"/>
      <c r="H25" s="254"/>
      <c r="I25" s="254"/>
      <c r="J25" s="255"/>
      <c r="K25" s="256"/>
      <c r="L25" s="254"/>
      <c r="M25" s="254"/>
      <c r="N25" s="254"/>
      <c r="O25" s="254"/>
      <c r="P25" s="255" t="e">
        <f>ROUND(AVERAGE(L25:N25),0)</f>
        <v>#DIV/0!</v>
      </c>
      <c r="Q25" s="255"/>
      <c r="R25" s="255"/>
      <c r="S25" s="255"/>
      <c r="T25" s="255"/>
      <c r="U25" s="255" t="e">
        <f t="shared" si="1"/>
        <v>#DIV/0!</v>
      </c>
      <c r="V25" s="255"/>
      <c r="W25" s="255"/>
      <c r="X25" s="255"/>
      <c r="Y25" s="255"/>
      <c r="Z25" s="255" t="e">
        <f t="shared" si="2"/>
        <v>#DIV/0!</v>
      </c>
      <c r="AA25" s="255" t="e">
        <f t="shared" si="3"/>
        <v>#DIV/0!</v>
      </c>
      <c r="AB25" s="255" t="e">
        <f>IF(ROUND((J25*P25*AA25)^(1/3),0)&lt;=1,1,IF(ROUND((J25*P25*AA25)^(1/3),0)&lt;=2.3,2,IF(ROUND((J25*P25*AA25)^(1/3),0)&lt;=3.4,3,IF(ROUND((J25*P25*AA25)^(1/3),0)&lt;=4.5,4,5))))</f>
        <v>#DIV/0!</v>
      </c>
    </row>
    <row r="26" spans="1:29" ht="15.75" customHeight="1">
      <c r="B26" s="257"/>
      <c r="C26" s="258"/>
      <c r="D26" s="258"/>
      <c r="E26" s="257"/>
      <c r="F26" s="259"/>
      <c r="G26" s="260"/>
      <c r="H26" s="260"/>
      <c r="I26" s="260"/>
      <c r="J26" s="159"/>
      <c r="K26" s="261"/>
      <c r="L26" s="260"/>
      <c r="M26" s="260"/>
      <c r="N26" s="260"/>
      <c r="O26" s="260"/>
      <c r="P26" s="159" t="e">
        <f>ROUND(AVERAGE(L26:N26),0)</f>
        <v>#DIV/0!</v>
      </c>
      <c r="Q26" s="159"/>
      <c r="R26" s="159"/>
      <c r="S26" s="159"/>
      <c r="T26" s="159"/>
      <c r="U26" s="159" t="e">
        <f t="shared" si="1"/>
        <v>#DIV/0!</v>
      </c>
      <c r="V26" s="159"/>
      <c r="W26" s="159"/>
      <c r="X26" s="159"/>
      <c r="Y26" s="159"/>
      <c r="Z26" s="159" t="e">
        <f t="shared" si="2"/>
        <v>#DIV/0!</v>
      </c>
      <c r="AA26" s="159" t="e">
        <f t="shared" si="3"/>
        <v>#DIV/0!</v>
      </c>
      <c r="AB26" s="159" t="e">
        <f>IF(ROUND((J26*P26*AA26)^(1/3),0)&lt;=1,1,IF(ROUND((J26*P26*AA26)^(1/3),0)&lt;=2.3,2,IF(ROUND((J26*P26*AA26)^(1/3),0)&lt;=3.4,3,IF(ROUND((J26*P26*AA26)^(1/3),0)&lt;=4.5,4,5))))</f>
        <v>#DIV/0!</v>
      </c>
    </row>
    <row r="27" spans="1:29" ht="15.75" customHeight="1">
      <c r="B27" s="257"/>
      <c r="C27" s="258"/>
      <c r="D27" s="258"/>
      <c r="E27" s="257"/>
      <c r="F27" s="259"/>
      <c r="G27" s="260"/>
      <c r="H27" s="260"/>
      <c r="I27" s="260"/>
      <c r="J27" s="159"/>
      <c r="K27" s="261"/>
      <c r="L27" s="260"/>
      <c r="M27" s="260"/>
      <c r="N27" s="260"/>
      <c r="O27" s="260"/>
      <c r="P27" s="159" t="e">
        <f>ROUND(AVERAGE(L27:N27),0)</f>
        <v>#DIV/0!</v>
      </c>
      <c r="Q27" s="159"/>
      <c r="R27" s="159"/>
      <c r="S27" s="159"/>
      <c r="T27" s="159"/>
      <c r="U27" s="159" t="e">
        <f t="shared" si="1"/>
        <v>#DIV/0!</v>
      </c>
      <c r="V27" s="159"/>
      <c r="W27" s="159"/>
      <c r="X27" s="159"/>
      <c r="Y27" s="159"/>
      <c r="Z27" s="159" t="e">
        <f t="shared" si="2"/>
        <v>#DIV/0!</v>
      </c>
      <c r="AA27" s="159" t="e">
        <f t="shared" si="3"/>
        <v>#DIV/0!</v>
      </c>
      <c r="AB27" s="159" t="e">
        <f>IF(ROUND((J27*P27*AA27)^(1/3),0)&lt;=1,1,IF(ROUND((J27*P27*AA27)^(1/3),0)&lt;=2.3,2,IF(ROUND((J27*P27*AA27)^(1/3),0)&lt;=3.4,3,IF(ROUND((J27*P27*AA27)^(1/3),0)&lt;=4.5,4,5))))</f>
        <v>#DIV/0!</v>
      </c>
    </row>
    <row r="28" spans="1:29" ht="15.75" customHeight="1">
      <c r="B28" s="257"/>
      <c r="C28" s="258"/>
      <c r="D28" s="258"/>
      <c r="E28" s="257"/>
      <c r="F28" s="259"/>
      <c r="G28" s="260"/>
      <c r="H28" s="260"/>
      <c r="I28" s="260"/>
      <c r="J28" s="159"/>
      <c r="K28" s="261"/>
      <c r="L28" s="260"/>
      <c r="M28" s="260"/>
      <c r="N28" s="260"/>
      <c r="O28" s="260"/>
      <c r="P28" s="159" t="e">
        <f>ROUND(AVERAGE(L28:N28),0)</f>
        <v>#DIV/0!</v>
      </c>
      <c r="Q28" s="159"/>
      <c r="R28" s="159"/>
      <c r="S28" s="159"/>
      <c r="T28" s="159"/>
      <c r="U28" s="159" t="e">
        <f t="shared" si="1"/>
        <v>#DIV/0!</v>
      </c>
      <c r="V28" s="159"/>
      <c r="W28" s="159"/>
      <c r="X28" s="159"/>
      <c r="Y28" s="159"/>
      <c r="Z28" s="159" t="e">
        <f t="shared" si="2"/>
        <v>#DIV/0!</v>
      </c>
      <c r="AA28" s="159" t="e">
        <f t="shared" si="3"/>
        <v>#DIV/0!</v>
      </c>
      <c r="AB28" s="159" t="e">
        <f>IF(ROUND((J28*P28*AA28)^(1/3),0)&lt;=1,1,IF(ROUND((J28*P28*AA28)^(1/3),0)&lt;=2.3,2,IF(ROUND((J28*P28*AA28)^(1/3),0)&lt;=3.4,3,IF(ROUND((J28*P28*AA28)^(1/3),0)&lt;=4.5,4,5))))</f>
        <v>#DIV/0!</v>
      </c>
    </row>
    <row r="29" spans="1:29" ht="15.75" customHeight="1">
      <c r="B29" s="257"/>
      <c r="C29" s="258"/>
      <c r="D29" s="258"/>
      <c r="E29" s="257"/>
      <c r="F29" s="259"/>
      <c r="G29" s="260"/>
      <c r="H29" s="260"/>
      <c r="I29" s="260"/>
      <c r="J29" s="159"/>
      <c r="K29" s="261"/>
      <c r="L29" s="260"/>
      <c r="M29" s="260"/>
      <c r="N29" s="260"/>
      <c r="O29" s="260"/>
      <c r="P29" s="159" t="e">
        <f>ROUND(AVERAGE(L29:N29),0)</f>
        <v>#DIV/0!</v>
      </c>
      <c r="Q29" s="159"/>
      <c r="R29" s="159"/>
      <c r="S29" s="159"/>
      <c r="T29" s="159"/>
      <c r="U29" s="159" t="e">
        <f t="shared" si="1"/>
        <v>#DIV/0!</v>
      </c>
      <c r="V29" s="159"/>
      <c r="W29" s="159"/>
      <c r="X29" s="159"/>
      <c r="Y29" s="159"/>
      <c r="Z29" s="159" t="e">
        <f t="shared" si="2"/>
        <v>#DIV/0!</v>
      </c>
      <c r="AA29" s="159" t="e">
        <f t="shared" si="3"/>
        <v>#DIV/0!</v>
      </c>
      <c r="AB29" s="159" t="e">
        <f>IF(ROUND((J29*P29*AA29)^(1/3),0)&lt;=1,1,IF(ROUND((J29*P29*AA29)^(1/3),0)&lt;=2.3,2,IF(ROUND((J29*P29*AA29)^(1/3),0)&lt;=3.4,3,IF(ROUND((J29*P29*AA29)^(1/3),0)&lt;=4.5,4,5))))</f>
        <v>#DIV/0!</v>
      </c>
    </row>
    <row r="30" spans="1:29" ht="15.75" customHeight="1">
      <c r="B30" s="257"/>
      <c r="C30" s="258"/>
      <c r="D30" s="258"/>
      <c r="E30" s="257"/>
      <c r="F30" s="259"/>
      <c r="G30" s="260"/>
      <c r="H30" s="260"/>
      <c r="I30" s="260"/>
      <c r="J30" s="159"/>
      <c r="K30" s="261"/>
      <c r="L30" s="260"/>
      <c r="M30" s="260"/>
      <c r="N30" s="260"/>
      <c r="O30" s="260"/>
      <c r="P30" s="159" t="e">
        <f>ROUND(AVERAGE(L30:N30),0)</f>
        <v>#DIV/0!</v>
      </c>
      <c r="Q30" s="159"/>
      <c r="R30" s="159"/>
      <c r="S30" s="159"/>
      <c r="T30" s="159"/>
      <c r="U30" s="159" t="e">
        <f t="shared" si="1"/>
        <v>#DIV/0!</v>
      </c>
      <c r="V30" s="159"/>
      <c r="W30" s="159"/>
      <c r="X30" s="159"/>
      <c r="Y30" s="159"/>
      <c r="Z30" s="159" t="e">
        <f t="shared" si="2"/>
        <v>#DIV/0!</v>
      </c>
      <c r="AA30" s="159" t="e">
        <f t="shared" si="3"/>
        <v>#DIV/0!</v>
      </c>
      <c r="AB30" s="159" t="e">
        <f>IF(ROUND((J30*P30*AA30)^(1/3),0)&lt;=1,1,IF(ROUND((J30*P30*AA30)^(1/3),0)&lt;=2.3,2,IF(ROUND((J30*P30*AA30)^(1/3),0)&lt;=3.4,3,IF(ROUND((J30*P30*AA30)^(1/3),0)&lt;=4.5,4,5))))</f>
        <v>#DIV/0!</v>
      </c>
    </row>
    <row r="31" spans="1:29" ht="15.75" customHeight="1">
      <c r="B31" s="257"/>
      <c r="C31" s="258"/>
      <c r="D31" s="258"/>
      <c r="E31" s="257"/>
      <c r="F31" s="259"/>
      <c r="G31" s="260"/>
      <c r="H31" s="260"/>
      <c r="I31" s="260"/>
      <c r="J31" s="159"/>
      <c r="K31" s="261"/>
      <c r="L31" s="260"/>
      <c r="M31" s="260"/>
      <c r="N31" s="260"/>
      <c r="O31" s="260"/>
      <c r="P31" s="159" t="e">
        <f>ROUND(AVERAGE(L31:N31),0)</f>
        <v>#DIV/0!</v>
      </c>
      <c r="Q31" s="159"/>
      <c r="R31" s="159"/>
      <c r="S31" s="159"/>
      <c r="T31" s="159"/>
      <c r="U31" s="159" t="e">
        <f t="shared" si="1"/>
        <v>#DIV/0!</v>
      </c>
      <c r="V31" s="159"/>
      <c r="W31" s="159"/>
      <c r="X31" s="159"/>
      <c r="Y31" s="159"/>
      <c r="Z31" s="159" t="e">
        <f t="shared" si="2"/>
        <v>#DIV/0!</v>
      </c>
      <c r="AA31" s="159" t="e">
        <f t="shared" si="3"/>
        <v>#DIV/0!</v>
      </c>
      <c r="AB31" s="159" t="e">
        <f>IF(ROUND((J31*P31*AA31)^(1/3),0)&lt;=1,1,IF(ROUND((J31*P31*AA31)^(1/3),0)&lt;=2.3,2,IF(ROUND((J31*P31*AA31)^(1/3),0)&lt;=3.4,3,IF(ROUND((J31*P31*AA31)^(1/3),0)&lt;=4.5,4,5))))</f>
        <v>#DIV/0!</v>
      </c>
    </row>
    <row r="32" spans="1:29" ht="15.75" customHeight="1">
      <c r="B32" s="257"/>
      <c r="C32" s="258"/>
      <c r="D32" s="258"/>
      <c r="E32" s="257"/>
      <c r="F32" s="259"/>
      <c r="G32" s="260"/>
      <c r="H32" s="260"/>
      <c r="I32" s="260"/>
      <c r="J32" s="159"/>
      <c r="K32" s="261"/>
      <c r="L32" s="260"/>
      <c r="M32" s="260"/>
      <c r="N32" s="260"/>
      <c r="O32" s="260"/>
      <c r="P32" s="159" t="e">
        <f>ROUND(AVERAGE(L32:N32),0)</f>
        <v>#DIV/0!</v>
      </c>
      <c r="Q32" s="159"/>
      <c r="R32" s="159"/>
      <c r="S32" s="159"/>
      <c r="T32" s="159"/>
      <c r="U32" s="159" t="e">
        <f t="shared" si="1"/>
        <v>#DIV/0!</v>
      </c>
      <c r="V32" s="159"/>
      <c r="W32" s="159"/>
      <c r="X32" s="159"/>
      <c r="Y32" s="159"/>
      <c r="Z32" s="159" t="e">
        <f t="shared" si="2"/>
        <v>#DIV/0!</v>
      </c>
      <c r="AA32" s="159" t="e">
        <f t="shared" si="3"/>
        <v>#DIV/0!</v>
      </c>
      <c r="AB32" s="159" t="e">
        <f>IF(ROUND((J32*P32*AA32)^(1/3),0)&lt;=1,1,IF(ROUND((J32*P32*AA32)^(1/3),0)&lt;=2.3,2,IF(ROUND((J32*P32*AA32)^(1/3),0)&lt;=3.4,3,IF(ROUND((J32*P32*AA32)^(1/3),0)&lt;=4.5,4,5))))</f>
        <v>#DIV/0!</v>
      </c>
    </row>
    <row r="33" spans="2:28" ht="15.75" customHeight="1">
      <c r="B33" s="257"/>
      <c r="C33" s="258"/>
      <c r="D33" s="258"/>
      <c r="E33" s="257"/>
      <c r="F33" s="259"/>
      <c r="G33" s="260"/>
      <c r="H33" s="260"/>
      <c r="I33" s="260"/>
      <c r="J33" s="159"/>
      <c r="K33" s="261"/>
      <c r="L33" s="260"/>
      <c r="M33" s="260"/>
      <c r="N33" s="260"/>
      <c r="O33" s="260"/>
      <c r="P33" s="159" t="e">
        <f>ROUND(AVERAGE(L33:N33),0)</f>
        <v>#DIV/0!</v>
      </c>
      <c r="Q33" s="159"/>
      <c r="R33" s="159"/>
      <c r="S33" s="159"/>
      <c r="T33" s="159"/>
      <c r="U33" s="159" t="e">
        <f t="shared" si="1"/>
        <v>#DIV/0!</v>
      </c>
      <c r="V33" s="159"/>
      <c r="W33" s="159"/>
      <c r="X33" s="159"/>
      <c r="Y33" s="159"/>
      <c r="Z33" s="159" t="e">
        <f t="shared" si="2"/>
        <v>#DIV/0!</v>
      </c>
      <c r="AA33" s="159" t="e">
        <f t="shared" si="3"/>
        <v>#DIV/0!</v>
      </c>
      <c r="AB33" s="159" t="e">
        <f>IF(ROUND((J33*P33*AA33)^(1/3),0)&lt;=1,1,IF(ROUND((J33*P33*AA33)^(1/3),0)&lt;=2.3,2,IF(ROUND((J33*P33*AA33)^(1/3),0)&lt;=3.4,3,IF(ROUND((J33*P33*AA33)^(1/3),0)&lt;=4.5,4,5))))</f>
        <v>#DIV/0!</v>
      </c>
    </row>
    <row r="34" spans="2:28" ht="15.75" customHeight="1">
      <c r="B34" s="257"/>
      <c r="C34" s="258"/>
      <c r="D34" s="258"/>
      <c r="E34" s="257"/>
      <c r="F34" s="259"/>
      <c r="G34" s="260"/>
      <c r="H34" s="260"/>
      <c r="I34" s="260"/>
      <c r="J34" s="159"/>
      <c r="K34" s="261"/>
      <c r="L34" s="260"/>
      <c r="M34" s="260"/>
      <c r="N34" s="260"/>
      <c r="O34" s="260"/>
      <c r="P34" s="159" t="e">
        <f>ROUND(AVERAGE(L34:N34),0)</f>
        <v>#DIV/0!</v>
      </c>
      <c r="Q34" s="159"/>
      <c r="R34" s="159"/>
      <c r="S34" s="159"/>
      <c r="T34" s="159"/>
      <c r="U34" s="159" t="e">
        <f t="shared" si="1"/>
        <v>#DIV/0!</v>
      </c>
      <c r="V34" s="159"/>
      <c r="W34" s="159"/>
      <c r="X34" s="159"/>
      <c r="Y34" s="159"/>
      <c r="Z34" s="159" t="e">
        <f t="shared" si="2"/>
        <v>#DIV/0!</v>
      </c>
      <c r="AA34" s="159" t="e">
        <f t="shared" si="3"/>
        <v>#DIV/0!</v>
      </c>
      <c r="AB34" s="159" t="e">
        <f>IF(ROUND((J34*P34*AA34)^(1/3),0)&lt;=1,1,IF(ROUND((J34*P34*AA34)^(1/3),0)&lt;=2.3,2,IF(ROUND((J34*P34*AA34)^(1/3),0)&lt;=3.4,3,IF(ROUND((J34*P34*AA34)^(1/3),0)&lt;=4.5,4,5))))</f>
        <v>#DIV/0!</v>
      </c>
    </row>
    <row r="35" spans="2:28" ht="15.75" customHeight="1">
      <c r="B35" s="257"/>
      <c r="C35" s="258"/>
      <c r="D35" s="258"/>
      <c r="E35" s="257"/>
      <c r="F35" s="259"/>
      <c r="G35" s="260"/>
      <c r="H35" s="260"/>
      <c r="I35" s="260"/>
      <c r="J35" s="159"/>
      <c r="K35" s="261"/>
      <c r="L35" s="260"/>
      <c r="M35" s="260"/>
      <c r="N35" s="260"/>
      <c r="O35" s="260"/>
      <c r="P35" s="159" t="e">
        <f>ROUND(AVERAGE(L35:N35),0)</f>
        <v>#DIV/0!</v>
      </c>
      <c r="Q35" s="159"/>
      <c r="R35" s="159"/>
      <c r="S35" s="159"/>
      <c r="T35" s="159"/>
      <c r="U35" s="159" t="e">
        <f t="shared" si="1"/>
        <v>#DIV/0!</v>
      </c>
      <c r="V35" s="159"/>
      <c r="W35" s="159"/>
      <c r="X35" s="159"/>
      <c r="Y35" s="159"/>
      <c r="Z35" s="159" t="e">
        <f t="shared" si="2"/>
        <v>#DIV/0!</v>
      </c>
      <c r="AA35" s="159" t="e">
        <f t="shared" si="3"/>
        <v>#DIV/0!</v>
      </c>
      <c r="AB35" s="159" t="e">
        <f>IF(ROUND((J35*P35*AA35)^(1/3),0)&lt;=1,1,IF(ROUND((J35*P35*AA35)^(1/3),0)&lt;=2.3,2,IF(ROUND((J35*P35*AA35)^(1/3),0)&lt;=3.4,3,IF(ROUND((J35*P35*AA35)^(1/3),0)&lt;=4.5,4,5))))</f>
        <v>#DIV/0!</v>
      </c>
    </row>
    <row r="36" spans="2:28" ht="15.75" customHeight="1">
      <c r="B36" s="257"/>
      <c r="C36" s="258"/>
      <c r="D36" s="258"/>
      <c r="E36" s="257"/>
      <c r="F36" s="259"/>
      <c r="G36" s="260"/>
      <c r="H36" s="260"/>
      <c r="I36" s="260"/>
      <c r="J36" s="159"/>
      <c r="K36" s="261"/>
      <c r="L36" s="260"/>
      <c r="M36" s="260"/>
      <c r="N36" s="260"/>
      <c r="O36" s="260"/>
      <c r="P36" s="159" t="e">
        <f>ROUND(AVERAGE(L36:N36),0)</f>
        <v>#DIV/0!</v>
      </c>
      <c r="Q36" s="159"/>
      <c r="R36" s="159"/>
      <c r="S36" s="159"/>
      <c r="T36" s="159"/>
      <c r="U36" s="159" t="e">
        <f t="shared" si="1"/>
        <v>#DIV/0!</v>
      </c>
      <c r="V36" s="159"/>
      <c r="W36" s="159"/>
      <c r="X36" s="159"/>
      <c r="Y36" s="159"/>
      <c r="Z36" s="159" t="e">
        <f t="shared" si="2"/>
        <v>#DIV/0!</v>
      </c>
      <c r="AA36" s="159" t="e">
        <f t="shared" si="3"/>
        <v>#DIV/0!</v>
      </c>
      <c r="AB36" s="159" t="e">
        <f>IF(ROUND((J36*P36*AA36)^(1/3),0)&lt;=1,1,IF(ROUND((J36*P36*AA36)^(1/3),0)&lt;=2.3,2,IF(ROUND((J36*P36*AA36)^(1/3),0)&lt;=3.4,3,IF(ROUND((J36*P36*AA36)^(1/3),0)&lt;=4.5,4,5))))</f>
        <v>#DIV/0!</v>
      </c>
    </row>
    <row r="37" spans="2:28" ht="15.75" customHeight="1">
      <c r="B37" s="257"/>
      <c r="C37" s="258"/>
      <c r="D37" s="258"/>
      <c r="E37" s="257"/>
      <c r="F37" s="259"/>
      <c r="G37" s="260"/>
      <c r="H37" s="260"/>
      <c r="I37" s="260"/>
      <c r="J37" s="159"/>
      <c r="K37" s="261"/>
      <c r="L37" s="260"/>
      <c r="M37" s="260"/>
      <c r="N37" s="260"/>
      <c r="O37" s="260"/>
      <c r="P37" s="159" t="e">
        <f>ROUND(AVERAGE(L37:N37),0)</f>
        <v>#DIV/0!</v>
      </c>
      <c r="Q37" s="159"/>
      <c r="R37" s="159"/>
      <c r="S37" s="159"/>
      <c r="T37" s="159"/>
      <c r="U37" s="159" t="e">
        <f t="shared" si="1"/>
        <v>#DIV/0!</v>
      </c>
      <c r="V37" s="159"/>
      <c r="W37" s="159"/>
      <c r="X37" s="159"/>
      <c r="Y37" s="159"/>
      <c r="Z37" s="159" t="e">
        <f t="shared" si="2"/>
        <v>#DIV/0!</v>
      </c>
      <c r="AA37" s="159" t="e">
        <f t="shared" si="3"/>
        <v>#DIV/0!</v>
      </c>
      <c r="AB37" s="159" t="e">
        <f>IF(ROUND((J37*P37*AA37)^(1/3),0)&lt;=1,1,IF(ROUND((J37*P37*AA37)^(1/3),0)&lt;=2.3,2,IF(ROUND((J37*P37*AA37)^(1/3),0)&lt;=3.4,3,IF(ROUND((J37*P37*AA37)^(1/3),0)&lt;=4.5,4,5))))</f>
        <v>#DIV/0!</v>
      </c>
    </row>
    <row r="38" spans="2:28" ht="15.75" customHeight="1">
      <c r="B38" s="257"/>
      <c r="C38" s="258"/>
      <c r="D38" s="258"/>
      <c r="E38" s="257"/>
      <c r="F38" s="259"/>
      <c r="G38" s="260"/>
      <c r="H38" s="260"/>
      <c r="I38" s="260"/>
      <c r="J38" s="159"/>
      <c r="K38" s="261"/>
      <c r="L38" s="260"/>
      <c r="M38" s="260"/>
      <c r="N38" s="260"/>
      <c r="O38" s="260"/>
      <c r="P38" s="159" t="e">
        <f>ROUND(AVERAGE(L38:N38),0)</f>
        <v>#DIV/0!</v>
      </c>
      <c r="Q38" s="159"/>
      <c r="R38" s="159"/>
      <c r="S38" s="159"/>
      <c r="T38" s="159"/>
      <c r="U38" s="159" t="e">
        <f t="shared" si="1"/>
        <v>#DIV/0!</v>
      </c>
      <c r="V38" s="159"/>
      <c r="W38" s="159"/>
      <c r="X38" s="159"/>
      <c r="Y38" s="159"/>
      <c r="Z38" s="159" t="e">
        <f t="shared" si="2"/>
        <v>#DIV/0!</v>
      </c>
      <c r="AA38" s="159" t="e">
        <f t="shared" si="3"/>
        <v>#DIV/0!</v>
      </c>
      <c r="AB38" s="159" t="e">
        <f>IF(ROUND((J38*P38*AA38)^(1/3),0)&lt;=1,1,IF(ROUND((J38*P38*AA38)^(1/3),0)&lt;=2.3,2,IF(ROUND((J38*P38*AA38)^(1/3),0)&lt;=3.4,3,IF(ROUND((J38*P38*AA38)^(1/3),0)&lt;=4.5,4,5))))</f>
        <v>#DIV/0!</v>
      </c>
    </row>
    <row r="39" spans="2:28" ht="15.75" customHeight="1">
      <c r="B39" s="257"/>
      <c r="C39" s="258"/>
      <c r="D39" s="258"/>
      <c r="E39" s="257"/>
      <c r="F39" s="259"/>
      <c r="G39" s="260"/>
      <c r="H39" s="260"/>
      <c r="I39" s="260"/>
      <c r="J39" s="159"/>
      <c r="K39" s="261"/>
      <c r="L39" s="260"/>
      <c r="M39" s="260"/>
      <c r="N39" s="260"/>
      <c r="O39" s="260"/>
      <c r="P39" s="159" t="e">
        <f>ROUND(AVERAGE(L39:N39),0)</f>
        <v>#DIV/0!</v>
      </c>
      <c r="Q39" s="159"/>
      <c r="R39" s="159"/>
      <c r="S39" s="159"/>
      <c r="T39" s="159"/>
      <c r="U39" s="159" t="e">
        <f t="shared" si="1"/>
        <v>#DIV/0!</v>
      </c>
      <c r="V39" s="159"/>
      <c r="W39" s="159"/>
      <c r="X39" s="159"/>
      <c r="Y39" s="159"/>
      <c r="Z39" s="159" t="e">
        <f t="shared" si="2"/>
        <v>#DIV/0!</v>
      </c>
      <c r="AA39" s="159" t="e">
        <f t="shared" si="3"/>
        <v>#DIV/0!</v>
      </c>
      <c r="AB39" s="159" t="e">
        <f>IF(ROUND((J39*P39*AA39)^(1/3),0)&lt;=1,1,IF(ROUND((J39*P39*AA39)^(1/3),0)&lt;=2.3,2,IF(ROUND((J39*P39*AA39)^(1/3),0)&lt;=3.4,3,IF(ROUND((J39*P39*AA39)^(1/3),0)&lt;=4.5,4,5))))</f>
        <v>#DIV/0!</v>
      </c>
    </row>
    <row r="40" spans="2:28" ht="15.75" customHeight="1">
      <c r="B40" s="257"/>
      <c r="C40" s="258"/>
      <c r="D40" s="258"/>
      <c r="E40" s="257"/>
      <c r="F40" s="259"/>
      <c r="G40" s="260"/>
      <c r="H40" s="260"/>
      <c r="I40" s="260"/>
      <c r="J40" s="159"/>
      <c r="K40" s="261"/>
      <c r="L40" s="260"/>
      <c r="M40" s="260"/>
      <c r="N40" s="260"/>
      <c r="O40" s="260"/>
      <c r="P40" s="159" t="e">
        <f>ROUND(AVERAGE(L40:N40),0)</f>
        <v>#DIV/0!</v>
      </c>
      <c r="Q40" s="159"/>
      <c r="R40" s="159"/>
      <c r="S40" s="159"/>
      <c r="T40" s="159"/>
      <c r="U40" s="159" t="e">
        <f t="shared" si="1"/>
        <v>#DIV/0!</v>
      </c>
      <c r="V40" s="159"/>
      <c r="W40" s="159"/>
      <c r="X40" s="159"/>
      <c r="Y40" s="159"/>
      <c r="Z40" s="159" t="e">
        <f t="shared" si="2"/>
        <v>#DIV/0!</v>
      </c>
      <c r="AA40" s="159" t="e">
        <f t="shared" si="3"/>
        <v>#DIV/0!</v>
      </c>
      <c r="AB40" s="159" t="e">
        <f>IF(ROUND((J40*P40*AA40)^(1/3),0)&lt;=1,1,IF(ROUND((J40*P40*AA40)^(1/3),0)&lt;=2.3,2,IF(ROUND((J40*P40*AA40)^(1/3),0)&lt;=3.4,3,IF(ROUND((J40*P40*AA40)^(1/3),0)&lt;=4.5,4,5))))</f>
        <v>#DIV/0!</v>
      </c>
    </row>
    <row r="41" spans="2:28" ht="15.75" customHeight="1">
      <c r="B41" s="257"/>
      <c r="C41" s="258"/>
      <c r="D41" s="258"/>
      <c r="E41" s="257"/>
      <c r="F41" s="259"/>
      <c r="G41" s="260"/>
      <c r="H41" s="260"/>
      <c r="I41" s="260"/>
      <c r="J41" s="159"/>
      <c r="K41" s="261"/>
      <c r="L41" s="260"/>
      <c r="M41" s="260"/>
      <c r="N41" s="260"/>
      <c r="O41" s="260"/>
      <c r="P41" s="159" t="e">
        <f>ROUND(AVERAGE(L41:N41),0)</f>
        <v>#DIV/0!</v>
      </c>
      <c r="Q41" s="159"/>
      <c r="R41" s="159"/>
      <c r="S41" s="159"/>
      <c r="T41" s="159"/>
      <c r="U41" s="159" t="e">
        <f t="shared" si="1"/>
        <v>#DIV/0!</v>
      </c>
      <c r="V41" s="159"/>
      <c r="W41" s="159"/>
      <c r="X41" s="159"/>
      <c r="Y41" s="159"/>
      <c r="Z41" s="159" t="e">
        <f t="shared" si="2"/>
        <v>#DIV/0!</v>
      </c>
      <c r="AA41" s="159" t="e">
        <f t="shared" si="3"/>
        <v>#DIV/0!</v>
      </c>
      <c r="AB41" s="159" t="e">
        <f>IF(ROUND((J41*P41*AA41)^(1/3),0)&lt;=1,1,IF(ROUND((J41*P41*AA41)^(1/3),0)&lt;=2.3,2,IF(ROUND((J41*P41*AA41)^(1/3),0)&lt;=3.4,3,IF(ROUND((J41*P41*AA41)^(1/3),0)&lt;=4.5,4,5))))</f>
        <v>#DIV/0!</v>
      </c>
    </row>
    <row r="42" spans="2:28" ht="15.75" customHeight="1">
      <c r="B42" s="257"/>
      <c r="C42" s="258"/>
      <c r="D42" s="258"/>
      <c r="E42" s="257"/>
      <c r="F42" s="259"/>
      <c r="G42" s="260"/>
      <c r="H42" s="260"/>
      <c r="I42" s="260"/>
      <c r="J42" s="159"/>
      <c r="K42" s="261"/>
      <c r="L42" s="260"/>
      <c r="M42" s="260"/>
      <c r="N42" s="260"/>
      <c r="O42" s="260"/>
      <c r="P42" s="159" t="e">
        <f>ROUND(AVERAGE(L42:N42),0)</f>
        <v>#DIV/0!</v>
      </c>
      <c r="Q42" s="159"/>
      <c r="R42" s="159"/>
      <c r="S42" s="159"/>
      <c r="T42" s="159"/>
      <c r="U42" s="159" t="e">
        <f t="shared" si="1"/>
        <v>#DIV/0!</v>
      </c>
      <c r="V42" s="159"/>
      <c r="W42" s="159"/>
      <c r="X42" s="159"/>
      <c r="Y42" s="159"/>
      <c r="Z42" s="159" t="e">
        <f t="shared" si="2"/>
        <v>#DIV/0!</v>
      </c>
      <c r="AA42" s="159" t="e">
        <f t="shared" si="3"/>
        <v>#DIV/0!</v>
      </c>
      <c r="AB42" s="159" t="e">
        <f>IF(ROUND((J42*P42*AA42)^(1/3),0)&lt;=1,1,IF(ROUND((J42*P42*AA42)^(1/3),0)&lt;=2.3,2,IF(ROUND((J42*P42*AA42)^(1/3),0)&lt;=3.4,3,IF(ROUND((J42*P42*AA42)^(1/3),0)&lt;=4.5,4,5))))</f>
        <v>#DIV/0!</v>
      </c>
    </row>
    <row r="43" spans="2:28" ht="15.75" customHeight="1">
      <c r="B43" s="257"/>
      <c r="C43" s="258"/>
      <c r="D43" s="258"/>
      <c r="E43" s="257"/>
      <c r="F43" s="259"/>
      <c r="G43" s="260"/>
      <c r="H43" s="260"/>
      <c r="I43" s="260"/>
      <c r="J43" s="159"/>
      <c r="K43" s="261"/>
      <c r="L43" s="260"/>
      <c r="M43" s="260"/>
      <c r="N43" s="260"/>
      <c r="O43" s="260"/>
      <c r="P43" s="159" t="e">
        <f>ROUND(AVERAGE(L43:N43),0)</f>
        <v>#DIV/0!</v>
      </c>
      <c r="Q43" s="159"/>
      <c r="R43" s="159"/>
      <c r="S43" s="159"/>
      <c r="T43" s="159"/>
      <c r="U43" s="159" t="e">
        <f t="shared" si="1"/>
        <v>#DIV/0!</v>
      </c>
      <c r="V43" s="159"/>
      <c r="W43" s="159"/>
      <c r="X43" s="159"/>
      <c r="Y43" s="159"/>
      <c r="Z43" s="159" t="e">
        <f t="shared" si="2"/>
        <v>#DIV/0!</v>
      </c>
      <c r="AA43" s="159" t="e">
        <f t="shared" si="3"/>
        <v>#DIV/0!</v>
      </c>
      <c r="AB43" s="159" t="e">
        <f>IF(ROUND((J43*P43*AA43)^(1/3),0)&lt;=1,1,IF(ROUND((J43*P43*AA43)^(1/3),0)&lt;=2.3,2,IF(ROUND((J43*P43*AA43)^(1/3),0)&lt;=3.4,3,IF(ROUND((J43*P43*AA43)^(1/3),0)&lt;=4.5,4,5))))</f>
        <v>#DIV/0!</v>
      </c>
    </row>
    <row r="44" spans="2:28" ht="15.75" customHeight="1">
      <c r="B44" s="257"/>
      <c r="C44" s="258"/>
      <c r="D44" s="258"/>
      <c r="E44" s="257"/>
      <c r="F44" s="259"/>
      <c r="G44" s="260"/>
      <c r="H44" s="260"/>
      <c r="I44" s="260"/>
      <c r="J44" s="159"/>
      <c r="K44" s="261"/>
      <c r="L44" s="260"/>
      <c r="M44" s="260"/>
      <c r="N44" s="260"/>
      <c r="O44" s="260"/>
      <c r="P44" s="159" t="e">
        <f>ROUND(AVERAGE(L44:N44),0)</f>
        <v>#DIV/0!</v>
      </c>
      <c r="Q44" s="159"/>
      <c r="R44" s="159"/>
      <c r="S44" s="159"/>
      <c r="T44" s="159"/>
      <c r="U44" s="159" t="e">
        <f t="shared" si="1"/>
        <v>#DIV/0!</v>
      </c>
      <c r="V44" s="159"/>
      <c r="W44" s="159"/>
      <c r="X44" s="159"/>
      <c r="Y44" s="159"/>
      <c r="Z44" s="159" t="e">
        <f t="shared" si="2"/>
        <v>#DIV/0!</v>
      </c>
      <c r="AA44" s="159" t="e">
        <f t="shared" si="3"/>
        <v>#DIV/0!</v>
      </c>
      <c r="AB44" s="159" t="e">
        <f>IF(ROUND((J44*P44*AA44)^(1/3),0)&lt;=1,1,IF(ROUND((J44*P44*AA44)^(1/3),0)&lt;=2.3,2,IF(ROUND((J44*P44*AA44)^(1/3),0)&lt;=3.4,3,IF(ROUND((J44*P44*AA44)^(1/3),0)&lt;=4.5,4,5))))</f>
        <v>#DIV/0!</v>
      </c>
    </row>
    <row r="45" spans="2:28" ht="15.75" customHeight="1">
      <c r="B45" s="257"/>
      <c r="C45" s="258"/>
      <c r="D45" s="258"/>
      <c r="E45" s="257"/>
      <c r="F45" s="259"/>
      <c r="G45" s="260"/>
      <c r="H45" s="260"/>
      <c r="I45" s="260"/>
      <c r="J45" s="159"/>
      <c r="K45" s="261"/>
      <c r="L45" s="260"/>
      <c r="M45" s="260"/>
      <c r="N45" s="260"/>
      <c r="O45" s="260"/>
      <c r="P45" s="159" t="e">
        <f>ROUND(AVERAGE(L45:N45),0)</f>
        <v>#DIV/0!</v>
      </c>
      <c r="Q45" s="159"/>
      <c r="R45" s="159"/>
      <c r="S45" s="159"/>
      <c r="T45" s="159"/>
      <c r="U45" s="159" t="e">
        <f t="shared" si="1"/>
        <v>#DIV/0!</v>
      </c>
      <c r="V45" s="159"/>
      <c r="W45" s="159"/>
      <c r="X45" s="159"/>
      <c r="Y45" s="159"/>
      <c r="Z45" s="159" t="e">
        <f t="shared" si="2"/>
        <v>#DIV/0!</v>
      </c>
      <c r="AA45" s="159" t="e">
        <f t="shared" si="3"/>
        <v>#DIV/0!</v>
      </c>
      <c r="AB45" s="159" t="e">
        <f>IF(ROUND((J45*P45*AA45)^(1/3),0)&lt;=1,1,IF(ROUND((J45*P45*AA45)^(1/3),0)&lt;=2.3,2,IF(ROUND((J45*P45*AA45)^(1/3),0)&lt;=3.4,3,IF(ROUND((J45*P45*AA45)^(1/3),0)&lt;=4.5,4,5))))</f>
        <v>#DIV/0!</v>
      </c>
    </row>
    <row r="46" spans="2:28" ht="15.75" customHeight="1">
      <c r="B46" s="257"/>
      <c r="C46" s="258"/>
      <c r="D46" s="258"/>
      <c r="E46" s="257"/>
      <c r="F46" s="259"/>
      <c r="G46" s="260"/>
      <c r="H46" s="260"/>
      <c r="I46" s="260"/>
      <c r="J46" s="159"/>
      <c r="K46" s="261"/>
      <c r="L46" s="260"/>
      <c r="M46" s="260"/>
      <c r="N46" s="260"/>
      <c r="O46" s="260"/>
      <c r="P46" s="159" t="e">
        <f>ROUND(AVERAGE(L46:N46),0)</f>
        <v>#DIV/0!</v>
      </c>
      <c r="Q46" s="159"/>
      <c r="R46" s="159"/>
      <c r="S46" s="159"/>
      <c r="T46" s="159"/>
      <c r="U46" s="159" t="e">
        <f t="shared" si="1"/>
        <v>#DIV/0!</v>
      </c>
      <c r="V46" s="159"/>
      <c r="W46" s="159"/>
      <c r="X46" s="159"/>
      <c r="Y46" s="159"/>
      <c r="Z46" s="159" t="e">
        <f t="shared" si="2"/>
        <v>#DIV/0!</v>
      </c>
      <c r="AA46" s="159" t="e">
        <f t="shared" si="3"/>
        <v>#DIV/0!</v>
      </c>
      <c r="AB46" s="159" t="e">
        <f>IF(ROUND((J46*P46*AA46)^(1/3),0)&lt;=1,1,IF(ROUND((J46*P46*AA46)^(1/3),0)&lt;=2.3,2,IF(ROUND((J46*P46*AA46)^(1/3),0)&lt;=3.4,3,IF(ROUND((J46*P46*AA46)^(1/3),0)&lt;=4.5,4,5))))</f>
        <v>#DIV/0!</v>
      </c>
    </row>
    <row r="47" spans="2:28" ht="15.75" customHeight="1">
      <c r="B47" s="257"/>
      <c r="C47" s="258"/>
      <c r="D47" s="258"/>
      <c r="E47" s="257"/>
      <c r="F47" s="259"/>
      <c r="G47" s="260"/>
      <c r="H47" s="260"/>
      <c r="I47" s="260"/>
      <c r="J47" s="159"/>
      <c r="K47" s="261"/>
      <c r="L47" s="260"/>
      <c r="M47" s="260"/>
      <c r="N47" s="260"/>
      <c r="O47" s="260"/>
      <c r="P47" s="159" t="e">
        <f>ROUND(AVERAGE(L47:N47),0)</f>
        <v>#DIV/0!</v>
      </c>
      <c r="Q47" s="159"/>
      <c r="R47" s="159"/>
      <c r="S47" s="159"/>
      <c r="T47" s="159"/>
      <c r="U47" s="159" t="e">
        <f t="shared" si="1"/>
        <v>#DIV/0!</v>
      </c>
      <c r="V47" s="159"/>
      <c r="W47" s="159"/>
      <c r="X47" s="159"/>
      <c r="Y47" s="159"/>
      <c r="Z47" s="159" t="e">
        <f t="shared" si="2"/>
        <v>#DIV/0!</v>
      </c>
      <c r="AA47" s="159" t="e">
        <f t="shared" si="3"/>
        <v>#DIV/0!</v>
      </c>
      <c r="AB47" s="159" t="e">
        <f>IF(ROUND((J47*P47*AA47)^(1/3),0)&lt;=1,1,IF(ROUND((J47*P47*AA47)^(1/3),0)&lt;=2.3,2,IF(ROUND((J47*P47*AA47)^(1/3),0)&lt;=3.4,3,IF(ROUND((J47*P47*AA47)^(1/3),0)&lt;=4.5,4,5))))</f>
        <v>#DIV/0!</v>
      </c>
    </row>
    <row r="48" spans="2:28" ht="15.75" customHeight="1">
      <c r="B48" s="257"/>
      <c r="C48" s="258"/>
      <c r="D48" s="258"/>
      <c r="E48" s="257"/>
      <c r="F48" s="259"/>
      <c r="G48" s="260"/>
      <c r="H48" s="260"/>
      <c r="I48" s="260"/>
      <c r="J48" s="159"/>
      <c r="K48" s="261"/>
      <c r="L48" s="260"/>
      <c r="M48" s="260"/>
      <c r="N48" s="260"/>
      <c r="O48" s="260"/>
      <c r="P48" s="159" t="e">
        <f>ROUND(AVERAGE(L48:N48),0)</f>
        <v>#DIV/0!</v>
      </c>
      <c r="Q48" s="159"/>
      <c r="R48" s="159"/>
      <c r="S48" s="159"/>
      <c r="T48" s="159"/>
      <c r="U48" s="159" t="e">
        <f t="shared" si="1"/>
        <v>#DIV/0!</v>
      </c>
      <c r="V48" s="159"/>
      <c r="W48" s="159"/>
      <c r="X48" s="159"/>
      <c r="Y48" s="159"/>
      <c r="Z48" s="159" t="e">
        <f t="shared" si="2"/>
        <v>#DIV/0!</v>
      </c>
      <c r="AA48" s="159" t="e">
        <f t="shared" si="3"/>
        <v>#DIV/0!</v>
      </c>
      <c r="AB48" s="159" t="e">
        <f>IF(ROUND((J48*P48*AA48)^(1/3),0)&lt;=1,1,IF(ROUND((J48*P48*AA48)^(1/3),0)&lt;=2.3,2,IF(ROUND((J48*P48*AA48)^(1/3),0)&lt;=3.4,3,IF(ROUND((J48*P48*AA48)^(1/3),0)&lt;=4.5,4,5))))</f>
        <v>#DIV/0!</v>
      </c>
    </row>
    <row r="49" spans="2:28" ht="15.75" customHeight="1">
      <c r="B49" s="257"/>
      <c r="C49" s="258"/>
      <c r="D49" s="258"/>
      <c r="E49" s="257"/>
      <c r="F49" s="259"/>
      <c r="G49" s="260"/>
      <c r="H49" s="260"/>
      <c r="I49" s="260"/>
      <c r="J49" s="159"/>
      <c r="K49" s="261"/>
      <c r="L49" s="260"/>
      <c r="M49" s="260"/>
      <c r="N49" s="260"/>
      <c r="O49" s="260"/>
      <c r="P49" s="159" t="e">
        <f>ROUND(AVERAGE(L49:N49),0)</f>
        <v>#DIV/0!</v>
      </c>
      <c r="Q49" s="159"/>
      <c r="R49" s="159"/>
      <c r="S49" s="159"/>
      <c r="T49" s="159"/>
      <c r="U49" s="159" t="e">
        <f t="shared" si="1"/>
        <v>#DIV/0!</v>
      </c>
      <c r="V49" s="159"/>
      <c r="W49" s="159"/>
      <c r="X49" s="159"/>
      <c r="Y49" s="159"/>
      <c r="Z49" s="159" t="e">
        <f t="shared" si="2"/>
        <v>#DIV/0!</v>
      </c>
      <c r="AA49" s="159" t="e">
        <f t="shared" si="3"/>
        <v>#DIV/0!</v>
      </c>
      <c r="AB49" s="159" t="e">
        <f>IF(ROUND((J49*P49*AA49)^(1/3),0)&lt;=1,1,IF(ROUND((J49*P49*AA49)^(1/3),0)&lt;=2.3,2,IF(ROUND((J49*P49*AA49)^(1/3),0)&lt;=3.4,3,IF(ROUND((J49*P49*AA49)^(1/3),0)&lt;=4.5,4,5))))</f>
        <v>#DIV/0!</v>
      </c>
    </row>
    <row r="50" spans="2:28" ht="15.75" customHeight="1">
      <c r="B50" s="257"/>
      <c r="C50" s="258"/>
      <c r="D50" s="258"/>
      <c r="E50" s="257"/>
      <c r="F50" s="259"/>
      <c r="G50" s="260"/>
      <c r="H50" s="260"/>
      <c r="I50" s="260"/>
      <c r="J50" s="159"/>
      <c r="K50" s="261"/>
      <c r="L50" s="260"/>
      <c r="M50" s="260"/>
      <c r="N50" s="260"/>
      <c r="O50" s="260"/>
      <c r="P50" s="159" t="e">
        <f>ROUND(AVERAGE(L50:N50),0)</f>
        <v>#DIV/0!</v>
      </c>
      <c r="Q50" s="159"/>
      <c r="R50" s="159"/>
      <c r="S50" s="159"/>
      <c r="T50" s="159"/>
      <c r="U50" s="159" t="e">
        <f t="shared" si="1"/>
        <v>#DIV/0!</v>
      </c>
      <c r="V50" s="159"/>
      <c r="W50" s="159"/>
      <c r="X50" s="159"/>
      <c r="Y50" s="159"/>
      <c r="Z50" s="159" t="e">
        <f t="shared" si="2"/>
        <v>#DIV/0!</v>
      </c>
      <c r="AA50" s="159" t="e">
        <f t="shared" si="3"/>
        <v>#DIV/0!</v>
      </c>
      <c r="AB50" s="159" t="e">
        <f>IF(ROUND((J50*P50*AA50)^(1/3),0)&lt;=1,1,IF(ROUND((J50*P50*AA50)^(1/3),0)&lt;=2.3,2,IF(ROUND((J50*P50*AA50)^(1/3),0)&lt;=3.4,3,IF(ROUND((J50*P50*AA50)^(1/3),0)&lt;=4.5,4,5))))</f>
        <v>#DIV/0!</v>
      </c>
    </row>
    <row r="51" spans="2:28" ht="15.75" customHeight="1">
      <c r="B51" s="257"/>
      <c r="C51" s="258"/>
      <c r="D51" s="258"/>
      <c r="E51" s="257"/>
      <c r="F51" s="259"/>
      <c r="G51" s="260"/>
      <c r="H51" s="260"/>
      <c r="I51" s="260"/>
      <c r="J51" s="159"/>
      <c r="K51" s="261"/>
      <c r="L51" s="260"/>
      <c r="M51" s="260"/>
      <c r="N51" s="260"/>
      <c r="O51" s="260"/>
      <c r="P51" s="159" t="e">
        <f>ROUND(AVERAGE(L51:N51),0)</f>
        <v>#DIV/0!</v>
      </c>
      <c r="Q51" s="159"/>
      <c r="R51" s="159"/>
      <c r="S51" s="159"/>
      <c r="T51" s="159"/>
      <c r="U51" s="159" t="e">
        <f t="shared" si="1"/>
        <v>#DIV/0!</v>
      </c>
      <c r="V51" s="159"/>
      <c r="W51" s="159"/>
      <c r="X51" s="159"/>
      <c r="Y51" s="159"/>
      <c r="Z51" s="159" t="e">
        <f t="shared" si="2"/>
        <v>#DIV/0!</v>
      </c>
      <c r="AA51" s="159" t="e">
        <f t="shared" si="3"/>
        <v>#DIV/0!</v>
      </c>
      <c r="AB51" s="159" t="e">
        <f>IF(ROUND((J51*P51*AA51)^(1/3),0)&lt;=1,1,IF(ROUND((J51*P51*AA51)^(1/3),0)&lt;=2.3,2,IF(ROUND((J51*P51*AA51)^(1/3),0)&lt;=3.4,3,IF(ROUND((J51*P51*AA51)^(1/3),0)&lt;=4.5,4,5))))</f>
        <v>#DIV/0!</v>
      </c>
    </row>
    <row r="52" spans="2:28" ht="15.75" customHeight="1">
      <c r="B52" s="257"/>
      <c r="C52" s="258"/>
      <c r="D52" s="258"/>
      <c r="E52" s="257"/>
      <c r="F52" s="259"/>
      <c r="G52" s="260"/>
      <c r="H52" s="260"/>
      <c r="I52" s="260"/>
      <c r="J52" s="159"/>
      <c r="K52" s="261"/>
      <c r="L52" s="260"/>
      <c r="M52" s="260"/>
      <c r="N52" s="260"/>
      <c r="O52" s="260"/>
      <c r="P52" s="159" t="e">
        <f>ROUND(AVERAGE(L52:N52),0)</f>
        <v>#DIV/0!</v>
      </c>
      <c r="Q52" s="159"/>
      <c r="R52" s="159"/>
      <c r="S52" s="159"/>
      <c r="T52" s="159"/>
      <c r="U52" s="159" t="e">
        <f t="shared" si="1"/>
        <v>#DIV/0!</v>
      </c>
      <c r="V52" s="159"/>
      <c r="W52" s="159"/>
      <c r="X52" s="159"/>
      <c r="Y52" s="159"/>
      <c r="Z52" s="159" t="e">
        <f t="shared" si="2"/>
        <v>#DIV/0!</v>
      </c>
      <c r="AA52" s="159" t="e">
        <f t="shared" si="3"/>
        <v>#DIV/0!</v>
      </c>
      <c r="AB52" s="159" t="e">
        <f>IF(ROUND((J52*P52*AA52)^(1/3),0)&lt;=1,1,IF(ROUND((J52*P52*AA52)^(1/3),0)&lt;=2.3,2,IF(ROUND((J52*P52*AA52)^(1/3),0)&lt;=3.4,3,IF(ROUND((J52*P52*AA52)^(1/3),0)&lt;=4.5,4,5))))</f>
        <v>#DIV/0!</v>
      </c>
    </row>
    <row r="53" spans="2:28" ht="15.75" customHeight="1">
      <c r="B53" s="257"/>
      <c r="C53" s="258"/>
      <c r="D53" s="258"/>
      <c r="E53" s="257"/>
      <c r="F53" s="259"/>
      <c r="G53" s="260"/>
      <c r="H53" s="260"/>
      <c r="I53" s="260"/>
      <c r="J53" s="159"/>
      <c r="K53" s="261"/>
      <c r="L53" s="260"/>
      <c r="M53" s="260"/>
      <c r="N53" s="260"/>
      <c r="O53" s="260"/>
      <c r="P53" s="159" t="e">
        <f>ROUND(AVERAGE(L53:N53),0)</f>
        <v>#DIV/0!</v>
      </c>
      <c r="Q53" s="159"/>
      <c r="R53" s="159"/>
      <c r="S53" s="159"/>
      <c r="T53" s="159"/>
      <c r="U53" s="159" t="e">
        <f t="shared" si="1"/>
        <v>#DIV/0!</v>
      </c>
      <c r="V53" s="159"/>
      <c r="W53" s="159"/>
      <c r="X53" s="159"/>
      <c r="Y53" s="159"/>
      <c r="Z53" s="159" t="e">
        <f t="shared" si="2"/>
        <v>#DIV/0!</v>
      </c>
      <c r="AA53" s="159" t="e">
        <f t="shared" si="3"/>
        <v>#DIV/0!</v>
      </c>
      <c r="AB53" s="159" t="e">
        <f>IF(ROUND((J53*P53*AA53)^(1/3),0)&lt;=1,1,IF(ROUND((J53*P53*AA53)^(1/3),0)&lt;=2.3,2,IF(ROUND((J53*P53*AA53)^(1/3),0)&lt;=3.4,3,IF(ROUND((J53*P53*AA53)^(1/3),0)&lt;=4.5,4,5))))</f>
        <v>#DIV/0!</v>
      </c>
    </row>
    <row r="54" spans="2:28" ht="15.75" customHeight="1">
      <c r="B54" s="257"/>
      <c r="C54" s="258"/>
      <c r="D54" s="258"/>
      <c r="E54" s="257"/>
      <c r="F54" s="259"/>
      <c r="G54" s="260"/>
      <c r="H54" s="260"/>
      <c r="I54" s="260"/>
      <c r="J54" s="159"/>
      <c r="K54" s="261"/>
      <c r="L54" s="260"/>
      <c r="M54" s="260"/>
      <c r="N54" s="260"/>
      <c r="O54" s="260"/>
      <c r="P54" s="159" t="e">
        <f>ROUND(AVERAGE(L54:N54),0)</f>
        <v>#DIV/0!</v>
      </c>
      <c r="Q54" s="159"/>
      <c r="R54" s="159"/>
      <c r="S54" s="159"/>
      <c r="T54" s="159"/>
      <c r="U54" s="159" t="e">
        <f t="shared" si="1"/>
        <v>#DIV/0!</v>
      </c>
      <c r="V54" s="159"/>
      <c r="W54" s="159"/>
      <c r="X54" s="159"/>
      <c r="Y54" s="159"/>
      <c r="Z54" s="159" t="e">
        <f t="shared" si="2"/>
        <v>#DIV/0!</v>
      </c>
      <c r="AA54" s="159" t="e">
        <f t="shared" si="3"/>
        <v>#DIV/0!</v>
      </c>
      <c r="AB54" s="159" t="e">
        <f>IF(ROUND((J54*P54*AA54)^(1/3),0)&lt;=1,1,IF(ROUND((J54*P54*AA54)^(1/3),0)&lt;=2.3,2,IF(ROUND((J54*P54*AA54)^(1/3),0)&lt;=3.4,3,IF(ROUND((J54*P54*AA54)^(1/3),0)&lt;=4.5,4,5))))</f>
        <v>#DIV/0!</v>
      </c>
    </row>
    <row r="55" spans="2:28" ht="15.75" customHeight="1">
      <c r="B55" s="257"/>
      <c r="C55" s="258"/>
      <c r="D55" s="258"/>
      <c r="E55" s="257"/>
      <c r="F55" s="259"/>
      <c r="G55" s="260"/>
      <c r="H55" s="260"/>
      <c r="I55" s="260"/>
      <c r="J55" s="159"/>
      <c r="K55" s="261"/>
      <c r="L55" s="260"/>
      <c r="M55" s="260"/>
      <c r="N55" s="260"/>
      <c r="O55" s="260"/>
      <c r="P55" s="159" t="e">
        <f>ROUND(AVERAGE(L55:N55),0)</f>
        <v>#DIV/0!</v>
      </c>
      <c r="Q55" s="159"/>
      <c r="R55" s="159"/>
      <c r="S55" s="159"/>
      <c r="T55" s="159"/>
      <c r="U55" s="159" t="e">
        <f t="shared" si="1"/>
        <v>#DIV/0!</v>
      </c>
      <c r="V55" s="159"/>
      <c r="W55" s="159"/>
      <c r="X55" s="159"/>
      <c r="Y55" s="159"/>
      <c r="Z55" s="159" t="e">
        <f t="shared" si="2"/>
        <v>#DIV/0!</v>
      </c>
      <c r="AA55" s="159" t="e">
        <f t="shared" si="3"/>
        <v>#DIV/0!</v>
      </c>
      <c r="AB55" s="159" t="e">
        <f>IF(ROUND((J55*P55*AA55)^(1/3),0)&lt;=1,1,IF(ROUND((J55*P55*AA55)^(1/3),0)&lt;=2.3,2,IF(ROUND((J55*P55*AA55)^(1/3),0)&lt;=3.4,3,IF(ROUND((J55*P55*AA55)^(1/3),0)&lt;=4.5,4,5))))</f>
        <v>#DIV/0!</v>
      </c>
    </row>
    <row r="56" spans="2:28" ht="15.75" customHeight="1">
      <c r="B56" s="257"/>
      <c r="C56" s="258"/>
      <c r="D56" s="258"/>
      <c r="E56" s="257"/>
      <c r="F56" s="259"/>
      <c r="G56" s="260"/>
      <c r="H56" s="260"/>
      <c r="I56" s="260"/>
      <c r="J56" s="159"/>
      <c r="K56" s="261"/>
      <c r="L56" s="260"/>
      <c r="M56" s="260"/>
      <c r="N56" s="260"/>
      <c r="O56" s="260"/>
      <c r="P56" s="159" t="e">
        <f>ROUND(AVERAGE(L56:N56),0)</f>
        <v>#DIV/0!</v>
      </c>
      <c r="Q56" s="159"/>
      <c r="R56" s="159"/>
      <c r="S56" s="159"/>
      <c r="T56" s="159"/>
      <c r="U56" s="159" t="e">
        <f t="shared" si="1"/>
        <v>#DIV/0!</v>
      </c>
      <c r="V56" s="159"/>
      <c r="W56" s="159"/>
      <c r="X56" s="159"/>
      <c r="Y56" s="159"/>
      <c r="Z56" s="159" t="e">
        <f t="shared" si="2"/>
        <v>#DIV/0!</v>
      </c>
      <c r="AA56" s="159" t="e">
        <f t="shared" si="3"/>
        <v>#DIV/0!</v>
      </c>
      <c r="AB56" s="159" t="e">
        <f>IF(ROUND((J56*P56*AA56)^(1/3),0)&lt;=1,1,IF(ROUND((J56*P56*AA56)^(1/3),0)&lt;=2.3,2,IF(ROUND((J56*P56*AA56)^(1/3),0)&lt;=3.4,3,IF(ROUND((J56*P56*AA56)^(1/3),0)&lt;=4.5,4,5))))</f>
        <v>#DIV/0!</v>
      </c>
    </row>
    <row r="57" spans="2:28" ht="15.75" customHeight="1">
      <c r="B57" s="257"/>
      <c r="C57" s="258"/>
      <c r="D57" s="258"/>
      <c r="E57" s="257"/>
      <c r="F57" s="259"/>
      <c r="G57" s="260"/>
      <c r="H57" s="260"/>
      <c r="I57" s="260"/>
      <c r="J57" s="159"/>
      <c r="K57" s="261"/>
      <c r="L57" s="260"/>
      <c r="M57" s="260"/>
      <c r="N57" s="260"/>
      <c r="O57" s="260"/>
      <c r="P57" s="159" t="e">
        <f>ROUND(AVERAGE(L57:N57),0)</f>
        <v>#DIV/0!</v>
      </c>
      <c r="Q57" s="159"/>
      <c r="R57" s="159"/>
      <c r="S57" s="159"/>
      <c r="T57" s="159"/>
      <c r="U57" s="159" t="e">
        <f t="shared" si="1"/>
        <v>#DIV/0!</v>
      </c>
      <c r="V57" s="159"/>
      <c r="W57" s="159"/>
      <c r="X57" s="159"/>
      <c r="Y57" s="159"/>
      <c r="Z57" s="159" t="e">
        <f t="shared" si="2"/>
        <v>#DIV/0!</v>
      </c>
      <c r="AA57" s="159" t="e">
        <f t="shared" si="3"/>
        <v>#DIV/0!</v>
      </c>
      <c r="AB57" s="159" t="e">
        <f>IF(ROUND((J57*P57*AA57)^(1/3),0)&lt;=1,1,IF(ROUND((J57*P57*AA57)^(1/3),0)&lt;=2.3,2,IF(ROUND((J57*P57*AA57)^(1/3),0)&lt;=3.4,3,IF(ROUND((J57*P57*AA57)^(1/3),0)&lt;=4.5,4,5))))</f>
        <v>#DIV/0!</v>
      </c>
    </row>
    <row r="58" spans="2:28" ht="15.75" customHeight="1">
      <c r="B58" s="257"/>
      <c r="C58" s="258"/>
      <c r="D58" s="258"/>
      <c r="E58" s="257"/>
      <c r="F58" s="259"/>
      <c r="G58" s="260"/>
      <c r="H58" s="260"/>
      <c r="I58" s="260"/>
      <c r="J58" s="159"/>
      <c r="K58" s="261"/>
      <c r="L58" s="260"/>
      <c r="M58" s="260"/>
      <c r="N58" s="260"/>
      <c r="O58" s="260"/>
      <c r="P58" s="159" t="e">
        <f>ROUND(AVERAGE(L58:N58),0)</f>
        <v>#DIV/0!</v>
      </c>
      <c r="Q58" s="159"/>
      <c r="R58" s="159"/>
      <c r="S58" s="159"/>
      <c r="T58" s="159"/>
      <c r="U58" s="159" t="e">
        <f t="shared" si="1"/>
        <v>#DIV/0!</v>
      </c>
      <c r="V58" s="159"/>
      <c r="W58" s="159"/>
      <c r="X58" s="159"/>
      <c r="Y58" s="159"/>
      <c r="Z58" s="159" t="e">
        <f t="shared" si="2"/>
        <v>#DIV/0!</v>
      </c>
      <c r="AA58" s="159" t="e">
        <f t="shared" si="3"/>
        <v>#DIV/0!</v>
      </c>
      <c r="AB58" s="159" t="e">
        <f>IF(ROUND((J58*P58*AA58)^(1/3),0)&lt;=1,1,IF(ROUND((J58*P58*AA58)^(1/3),0)&lt;=2.3,2,IF(ROUND((J58*P58*AA58)^(1/3),0)&lt;=3.4,3,IF(ROUND((J58*P58*AA58)^(1/3),0)&lt;=4.5,4,5))))</f>
        <v>#DIV/0!</v>
      </c>
    </row>
    <row r="59" spans="2:28" ht="15.75" customHeight="1">
      <c r="B59" s="257"/>
      <c r="C59" s="258"/>
      <c r="D59" s="258"/>
      <c r="E59" s="257"/>
      <c r="F59" s="259"/>
      <c r="G59" s="260"/>
      <c r="H59" s="260"/>
      <c r="I59" s="260"/>
      <c r="J59" s="159"/>
      <c r="K59" s="261"/>
      <c r="L59" s="260"/>
      <c r="M59" s="260"/>
      <c r="N59" s="260"/>
      <c r="O59" s="260"/>
      <c r="P59" s="159" t="e">
        <f>ROUND(AVERAGE(L59:N59),0)</f>
        <v>#DIV/0!</v>
      </c>
      <c r="Q59" s="159"/>
      <c r="R59" s="159"/>
      <c r="S59" s="159"/>
      <c r="T59" s="159"/>
      <c r="U59" s="159" t="e">
        <f t="shared" si="1"/>
        <v>#DIV/0!</v>
      </c>
      <c r="V59" s="159"/>
      <c r="W59" s="159"/>
      <c r="X59" s="159"/>
      <c r="Y59" s="159"/>
      <c r="Z59" s="159" t="e">
        <f t="shared" si="2"/>
        <v>#DIV/0!</v>
      </c>
      <c r="AA59" s="159" t="e">
        <f t="shared" si="3"/>
        <v>#DIV/0!</v>
      </c>
      <c r="AB59" s="159" t="e">
        <f>IF(ROUND((J59*P59*AA59)^(1/3),0)&lt;=1,1,IF(ROUND((J59*P59*AA59)^(1/3),0)&lt;=2.3,2,IF(ROUND((J59*P59*AA59)^(1/3),0)&lt;=3.4,3,IF(ROUND((J59*P59*AA59)^(1/3),0)&lt;=4.5,4,5))))</f>
        <v>#DIV/0!</v>
      </c>
    </row>
    <row r="60" spans="2:28" ht="15.75" customHeight="1">
      <c r="B60" s="257"/>
      <c r="C60" s="258"/>
      <c r="D60" s="258"/>
      <c r="E60" s="257"/>
      <c r="F60" s="259"/>
      <c r="G60" s="260"/>
      <c r="H60" s="260"/>
      <c r="I60" s="260"/>
      <c r="J60" s="159"/>
      <c r="K60" s="261"/>
      <c r="L60" s="260"/>
      <c r="M60" s="260"/>
      <c r="N60" s="260"/>
      <c r="O60" s="260"/>
      <c r="P60" s="159" t="e">
        <f>ROUND(AVERAGE(L60:N60),0)</f>
        <v>#DIV/0!</v>
      </c>
      <c r="Q60" s="159"/>
      <c r="R60" s="159"/>
      <c r="S60" s="159"/>
      <c r="T60" s="159"/>
      <c r="U60" s="159" t="e">
        <f t="shared" si="1"/>
        <v>#DIV/0!</v>
      </c>
      <c r="V60" s="159"/>
      <c r="W60" s="159"/>
      <c r="X60" s="159"/>
      <c r="Y60" s="159"/>
      <c r="Z60" s="159" t="e">
        <f t="shared" si="2"/>
        <v>#DIV/0!</v>
      </c>
      <c r="AA60" s="159" t="e">
        <f t="shared" si="3"/>
        <v>#DIV/0!</v>
      </c>
      <c r="AB60" s="159" t="e">
        <f>IF(ROUND((J60*P60*AA60)^(1/3),0)&lt;=1,1,IF(ROUND((J60*P60*AA60)^(1/3),0)&lt;=2.3,2,IF(ROUND((J60*P60*AA60)^(1/3),0)&lt;=3.4,3,IF(ROUND((J60*P60*AA60)^(1/3),0)&lt;=4.5,4,5))))</f>
        <v>#DIV/0!</v>
      </c>
    </row>
    <row r="61" spans="2:28" ht="15.75" customHeight="1">
      <c r="B61" s="257"/>
      <c r="C61" s="258"/>
      <c r="D61" s="258"/>
      <c r="E61" s="257"/>
      <c r="F61" s="259"/>
      <c r="G61" s="260"/>
      <c r="H61" s="260"/>
      <c r="I61" s="260"/>
      <c r="J61" s="159"/>
      <c r="K61" s="261"/>
      <c r="L61" s="260"/>
      <c r="M61" s="260"/>
      <c r="N61" s="260"/>
      <c r="O61" s="260"/>
      <c r="P61" s="159" t="e">
        <f>ROUND(AVERAGE(L61:N61),0)</f>
        <v>#DIV/0!</v>
      </c>
      <c r="Q61" s="159"/>
      <c r="R61" s="159"/>
      <c r="S61" s="159"/>
      <c r="T61" s="159"/>
      <c r="U61" s="159" t="e">
        <f t="shared" si="1"/>
        <v>#DIV/0!</v>
      </c>
      <c r="V61" s="159"/>
      <c r="W61" s="159"/>
      <c r="X61" s="159"/>
      <c r="Y61" s="159"/>
      <c r="Z61" s="159" t="e">
        <f t="shared" si="2"/>
        <v>#DIV/0!</v>
      </c>
      <c r="AA61" s="159" t="e">
        <f t="shared" si="3"/>
        <v>#DIV/0!</v>
      </c>
      <c r="AB61" s="159" t="e">
        <f>IF(ROUND((J61*P61*AA61)^(1/3),0)&lt;=1,1,IF(ROUND((J61*P61*AA61)^(1/3),0)&lt;=2.3,2,IF(ROUND((J61*P61*AA61)^(1/3),0)&lt;=3.4,3,IF(ROUND((J61*P61*AA61)^(1/3),0)&lt;=4.5,4,5))))</f>
        <v>#DIV/0!</v>
      </c>
    </row>
    <row r="62" spans="2:28" ht="15.75" customHeight="1">
      <c r="B62" s="257"/>
      <c r="C62" s="258"/>
      <c r="D62" s="258"/>
      <c r="E62" s="257"/>
      <c r="F62" s="259"/>
      <c r="G62" s="260"/>
      <c r="H62" s="260"/>
      <c r="I62" s="260"/>
      <c r="J62" s="159"/>
      <c r="K62" s="261"/>
      <c r="L62" s="260"/>
      <c r="M62" s="260"/>
      <c r="N62" s="260"/>
      <c r="O62" s="260"/>
      <c r="P62" s="159" t="e">
        <f>ROUND(AVERAGE(L62:N62),0)</f>
        <v>#DIV/0!</v>
      </c>
      <c r="Q62" s="159"/>
      <c r="R62" s="159"/>
      <c r="S62" s="159"/>
      <c r="T62" s="159"/>
      <c r="U62" s="159" t="e">
        <f t="shared" si="1"/>
        <v>#DIV/0!</v>
      </c>
      <c r="V62" s="159"/>
      <c r="W62" s="159"/>
      <c r="X62" s="159"/>
      <c r="Y62" s="159"/>
      <c r="Z62" s="159" t="e">
        <f t="shared" si="2"/>
        <v>#DIV/0!</v>
      </c>
      <c r="AA62" s="159" t="e">
        <f t="shared" si="3"/>
        <v>#DIV/0!</v>
      </c>
      <c r="AB62" s="159" t="e">
        <f>IF(ROUND((J62*P62*AA62)^(1/3),0)&lt;=1,1,IF(ROUND((J62*P62*AA62)^(1/3),0)&lt;=2.3,2,IF(ROUND((J62*P62*AA62)^(1/3),0)&lt;=3.4,3,IF(ROUND((J62*P62*AA62)^(1/3),0)&lt;=4.5,4,5))))</f>
        <v>#DIV/0!</v>
      </c>
    </row>
    <row r="63" spans="2:28" ht="15.75" customHeight="1">
      <c r="B63" s="257"/>
      <c r="C63" s="258"/>
      <c r="D63" s="258"/>
      <c r="E63" s="257"/>
      <c r="F63" s="259"/>
      <c r="G63" s="260"/>
      <c r="H63" s="260"/>
      <c r="I63" s="260"/>
      <c r="J63" s="159"/>
      <c r="K63" s="261"/>
      <c r="L63" s="260"/>
      <c r="M63" s="260"/>
      <c r="N63" s="260"/>
      <c r="O63" s="260"/>
      <c r="P63" s="159" t="e">
        <f>ROUND(AVERAGE(L63:N63),0)</f>
        <v>#DIV/0!</v>
      </c>
      <c r="Q63" s="159"/>
      <c r="R63" s="159"/>
      <c r="S63" s="159"/>
      <c r="T63" s="159"/>
      <c r="U63" s="159" t="e">
        <f t="shared" si="1"/>
        <v>#DIV/0!</v>
      </c>
      <c r="V63" s="159"/>
      <c r="W63" s="159"/>
      <c r="X63" s="159"/>
      <c r="Y63" s="159"/>
      <c r="Z63" s="159" t="e">
        <f t="shared" si="2"/>
        <v>#DIV/0!</v>
      </c>
      <c r="AA63" s="159" t="e">
        <f t="shared" si="3"/>
        <v>#DIV/0!</v>
      </c>
      <c r="AB63" s="159" t="e">
        <f>IF(ROUND((J63*P63*AA63)^(1/3),0)&lt;=1,1,IF(ROUND((J63*P63*AA63)^(1/3),0)&lt;=2.3,2,IF(ROUND((J63*P63*AA63)^(1/3),0)&lt;=3.4,3,IF(ROUND((J63*P63*AA63)^(1/3),0)&lt;=4.5,4,5))))</f>
        <v>#DIV/0!</v>
      </c>
    </row>
    <row r="64" spans="2:28" ht="15.75" customHeight="1">
      <c r="B64" s="257"/>
      <c r="C64" s="258"/>
      <c r="D64" s="258"/>
      <c r="E64" s="257"/>
      <c r="F64" s="259"/>
      <c r="G64" s="260"/>
      <c r="H64" s="260"/>
      <c r="I64" s="260"/>
      <c r="J64" s="159"/>
      <c r="K64" s="261"/>
      <c r="L64" s="260"/>
      <c r="M64" s="260"/>
      <c r="N64" s="260"/>
      <c r="O64" s="260"/>
      <c r="P64" s="159" t="e">
        <f>ROUND(AVERAGE(L64:N64),0)</f>
        <v>#DIV/0!</v>
      </c>
      <c r="Q64" s="159"/>
      <c r="R64" s="159"/>
      <c r="S64" s="159"/>
      <c r="T64" s="159"/>
      <c r="U64" s="159" t="e">
        <f t="shared" si="1"/>
        <v>#DIV/0!</v>
      </c>
      <c r="V64" s="159"/>
      <c r="W64" s="159"/>
      <c r="X64" s="159"/>
      <c r="Y64" s="159"/>
      <c r="Z64" s="159" t="e">
        <f t="shared" si="2"/>
        <v>#DIV/0!</v>
      </c>
      <c r="AA64" s="159" t="e">
        <f t="shared" si="3"/>
        <v>#DIV/0!</v>
      </c>
      <c r="AB64" s="159" t="e">
        <f>IF(ROUND((J64*P64*AA64)^(1/3),0)&lt;=1,1,IF(ROUND((J64*P64*AA64)^(1/3),0)&lt;=2.3,2,IF(ROUND((J64*P64*AA64)^(1/3),0)&lt;=3.4,3,IF(ROUND((J64*P64*AA64)^(1/3),0)&lt;=4.5,4,5))))</f>
        <v>#DIV/0!</v>
      </c>
    </row>
    <row r="65" spans="2:28" ht="15.75" customHeight="1">
      <c r="B65" s="257"/>
      <c r="C65" s="258"/>
      <c r="D65" s="258"/>
      <c r="E65" s="257"/>
      <c r="F65" s="259"/>
      <c r="G65" s="260"/>
      <c r="H65" s="260"/>
      <c r="I65" s="260"/>
      <c r="J65" s="159"/>
      <c r="K65" s="261"/>
      <c r="L65" s="260"/>
      <c r="M65" s="260"/>
      <c r="N65" s="260"/>
      <c r="O65" s="260"/>
      <c r="P65" s="159" t="e">
        <f>ROUND(AVERAGE(L65:N65),0)</f>
        <v>#DIV/0!</v>
      </c>
      <c r="Q65" s="159"/>
      <c r="R65" s="159"/>
      <c r="S65" s="159"/>
      <c r="T65" s="159"/>
      <c r="U65" s="159" t="e">
        <f t="shared" si="1"/>
        <v>#DIV/0!</v>
      </c>
      <c r="V65" s="159"/>
      <c r="W65" s="159"/>
      <c r="X65" s="159"/>
      <c r="Y65" s="159"/>
      <c r="Z65" s="159" t="e">
        <f t="shared" si="2"/>
        <v>#DIV/0!</v>
      </c>
      <c r="AA65" s="159" t="e">
        <f t="shared" si="3"/>
        <v>#DIV/0!</v>
      </c>
      <c r="AB65" s="159" t="e">
        <f>IF(ROUND((J65*P65*AA65)^(1/3),0)&lt;=1,1,IF(ROUND((J65*P65*AA65)^(1/3),0)&lt;=2.3,2,IF(ROUND((J65*P65*AA65)^(1/3),0)&lt;=3.4,3,IF(ROUND((J65*P65*AA65)^(1/3),0)&lt;=4.5,4,5))))</f>
        <v>#DIV/0!</v>
      </c>
    </row>
    <row r="66" spans="2:28" ht="15.75" customHeight="1">
      <c r="B66" s="257"/>
      <c r="C66" s="258"/>
      <c r="D66" s="258"/>
      <c r="E66" s="257"/>
      <c r="F66" s="259"/>
      <c r="G66" s="260"/>
      <c r="H66" s="260"/>
      <c r="I66" s="260"/>
      <c r="J66" s="159"/>
      <c r="K66" s="261"/>
      <c r="L66" s="260"/>
      <c r="M66" s="260"/>
      <c r="N66" s="260"/>
      <c r="O66" s="260"/>
      <c r="P66" s="159" t="e">
        <f>ROUND(AVERAGE(L66:N66),0)</f>
        <v>#DIV/0!</v>
      </c>
      <c r="Q66" s="159"/>
      <c r="R66" s="159"/>
      <c r="S66" s="159"/>
      <c r="T66" s="159"/>
      <c r="U66" s="159" t="e">
        <f t="shared" si="1"/>
        <v>#DIV/0!</v>
      </c>
      <c r="V66" s="159"/>
      <c r="W66" s="159"/>
      <c r="X66" s="159"/>
      <c r="Y66" s="159"/>
      <c r="Z66" s="159" t="e">
        <f t="shared" si="2"/>
        <v>#DIV/0!</v>
      </c>
      <c r="AA66" s="159" t="e">
        <f t="shared" si="3"/>
        <v>#DIV/0!</v>
      </c>
      <c r="AB66" s="159" t="e">
        <f>IF(ROUND((J66*P66*AA66)^(1/3),0)&lt;=1,1,IF(ROUND((J66*P66*AA66)^(1/3),0)&lt;=2.3,2,IF(ROUND((J66*P66*AA66)^(1/3),0)&lt;=3.4,3,IF(ROUND((J66*P66*AA66)^(1/3),0)&lt;=4.5,4,5))))</f>
        <v>#DIV/0!</v>
      </c>
    </row>
    <row r="67" spans="2:28" ht="15.75" customHeight="1">
      <c r="K67" s="261"/>
    </row>
    <row r="68" spans="2:28" ht="15.75" customHeight="1">
      <c r="K68" s="261"/>
    </row>
    <row r="69" spans="2:28" ht="15.75" customHeight="1">
      <c r="K69" s="261"/>
    </row>
    <row r="70" spans="2:28" ht="15.75" customHeight="1">
      <c r="K70" s="261"/>
    </row>
    <row r="71" spans="2:28" ht="15.75" customHeight="1">
      <c r="K71" s="261"/>
    </row>
    <row r="72" spans="2:28" ht="15.75" customHeight="1">
      <c r="K72" s="261"/>
    </row>
    <row r="73" spans="2:28" ht="15.75" customHeight="1">
      <c r="K73" s="261"/>
    </row>
    <row r="74" spans="2:28" ht="15.75" customHeight="1">
      <c r="K74" s="261"/>
    </row>
    <row r="75" spans="2:28" ht="15.75" customHeight="1">
      <c r="K75" s="261"/>
    </row>
    <row r="76" spans="2:28" ht="15.75" customHeight="1">
      <c r="K76" s="261"/>
    </row>
    <row r="77" spans="2:28" ht="15.75" customHeight="1">
      <c r="K77" s="261"/>
    </row>
    <row r="78" spans="2:28" ht="15.75" customHeight="1">
      <c r="K78" s="261"/>
    </row>
    <row r="79" spans="2:28" ht="15.75" customHeight="1">
      <c r="K79" s="261"/>
    </row>
    <row r="80" spans="2:28" ht="15.75" customHeight="1">
      <c r="K80" s="261"/>
    </row>
    <row r="81" spans="11:11" ht="15.75" customHeight="1">
      <c r="K81" s="261"/>
    </row>
    <row r="82" spans="11:11" ht="15.75" customHeight="1">
      <c r="K82" s="261"/>
    </row>
    <row r="83" spans="11:11" ht="15.75" customHeight="1">
      <c r="K83" s="261"/>
    </row>
    <row r="84" spans="11:11" ht="15.75" customHeight="1">
      <c r="K84" s="261"/>
    </row>
    <row r="85" spans="11:11" ht="15.75" customHeight="1">
      <c r="K85" s="261"/>
    </row>
    <row r="86" spans="11:11" ht="15.75" customHeight="1">
      <c r="K86" s="261"/>
    </row>
    <row r="87" spans="11:11" ht="15.75" customHeight="1">
      <c r="K87" s="261"/>
    </row>
    <row r="88" spans="11:11" ht="15.75" customHeight="1">
      <c r="K88" s="261"/>
    </row>
    <row r="89" spans="11:11" ht="15.75" customHeight="1">
      <c r="K89" s="261"/>
    </row>
    <row r="90" spans="11:11" ht="15.75" customHeight="1">
      <c r="K90" s="261"/>
    </row>
    <row r="91" spans="11:11" ht="15.75" customHeight="1">
      <c r="K91" s="261"/>
    </row>
    <row r="92" spans="11:11" ht="15.75" customHeight="1">
      <c r="K92" s="261"/>
    </row>
    <row r="93" spans="11:11" ht="15.75" customHeight="1">
      <c r="K93" s="261"/>
    </row>
    <row r="94" spans="11:11" ht="15.75" customHeight="1">
      <c r="K94" s="261"/>
    </row>
    <row r="95" spans="11:11" ht="15.75" customHeight="1">
      <c r="K95" s="261"/>
    </row>
    <row r="96" spans="11:11" ht="15.75" customHeight="1">
      <c r="K96" s="261"/>
    </row>
    <row r="97" spans="11:11" ht="15.75" customHeight="1">
      <c r="K97" s="261"/>
    </row>
    <row r="98" spans="11:11" ht="15.75" customHeight="1">
      <c r="K98" s="261"/>
    </row>
    <row r="99" spans="11:11" ht="15.75" customHeight="1">
      <c r="K99" s="261"/>
    </row>
    <row r="100" spans="11:11" ht="15.75" customHeight="1">
      <c r="K100" s="261"/>
    </row>
    <row r="101" spans="11:11" ht="15.75" customHeight="1">
      <c r="K101" s="261"/>
    </row>
    <row r="102" spans="11:11" ht="15.75" customHeight="1">
      <c r="K102" s="261"/>
    </row>
    <row r="103" spans="11:11" ht="15.75" customHeight="1">
      <c r="K103" s="261"/>
    </row>
    <row r="104" spans="11:11" ht="15.75" customHeight="1">
      <c r="K104" s="261"/>
    </row>
    <row r="105" spans="11:11" ht="15.75" customHeight="1">
      <c r="K105" s="261"/>
    </row>
    <row r="106" spans="11:11" ht="15.75" customHeight="1">
      <c r="K106" s="261"/>
    </row>
    <row r="107" spans="11:11" ht="15.75" customHeight="1">
      <c r="K107" s="261"/>
    </row>
    <row r="108" spans="11:11" ht="15.75" customHeight="1">
      <c r="K108" s="261"/>
    </row>
    <row r="109" spans="11:11" ht="15.75" customHeight="1">
      <c r="K109" s="261"/>
    </row>
    <row r="110" spans="11:11" ht="15.75" customHeight="1">
      <c r="K110" s="261"/>
    </row>
    <row r="111" spans="11:11" ht="15.75" customHeight="1">
      <c r="K111" s="261"/>
    </row>
    <row r="112" spans="11:11" ht="15.75" customHeight="1">
      <c r="K112" s="261"/>
    </row>
    <row r="113" spans="11:11" ht="15.75" customHeight="1">
      <c r="K113" s="261"/>
    </row>
    <row r="114" spans="11:11" ht="15.75" customHeight="1">
      <c r="K114" s="261"/>
    </row>
    <row r="115" spans="11:11" ht="15.75" customHeight="1">
      <c r="K115" s="261"/>
    </row>
    <row r="116" spans="11:11" ht="15.75" customHeight="1">
      <c r="K116" s="261"/>
    </row>
    <row r="117" spans="11:11" ht="15.75" customHeight="1">
      <c r="K117" s="261"/>
    </row>
    <row r="118" spans="11:11" ht="15.75" customHeight="1">
      <c r="K118" s="261"/>
    </row>
    <row r="119" spans="11:11" ht="15.75" customHeight="1">
      <c r="K119" s="261"/>
    </row>
    <row r="120" spans="11:11" ht="15.75" customHeight="1">
      <c r="K120" s="261"/>
    </row>
    <row r="121" spans="11:11" ht="15.75" customHeight="1">
      <c r="K121" s="261"/>
    </row>
    <row r="122" spans="11:11" ht="15.75" customHeight="1">
      <c r="K122" s="261"/>
    </row>
    <row r="123" spans="11:11" ht="15.75" customHeight="1">
      <c r="K123" s="261"/>
    </row>
    <row r="124" spans="11:11" ht="15.75" customHeight="1">
      <c r="K124" s="261"/>
    </row>
    <row r="125" spans="11:11" ht="15.75" customHeight="1">
      <c r="K125" s="261"/>
    </row>
    <row r="126" spans="11:11" ht="15.75" customHeight="1">
      <c r="K126" s="261"/>
    </row>
    <row r="127" spans="11:11" ht="15.75" customHeight="1">
      <c r="K127" s="261"/>
    </row>
    <row r="128" spans="11:11" ht="15.75" customHeight="1">
      <c r="K128" s="261"/>
    </row>
    <row r="129" spans="11:11" ht="15.75" customHeight="1">
      <c r="K129" s="261"/>
    </row>
    <row r="130" spans="11:11" ht="15.75" customHeight="1">
      <c r="K130" s="261"/>
    </row>
    <row r="131" spans="11:11" ht="15.75" customHeight="1">
      <c r="K131" s="261"/>
    </row>
    <row r="132" spans="11:11" ht="15.75" customHeight="1">
      <c r="K132" s="261"/>
    </row>
    <row r="133" spans="11:11" ht="15.75" customHeight="1">
      <c r="K133" s="261"/>
    </row>
    <row r="134" spans="11:11" ht="15.75" customHeight="1">
      <c r="K134" s="261"/>
    </row>
    <row r="135" spans="11:11" ht="15.75" customHeight="1">
      <c r="K135" s="261"/>
    </row>
    <row r="136" spans="11:11" ht="15.75" customHeight="1">
      <c r="K136" s="261"/>
    </row>
    <row r="137" spans="11:11" ht="15.75" customHeight="1">
      <c r="K137" s="261"/>
    </row>
    <row r="138" spans="11:11" ht="15.75" customHeight="1">
      <c r="K138" s="261"/>
    </row>
    <row r="139" spans="11:11" ht="15.75" customHeight="1">
      <c r="K139" s="261"/>
    </row>
    <row r="140" spans="11:11" ht="15.75" customHeight="1">
      <c r="K140" s="261"/>
    </row>
    <row r="141" spans="11:11" ht="15.75" customHeight="1">
      <c r="K141" s="261"/>
    </row>
    <row r="142" spans="11:11" ht="15.75" customHeight="1">
      <c r="K142" s="261"/>
    </row>
    <row r="143" spans="11:11" ht="15.75" customHeight="1">
      <c r="K143" s="261"/>
    </row>
    <row r="144" spans="11:11" ht="15.75" customHeight="1">
      <c r="K144" s="261"/>
    </row>
    <row r="145" spans="11:11" ht="15.75" customHeight="1">
      <c r="K145" s="261"/>
    </row>
    <row r="146" spans="11:11" ht="15.75" customHeight="1">
      <c r="K146" s="261"/>
    </row>
    <row r="147" spans="11:11" ht="15.75" customHeight="1">
      <c r="K147" s="261"/>
    </row>
    <row r="148" spans="11:11" ht="15.75" customHeight="1">
      <c r="K148" s="261"/>
    </row>
    <row r="149" spans="11:11" ht="15.75" customHeight="1">
      <c r="K149" s="261"/>
    </row>
    <row r="150" spans="11:11" ht="15.75" customHeight="1">
      <c r="K150" s="261"/>
    </row>
    <row r="151" spans="11:11" ht="15.75" customHeight="1">
      <c r="K151" s="261"/>
    </row>
    <row r="152" spans="11:11" ht="15.75" customHeight="1">
      <c r="K152" s="261"/>
    </row>
    <row r="153" spans="11:11" ht="15.75" customHeight="1">
      <c r="K153" s="261"/>
    </row>
    <row r="154" spans="11:11" ht="15.75" customHeight="1">
      <c r="K154" s="261"/>
    </row>
    <row r="155" spans="11:11" ht="15.75" customHeight="1">
      <c r="K155" s="261"/>
    </row>
    <row r="156" spans="11:11" ht="15.75" customHeight="1">
      <c r="K156" s="261"/>
    </row>
    <row r="157" spans="11:11" ht="15.75" customHeight="1">
      <c r="K157" s="261"/>
    </row>
    <row r="158" spans="11:11" ht="15.75" customHeight="1">
      <c r="K158" s="261"/>
    </row>
    <row r="159" spans="11:11" ht="15.75" customHeight="1">
      <c r="K159" s="261"/>
    </row>
    <row r="160" spans="11:11" ht="15.75" customHeight="1">
      <c r="K160" s="261"/>
    </row>
    <row r="161" spans="11:11" ht="15.75" customHeight="1">
      <c r="K161" s="261"/>
    </row>
    <row r="162" spans="11:11" ht="15.75" customHeight="1">
      <c r="K162" s="261"/>
    </row>
    <row r="163" spans="11:11" ht="15.75" customHeight="1">
      <c r="K163" s="261"/>
    </row>
    <row r="164" spans="11:11" ht="15.75" customHeight="1">
      <c r="K164" s="261"/>
    </row>
    <row r="165" spans="11:11" ht="15.75" customHeight="1">
      <c r="K165" s="261"/>
    </row>
    <row r="166" spans="11:11" ht="15.75" customHeight="1">
      <c r="K166" s="261"/>
    </row>
    <row r="167" spans="11:11" ht="15.75" customHeight="1">
      <c r="K167" s="261"/>
    </row>
    <row r="168" spans="11:11" ht="15.75" customHeight="1">
      <c r="K168" s="261"/>
    </row>
    <row r="169" spans="11:11" ht="15.75" customHeight="1">
      <c r="K169" s="261"/>
    </row>
    <row r="170" spans="11:11" ht="15.75" customHeight="1">
      <c r="K170" s="261"/>
    </row>
    <row r="171" spans="11:11" ht="15.75" customHeight="1">
      <c r="K171" s="261"/>
    </row>
    <row r="172" spans="11:11" ht="15.75" customHeight="1">
      <c r="K172" s="261"/>
    </row>
    <row r="173" spans="11:11" ht="15.75" customHeight="1">
      <c r="K173" s="261"/>
    </row>
    <row r="174" spans="11:11" ht="15.75" customHeight="1">
      <c r="K174" s="261"/>
    </row>
    <row r="175" spans="11:11" ht="15.75" customHeight="1">
      <c r="K175" s="261"/>
    </row>
    <row r="176" spans="11:11" ht="15.75" customHeight="1">
      <c r="K176" s="261"/>
    </row>
    <row r="177" spans="11:11" ht="15.75" customHeight="1">
      <c r="K177" s="261"/>
    </row>
    <row r="178" spans="11:11" ht="15.75" customHeight="1">
      <c r="K178" s="261"/>
    </row>
    <row r="179" spans="11:11" ht="15.75" customHeight="1">
      <c r="K179" s="261"/>
    </row>
    <row r="180" spans="11:11" ht="15.75" customHeight="1">
      <c r="K180" s="261"/>
    </row>
    <row r="181" spans="11:11" ht="15.75" customHeight="1">
      <c r="K181" s="261"/>
    </row>
    <row r="182" spans="11:11" ht="15.75" customHeight="1">
      <c r="K182" s="261"/>
    </row>
    <row r="183" spans="11:11" ht="15.75" customHeight="1">
      <c r="K183" s="261"/>
    </row>
    <row r="184" spans="11:11" ht="15.75" customHeight="1">
      <c r="K184" s="261"/>
    </row>
    <row r="185" spans="11:11" ht="15.75" customHeight="1">
      <c r="K185" s="261"/>
    </row>
    <row r="186" spans="11:11" ht="15.75" customHeight="1">
      <c r="K186" s="261"/>
    </row>
    <row r="187" spans="11:11" ht="15.75" customHeight="1">
      <c r="K187" s="261"/>
    </row>
    <row r="188" spans="11:11" ht="15.75" customHeight="1">
      <c r="K188" s="261"/>
    </row>
    <row r="189" spans="11:11" ht="15.75" customHeight="1">
      <c r="K189" s="261"/>
    </row>
    <row r="190" spans="11:11" ht="15.75" customHeight="1">
      <c r="K190" s="261"/>
    </row>
    <row r="191" spans="11:11" ht="15.75" customHeight="1">
      <c r="K191" s="261"/>
    </row>
    <row r="192" spans="11:11" ht="15.75" customHeight="1">
      <c r="K192" s="261"/>
    </row>
    <row r="193" spans="11:11" ht="15.75" customHeight="1">
      <c r="K193" s="261"/>
    </row>
    <row r="194" spans="11:11" ht="15.75" customHeight="1">
      <c r="K194" s="261"/>
    </row>
    <row r="195" spans="11:11" ht="15.75" customHeight="1">
      <c r="K195" s="261"/>
    </row>
    <row r="196" spans="11:11" ht="15.75" customHeight="1">
      <c r="K196" s="261"/>
    </row>
    <row r="197" spans="11:11" ht="15.75" customHeight="1">
      <c r="K197" s="261"/>
    </row>
    <row r="198" spans="11:11" ht="15.75" customHeight="1">
      <c r="K198" s="261"/>
    </row>
    <row r="199" spans="11:11" ht="15.75" customHeight="1">
      <c r="K199" s="261"/>
    </row>
    <row r="200" spans="11:11" ht="15.75" customHeight="1">
      <c r="K200" s="261"/>
    </row>
    <row r="201" spans="11:11" ht="15.75" customHeight="1">
      <c r="K201" s="261"/>
    </row>
    <row r="202" spans="11:11" ht="15.75" customHeight="1">
      <c r="K202" s="261"/>
    </row>
    <row r="203" spans="11:11" ht="15.75" customHeight="1">
      <c r="K203" s="261"/>
    </row>
    <row r="204" spans="11:11" ht="15.75" customHeight="1">
      <c r="K204" s="261"/>
    </row>
    <row r="205" spans="11:11" ht="15.75" customHeight="1">
      <c r="K205" s="261"/>
    </row>
    <row r="206" spans="11:11" ht="15.75" customHeight="1">
      <c r="K206" s="261"/>
    </row>
    <row r="207" spans="11:11" ht="15.75" customHeight="1">
      <c r="K207" s="261"/>
    </row>
    <row r="208" spans="11:11" ht="15.75" customHeight="1">
      <c r="K208" s="261"/>
    </row>
    <row r="209" spans="11:11" ht="15.75" customHeight="1">
      <c r="K209" s="261"/>
    </row>
    <row r="210" spans="11:11" ht="15.75" customHeight="1">
      <c r="K210" s="261"/>
    </row>
    <row r="211" spans="11:11" ht="15.75" customHeight="1">
      <c r="K211" s="261"/>
    </row>
    <row r="212" spans="11:11" ht="15.75" customHeight="1">
      <c r="K212" s="261"/>
    </row>
    <row r="213" spans="11:11" ht="15.75" customHeight="1">
      <c r="K213" s="261"/>
    </row>
    <row r="214" spans="11:11" ht="15.75" customHeight="1">
      <c r="K214" s="261"/>
    </row>
    <row r="215" spans="11:11" ht="15.75" customHeight="1">
      <c r="K215" s="261"/>
    </row>
    <row r="216" spans="11:11" ht="15.75" customHeight="1">
      <c r="K216" s="261"/>
    </row>
    <row r="217" spans="11:11" ht="15.75" customHeight="1">
      <c r="K217" s="261"/>
    </row>
    <row r="218" spans="11:11" ht="15.75" customHeight="1">
      <c r="K218" s="261"/>
    </row>
    <row r="219" spans="11:11" ht="15.75" customHeight="1">
      <c r="K219" s="261"/>
    </row>
    <row r="220" spans="11:11" ht="15.75" customHeight="1">
      <c r="K220" s="261"/>
    </row>
    <row r="221" spans="11:11" ht="15.75" customHeight="1">
      <c r="K221" s="261"/>
    </row>
    <row r="222" spans="11:11" ht="15.75" customHeight="1">
      <c r="K222" s="261"/>
    </row>
    <row r="223" spans="11:11" ht="15.75" customHeight="1">
      <c r="K223" s="261"/>
    </row>
    <row r="224" spans="11:11" ht="15.75" customHeight="1">
      <c r="K224" s="261"/>
    </row>
    <row r="225" spans="11:11" ht="15.75" customHeight="1">
      <c r="K225" s="261"/>
    </row>
    <row r="226" spans="11:11" ht="15.75" customHeight="1">
      <c r="K226" s="261"/>
    </row>
    <row r="227" spans="11:11" ht="15.75" customHeight="1">
      <c r="K227" s="261"/>
    </row>
    <row r="228" spans="11:11" ht="15.75" customHeight="1">
      <c r="K228" s="261"/>
    </row>
    <row r="229" spans="11:11" ht="15.75" customHeight="1">
      <c r="K229" s="261"/>
    </row>
    <row r="230" spans="11:11" ht="15.75" customHeight="1">
      <c r="K230" s="261"/>
    </row>
    <row r="231" spans="11:11" ht="15.75" customHeight="1">
      <c r="K231" s="261"/>
    </row>
    <row r="232" spans="11:11" ht="15.75" customHeight="1">
      <c r="K232" s="261"/>
    </row>
    <row r="233" spans="11:11" ht="15.75" customHeight="1">
      <c r="K233" s="261"/>
    </row>
    <row r="234" spans="11:11" ht="15.75" customHeight="1">
      <c r="K234" s="261"/>
    </row>
    <row r="235" spans="11:11" ht="15.75" customHeight="1">
      <c r="K235" s="261"/>
    </row>
    <row r="236" spans="11:11" ht="15.75" customHeight="1">
      <c r="K236" s="261"/>
    </row>
    <row r="237" spans="11:11" ht="15.75" customHeight="1">
      <c r="K237" s="261"/>
    </row>
    <row r="238" spans="11:11" ht="15.75" customHeight="1">
      <c r="K238" s="261"/>
    </row>
    <row r="239" spans="11:11" ht="15.75" customHeight="1">
      <c r="K239" s="261"/>
    </row>
    <row r="240" spans="11:11" ht="15.75" customHeight="1">
      <c r="K240" s="261"/>
    </row>
    <row r="241" spans="11:11" ht="15.75" customHeight="1">
      <c r="K241" s="261"/>
    </row>
    <row r="242" spans="11:11" ht="15.75" customHeight="1">
      <c r="K242" s="261"/>
    </row>
    <row r="243" spans="11:11" ht="15.75" customHeight="1">
      <c r="K243" s="261"/>
    </row>
    <row r="244" spans="11:11" ht="15.75" customHeight="1">
      <c r="K244" s="261"/>
    </row>
    <row r="245" spans="11:11" ht="15.75" customHeight="1">
      <c r="K245" s="261"/>
    </row>
    <row r="246" spans="11:11" ht="15.75" customHeight="1">
      <c r="K246" s="261"/>
    </row>
    <row r="247" spans="11:11" ht="15.75" customHeight="1">
      <c r="K247" s="261"/>
    </row>
    <row r="248" spans="11:11" ht="15.75" customHeight="1">
      <c r="K248" s="261"/>
    </row>
    <row r="249" spans="11:11" ht="15.75" customHeight="1">
      <c r="K249" s="261"/>
    </row>
    <row r="250" spans="11:11" ht="15.75" customHeight="1">
      <c r="K250" s="261"/>
    </row>
    <row r="251" spans="11:11" ht="15.75" customHeight="1">
      <c r="K251" s="261"/>
    </row>
    <row r="252" spans="11:11" ht="15.75" customHeight="1">
      <c r="K252" s="261"/>
    </row>
    <row r="253" spans="11:11" ht="15.75" customHeight="1">
      <c r="K253" s="261"/>
    </row>
    <row r="254" spans="11:11" ht="15.75" customHeight="1">
      <c r="K254" s="261"/>
    </row>
    <row r="255" spans="11:11" ht="15.75" customHeight="1">
      <c r="K255" s="261"/>
    </row>
    <row r="256" spans="11:11" ht="15.75" customHeight="1">
      <c r="K256" s="261"/>
    </row>
    <row r="257" spans="11:11" ht="15.75" customHeight="1">
      <c r="K257" s="261"/>
    </row>
    <row r="258" spans="11:11" ht="15.75" customHeight="1">
      <c r="K258" s="261"/>
    </row>
    <row r="259" spans="11:11" ht="15.75" customHeight="1">
      <c r="K259" s="261"/>
    </row>
    <row r="260" spans="11:11" ht="15.75" customHeight="1">
      <c r="K260" s="261"/>
    </row>
    <row r="261" spans="11:11" ht="15.75" customHeight="1">
      <c r="K261" s="261"/>
    </row>
    <row r="262" spans="11:11" ht="15.75" customHeight="1">
      <c r="K262" s="261"/>
    </row>
    <row r="263" spans="11:11" ht="15.75" customHeight="1">
      <c r="K263" s="261"/>
    </row>
    <row r="264" spans="11:11" ht="15.75" customHeight="1">
      <c r="K264" s="261"/>
    </row>
    <row r="265" spans="11:11" ht="15.75" customHeight="1">
      <c r="K265" s="261"/>
    </row>
    <row r="266" spans="11:11" ht="15.75" customHeight="1">
      <c r="K266" s="261"/>
    </row>
    <row r="267" spans="11:11" ht="15.75" customHeight="1">
      <c r="K267" s="261"/>
    </row>
    <row r="268" spans="11:11" ht="15.75" customHeight="1">
      <c r="K268" s="261"/>
    </row>
    <row r="269" spans="11:11" ht="15.75" customHeight="1">
      <c r="K269" s="261"/>
    </row>
    <row r="270" spans="11:11" ht="15.75" customHeight="1">
      <c r="K270" s="261"/>
    </row>
    <row r="271" spans="11:11" ht="15.75" customHeight="1">
      <c r="K271" s="261"/>
    </row>
    <row r="272" spans="11:11" ht="15.75" customHeight="1">
      <c r="K272" s="261"/>
    </row>
    <row r="273" spans="11:11" ht="15.75" customHeight="1">
      <c r="K273" s="261"/>
    </row>
    <row r="274" spans="11:11" ht="15.75" customHeight="1">
      <c r="K274" s="261"/>
    </row>
    <row r="275" spans="11:11" ht="15.75" customHeight="1">
      <c r="K275" s="261"/>
    </row>
    <row r="276" spans="11:11" ht="15.75" customHeight="1">
      <c r="K276" s="261"/>
    </row>
    <row r="277" spans="11:11" ht="15.75" customHeight="1">
      <c r="K277" s="261"/>
    </row>
    <row r="278" spans="11:11" ht="15.75" customHeight="1">
      <c r="K278" s="261"/>
    </row>
    <row r="279" spans="11:11" ht="15.75" customHeight="1">
      <c r="K279" s="261"/>
    </row>
    <row r="280" spans="11:11" ht="15.75" customHeight="1">
      <c r="K280" s="261"/>
    </row>
    <row r="281" spans="11:11" ht="15.75" customHeight="1">
      <c r="K281" s="261"/>
    </row>
    <row r="282" spans="11:11" ht="15.75" customHeight="1">
      <c r="K282" s="261"/>
    </row>
    <row r="283" spans="11:11" ht="15.75" customHeight="1">
      <c r="K283" s="261"/>
    </row>
    <row r="284" spans="11:11" ht="15.75" customHeight="1">
      <c r="K284" s="261"/>
    </row>
    <row r="285" spans="11:11" ht="15.75" customHeight="1">
      <c r="K285" s="261"/>
    </row>
    <row r="286" spans="11:11" ht="15.75" customHeight="1">
      <c r="K286" s="261"/>
    </row>
    <row r="287" spans="11:11" ht="15.75" customHeight="1">
      <c r="K287" s="261"/>
    </row>
    <row r="288" spans="11:11" ht="15.75" customHeight="1">
      <c r="K288" s="261"/>
    </row>
    <row r="289" spans="11:11" ht="15.75" customHeight="1">
      <c r="K289" s="261"/>
    </row>
    <row r="290" spans="11:11" ht="15.75" customHeight="1">
      <c r="K290" s="261"/>
    </row>
    <row r="291" spans="11:11" ht="15.75" customHeight="1">
      <c r="K291" s="261"/>
    </row>
    <row r="292" spans="11:11" ht="15.75" customHeight="1">
      <c r="K292" s="261"/>
    </row>
    <row r="293" spans="11:11" ht="15.75" customHeight="1">
      <c r="K293" s="261"/>
    </row>
    <row r="294" spans="11:11" ht="15.75" customHeight="1">
      <c r="K294" s="261"/>
    </row>
    <row r="295" spans="11:11" ht="15.75" customHeight="1">
      <c r="K295" s="261"/>
    </row>
    <row r="296" spans="11:11" ht="15.75" customHeight="1">
      <c r="K296" s="261"/>
    </row>
    <row r="297" spans="11:11" ht="15.75" customHeight="1">
      <c r="K297" s="261"/>
    </row>
    <row r="298" spans="11:11" ht="15.75" customHeight="1">
      <c r="K298" s="261"/>
    </row>
    <row r="299" spans="11:11" ht="15.75" customHeight="1">
      <c r="K299" s="261"/>
    </row>
    <row r="300" spans="11:11" ht="15.75" customHeight="1">
      <c r="K300" s="261"/>
    </row>
    <row r="301" spans="11:11" ht="15.75" customHeight="1">
      <c r="K301" s="261"/>
    </row>
    <row r="302" spans="11:11" ht="15.75" customHeight="1">
      <c r="K302" s="261"/>
    </row>
    <row r="303" spans="11:11" ht="15.75" customHeight="1">
      <c r="K303" s="261"/>
    </row>
    <row r="304" spans="11:11" ht="15.75" customHeight="1">
      <c r="K304" s="261"/>
    </row>
    <row r="305" spans="11:11" ht="15.75" customHeight="1">
      <c r="K305" s="261"/>
    </row>
    <row r="306" spans="11:11" ht="15.75" customHeight="1">
      <c r="K306" s="261"/>
    </row>
    <row r="307" spans="11:11" ht="15.75" customHeight="1">
      <c r="K307" s="261"/>
    </row>
    <row r="308" spans="11:11" ht="15.75" customHeight="1">
      <c r="K308" s="261"/>
    </row>
    <row r="309" spans="11:11" ht="15.75" customHeight="1">
      <c r="K309" s="261"/>
    </row>
    <row r="310" spans="11:11" ht="15.75" customHeight="1">
      <c r="K310" s="261"/>
    </row>
    <row r="311" spans="11:11" ht="15.75" customHeight="1">
      <c r="K311" s="261"/>
    </row>
    <row r="312" spans="11:11" ht="15.75" customHeight="1">
      <c r="K312" s="261"/>
    </row>
    <row r="313" spans="11:11" ht="15.75" customHeight="1">
      <c r="K313" s="261"/>
    </row>
    <row r="314" spans="11:11" ht="15.75" customHeight="1">
      <c r="K314" s="261"/>
    </row>
    <row r="315" spans="11:11" ht="15.75" customHeight="1">
      <c r="K315" s="261"/>
    </row>
    <row r="316" spans="11:11" ht="15.75" customHeight="1">
      <c r="K316" s="261"/>
    </row>
    <row r="317" spans="11:11" ht="15.75" customHeight="1">
      <c r="K317" s="261"/>
    </row>
    <row r="318" spans="11:11" ht="15.75" customHeight="1">
      <c r="K318" s="261"/>
    </row>
    <row r="319" spans="11:11" ht="15.75" customHeight="1">
      <c r="K319" s="261"/>
    </row>
    <row r="320" spans="11:11" ht="15.75" customHeight="1">
      <c r="K320" s="261"/>
    </row>
    <row r="321" spans="11:11" ht="15.75" customHeight="1">
      <c r="K321" s="261"/>
    </row>
    <row r="322" spans="11:11" ht="15.75" customHeight="1">
      <c r="K322" s="261"/>
    </row>
    <row r="323" spans="11:11" ht="15.75" customHeight="1">
      <c r="K323" s="261"/>
    </row>
    <row r="324" spans="11:11" ht="15.75" customHeight="1">
      <c r="K324" s="261"/>
    </row>
    <row r="325" spans="11:11" ht="15.75" customHeight="1">
      <c r="K325" s="261"/>
    </row>
    <row r="326" spans="11:11" ht="15.75" customHeight="1">
      <c r="K326" s="261"/>
    </row>
    <row r="327" spans="11:11" ht="15.75" customHeight="1">
      <c r="K327" s="261"/>
    </row>
    <row r="328" spans="11:11" ht="15.75" customHeight="1">
      <c r="K328" s="261"/>
    </row>
    <row r="329" spans="11:11" ht="15.75" customHeight="1">
      <c r="K329" s="261"/>
    </row>
    <row r="330" spans="11:11" ht="15.75" customHeight="1">
      <c r="K330" s="261"/>
    </row>
    <row r="331" spans="11:11" ht="15.75" customHeight="1">
      <c r="K331" s="261"/>
    </row>
    <row r="332" spans="11:11" ht="15.75" customHeight="1">
      <c r="K332" s="261"/>
    </row>
    <row r="333" spans="11:11" ht="15.75" customHeight="1">
      <c r="K333" s="261"/>
    </row>
    <row r="334" spans="11:11" ht="15.75" customHeight="1">
      <c r="K334" s="261"/>
    </row>
    <row r="335" spans="11:11" ht="15.75" customHeight="1">
      <c r="K335" s="261"/>
    </row>
    <row r="336" spans="11:11" ht="15.75" customHeight="1">
      <c r="K336" s="261"/>
    </row>
    <row r="337" spans="11:11" ht="15.75" customHeight="1">
      <c r="K337" s="261"/>
    </row>
    <row r="338" spans="11:11" ht="15.75" customHeight="1">
      <c r="K338" s="261"/>
    </row>
    <row r="339" spans="11:11" ht="15.75" customHeight="1">
      <c r="K339" s="261"/>
    </row>
    <row r="340" spans="11:11" ht="15.75" customHeight="1">
      <c r="K340" s="261"/>
    </row>
    <row r="341" spans="11:11" ht="15.75" customHeight="1">
      <c r="K341" s="261"/>
    </row>
    <row r="342" spans="11:11" ht="15.75" customHeight="1">
      <c r="K342" s="261"/>
    </row>
    <row r="343" spans="11:11" ht="15.75" customHeight="1">
      <c r="K343" s="261"/>
    </row>
    <row r="344" spans="11:11" ht="15.75" customHeight="1">
      <c r="K344" s="261"/>
    </row>
    <row r="345" spans="11:11" ht="15.75" customHeight="1">
      <c r="K345" s="261"/>
    </row>
    <row r="346" spans="11:11" ht="15.75" customHeight="1">
      <c r="K346" s="261"/>
    </row>
    <row r="347" spans="11:11" ht="15.75" customHeight="1">
      <c r="K347" s="261"/>
    </row>
    <row r="348" spans="11:11" ht="15.75" customHeight="1">
      <c r="K348" s="261"/>
    </row>
    <row r="349" spans="11:11" ht="15.75" customHeight="1">
      <c r="K349" s="261"/>
    </row>
    <row r="350" spans="11:11" ht="15.75" customHeight="1">
      <c r="K350" s="261"/>
    </row>
    <row r="351" spans="11:11" ht="15.75" customHeight="1">
      <c r="K351" s="261"/>
    </row>
    <row r="352" spans="11:11" ht="15.75" customHeight="1">
      <c r="K352" s="261"/>
    </row>
    <row r="353" spans="11:11" ht="15.75" customHeight="1">
      <c r="K353" s="261"/>
    </row>
    <row r="354" spans="11:11" ht="15.75" customHeight="1">
      <c r="K354" s="261"/>
    </row>
    <row r="355" spans="11:11" ht="15.75" customHeight="1">
      <c r="K355" s="261"/>
    </row>
    <row r="356" spans="11:11" ht="15.75" customHeight="1">
      <c r="K356" s="261"/>
    </row>
    <row r="357" spans="11:11" ht="15.75" customHeight="1">
      <c r="K357" s="261"/>
    </row>
    <row r="358" spans="11:11" ht="15.75" customHeight="1">
      <c r="K358" s="261"/>
    </row>
    <row r="359" spans="11:11" ht="15.75" customHeight="1">
      <c r="K359" s="261"/>
    </row>
    <row r="360" spans="11:11" ht="15.75" customHeight="1">
      <c r="K360" s="261"/>
    </row>
    <row r="361" spans="11:11" ht="15.75" customHeight="1">
      <c r="K361" s="261"/>
    </row>
    <row r="362" spans="11:11" ht="15.75" customHeight="1">
      <c r="K362" s="261"/>
    </row>
    <row r="363" spans="11:11" ht="15.75" customHeight="1">
      <c r="K363" s="261"/>
    </row>
    <row r="364" spans="11:11" ht="15.75" customHeight="1">
      <c r="K364" s="261"/>
    </row>
    <row r="365" spans="11:11" ht="15.75" customHeight="1">
      <c r="K365" s="261"/>
    </row>
    <row r="366" spans="11:11" ht="15.75" customHeight="1">
      <c r="K366" s="261"/>
    </row>
    <row r="367" spans="11:11" ht="15.75" customHeight="1">
      <c r="K367" s="261"/>
    </row>
    <row r="368" spans="11:11" ht="15.75" customHeight="1">
      <c r="K368" s="261"/>
    </row>
    <row r="369" spans="11:11" ht="15.75" customHeight="1">
      <c r="K369" s="261"/>
    </row>
    <row r="370" spans="11:11" ht="15.75" customHeight="1">
      <c r="K370" s="261"/>
    </row>
    <row r="371" spans="11:11" ht="15.75" customHeight="1">
      <c r="K371" s="261"/>
    </row>
    <row r="372" spans="11:11" ht="15.75" customHeight="1">
      <c r="K372" s="261"/>
    </row>
    <row r="373" spans="11:11" ht="15.75" customHeight="1">
      <c r="K373" s="261"/>
    </row>
    <row r="374" spans="11:11" ht="15.75" customHeight="1">
      <c r="K374" s="261"/>
    </row>
    <row r="375" spans="11:11" ht="15.75" customHeight="1">
      <c r="K375" s="261"/>
    </row>
    <row r="376" spans="11:11" ht="15.75" customHeight="1">
      <c r="K376" s="261"/>
    </row>
    <row r="377" spans="11:11" ht="15.75" customHeight="1">
      <c r="K377" s="261"/>
    </row>
    <row r="378" spans="11:11" ht="15.75" customHeight="1">
      <c r="K378" s="261"/>
    </row>
    <row r="379" spans="11:11" ht="15.75" customHeight="1">
      <c r="K379" s="261"/>
    </row>
    <row r="380" spans="11:11" ht="15.75" customHeight="1">
      <c r="K380" s="261"/>
    </row>
    <row r="381" spans="11:11" ht="15.75" customHeight="1">
      <c r="K381" s="261"/>
    </row>
    <row r="382" spans="11:11" ht="15.75" customHeight="1">
      <c r="K382" s="261"/>
    </row>
    <row r="383" spans="11:11" ht="15.75" customHeight="1">
      <c r="K383" s="261"/>
    </row>
    <row r="384" spans="11:11" ht="15.75" customHeight="1">
      <c r="K384" s="261"/>
    </row>
    <row r="385" spans="11:11" ht="15.75" customHeight="1">
      <c r="K385" s="261"/>
    </row>
    <row r="386" spans="11:11" ht="15.75" customHeight="1">
      <c r="K386" s="261"/>
    </row>
    <row r="387" spans="11:11" ht="15.75" customHeight="1">
      <c r="K387" s="261"/>
    </row>
    <row r="388" spans="11:11" ht="15.75" customHeight="1">
      <c r="K388" s="261"/>
    </row>
    <row r="389" spans="11:11" ht="15.75" customHeight="1">
      <c r="K389" s="261"/>
    </row>
    <row r="390" spans="11:11" ht="15.75" customHeight="1">
      <c r="K390" s="261"/>
    </row>
    <row r="391" spans="11:11" ht="15.75" customHeight="1">
      <c r="K391" s="261"/>
    </row>
    <row r="392" spans="11:11" ht="15.75" customHeight="1">
      <c r="K392" s="261"/>
    </row>
    <row r="393" spans="11:11" ht="15.75" customHeight="1">
      <c r="K393" s="261"/>
    </row>
    <row r="394" spans="11:11" ht="15.75" customHeight="1">
      <c r="K394" s="261"/>
    </row>
    <row r="395" spans="11:11" ht="15.75" customHeight="1">
      <c r="K395" s="261"/>
    </row>
    <row r="396" spans="11:11" ht="15.75" customHeight="1">
      <c r="K396" s="261"/>
    </row>
    <row r="397" spans="11:11" ht="15.75" customHeight="1">
      <c r="K397" s="261"/>
    </row>
    <row r="398" spans="11:11" ht="15.75" customHeight="1">
      <c r="K398" s="261"/>
    </row>
    <row r="399" spans="11:11" ht="15.75" customHeight="1">
      <c r="K399" s="261"/>
    </row>
    <row r="400" spans="11:11" ht="15.75" customHeight="1">
      <c r="K400" s="261"/>
    </row>
    <row r="401" spans="11:11" ht="15.75" customHeight="1">
      <c r="K401" s="261"/>
    </row>
    <row r="402" spans="11:11" ht="15.75" customHeight="1">
      <c r="K402" s="261"/>
    </row>
    <row r="403" spans="11:11" ht="15.75" customHeight="1">
      <c r="K403" s="261"/>
    </row>
    <row r="404" spans="11:11" ht="15.75" customHeight="1">
      <c r="K404" s="261"/>
    </row>
    <row r="405" spans="11:11" ht="15.75" customHeight="1">
      <c r="K405" s="261"/>
    </row>
    <row r="406" spans="11:11" ht="15.75" customHeight="1">
      <c r="K406" s="261"/>
    </row>
    <row r="407" spans="11:11" ht="15.75" customHeight="1">
      <c r="K407" s="261"/>
    </row>
    <row r="408" spans="11:11" ht="15.75" customHeight="1">
      <c r="K408" s="261"/>
    </row>
    <row r="409" spans="11:11" ht="15.75" customHeight="1">
      <c r="K409" s="261"/>
    </row>
    <row r="410" spans="11:11" ht="15.75" customHeight="1">
      <c r="K410" s="261"/>
    </row>
    <row r="411" spans="11:11" ht="15.75" customHeight="1">
      <c r="K411" s="261"/>
    </row>
    <row r="412" spans="11:11" ht="15.75" customHeight="1">
      <c r="K412" s="261"/>
    </row>
    <row r="413" spans="11:11" ht="15.75" customHeight="1">
      <c r="K413" s="261"/>
    </row>
    <row r="414" spans="11:11" ht="15.75" customHeight="1">
      <c r="K414" s="261"/>
    </row>
    <row r="415" spans="11:11" ht="15.75" customHeight="1">
      <c r="K415" s="261"/>
    </row>
    <row r="416" spans="11:11" ht="15.75" customHeight="1">
      <c r="K416" s="261"/>
    </row>
    <row r="417" spans="11:11" ht="15.75" customHeight="1">
      <c r="K417" s="261"/>
    </row>
    <row r="418" spans="11:11" ht="15.75" customHeight="1">
      <c r="K418" s="261"/>
    </row>
    <row r="419" spans="11:11" ht="15.75" customHeight="1">
      <c r="K419" s="261"/>
    </row>
    <row r="420" spans="11:11" ht="15.75" customHeight="1">
      <c r="K420" s="261"/>
    </row>
    <row r="421" spans="11:11" ht="15.75" customHeight="1">
      <c r="K421" s="261"/>
    </row>
    <row r="422" spans="11:11" ht="15.75" customHeight="1">
      <c r="K422" s="261"/>
    </row>
    <row r="423" spans="11:11" ht="15.75" customHeight="1">
      <c r="K423" s="261"/>
    </row>
    <row r="424" spans="11:11" ht="15.75" customHeight="1">
      <c r="K424" s="261"/>
    </row>
    <row r="425" spans="11:11" ht="15.75" customHeight="1">
      <c r="K425" s="261"/>
    </row>
    <row r="426" spans="11:11" ht="15.75" customHeight="1">
      <c r="K426" s="261"/>
    </row>
    <row r="427" spans="11:11" ht="15.75" customHeight="1">
      <c r="K427" s="261"/>
    </row>
    <row r="428" spans="11:11" ht="15.75" customHeight="1">
      <c r="K428" s="261"/>
    </row>
    <row r="429" spans="11:11" ht="15.75" customHeight="1">
      <c r="K429" s="261"/>
    </row>
    <row r="430" spans="11:11" ht="15.75" customHeight="1">
      <c r="K430" s="261"/>
    </row>
    <row r="431" spans="11:11" ht="15.75" customHeight="1">
      <c r="K431" s="261"/>
    </row>
    <row r="432" spans="11:11" ht="15.75" customHeight="1">
      <c r="K432" s="261"/>
    </row>
    <row r="433" spans="11:11" ht="15.75" customHeight="1">
      <c r="K433" s="261"/>
    </row>
    <row r="434" spans="11:11" ht="15.75" customHeight="1">
      <c r="K434" s="261"/>
    </row>
    <row r="435" spans="11:11" ht="15.75" customHeight="1">
      <c r="K435" s="261"/>
    </row>
    <row r="436" spans="11:11" ht="15.75" customHeight="1">
      <c r="K436" s="261"/>
    </row>
    <row r="437" spans="11:11" ht="15.75" customHeight="1">
      <c r="K437" s="261"/>
    </row>
    <row r="438" spans="11:11" ht="15.75" customHeight="1">
      <c r="K438" s="261"/>
    </row>
    <row r="439" spans="11:11" ht="15.75" customHeight="1">
      <c r="K439" s="261"/>
    </row>
    <row r="440" spans="11:11" ht="15.75" customHeight="1">
      <c r="K440" s="261"/>
    </row>
    <row r="441" spans="11:11" ht="15.75" customHeight="1">
      <c r="K441" s="261"/>
    </row>
    <row r="442" spans="11:11" ht="15.75" customHeight="1">
      <c r="K442" s="261"/>
    </row>
    <row r="443" spans="11:11" ht="15.75" customHeight="1">
      <c r="K443" s="261"/>
    </row>
    <row r="444" spans="11:11" ht="15.75" customHeight="1">
      <c r="K444" s="261"/>
    </row>
    <row r="445" spans="11:11" ht="15.75" customHeight="1">
      <c r="K445" s="261"/>
    </row>
    <row r="446" spans="11:11" ht="15.75" customHeight="1">
      <c r="K446" s="261"/>
    </row>
    <row r="447" spans="11:11" ht="15.75" customHeight="1">
      <c r="K447" s="261"/>
    </row>
    <row r="448" spans="11:11" ht="15.75" customHeight="1">
      <c r="K448" s="261"/>
    </row>
    <row r="449" spans="11:11" ht="15.75" customHeight="1">
      <c r="K449" s="261"/>
    </row>
    <row r="450" spans="11:11" ht="15.75" customHeight="1">
      <c r="K450" s="261"/>
    </row>
    <row r="451" spans="11:11" ht="15.75" customHeight="1">
      <c r="K451" s="261"/>
    </row>
    <row r="452" spans="11:11" ht="15.75" customHeight="1">
      <c r="K452" s="261"/>
    </row>
    <row r="453" spans="11:11" ht="15.75" customHeight="1">
      <c r="K453" s="261"/>
    </row>
    <row r="454" spans="11:11" ht="15.75" customHeight="1">
      <c r="K454" s="261"/>
    </row>
    <row r="455" spans="11:11" ht="15.75" customHeight="1">
      <c r="K455" s="261"/>
    </row>
    <row r="456" spans="11:11" ht="15.75" customHeight="1">
      <c r="K456" s="261"/>
    </row>
    <row r="457" spans="11:11" ht="15.75" customHeight="1">
      <c r="K457" s="261"/>
    </row>
    <row r="458" spans="11:11" ht="15.75" customHeight="1">
      <c r="K458" s="261"/>
    </row>
    <row r="459" spans="11:11" ht="15.75" customHeight="1">
      <c r="K459" s="261"/>
    </row>
    <row r="460" spans="11:11" ht="15.75" customHeight="1">
      <c r="K460" s="261"/>
    </row>
    <row r="461" spans="11:11" ht="15.75" customHeight="1">
      <c r="K461" s="261"/>
    </row>
    <row r="462" spans="11:11" ht="15.75" customHeight="1">
      <c r="K462" s="261"/>
    </row>
    <row r="463" spans="11:11" ht="15.75" customHeight="1">
      <c r="K463" s="261"/>
    </row>
    <row r="464" spans="11:11" ht="15.75" customHeight="1">
      <c r="K464" s="261"/>
    </row>
    <row r="465" spans="11:11" ht="15.75" customHeight="1">
      <c r="K465" s="261"/>
    </row>
    <row r="466" spans="11:11" ht="15.75" customHeight="1">
      <c r="K466" s="261"/>
    </row>
    <row r="467" spans="11:11" ht="15.75" customHeight="1">
      <c r="K467" s="261"/>
    </row>
    <row r="468" spans="11:11" ht="15.75" customHeight="1">
      <c r="K468" s="261"/>
    </row>
    <row r="469" spans="11:11" ht="15.75" customHeight="1">
      <c r="K469" s="261"/>
    </row>
    <row r="470" spans="11:11" ht="15.75" customHeight="1">
      <c r="K470" s="261"/>
    </row>
    <row r="471" spans="11:11" ht="15.75" customHeight="1">
      <c r="K471" s="261"/>
    </row>
    <row r="472" spans="11:11" ht="15.75" customHeight="1">
      <c r="K472" s="261"/>
    </row>
    <row r="473" spans="11:11" ht="15.75" customHeight="1">
      <c r="K473" s="261"/>
    </row>
    <row r="474" spans="11:11" ht="15.75" customHeight="1">
      <c r="K474" s="261"/>
    </row>
    <row r="475" spans="11:11" ht="15.75" customHeight="1">
      <c r="K475" s="261"/>
    </row>
    <row r="476" spans="11:11" ht="15.75" customHeight="1">
      <c r="K476" s="261"/>
    </row>
    <row r="477" spans="11:11" ht="15.75" customHeight="1">
      <c r="K477" s="261"/>
    </row>
    <row r="478" spans="11:11" ht="15.75" customHeight="1">
      <c r="K478" s="261"/>
    </row>
    <row r="479" spans="11:11" ht="15.75" customHeight="1">
      <c r="K479" s="261"/>
    </row>
    <row r="480" spans="11:11" ht="15.75" customHeight="1">
      <c r="K480" s="261"/>
    </row>
    <row r="481" spans="11:11" ht="15.75" customHeight="1">
      <c r="K481" s="261"/>
    </row>
    <row r="482" spans="11:11" ht="15.75" customHeight="1">
      <c r="K482" s="261"/>
    </row>
    <row r="483" spans="11:11" ht="15.75" customHeight="1">
      <c r="K483" s="261"/>
    </row>
    <row r="484" spans="11:11" ht="15.75" customHeight="1">
      <c r="K484" s="261"/>
    </row>
    <row r="485" spans="11:11" ht="15.75" customHeight="1">
      <c r="K485" s="261"/>
    </row>
    <row r="486" spans="11:11" ht="15.75" customHeight="1">
      <c r="K486" s="261"/>
    </row>
    <row r="487" spans="11:11" ht="15.75" customHeight="1">
      <c r="K487" s="261"/>
    </row>
    <row r="488" spans="11:11" ht="15.75" customHeight="1">
      <c r="K488" s="261"/>
    </row>
    <row r="489" spans="11:11" ht="15.75" customHeight="1">
      <c r="K489" s="261"/>
    </row>
    <row r="490" spans="11:11" ht="15.75" customHeight="1">
      <c r="K490" s="261"/>
    </row>
    <row r="491" spans="11:11" ht="15.75" customHeight="1">
      <c r="K491" s="261"/>
    </row>
    <row r="492" spans="11:11" ht="15.75" customHeight="1">
      <c r="K492" s="261"/>
    </row>
    <row r="493" spans="11:11" ht="15.75" customHeight="1">
      <c r="K493" s="261"/>
    </row>
    <row r="494" spans="11:11" ht="15.75" customHeight="1">
      <c r="K494" s="261"/>
    </row>
    <row r="495" spans="11:11" ht="15.75" customHeight="1">
      <c r="K495" s="261"/>
    </row>
    <row r="496" spans="11:11" ht="15.75" customHeight="1">
      <c r="K496" s="261"/>
    </row>
    <row r="497" spans="11:11" ht="15.75" customHeight="1">
      <c r="K497" s="261"/>
    </row>
    <row r="498" spans="11:11" ht="15.75" customHeight="1">
      <c r="K498" s="261"/>
    </row>
    <row r="499" spans="11:11" ht="15.75" customHeight="1">
      <c r="K499" s="261"/>
    </row>
    <row r="500" spans="11:11" ht="15.75" customHeight="1">
      <c r="K500" s="261"/>
    </row>
    <row r="501" spans="11:11" ht="15.75" customHeight="1">
      <c r="K501" s="261"/>
    </row>
    <row r="502" spans="11:11" ht="15.75" customHeight="1">
      <c r="K502" s="261"/>
    </row>
    <row r="503" spans="11:11" ht="15.75" customHeight="1">
      <c r="K503" s="261"/>
    </row>
    <row r="504" spans="11:11" ht="15.75" customHeight="1">
      <c r="K504" s="261"/>
    </row>
    <row r="505" spans="11:11" ht="15.75" customHeight="1">
      <c r="K505" s="261"/>
    </row>
    <row r="506" spans="11:11" ht="15.75" customHeight="1">
      <c r="K506" s="261"/>
    </row>
    <row r="507" spans="11:11" ht="15.75" customHeight="1">
      <c r="K507" s="261"/>
    </row>
    <row r="508" spans="11:11" ht="15.75" customHeight="1">
      <c r="K508" s="261"/>
    </row>
    <row r="509" spans="11:11" ht="15.75" customHeight="1">
      <c r="K509" s="261"/>
    </row>
    <row r="510" spans="11:11" ht="15.75" customHeight="1">
      <c r="K510" s="261"/>
    </row>
    <row r="511" spans="11:11" ht="15.75" customHeight="1">
      <c r="K511" s="261"/>
    </row>
    <row r="512" spans="11:11" ht="15.75" customHeight="1">
      <c r="K512" s="261"/>
    </row>
    <row r="513" spans="11:11" ht="15.75" customHeight="1">
      <c r="K513" s="261"/>
    </row>
    <row r="514" spans="11:11" ht="15.75" customHeight="1">
      <c r="K514" s="261"/>
    </row>
    <row r="515" spans="11:11" ht="15.75" customHeight="1">
      <c r="K515" s="261"/>
    </row>
    <row r="516" spans="11:11" ht="15.75" customHeight="1">
      <c r="K516" s="261"/>
    </row>
    <row r="517" spans="11:11" ht="15.75" customHeight="1">
      <c r="K517" s="261"/>
    </row>
    <row r="518" spans="11:11" ht="15.75" customHeight="1">
      <c r="K518" s="261"/>
    </row>
    <row r="519" spans="11:11" ht="15.75" customHeight="1">
      <c r="K519" s="261"/>
    </row>
    <row r="520" spans="11:11" ht="15.75" customHeight="1">
      <c r="K520" s="261"/>
    </row>
    <row r="521" spans="11:11" ht="15.75" customHeight="1">
      <c r="K521" s="261"/>
    </row>
    <row r="522" spans="11:11" ht="15.75" customHeight="1">
      <c r="K522" s="261"/>
    </row>
    <row r="523" spans="11:11" ht="15.75" customHeight="1">
      <c r="K523" s="261"/>
    </row>
    <row r="524" spans="11:11" ht="15.75" customHeight="1">
      <c r="K524" s="261"/>
    </row>
    <row r="525" spans="11:11" ht="15.75" customHeight="1">
      <c r="K525" s="261"/>
    </row>
    <row r="526" spans="11:11" ht="15.75" customHeight="1">
      <c r="K526" s="261"/>
    </row>
    <row r="527" spans="11:11" ht="15.75" customHeight="1">
      <c r="K527" s="261"/>
    </row>
    <row r="528" spans="11:11" ht="15.75" customHeight="1">
      <c r="K528" s="261"/>
    </row>
    <row r="529" spans="11:11" ht="15.75" customHeight="1">
      <c r="K529" s="261"/>
    </row>
    <row r="530" spans="11:11" ht="15.75" customHeight="1">
      <c r="K530" s="261"/>
    </row>
    <row r="531" spans="11:11" ht="15.75" customHeight="1">
      <c r="K531" s="261"/>
    </row>
    <row r="532" spans="11:11" ht="15.75" customHeight="1">
      <c r="K532" s="261"/>
    </row>
    <row r="533" spans="11:11" ht="15.75" customHeight="1">
      <c r="K533" s="261"/>
    </row>
    <row r="534" spans="11:11" ht="15.75" customHeight="1">
      <c r="K534" s="261"/>
    </row>
    <row r="535" spans="11:11" ht="15.75" customHeight="1">
      <c r="K535" s="261"/>
    </row>
    <row r="536" spans="11:11" ht="15.75" customHeight="1">
      <c r="K536" s="261"/>
    </row>
    <row r="537" spans="11:11" ht="15.75" customHeight="1">
      <c r="K537" s="261"/>
    </row>
    <row r="538" spans="11:11" ht="15.75" customHeight="1">
      <c r="K538" s="261"/>
    </row>
    <row r="539" spans="11:11" ht="15.75" customHeight="1">
      <c r="K539" s="261"/>
    </row>
    <row r="540" spans="11:11" ht="15.75" customHeight="1">
      <c r="K540" s="261"/>
    </row>
    <row r="541" spans="11:11" ht="15.75" customHeight="1">
      <c r="K541" s="261"/>
    </row>
    <row r="542" spans="11:11" ht="15.75" customHeight="1">
      <c r="K542" s="261"/>
    </row>
    <row r="543" spans="11:11" ht="15.75" customHeight="1">
      <c r="K543" s="261"/>
    </row>
    <row r="544" spans="11:11" ht="15.75" customHeight="1">
      <c r="K544" s="261"/>
    </row>
    <row r="545" spans="11:11" ht="15.75" customHeight="1">
      <c r="K545" s="261"/>
    </row>
    <row r="546" spans="11:11" ht="15.75" customHeight="1">
      <c r="K546" s="261"/>
    </row>
    <row r="547" spans="11:11" ht="15.75" customHeight="1">
      <c r="K547" s="261"/>
    </row>
    <row r="548" spans="11:11" ht="15.75" customHeight="1">
      <c r="K548" s="261"/>
    </row>
    <row r="549" spans="11:11" ht="15.75" customHeight="1">
      <c r="K549" s="261"/>
    </row>
    <row r="550" spans="11:11" ht="15.75" customHeight="1">
      <c r="K550" s="261"/>
    </row>
    <row r="551" spans="11:11" ht="15.75" customHeight="1">
      <c r="K551" s="261"/>
    </row>
    <row r="552" spans="11:11" ht="15.75" customHeight="1">
      <c r="K552" s="261"/>
    </row>
    <row r="553" spans="11:11" ht="15.75" customHeight="1">
      <c r="K553" s="261"/>
    </row>
    <row r="554" spans="11:11" ht="15.75" customHeight="1">
      <c r="K554" s="261"/>
    </row>
    <row r="555" spans="11:11" ht="15.75" customHeight="1">
      <c r="K555" s="261"/>
    </row>
    <row r="556" spans="11:11" ht="15.75" customHeight="1">
      <c r="K556" s="261"/>
    </row>
    <row r="557" spans="11:11" ht="15.75" customHeight="1">
      <c r="K557" s="261"/>
    </row>
    <row r="558" spans="11:11" ht="15.75" customHeight="1">
      <c r="K558" s="261"/>
    </row>
    <row r="559" spans="11:11" ht="15.75" customHeight="1">
      <c r="K559" s="261"/>
    </row>
    <row r="560" spans="11:11" ht="15.75" customHeight="1">
      <c r="K560" s="261"/>
    </row>
    <row r="561" spans="11:11" ht="15.75" customHeight="1">
      <c r="K561" s="261"/>
    </row>
    <row r="562" spans="11:11" ht="15.75" customHeight="1">
      <c r="K562" s="261"/>
    </row>
    <row r="563" spans="11:11" ht="15.75" customHeight="1">
      <c r="K563" s="261"/>
    </row>
    <row r="564" spans="11:11" ht="15.75" customHeight="1">
      <c r="K564" s="261"/>
    </row>
    <row r="565" spans="11:11" ht="15.75" customHeight="1">
      <c r="K565" s="261"/>
    </row>
    <row r="566" spans="11:11" ht="15.75" customHeight="1">
      <c r="K566" s="261"/>
    </row>
    <row r="567" spans="11:11" ht="15.75" customHeight="1">
      <c r="K567" s="261"/>
    </row>
    <row r="568" spans="11:11" ht="15.75" customHeight="1">
      <c r="K568" s="261"/>
    </row>
    <row r="569" spans="11:11" ht="15.75" customHeight="1">
      <c r="K569" s="261"/>
    </row>
    <row r="570" spans="11:11" ht="15.75" customHeight="1">
      <c r="K570" s="261"/>
    </row>
    <row r="571" spans="11:11" ht="15.75" customHeight="1">
      <c r="K571" s="261"/>
    </row>
    <row r="572" spans="11:11" ht="15.75" customHeight="1">
      <c r="K572" s="261"/>
    </row>
    <row r="573" spans="11:11" ht="15.75" customHeight="1">
      <c r="K573" s="261"/>
    </row>
    <row r="574" spans="11:11" ht="15.75" customHeight="1">
      <c r="K574" s="261"/>
    </row>
    <row r="575" spans="11:11" ht="15.75" customHeight="1">
      <c r="K575" s="261"/>
    </row>
    <row r="576" spans="11:11" ht="15.75" customHeight="1">
      <c r="K576" s="261"/>
    </row>
    <row r="577" spans="11:11" ht="15.75" customHeight="1">
      <c r="K577" s="261"/>
    </row>
    <row r="578" spans="11:11" ht="15.75" customHeight="1">
      <c r="K578" s="261"/>
    </row>
    <row r="579" spans="11:11" ht="15.75" customHeight="1">
      <c r="K579" s="261"/>
    </row>
    <row r="580" spans="11:11" ht="15.75" customHeight="1">
      <c r="K580" s="261"/>
    </row>
    <row r="581" spans="11:11" ht="15.75" customHeight="1">
      <c r="K581" s="261"/>
    </row>
    <row r="582" spans="11:11" ht="15.75" customHeight="1">
      <c r="K582" s="261"/>
    </row>
    <row r="583" spans="11:11" ht="15.75" customHeight="1">
      <c r="K583" s="261"/>
    </row>
    <row r="584" spans="11:11" ht="15.75" customHeight="1">
      <c r="K584" s="261"/>
    </row>
    <row r="585" spans="11:11" ht="15.75" customHeight="1">
      <c r="K585" s="261"/>
    </row>
    <row r="586" spans="11:11" ht="15.75" customHeight="1">
      <c r="K586" s="261"/>
    </row>
    <row r="587" spans="11:11" ht="15.75" customHeight="1">
      <c r="K587" s="261"/>
    </row>
    <row r="588" spans="11:11" ht="15.75" customHeight="1">
      <c r="K588" s="261"/>
    </row>
    <row r="589" spans="11:11" ht="15.75" customHeight="1">
      <c r="K589" s="261"/>
    </row>
    <row r="590" spans="11:11" ht="15.75" customHeight="1">
      <c r="K590" s="261"/>
    </row>
    <row r="591" spans="11:11" ht="15.75" customHeight="1">
      <c r="K591" s="261"/>
    </row>
    <row r="592" spans="11:11" ht="15.75" customHeight="1">
      <c r="K592" s="261"/>
    </row>
    <row r="593" spans="11:11" ht="15.75" customHeight="1">
      <c r="K593" s="261"/>
    </row>
    <row r="594" spans="11:11" ht="15.75" customHeight="1">
      <c r="K594" s="261"/>
    </row>
    <row r="595" spans="11:11" ht="15.75" customHeight="1">
      <c r="K595" s="261"/>
    </row>
    <row r="596" spans="11:11" ht="15.75" customHeight="1">
      <c r="K596" s="261"/>
    </row>
    <row r="597" spans="11:11" ht="15.75" customHeight="1">
      <c r="K597" s="261"/>
    </row>
    <row r="598" spans="11:11" ht="15.75" customHeight="1">
      <c r="K598" s="261"/>
    </row>
    <row r="599" spans="11:11" ht="15.75" customHeight="1">
      <c r="K599" s="261"/>
    </row>
    <row r="600" spans="11:11" ht="15.75" customHeight="1">
      <c r="K600" s="261"/>
    </row>
    <row r="601" spans="11:11" ht="15.75" customHeight="1">
      <c r="K601" s="261"/>
    </row>
    <row r="602" spans="11:11" ht="15.75" customHeight="1">
      <c r="K602" s="261"/>
    </row>
    <row r="603" spans="11:11" ht="15.75" customHeight="1">
      <c r="K603" s="261"/>
    </row>
    <row r="604" spans="11:11" ht="15.75" customHeight="1">
      <c r="K604" s="261"/>
    </row>
    <row r="605" spans="11:11" ht="15.75" customHeight="1">
      <c r="K605" s="261"/>
    </row>
    <row r="606" spans="11:11" ht="15.75" customHeight="1">
      <c r="K606" s="261"/>
    </row>
    <row r="607" spans="11:11" ht="15.75" customHeight="1">
      <c r="K607" s="261"/>
    </row>
    <row r="608" spans="11:11" ht="15.75" customHeight="1">
      <c r="K608" s="261"/>
    </row>
    <row r="609" spans="11:11" ht="15.75" customHeight="1">
      <c r="K609" s="261"/>
    </row>
    <row r="610" spans="11:11" ht="15.75" customHeight="1">
      <c r="K610" s="261"/>
    </row>
    <row r="611" spans="11:11" ht="15.75" customHeight="1">
      <c r="K611" s="261"/>
    </row>
    <row r="612" spans="11:11" ht="15.75" customHeight="1">
      <c r="K612" s="261"/>
    </row>
    <row r="613" spans="11:11" ht="15.75" customHeight="1">
      <c r="K613" s="261"/>
    </row>
    <row r="614" spans="11:11" ht="15.75" customHeight="1">
      <c r="K614" s="261"/>
    </row>
    <row r="615" spans="11:11" ht="15.75" customHeight="1">
      <c r="K615" s="261"/>
    </row>
    <row r="616" spans="11:11" ht="15.75" customHeight="1">
      <c r="K616" s="261"/>
    </row>
    <row r="617" spans="11:11" ht="15.75" customHeight="1">
      <c r="K617" s="261"/>
    </row>
    <row r="618" spans="11:11" ht="15.75" customHeight="1">
      <c r="K618" s="261"/>
    </row>
    <row r="619" spans="11:11" ht="15.75" customHeight="1">
      <c r="K619" s="261"/>
    </row>
    <row r="620" spans="11:11" ht="15.75" customHeight="1">
      <c r="K620" s="261"/>
    </row>
    <row r="621" spans="11:11" ht="15.75" customHeight="1">
      <c r="K621" s="261"/>
    </row>
    <row r="622" spans="11:11" ht="15.75" customHeight="1">
      <c r="K622" s="261"/>
    </row>
    <row r="623" spans="11:11" ht="15.75" customHeight="1">
      <c r="K623" s="261"/>
    </row>
    <row r="624" spans="11:11" ht="15.75" customHeight="1">
      <c r="K624" s="261"/>
    </row>
    <row r="625" spans="11:11" ht="15.75" customHeight="1">
      <c r="K625" s="261"/>
    </row>
    <row r="626" spans="11:11" ht="15.75" customHeight="1">
      <c r="K626" s="261"/>
    </row>
    <row r="627" spans="11:11" ht="15.75" customHeight="1">
      <c r="K627" s="261"/>
    </row>
    <row r="628" spans="11:11" ht="15.75" customHeight="1">
      <c r="K628" s="261"/>
    </row>
    <row r="629" spans="11:11" ht="15.75" customHeight="1">
      <c r="K629" s="261"/>
    </row>
    <row r="630" spans="11:11" ht="15.75" customHeight="1">
      <c r="K630" s="261"/>
    </row>
    <row r="631" spans="11:11" ht="15.75" customHeight="1">
      <c r="K631" s="261"/>
    </row>
    <row r="632" spans="11:11" ht="15.75" customHeight="1">
      <c r="K632" s="261"/>
    </row>
    <row r="633" spans="11:11" ht="15.75" customHeight="1">
      <c r="K633" s="261"/>
    </row>
    <row r="634" spans="11:11" ht="15.75" customHeight="1">
      <c r="K634" s="261"/>
    </row>
    <row r="635" spans="11:11" ht="15.75" customHeight="1">
      <c r="K635" s="261"/>
    </row>
    <row r="636" spans="11:11" ht="15.75" customHeight="1">
      <c r="K636" s="261"/>
    </row>
    <row r="637" spans="11:11" ht="15.75" customHeight="1">
      <c r="K637" s="261"/>
    </row>
    <row r="638" spans="11:11" ht="15.75" customHeight="1">
      <c r="K638" s="261"/>
    </row>
    <row r="639" spans="11:11" ht="15.75" customHeight="1">
      <c r="K639" s="261"/>
    </row>
    <row r="640" spans="11:11" ht="15.75" customHeight="1">
      <c r="K640" s="261"/>
    </row>
    <row r="641" spans="11:11" ht="15.75" customHeight="1">
      <c r="K641" s="261"/>
    </row>
    <row r="642" spans="11:11" ht="15.75" customHeight="1">
      <c r="K642" s="261"/>
    </row>
    <row r="643" spans="11:11" ht="15.75" customHeight="1">
      <c r="K643" s="261"/>
    </row>
    <row r="644" spans="11:11" ht="15.75" customHeight="1">
      <c r="K644" s="261"/>
    </row>
    <row r="645" spans="11:11" ht="15.75" customHeight="1">
      <c r="K645" s="261"/>
    </row>
    <row r="646" spans="11:11" ht="15.75" customHeight="1">
      <c r="K646" s="261"/>
    </row>
    <row r="647" spans="11:11" ht="15.75" customHeight="1">
      <c r="K647" s="261"/>
    </row>
    <row r="648" spans="11:11" ht="15.75" customHeight="1">
      <c r="K648" s="261"/>
    </row>
    <row r="649" spans="11:11" ht="15.75" customHeight="1">
      <c r="K649" s="261"/>
    </row>
    <row r="650" spans="11:11" ht="15.75" customHeight="1">
      <c r="K650" s="261"/>
    </row>
    <row r="651" spans="11:11" ht="15.75" customHeight="1">
      <c r="K651" s="261"/>
    </row>
    <row r="652" spans="11:11" ht="15.75" customHeight="1">
      <c r="K652" s="261"/>
    </row>
    <row r="653" spans="11:11" ht="15.75" customHeight="1">
      <c r="K653" s="261"/>
    </row>
    <row r="654" spans="11:11" ht="15.75" customHeight="1">
      <c r="K654" s="261"/>
    </row>
    <row r="655" spans="11:11" ht="15.75" customHeight="1">
      <c r="K655" s="261"/>
    </row>
    <row r="656" spans="11:11" ht="15.75" customHeight="1">
      <c r="K656" s="261"/>
    </row>
    <row r="657" spans="11:11" ht="15.75" customHeight="1">
      <c r="K657" s="261"/>
    </row>
    <row r="658" spans="11:11" ht="15.75" customHeight="1">
      <c r="K658" s="261"/>
    </row>
    <row r="659" spans="11:11" ht="15.75" customHeight="1">
      <c r="K659" s="261"/>
    </row>
    <row r="660" spans="11:11" ht="15.75" customHeight="1">
      <c r="K660" s="261"/>
    </row>
    <row r="661" spans="11:11" ht="15.75" customHeight="1">
      <c r="K661" s="261"/>
    </row>
    <row r="662" spans="11:11" ht="15.75" customHeight="1">
      <c r="K662" s="261"/>
    </row>
    <row r="663" spans="11:11" ht="15.75" customHeight="1">
      <c r="K663" s="261"/>
    </row>
    <row r="664" spans="11:11" ht="15.75" customHeight="1">
      <c r="K664" s="261"/>
    </row>
    <row r="665" spans="11:11" ht="15.75" customHeight="1">
      <c r="K665" s="261"/>
    </row>
    <row r="666" spans="11:11" ht="15.75" customHeight="1">
      <c r="K666" s="261"/>
    </row>
    <row r="667" spans="11:11" ht="15.75" customHeight="1">
      <c r="K667" s="261"/>
    </row>
    <row r="668" spans="11:11" ht="15.75" customHeight="1">
      <c r="K668" s="261"/>
    </row>
    <row r="669" spans="11:11" ht="15.75" customHeight="1">
      <c r="K669" s="261"/>
    </row>
    <row r="670" spans="11:11" ht="15.75" customHeight="1">
      <c r="K670" s="261"/>
    </row>
    <row r="671" spans="11:11" ht="15.75" customHeight="1">
      <c r="K671" s="261"/>
    </row>
    <row r="672" spans="11:11" ht="15.75" customHeight="1">
      <c r="K672" s="261"/>
    </row>
    <row r="673" spans="11:11" ht="15.75" customHeight="1">
      <c r="K673" s="261"/>
    </row>
    <row r="674" spans="11:11" ht="15.75" customHeight="1">
      <c r="K674" s="261"/>
    </row>
    <row r="675" spans="11:11" ht="15.75" customHeight="1">
      <c r="K675" s="261"/>
    </row>
    <row r="676" spans="11:11" ht="15.75" customHeight="1">
      <c r="K676" s="261"/>
    </row>
    <row r="677" spans="11:11" ht="15.75" customHeight="1">
      <c r="K677" s="261"/>
    </row>
    <row r="678" spans="11:11" ht="15.75" customHeight="1">
      <c r="K678" s="261"/>
    </row>
    <row r="679" spans="11:11" ht="15.75" customHeight="1">
      <c r="K679" s="261"/>
    </row>
    <row r="680" spans="11:11" ht="15.75" customHeight="1">
      <c r="K680" s="261"/>
    </row>
    <row r="681" spans="11:11" ht="15.75" customHeight="1">
      <c r="K681" s="261"/>
    </row>
    <row r="682" spans="11:11" ht="15.75" customHeight="1">
      <c r="K682" s="261"/>
    </row>
    <row r="683" spans="11:11" ht="15.75" customHeight="1">
      <c r="K683" s="261"/>
    </row>
    <row r="684" spans="11:11" ht="15.75" customHeight="1">
      <c r="K684" s="261"/>
    </row>
    <row r="685" spans="11:11" ht="15.75" customHeight="1">
      <c r="K685" s="261"/>
    </row>
    <row r="686" spans="11:11" ht="15.75" customHeight="1">
      <c r="K686" s="261"/>
    </row>
    <row r="687" spans="11:11" ht="15.75" customHeight="1">
      <c r="K687" s="261"/>
    </row>
    <row r="688" spans="11:11" ht="15.75" customHeight="1">
      <c r="K688" s="261"/>
    </row>
    <row r="689" spans="11:11" ht="15.75" customHeight="1">
      <c r="K689" s="261"/>
    </row>
    <row r="690" spans="11:11" ht="15.75" customHeight="1">
      <c r="K690" s="261"/>
    </row>
    <row r="691" spans="11:11" ht="15.75" customHeight="1">
      <c r="K691" s="261"/>
    </row>
    <row r="692" spans="11:11" ht="15.75" customHeight="1">
      <c r="K692" s="261"/>
    </row>
    <row r="693" spans="11:11" ht="15.75" customHeight="1">
      <c r="K693" s="261"/>
    </row>
    <row r="694" spans="11:11" ht="15.75" customHeight="1">
      <c r="K694" s="261"/>
    </row>
    <row r="695" spans="11:11" ht="15.75" customHeight="1">
      <c r="K695" s="261"/>
    </row>
    <row r="696" spans="11:11" ht="15.75" customHeight="1">
      <c r="K696" s="261"/>
    </row>
    <row r="697" spans="11:11" ht="15.75" customHeight="1">
      <c r="K697" s="261"/>
    </row>
    <row r="698" spans="11:11" ht="15.75" customHeight="1">
      <c r="K698" s="261"/>
    </row>
    <row r="699" spans="11:11" ht="15.75" customHeight="1">
      <c r="K699" s="261"/>
    </row>
    <row r="700" spans="11:11" ht="15.75" customHeight="1">
      <c r="K700" s="261"/>
    </row>
    <row r="701" spans="11:11" ht="15.75" customHeight="1">
      <c r="K701" s="261"/>
    </row>
    <row r="702" spans="11:11" ht="15.75" customHeight="1">
      <c r="K702" s="261"/>
    </row>
    <row r="703" spans="11:11" ht="15.75" customHeight="1">
      <c r="K703" s="261"/>
    </row>
    <row r="704" spans="11:11" ht="15.75" customHeight="1">
      <c r="K704" s="261"/>
    </row>
    <row r="705" spans="11:11" ht="15.75" customHeight="1">
      <c r="K705" s="261"/>
    </row>
    <row r="706" spans="11:11" ht="15.75" customHeight="1">
      <c r="K706" s="261"/>
    </row>
    <row r="707" spans="11:11" ht="15.75" customHeight="1">
      <c r="K707" s="261"/>
    </row>
    <row r="708" spans="11:11" ht="15.75" customHeight="1">
      <c r="K708" s="261"/>
    </row>
    <row r="709" spans="11:11" ht="15.75" customHeight="1">
      <c r="K709" s="261"/>
    </row>
    <row r="710" spans="11:11" ht="15.75" customHeight="1">
      <c r="K710" s="261"/>
    </row>
    <row r="711" spans="11:11" ht="15.75" customHeight="1">
      <c r="K711" s="261"/>
    </row>
    <row r="712" spans="11:11" ht="15.75" customHeight="1">
      <c r="K712" s="261"/>
    </row>
    <row r="713" spans="11:11" ht="15.75" customHeight="1">
      <c r="K713" s="261"/>
    </row>
    <row r="714" spans="11:11" ht="15.75" customHeight="1">
      <c r="K714" s="261"/>
    </row>
    <row r="715" spans="11:11" ht="15.75" customHeight="1">
      <c r="K715" s="261"/>
    </row>
    <row r="716" spans="11:11" ht="15.75" customHeight="1">
      <c r="K716" s="261"/>
    </row>
    <row r="717" spans="11:11" ht="15.75" customHeight="1">
      <c r="K717" s="261"/>
    </row>
    <row r="718" spans="11:11" ht="15.75" customHeight="1">
      <c r="K718" s="261"/>
    </row>
    <row r="719" spans="11:11" ht="15.75" customHeight="1">
      <c r="K719" s="261"/>
    </row>
    <row r="720" spans="11:11" ht="15.75" customHeight="1">
      <c r="K720" s="261"/>
    </row>
    <row r="721" spans="11:11" ht="15.75" customHeight="1">
      <c r="K721" s="261"/>
    </row>
    <row r="722" spans="11:11" ht="15.75" customHeight="1">
      <c r="K722" s="261"/>
    </row>
    <row r="723" spans="11:11" ht="15.75" customHeight="1">
      <c r="K723" s="261"/>
    </row>
    <row r="724" spans="11:11" ht="15.75" customHeight="1">
      <c r="K724" s="261"/>
    </row>
    <row r="725" spans="11:11" ht="15.75" customHeight="1">
      <c r="K725" s="261"/>
    </row>
    <row r="726" spans="11:11" ht="15.75" customHeight="1">
      <c r="K726" s="261"/>
    </row>
    <row r="727" spans="11:11" ht="15.75" customHeight="1">
      <c r="K727" s="261"/>
    </row>
    <row r="728" spans="11:11" ht="15.75" customHeight="1">
      <c r="K728" s="261"/>
    </row>
    <row r="729" spans="11:11" ht="15.75" customHeight="1">
      <c r="K729" s="261"/>
    </row>
    <row r="730" spans="11:11" ht="15.75" customHeight="1">
      <c r="K730" s="261"/>
    </row>
    <row r="731" spans="11:11" ht="15.75" customHeight="1">
      <c r="K731" s="261"/>
    </row>
    <row r="732" spans="11:11" ht="15.75" customHeight="1">
      <c r="K732" s="261"/>
    </row>
    <row r="733" spans="11:11" ht="15.75" customHeight="1">
      <c r="K733" s="261"/>
    </row>
    <row r="734" spans="11:11" ht="15.75" customHeight="1">
      <c r="K734" s="261"/>
    </row>
    <row r="735" spans="11:11" ht="15.75" customHeight="1">
      <c r="K735" s="261"/>
    </row>
    <row r="736" spans="11:11" ht="15.75" customHeight="1">
      <c r="K736" s="261"/>
    </row>
    <row r="737" spans="11:11" ht="15.75" customHeight="1">
      <c r="K737" s="261"/>
    </row>
    <row r="738" spans="11:11" ht="15.75" customHeight="1">
      <c r="K738" s="261"/>
    </row>
    <row r="739" spans="11:11" ht="15.75" customHeight="1">
      <c r="K739" s="261"/>
    </row>
    <row r="740" spans="11:11" ht="15.75" customHeight="1">
      <c r="K740" s="261"/>
    </row>
    <row r="741" spans="11:11" ht="15.75" customHeight="1">
      <c r="K741" s="261"/>
    </row>
    <row r="742" spans="11:11" ht="15.75" customHeight="1">
      <c r="K742" s="261"/>
    </row>
    <row r="743" spans="11:11" ht="15.75" customHeight="1">
      <c r="K743" s="261"/>
    </row>
    <row r="744" spans="11:11" ht="15.75" customHeight="1">
      <c r="K744" s="261"/>
    </row>
    <row r="745" spans="11:11" ht="15.75" customHeight="1">
      <c r="K745" s="261"/>
    </row>
    <row r="746" spans="11:11" ht="15.75" customHeight="1">
      <c r="K746" s="261"/>
    </row>
    <row r="747" spans="11:11" ht="15.75" customHeight="1">
      <c r="K747" s="261"/>
    </row>
    <row r="748" spans="11:11" ht="15.75" customHeight="1">
      <c r="K748" s="261"/>
    </row>
    <row r="749" spans="11:11" ht="15.75" customHeight="1">
      <c r="K749" s="261"/>
    </row>
    <row r="750" spans="11:11" ht="15.75" customHeight="1">
      <c r="K750" s="261"/>
    </row>
    <row r="751" spans="11:11" ht="15.75" customHeight="1">
      <c r="K751" s="261"/>
    </row>
    <row r="752" spans="11:11" ht="15.75" customHeight="1">
      <c r="K752" s="261"/>
    </row>
    <row r="753" spans="11:11" ht="15.75" customHeight="1">
      <c r="K753" s="261"/>
    </row>
    <row r="754" spans="11:11" ht="15.75" customHeight="1">
      <c r="K754" s="261"/>
    </row>
    <row r="755" spans="11:11" ht="15.75" customHeight="1">
      <c r="K755" s="261"/>
    </row>
    <row r="756" spans="11:11" ht="15.75" customHeight="1">
      <c r="K756" s="261"/>
    </row>
    <row r="757" spans="11:11" ht="15.75" customHeight="1">
      <c r="K757" s="261"/>
    </row>
    <row r="758" spans="11:11" ht="15.75" customHeight="1">
      <c r="K758" s="261"/>
    </row>
    <row r="759" spans="11:11" ht="15.75" customHeight="1">
      <c r="K759" s="261"/>
    </row>
    <row r="760" spans="11:11" ht="15.75" customHeight="1">
      <c r="K760" s="261"/>
    </row>
    <row r="761" spans="11:11" ht="15.75" customHeight="1">
      <c r="K761" s="261"/>
    </row>
    <row r="762" spans="11:11" ht="15.75" customHeight="1">
      <c r="K762" s="261"/>
    </row>
    <row r="763" spans="11:11" ht="15.75" customHeight="1">
      <c r="K763" s="261"/>
    </row>
    <row r="764" spans="11:11" ht="15.75" customHeight="1">
      <c r="K764" s="261"/>
    </row>
    <row r="765" spans="11:11" ht="15.75" customHeight="1">
      <c r="K765" s="261"/>
    </row>
    <row r="766" spans="11:11" ht="15.75" customHeight="1">
      <c r="K766" s="261"/>
    </row>
    <row r="767" spans="11:11" ht="15.75" customHeight="1">
      <c r="K767" s="261"/>
    </row>
    <row r="768" spans="11:11" ht="15.75" customHeight="1">
      <c r="K768" s="261"/>
    </row>
    <row r="769" spans="11:11" ht="15.75" customHeight="1">
      <c r="K769" s="261"/>
    </row>
    <row r="770" spans="11:11" ht="15.75" customHeight="1">
      <c r="K770" s="261"/>
    </row>
    <row r="771" spans="11:11" ht="15.75" customHeight="1">
      <c r="K771" s="261"/>
    </row>
    <row r="772" spans="11:11" ht="15.75" customHeight="1">
      <c r="K772" s="261"/>
    </row>
    <row r="773" spans="11:11" ht="15.75" customHeight="1">
      <c r="K773" s="261"/>
    </row>
    <row r="774" spans="11:11" ht="15.75" customHeight="1">
      <c r="K774" s="261"/>
    </row>
    <row r="775" spans="11:11" ht="15.75" customHeight="1">
      <c r="K775" s="261"/>
    </row>
    <row r="776" spans="11:11" ht="15.75" customHeight="1">
      <c r="K776" s="261"/>
    </row>
    <row r="777" spans="11:11" ht="15.75" customHeight="1">
      <c r="K777" s="261"/>
    </row>
    <row r="778" spans="11:11" ht="15.75" customHeight="1">
      <c r="K778" s="261"/>
    </row>
    <row r="779" spans="11:11" ht="15.75" customHeight="1">
      <c r="K779" s="261"/>
    </row>
    <row r="780" spans="11:11" ht="15.75" customHeight="1">
      <c r="K780" s="261"/>
    </row>
    <row r="781" spans="11:11" ht="15.75" customHeight="1">
      <c r="K781" s="261"/>
    </row>
    <row r="782" spans="11:11" ht="15.75" customHeight="1">
      <c r="K782" s="261"/>
    </row>
    <row r="783" spans="11:11" ht="15.75" customHeight="1">
      <c r="K783" s="261"/>
    </row>
    <row r="784" spans="11:11" ht="15.75" customHeight="1">
      <c r="K784" s="261"/>
    </row>
    <row r="785" spans="11:11" ht="15.75" customHeight="1">
      <c r="K785" s="261"/>
    </row>
    <row r="786" spans="11:11" ht="15.75" customHeight="1">
      <c r="K786" s="261"/>
    </row>
    <row r="787" spans="11:11" ht="15.75" customHeight="1">
      <c r="K787" s="261"/>
    </row>
    <row r="788" spans="11:11" ht="15.75" customHeight="1">
      <c r="K788" s="261"/>
    </row>
    <row r="789" spans="11:11" ht="15.75" customHeight="1">
      <c r="K789" s="261"/>
    </row>
    <row r="790" spans="11:11" ht="15.75" customHeight="1">
      <c r="K790" s="261"/>
    </row>
    <row r="791" spans="11:11" ht="15.75" customHeight="1">
      <c r="K791" s="261"/>
    </row>
    <row r="792" spans="11:11" ht="15.75" customHeight="1">
      <c r="K792" s="261"/>
    </row>
    <row r="793" spans="11:11" ht="15.75" customHeight="1">
      <c r="K793" s="261"/>
    </row>
    <row r="794" spans="11:11" ht="15.75" customHeight="1">
      <c r="K794" s="261"/>
    </row>
    <row r="795" spans="11:11" ht="15.75" customHeight="1">
      <c r="K795" s="261"/>
    </row>
    <row r="796" spans="11:11" ht="15.75" customHeight="1">
      <c r="K796" s="261"/>
    </row>
    <row r="797" spans="11:11" ht="15.75" customHeight="1">
      <c r="K797" s="261"/>
    </row>
    <row r="798" spans="11:11" ht="15.75" customHeight="1">
      <c r="K798" s="261"/>
    </row>
    <row r="799" spans="11:11" ht="15.75" customHeight="1">
      <c r="K799" s="261"/>
    </row>
    <row r="800" spans="11:11" ht="15.75" customHeight="1">
      <c r="K800" s="261"/>
    </row>
    <row r="801" spans="11:11" ht="15.75" customHeight="1">
      <c r="K801" s="261"/>
    </row>
    <row r="802" spans="11:11" ht="15.75" customHeight="1">
      <c r="K802" s="261"/>
    </row>
    <row r="803" spans="11:11" ht="15.75" customHeight="1">
      <c r="K803" s="261"/>
    </row>
    <row r="804" spans="11:11" ht="15.75" customHeight="1">
      <c r="K804" s="261"/>
    </row>
    <row r="805" spans="11:11" ht="15.75" customHeight="1">
      <c r="K805" s="261"/>
    </row>
    <row r="806" spans="11:11" ht="15.75" customHeight="1">
      <c r="K806" s="261"/>
    </row>
    <row r="807" spans="11:11" ht="15.75" customHeight="1">
      <c r="K807" s="261"/>
    </row>
    <row r="808" spans="11:11" ht="15.75" customHeight="1">
      <c r="K808" s="261"/>
    </row>
    <row r="809" spans="11:11" ht="15.75" customHeight="1">
      <c r="K809" s="261"/>
    </row>
    <row r="810" spans="11:11" ht="15.75" customHeight="1">
      <c r="K810" s="261"/>
    </row>
    <row r="811" spans="11:11" ht="15.75" customHeight="1">
      <c r="K811" s="261"/>
    </row>
    <row r="812" spans="11:11" ht="15.75" customHeight="1">
      <c r="K812" s="261"/>
    </row>
    <row r="813" spans="11:11" ht="15.75" customHeight="1">
      <c r="K813" s="261"/>
    </row>
    <row r="814" spans="11:11" ht="15.75" customHeight="1">
      <c r="K814" s="261"/>
    </row>
    <row r="815" spans="11:11" ht="15.75" customHeight="1">
      <c r="K815" s="261"/>
    </row>
    <row r="816" spans="11:11" ht="15.75" customHeight="1">
      <c r="K816" s="261"/>
    </row>
    <row r="817" spans="11:11" ht="15.75" customHeight="1">
      <c r="K817" s="261"/>
    </row>
    <row r="818" spans="11:11" ht="15.75" customHeight="1">
      <c r="K818" s="261"/>
    </row>
    <row r="819" spans="11:11" ht="15.75" customHeight="1">
      <c r="K819" s="261"/>
    </row>
    <row r="820" spans="11:11" ht="15.75" customHeight="1">
      <c r="K820" s="261"/>
    </row>
    <row r="821" spans="11:11" ht="15.75" customHeight="1">
      <c r="K821" s="261"/>
    </row>
    <row r="822" spans="11:11" ht="15.75" customHeight="1">
      <c r="K822" s="261"/>
    </row>
    <row r="823" spans="11:11" ht="15.75" customHeight="1">
      <c r="K823" s="261"/>
    </row>
    <row r="824" spans="11:11" ht="15.75" customHeight="1">
      <c r="K824" s="261"/>
    </row>
    <row r="825" spans="11:11" ht="15.75" customHeight="1">
      <c r="K825" s="261"/>
    </row>
    <row r="826" spans="11:11" ht="15.75" customHeight="1">
      <c r="K826" s="261"/>
    </row>
    <row r="827" spans="11:11" ht="15.75" customHeight="1">
      <c r="K827" s="261"/>
    </row>
    <row r="828" spans="11:11" ht="15.75" customHeight="1">
      <c r="K828" s="261"/>
    </row>
    <row r="829" spans="11:11" ht="15.75" customHeight="1">
      <c r="K829" s="261"/>
    </row>
    <row r="830" spans="11:11" ht="15.75" customHeight="1">
      <c r="K830" s="261"/>
    </row>
    <row r="831" spans="11:11" ht="15.75" customHeight="1">
      <c r="K831" s="261"/>
    </row>
    <row r="832" spans="11:11" ht="15.75" customHeight="1">
      <c r="K832" s="261"/>
    </row>
    <row r="833" spans="11:11" ht="15.75" customHeight="1">
      <c r="K833" s="261"/>
    </row>
    <row r="834" spans="11:11" ht="15.75" customHeight="1">
      <c r="K834" s="261"/>
    </row>
    <row r="835" spans="11:11" ht="15.75" customHeight="1">
      <c r="K835" s="261"/>
    </row>
    <row r="836" spans="11:11" ht="15.75" customHeight="1">
      <c r="K836" s="261"/>
    </row>
    <row r="837" spans="11:11" ht="15.75" customHeight="1">
      <c r="K837" s="261"/>
    </row>
    <row r="838" spans="11:11" ht="15.75" customHeight="1">
      <c r="K838" s="261"/>
    </row>
    <row r="839" spans="11:11" ht="15.75" customHeight="1">
      <c r="K839" s="261"/>
    </row>
    <row r="840" spans="11:11" ht="15.75" customHeight="1">
      <c r="K840" s="261"/>
    </row>
    <row r="841" spans="11:11" ht="15.75" customHeight="1">
      <c r="K841" s="261"/>
    </row>
    <row r="842" spans="11:11" ht="15.75" customHeight="1">
      <c r="K842" s="261"/>
    </row>
    <row r="843" spans="11:11" ht="15.75" customHeight="1">
      <c r="K843" s="261"/>
    </row>
    <row r="844" spans="11:11" ht="15.75" customHeight="1">
      <c r="K844" s="261"/>
    </row>
    <row r="845" spans="11:11" ht="15.75" customHeight="1">
      <c r="K845" s="261"/>
    </row>
    <row r="846" spans="11:11" ht="15.75" customHeight="1">
      <c r="K846" s="261"/>
    </row>
    <row r="847" spans="11:11" ht="15.75" customHeight="1">
      <c r="K847" s="261"/>
    </row>
    <row r="848" spans="11:11" ht="15.75" customHeight="1">
      <c r="K848" s="261"/>
    </row>
    <row r="849" spans="11:11" ht="15.75" customHeight="1">
      <c r="K849" s="261"/>
    </row>
    <row r="850" spans="11:11" ht="15.75" customHeight="1">
      <c r="K850" s="261"/>
    </row>
    <row r="851" spans="11:11" ht="15.75" customHeight="1">
      <c r="K851" s="261"/>
    </row>
    <row r="852" spans="11:11" ht="15.75" customHeight="1">
      <c r="K852" s="261"/>
    </row>
    <row r="853" spans="11:11" ht="15.75" customHeight="1">
      <c r="K853" s="261"/>
    </row>
    <row r="854" spans="11:11" ht="15.75" customHeight="1">
      <c r="K854" s="261"/>
    </row>
    <row r="855" spans="11:11" ht="15.75" customHeight="1">
      <c r="K855" s="261"/>
    </row>
    <row r="856" spans="11:11" ht="15.75" customHeight="1">
      <c r="K856" s="261"/>
    </row>
    <row r="857" spans="11:11" ht="15.75" customHeight="1">
      <c r="K857" s="261"/>
    </row>
    <row r="858" spans="11:11" ht="15.75" customHeight="1">
      <c r="K858" s="261"/>
    </row>
    <row r="859" spans="11:11" ht="15.75" customHeight="1">
      <c r="K859" s="261"/>
    </row>
    <row r="860" spans="11:11" ht="15.75" customHeight="1">
      <c r="K860" s="261"/>
    </row>
    <row r="861" spans="11:11" ht="15.75" customHeight="1">
      <c r="K861" s="261"/>
    </row>
    <row r="862" spans="11:11" ht="15.75" customHeight="1">
      <c r="K862" s="261"/>
    </row>
    <row r="863" spans="11:11" ht="15.75" customHeight="1">
      <c r="K863" s="261"/>
    </row>
    <row r="864" spans="11:11" ht="15.75" customHeight="1">
      <c r="K864" s="261"/>
    </row>
    <row r="865" spans="11:11" ht="15.75" customHeight="1">
      <c r="K865" s="261"/>
    </row>
    <row r="866" spans="11:11" ht="15.75" customHeight="1">
      <c r="K866" s="261"/>
    </row>
    <row r="867" spans="11:11" ht="15.75" customHeight="1">
      <c r="K867" s="261"/>
    </row>
    <row r="868" spans="11:11" ht="15.75" customHeight="1">
      <c r="K868" s="261"/>
    </row>
    <row r="869" spans="11:11" ht="15.75" customHeight="1">
      <c r="K869" s="261"/>
    </row>
    <row r="870" spans="11:11" ht="15.75" customHeight="1">
      <c r="K870" s="261"/>
    </row>
    <row r="871" spans="11:11" ht="15.75" customHeight="1">
      <c r="K871" s="261"/>
    </row>
    <row r="872" spans="11:11" ht="15.75" customHeight="1">
      <c r="K872" s="261"/>
    </row>
    <row r="873" spans="11:11" ht="15.75" customHeight="1">
      <c r="K873" s="261"/>
    </row>
    <row r="874" spans="11:11" ht="15.75" customHeight="1">
      <c r="K874" s="261"/>
    </row>
    <row r="875" spans="11:11" ht="15.75" customHeight="1">
      <c r="K875" s="261"/>
    </row>
    <row r="876" spans="11:11" ht="15.75" customHeight="1">
      <c r="K876" s="261"/>
    </row>
    <row r="877" spans="11:11" ht="15.75" customHeight="1">
      <c r="K877" s="261"/>
    </row>
    <row r="878" spans="11:11" ht="15.75" customHeight="1">
      <c r="K878" s="261"/>
    </row>
    <row r="879" spans="11:11" ht="15.75" customHeight="1">
      <c r="K879" s="261"/>
    </row>
    <row r="880" spans="11:11" ht="15.75" customHeight="1">
      <c r="K880" s="261"/>
    </row>
    <row r="881" spans="11:11" ht="15.75" customHeight="1">
      <c r="K881" s="261"/>
    </row>
    <row r="882" spans="11:11" ht="15.75" customHeight="1">
      <c r="K882" s="261"/>
    </row>
    <row r="883" spans="11:11" ht="15.75" customHeight="1">
      <c r="K883" s="261"/>
    </row>
    <row r="884" spans="11:11" ht="15.75" customHeight="1">
      <c r="K884" s="261"/>
    </row>
    <row r="885" spans="11:11" ht="15.75" customHeight="1">
      <c r="K885" s="261"/>
    </row>
    <row r="886" spans="11:11" ht="15.75" customHeight="1">
      <c r="K886" s="261"/>
    </row>
    <row r="887" spans="11:11" ht="15.75" customHeight="1">
      <c r="K887" s="261"/>
    </row>
    <row r="888" spans="11:11" ht="15.75" customHeight="1">
      <c r="K888" s="261"/>
    </row>
    <row r="889" spans="11:11" ht="15.75" customHeight="1">
      <c r="K889" s="261"/>
    </row>
    <row r="890" spans="11:11" ht="15.75" customHeight="1">
      <c r="K890" s="261"/>
    </row>
    <row r="891" spans="11:11" ht="15.75" customHeight="1">
      <c r="K891" s="261"/>
    </row>
    <row r="892" spans="11:11" ht="15.75" customHeight="1">
      <c r="K892" s="261"/>
    </row>
    <row r="893" spans="11:11" ht="15.75" customHeight="1">
      <c r="K893" s="261"/>
    </row>
    <row r="894" spans="11:11" ht="15.75" customHeight="1">
      <c r="K894" s="261"/>
    </row>
    <row r="895" spans="11:11" ht="15.75" customHeight="1">
      <c r="K895" s="261"/>
    </row>
    <row r="896" spans="11:11" ht="15.75" customHeight="1">
      <c r="K896" s="261"/>
    </row>
    <row r="897" spans="11:11" ht="15.75" customHeight="1">
      <c r="K897" s="261"/>
    </row>
    <row r="898" spans="11:11" ht="15.75" customHeight="1">
      <c r="K898" s="261"/>
    </row>
    <row r="899" spans="11:11" ht="15.75" customHeight="1">
      <c r="K899" s="261"/>
    </row>
    <row r="900" spans="11:11" ht="15.75" customHeight="1">
      <c r="K900" s="261"/>
    </row>
    <row r="901" spans="11:11" ht="15.75" customHeight="1">
      <c r="K901" s="261"/>
    </row>
    <row r="902" spans="11:11" ht="15.75" customHeight="1">
      <c r="K902" s="261"/>
    </row>
    <row r="903" spans="11:11" ht="15.75" customHeight="1">
      <c r="K903" s="261"/>
    </row>
    <row r="904" spans="11:11" ht="15.75" customHeight="1">
      <c r="K904" s="261"/>
    </row>
    <row r="905" spans="11:11" ht="15.75" customHeight="1">
      <c r="K905" s="261"/>
    </row>
    <row r="906" spans="11:11" ht="15.75" customHeight="1">
      <c r="K906" s="261"/>
    </row>
    <row r="907" spans="11:11" ht="15.75" customHeight="1">
      <c r="K907" s="261"/>
    </row>
    <row r="908" spans="11:11" ht="15.75" customHeight="1">
      <c r="K908" s="261"/>
    </row>
    <row r="909" spans="11:11" ht="15.75" customHeight="1">
      <c r="K909" s="261"/>
    </row>
    <row r="910" spans="11:11" ht="15.75" customHeight="1">
      <c r="K910" s="261"/>
    </row>
    <row r="911" spans="11:11" ht="15.75" customHeight="1">
      <c r="K911" s="261"/>
    </row>
    <row r="912" spans="11:11" ht="15.75" customHeight="1">
      <c r="K912" s="261"/>
    </row>
    <row r="913" spans="11:11" ht="15.75" customHeight="1">
      <c r="K913" s="261"/>
    </row>
    <row r="914" spans="11:11" ht="15.75" customHeight="1">
      <c r="K914" s="261"/>
    </row>
    <row r="915" spans="11:11" ht="15.75" customHeight="1">
      <c r="K915" s="261"/>
    </row>
    <row r="916" spans="11:11" ht="15.75" customHeight="1">
      <c r="K916" s="261"/>
    </row>
    <row r="917" spans="11:11" ht="15.75" customHeight="1">
      <c r="K917" s="261"/>
    </row>
    <row r="918" spans="11:11" ht="15.75" customHeight="1">
      <c r="K918" s="261"/>
    </row>
    <row r="919" spans="11:11" ht="15.75" customHeight="1">
      <c r="K919" s="261"/>
    </row>
    <row r="920" spans="11:11" ht="15.75" customHeight="1">
      <c r="K920" s="261"/>
    </row>
    <row r="921" spans="11:11" ht="15.75" customHeight="1">
      <c r="K921" s="261"/>
    </row>
    <row r="922" spans="11:11" ht="15.75" customHeight="1">
      <c r="K922" s="261"/>
    </row>
    <row r="923" spans="11:11" ht="15.75" customHeight="1">
      <c r="K923" s="261"/>
    </row>
    <row r="924" spans="11:11" ht="15.75" customHeight="1">
      <c r="K924" s="261"/>
    </row>
    <row r="925" spans="11:11" ht="15.75" customHeight="1">
      <c r="K925" s="261"/>
    </row>
    <row r="926" spans="11:11" ht="15.75" customHeight="1">
      <c r="K926" s="261"/>
    </row>
    <row r="927" spans="11:11" ht="15.75" customHeight="1">
      <c r="K927" s="261"/>
    </row>
    <row r="928" spans="11:11" ht="15.75" customHeight="1">
      <c r="K928" s="261"/>
    </row>
    <row r="929" spans="11:11" ht="15.75" customHeight="1">
      <c r="K929" s="261"/>
    </row>
    <row r="930" spans="11:11" ht="15.75" customHeight="1">
      <c r="K930" s="261"/>
    </row>
    <row r="931" spans="11:11" ht="15.75" customHeight="1">
      <c r="K931" s="261"/>
    </row>
    <row r="932" spans="11:11" ht="15.75" customHeight="1">
      <c r="K932" s="261"/>
    </row>
    <row r="933" spans="11:11" ht="15.75" customHeight="1">
      <c r="K933" s="261"/>
    </row>
    <row r="934" spans="11:11" ht="15.75" customHeight="1">
      <c r="K934" s="261"/>
    </row>
    <row r="935" spans="11:11" ht="15.75" customHeight="1">
      <c r="K935" s="261"/>
    </row>
    <row r="936" spans="11:11" ht="15.75" customHeight="1">
      <c r="K936" s="261"/>
    </row>
    <row r="937" spans="11:11" ht="15.75" customHeight="1">
      <c r="K937" s="261"/>
    </row>
    <row r="938" spans="11:11" ht="15.75" customHeight="1">
      <c r="K938" s="261"/>
    </row>
    <row r="939" spans="11:11" ht="15.75" customHeight="1">
      <c r="K939" s="261"/>
    </row>
    <row r="940" spans="11:11" ht="15.75" customHeight="1">
      <c r="K940" s="261"/>
    </row>
    <row r="941" spans="11:11" ht="15.75" customHeight="1">
      <c r="K941" s="261"/>
    </row>
    <row r="942" spans="11:11" ht="15.75" customHeight="1">
      <c r="K942" s="261"/>
    </row>
    <row r="943" spans="11:11" ht="15.75" customHeight="1">
      <c r="K943" s="261"/>
    </row>
    <row r="944" spans="11:11" ht="15.75" customHeight="1">
      <c r="K944" s="261"/>
    </row>
    <row r="945" spans="11:11" ht="15.75" customHeight="1">
      <c r="K945" s="261"/>
    </row>
    <row r="946" spans="11:11" ht="15.75" customHeight="1">
      <c r="K946" s="261"/>
    </row>
    <row r="947" spans="11:11" ht="15.75" customHeight="1">
      <c r="K947" s="261"/>
    </row>
    <row r="948" spans="11:11" ht="15.75" customHeight="1">
      <c r="K948" s="261"/>
    </row>
    <row r="949" spans="11:11" ht="15.75" customHeight="1">
      <c r="K949" s="261"/>
    </row>
    <row r="950" spans="11:11" ht="15.75" customHeight="1">
      <c r="K950" s="261"/>
    </row>
    <row r="951" spans="11:11" ht="15.75" customHeight="1">
      <c r="K951" s="261"/>
    </row>
    <row r="952" spans="11:11" ht="15.75" customHeight="1">
      <c r="K952" s="261"/>
    </row>
    <row r="953" spans="11:11" ht="15.75" customHeight="1">
      <c r="K953" s="261"/>
    </row>
    <row r="954" spans="11:11" ht="15.75" customHeight="1">
      <c r="K954" s="261"/>
    </row>
    <row r="955" spans="11:11" ht="15.75" customHeight="1">
      <c r="K955" s="261"/>
    </row>
    <row r="956" spans="11:11" ht="15.75" customHeight="1">
      <c r="K956" s="261"/>
    </row>
    <row r="957" spans="11:11" ht="15.75" customHeight="1">
      <c r="K957" s="261"/>
    </row>
    <row r="958" spans="11:11" ht="15.75" customHeight="1">
      <c r="K958" s="261"/>
    </row>
    <row r="959" spans="11:11" ht="15.75" customHeight="1">
      <c r="K959" s="261"/>
    </row>
    <row r="960" spans="11:11" ht="15.75" customHeight="1">
      <c r="K960" s="261"/>
    </row>
    <row r="961" spans="11:11" ht="15.75" customHeight="1">
      <c r="K961" s="261"/>
    </row>
    <row r="962" spans="11:11" ht="15.75" customHeight="1">
      <c r="K962" s="261"/>
    </row>
    <row r="963" spans="11:11" ht="15.75" customHeight="1">
      <c r="K963" s="261"/>
    </row>
    <row r="964" spans="11:11" ht="15.75" customHeight="1">
      <c r="K964" s="261"/>
    </row>
    <row r="965" spans="11:11" ht="15.75" customHeight="1">
      <c r="K965" s="261"/>
    </row>
    <row r="966" spans="11:11" ht="15.75" customHeight="1">
      <c r="K966" s="261"/>
    </row>
    <row r="967" spans="11:11" ht="15.75" customHeight="1">
      <c r="K967" s="261"/>
    </row>
    <row r="968" spans="11:11" ht="15.75" customHeight="1">
      <c r="K968" s="261"/>
    </row>
    <row r="969" spans="11:11" ht="15.75" customHeight="1">
      <c r="K969" s="261"/>
    </row>
    <row r="970" spans="11:11" ht="15.75" customHeight="1">
      <c r="K970" s="261"/>
    </row>
    <row r="971" spans="11:11" ht="15.75" customHeight="1">
      <c r="K971" s="261"/>
    </row>
    <row r="972" spans="11:11" ht="15.75" customHeight="1">
      <c r="K972" s="261"/>
    </row>
    <row r="973" spans="11:11" ht="15.75" customHeight="1">
      <c r="K973" s="261"/>
    </row>
    <row r="974" spans="11:11" ht="15.75" customHeight="1">
      <c r="K974" s="261"/>
    </row>
    <row r="975" spans="11:11" ht="15.75" customHeight="1">
      <c r="K975" s="261"/>
    </row>
    <row r="976" spans="11:11" ht="15.75" customHeight="1">
      <c r="K976" s="261"/>
    </row>
    <row r="977" spans="11:11" ht="15.75" customHeight="1">
      <c r="K977" s="261"/>
    </row>
    <row r="978" spans="11:11" ht="15.75" customHeight="1">
      <c r="K978" s="261"/>
    </row>
    <row r="979" spans="11:11" ht="15.75" customHeight="1">
      <c r="K979" s="261"/>
    </row>
    <row r="980" spans="11:11" ht="15.75" customHeight="1">
      <c r="K980" s="261"/>
    </row>
    <row r="981" spans="11:11" ht="15.75" customHeight="1">
      <c r="K981" s="261"/>
    </row>
    <row r="982" spans="11:11" ht="15.75" customHeight="1">
      <c r="K982" s="261"/>
    </row>
    <row r="983" spans="11:11" ht="15.75" customHeight="1">
      <c r="K983" s="261"/>
    </row>
    <row r="984" spans="11:11" ht="15.75" customHeight="1">
      <c r="K984" s="261"/>
    </row>
    <row r="985" spans="11:11" ht="15.75" customHeight="1">
      <c r="K985" s="261"/>
    </row>
    <row r="986" spans="11:11" ht="15.75" customHeight="1">
      <c r="K986" s="261"/>
    </row>
    <row r="987" spans="11:11" ht="15.75" customHeight="1">
      <c r="K987" s="261"/>
    </row>
    <row r="988" spans="11:11" ht="15.75" customHeight="1">
      <c r="K988" s="261"/>
    </row>
    <row r="989" spans="11:11" ht="15.75" customHeight="1">
      <c r="K989" s="261"/>
    </row>
    <row r="990" spans="11:11" ht="15.75" customHeight="1">
      <c r="K990" s="261"/>
    </row>
    <row r="991" spans="11:11" ht="15.75" customHeight="1">
      <c r="K991" s="261"/>
    </row>
    <row r="992" spans="11:11" ht="15.75" customHeight="1">
      <c r="K992" s="261"/>
    </row>
    <row r="993" spans="11:11" ht="15.75" customHeight="1">
      <c r="K993" s="261"/>
    </row>
    <row r="994" spans="11:11" ht="15.75" customHeight="1">
      <c r="K994" s="261"/>
    </row>
    <row r="995" spans="11:11" ht="15.75" customHeight="1">
      <c r="K995" s="261"/>
    </row>
    <row r="996" spans="11:11" ht="15.75" customHeight="1">
      <c r="K996" s="261"/>
    </row>
    <row r="997" spans="11:11" ht="15.75" customHeight="1">
      <c r="K997" s="261"/>
    </row>
    <row r="998" spans="11:11" ht="15.75" customHeight="1">
      <c r="K998" s="261"/>
    </row>
    <row r="999" spans="11:11" ht="15.75" customHeight="1">
      <c r="K999" s="261"/>
    </row>
    <row r="1000" spans="11:11" ht="15.75" customHeight="1">
      <c r="K1000" s="261"/>
    </row>
    <row r="1001" spans="11:11" ht="15.75" customHeight="1">
      <c r="K1001" s="261"/>
    </row>
    <row r="1002" spans="11:11" ht="15.75" customHeight="1">
      <c r="K1002" s="261"/>
    </row>
    <row r="1003" spans="11:11" ht="15.75" customHeight="1">
      <c r="K1003" s="261"/>
    </row>
    <row r="1004" spans="11:11" ht="15.75" customHeight="1">
      <c r="K1004" s="261"/>
    </row>
  </sheetData>
  <mergeCells count="39">
    <mergeCell ref="A5:A9"/>
    <mergeCell ref="A10:A14"/>
    <mergeCell ref="A15:A19"/>
    <mergeCell ref="A20:A24"/>
    <mergeCell ref="O3:O4"/>
    <mergeCell ref="T3:T4"/>
    <mergeCell ref="S3:S4"/>
    <mergeCell ref="U3:U4"/>
    <mergeCell ref="V3:V4"/>
    <mergeCell ref="W3:W4"/>
    <mergeCell ref="X3:X4"/>
    <mergeCell ref="Z3:Z4"/>
    <mergeCell ref="Y3:Y4"/>
    <mergeCell ref="L3:L4"/>
    <mergeCell ref="M3:M4"/>
    <mergeCell ref="N3:N4"/>
    <mergeCell ref="P3:P4"/>
    <mergeCell ref="Q3:Q4"/>
    <mergeCell ref="R3:R4"/>
    <mergeCell ref="Q1:Z1"/>
    <mergeCell ref="Q2:U2"/>
    <mergeCell ref="V2:Z2"/>
    <mergeCell ref="AA2:AA4"/>
    <mergeCell ref="AB2:AB4"/>
    <mergeCell ref="C3:C4"/>
    <mergeCell ref="D3:D4"/>
    <mergeCell ref="E3:E4"/>
    <mergeCell ref="F3:F4"/>
    <mergeCell ref="G3:G4"/>
    <mergeCell ref="A1:A4"/>
    <mergeCell ref="B1:B4"/>
    <mergeCell ref="C1:D2"/>
    <mergeCell ref="E1:G2"/>
    <mergeCell ref="H1:K2"/>
    <mergeCell ref="L1:P2"/>
    <mergeCell ref="H3:H4"/>
    <mergeCell ref="I3:I4"/>
    <mergeCell ref="J3:J4"/>
    <mergeCell ref="K3:K4"/>
  </mergeCells>
  <conditionalFormatting sqref="U5:U66">
    <cfRule type="cellIs" dxfId="34" priority="7" operator="equal">
      <formula>5</formula>
    </cfRule>
  </conditionalFormatting>
  <conditionalFormatting sqref="U5:U66">
    <cfRule type="cellIs" dxfId="33" priority="8" operator="equal">
      <formula>4</formula>
    </cfRule>
  </conditionalFormatting>
  <conditionalFormatting sqref="U5:U66">
    <cfRule type="cellIs" dxfId="32" priority="9" operator="equal">
      <formula>3</formula>
    </cfRule>
  </conditionalFormatting>
  <conditionalFormatting sqref="U5:U66">
    <cfRule type="cellIs" dxfId="31" priority="10" operator="equal">
      <formula>1</formula>
    </cfRule>
  </conditionalFormatting>
  <conditionalFormatting sqref="U5:U66">
    <cfRule type="cellIs" dxfId="30" priority="11" operator="equal">
      <formula>2</formula>
    </cfRule>
  </conditionalFormatting>
  <conditionalFormatting sqref="Z5:Z66">
    <cfRule type="cellIs" dxfId="29" priority="12" operator="equal">
      <formula>5</formula>
    </cfRule>
  </conditionalFormatting>
  <conditionalFormatting sqref="Z5:Z66">
    <cfRule type="cellIs" dxfId="28" priority="13" operator="equal">
      <formula>4</formula>
    </cfRule>
  </conditionalFormatting>
  <conditionalFormatting sqref="Z5:Z66">
    <cfRule type="cellIs" dxfId="27" priority="14" operator="equal">
      <formula>3</formula>
    </cfRule>
  </conditionalFormatting>
  <conditionalFormatting sqref="Z5:Z66">
    <cfRule type="cellIs" dxfId="26" priority="15" operator="equal">
      <formula>1</formula>
    </cfRule>
  </conditionalFormatting>
  <conditionalFormatting sqref="Z5:Z66">
    <cfRule type="cellIs" dxfId="25" priority="16" operator="equal">
      <formula>2</formula>
    </cfRule>
  </conditionalFormatting>
  <conditionalFormatting sqref="AA5:AA66">
    <cfRule type="cellIs" dxfId="24" priority="17" operator="equal">
      <formula>5</formula>
    </cfRule>
  </conditionalFormatting>
  <conditionalFormatting sqref="AA5:AA66">
    <cfRule type="cellIs" dxfId="23" priority="18" operator="equal">
      <formula>4</formula>
    </cfRule>
  </conditionalFormatting>
  <conditionalFormatting sqref="AA5:AA66">
    <cfRule type="cellIs" dxfId="22" priority="19" operator="equal">
      <formula>3</formula>
    </cfRule>
  </conditionalFormatting>
  <conditionalFormatting sqref="AA5:AA66">
    <cfRule type="cellIs" dxfId="21" priority="20" operator="equal">
      <formula>1</formula>
    </cfRule>
  </conditionalFormatting>
  <conditionalFormatting sqref="AA5:AA66">
    <cfRule type="cellIs" dxfId="20" priority="21" operator="equal">
      <formula>2</formula>
    </cfRule>
  </conditionalFormatting>
  <conditionalFormatting sqref="J5:J66">
    <cfRule type="cellIs" dxfId="19" priority="22" operator="equal">
      <formula>5</formula>
    </cfRule>
  </conditionalFormatting>
  <conditionalFormatting sqref="J5:J66">
    <cfRule type="cellIs" dxfId="18" priority="23" operator="equal">
      <formula>4</formula>
    </cfRule>
  </conditionalFormatting>
  <conditionalFormatting sqref="J5:J66">
    <cfRule type="cellIs" dxfId="17" priority="24" operator="equal">
      <formula>3</formula>
    </cfRule>
  </conditionalFormatting>
  <conditionalFormatting sqref="J5:J66">
    <cfRule type="cellIs" dxfId="16" priority="25" operator="equal">
      <formula>1</formula>
    </cfRule>
  </conditionalFormatting>
  <conditionalFormatting sqref="J5:J66">
    <cfRule type="cellIs" dxfId="15" priority="26" operator="equal">
      <formula>2</formula>
    </cfRule>
  </conditionalFormatting>
  <conditionalFormatting sqref="P5:P66">
    <cfRule type="cellIs" dxfId="14" priority="27" operator="equal">
      <formula>5</formula>
    </cfRule>
  </conditionalFormatting>
  <conditionalFormatting sqref="P5:P66">
    <cfRule type="cellIs" dxfId="13" priority="28" operator="equal">
      <formula>4</formula>
    </cfRule>
  </conditionalFormatting>
  <conditionalFormatting sqref="P5:P66">
    <cfRule type="cellIs" dxfId="12" priority="29" operator="equal">
      <formula>3</formula>
    </cfRule>
  </conditionalFormatting>
  <conditionalFormatting sqref="P5:P66">
    <cfRule type="cellIs" dxfId="11" priority="30" operator="equal">
      <formula>1</formula>
    </cfRule>
  </conditionalFormatting>
  <conditionalFormatting sqref="P5:P66">
    <cfRule type="cellIs" dxfId="10" priority="31" operator="equal">
      <formula>2</formula>
    </cfRule>
  </conditionalFormatting>
  <conditionalFormatting sqref="AB5:AB66">
    <cfRule type="cellIs" dxfId="9" priority="32" operator="equal">
      <formula>5</formula>
    </cfRule>
  </conditionalFormatting>
  <conditionalFormatting sqref="AB5:AB66">
    <cfRule type="cellIs" dxfId="8" priority="33" operator="equal">
      <formula>4</formula>
    </cfRule>
  </conditionalFormatting>
  <conditionalFormatting sqref="AB5:AB66">
    <cfRule type="cellIs" dxfId="7" priority="34" operator="equal">
      <formula>3</formula>
    </cfRule>
  </conditionalFormatting>
  <conditionalFormatting sqref="AB5:AB66">
    <cfRule type="cellIs" dxfId="6" priority="35" operator="equal">
      <formula>1</formula>
    </cfRule>
  </conditionalFormatting>
  <conditionalFormatting sqref="AB5:AB66">
    <cfRule type="cellIs" dxfId="5" priority="36" operator="equal">
      <formula>2</formula>
    </cfRule>
  </conditionalFormatting>
  <conditionalFormatting sqref="O5:O9">
    <cfRule type="iconSet" priority="5">
      <iconSet iconSet="3Symbols">
        <cfvo type="percent" val="0"/>
        <cfvo type="percent" val="33"/>
        <cfvo type="percent" val="67"/>
      </iconSet>
    </cfRule>
    <cfRule type="dataBar" priority="6">
      <dataBar>
        <cfvo type="min"/>
        <cfvo type="max"/>
        <color rgb="FF638EC6"/>
      </dataBar>
      <extLst>
        <ext xmlns:x14="http://schemas.microsoft.com/office/spreadsheetml/2009/9/main" uri="{B025F937-C7B1-47D3-B67F-A62EFF666E3E}">
          <x14:id>{5B5A09AA-0594-4CB5-95EA-2BC742A279C6}</x14:id>
        </ext>
      </extLst>
    </cfRule>
  </conditionalFormatting>
  <conditionalFormatting sqref="T5:T9">
    <cfRule type="iconSet" priority="3">
      <iconSet iconSet="3Symbols">
        <cfvo type="percent" val="0"/>
        <cfvo type="percent" val="33"/>
        <cfvo type="percent" val="67"/>
      </iconSet>
    </cfRule>
    <cfRule type="dataBar" priority="4">
      <dataBar>
        <cfvo type="min"/>
        <cfvo type="max"/>
        <color rgb="FF638EC6"/>
      </dataBar>
      <extLst>
        <ext xmlns:x14="http://schemas.microsoft.com/office/spreadsheetml/2009/9/main" uri="{B025F937-C7B1-47D3-B67F-A62EFF666E3E}">
          <x14:id>{8C267C88-30A9-4F68-9300-2943F85AB0FA}</x14:id>
        </ext>
      </extLst>
    </cfRule>
  </conditionalFormatting>
  <conditionalFormatting sqref="Y5:Y9">
    <cfRule type="iconSet" priority="1">
      <iconSet iconSet="3Symbols">
        <cfvo type="percent" val="0"/>
        <cfvo type="percent" val="33"/>
        <cfvo type="percent" val="67"/>
      </iconSet>
    </cfRule>
    <cfRule type="dataBar" priority="2">
      <dataBar>
        <cfvo type="min"/>
        <cfvo type="max"/>
        <color rgb="FF638EC6"/>
      </dataBar>
      <extLst>
        <ext xmlns:x14="http://schemas.microsoft.com/office/spreadsheetml/2009/9/main" uri="{B025F937-C7B1-47D3-B67F-A62EFF666E3E}">
          <x14:id>{450C6C41-AC55-4C58-9559-253F0178FF28}</x14:id>
        </ext>
      </extLst>
    </cfRule>
  </conditionalFormatting>
  <pageMargins left="0.70866141732283472" right="0.70866141732283472" top="0.74803149606299213" bottom="0.74803149606299213" header="0" footer="0"/>
  <pageSetup paperSize="9" scale="10"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5B5A09AA-0594-4CB5-95EA-2BC742A279C6}">
            <x14:dataBar minLength="0" maxLength="100" border="1" negativeBarBorderColorSameAsPositive="0">
              <x14:cfvo type="autoMin"/>
              <x14:cfvo type="autoMax"/>
              <x14:borderColor rgb="FF638EC6"/>
              <x14:negativeFillColor rgb="FFFF0000"/>
              <x14:negativeBorderColor rgb="FFFF0000"/>
              <x14:axisColor rgb="FF000000"/>
            </x14:dataBar>
          </x14:cfRule>
          <xm:sqref>O5:O9</xm:sqref>
        </x14:conditionalFormatting>
        <x14:conditionalFormatting xmlns:xm="http://schemas.microsoft.com/office/excel/2006/main">
          <x14:cfRule type="dataBar" id="{8C267C88-30A9-4F68-9300-2943F85AB0FA}">
            <x14:dataBar minLength="0" maxLength="100" border="1" negativeBarBorderColorSameAsPositive="0">
              <x14:cfvo type="autoMin"/>
              <x14:cfvo type="autoMax"/>
              <x14:borderColor rgb="FF638EC6"/>
              <x14:negativeFillColor rgb="FFFF0000"/>
              <x14:negativeBorderColor rgb="FFFF0000"/>
              <x14:axisColor rgb="FF000000"/>
            </x14:dataBar>
          </x14:cfRule>
          <xm:sqref>T5:T9</xm:sqref>
        </x14:conditionalFormatting>
        <x14:conditionalFormatting xmlns:xm="http://schemas.microsoft.com/office/excel/2006/main">
          <x14:cfRule type="dataBar" id="{450C6C41-AC55-4C58-9559-253F0178FF28}">
            <x14:dataBar minLength="0" maxLength="100" border="1" negativeBarBorderColorSameAsPositive="0">
              <x14:cfvo type="autoMin"/>
              <x14:cfvo type="autoMax"/>
              <x14:borderColor rgb="FF638EC6"/>
              <x14:negativeFillColor rgb="FFFF0000"/>
              <x14:negativeBorderColor rgb="FFFF0000"/>
              <x14:axisColor rgb="FF000000"/>
            </x14:dataBar>
          </x14:cfRule>
          <xm:sqref>Y5:Y9</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ErrorMessage="1" xr:uid="{BAB6D0BF-1D76-4381-A772-B615E9E40C4A}">
          <x14:formula1>
            <xm:f>VALORES!$H$4:$H$8</xm:f>
          </x14:formula1>
          <xm:sqref>J5:J66 T60:T66 Q5:S66 V5:X66 Y39:Y66</xm:sqref>
        </x14:dataValidation>
        <x14:dataValidation type="list" allowBlank="1" showErrorMessage="1" xr:uid="{3020D3FA-5EBC-4A70-B6E7-9F3A3713B8FD}">
          <x14:formula1>
            <xm:f>VALORES!$E$4:$E$9</xm:f>
          </x14:formula1>
          <xm:sqref>H5:H66</xm:sqref>
        </x14:dataValidation>
        <x14:dataValidation type="list" allowBlank="1" showErrorMessage="1" xr:uid="{70FFCA14-220A-4C74-ADF0-7BD719C99D0B}">
          <x14:formula1>
            <xm:f>VALORES!$H$27:$H$32</xm:f>
          </x14:formula1>
          <xm:sqref>L5:N66 O25:O66</xm:sqref>
        </x14:dataValidation>
        <x14:dataValidation type="list" allowBlank="1" showErrorMessage="1" xr:uid="{56E24BD3-C1EF-48E2-B1F1-3FE1AE34348D}">
          <x14:formula1>
            <xm:f>VALORES!$L$11:$L$19</xm:f>
          </x14:formula1>
          <xm:sqref>K5:K66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11B47-A36A-48BD-B15C-2410614C7E54}">
  <dimension ref="A1:AM224"/>
  <sheetViews>
    <sheetView zoomScale="65" workbookViewId="0">
      <pane xSplit="3" ySplit="1" topLeftCell="AC2" activePane="bottomRight" state="frozen"/>
      <selection pane="topRight" activeCell="D1" sqref="D1"/>
      <selection pane="bottomLeft" activeCell="A2" sqref="A2"/>
      <selection pane="bottomRight" activeCell="AH29" sqref="AH29"/>
    </sheetView>
  </sheetViews>
  <sheetFormatPr baseColWidth="10" defaultColWidth="11.44140625" defaultRowHeight="14.4"/>
  <cols>
    <col min="1" max="1" width="17.44140625" style="504" customWidth="1"/>
    <col min="2" max="2" width="13.6640625" style="498" customWidth="1"/>
    <col min="3" max="3" width="15.88671875" style="504" customWidth="1"/>
    <col min="4" max="4" width="11.88671875" style="498" bestFit="1" customWidth="1"/>
    <col min="5" max="37" width="11.44140625" style="498"/>
    <col min="38" max="38" width="50.33203125" style="498" customWidth="1"/>
    <col min="39" max="16384" width="11.44140625" style="498"/>
  </cols>
  <sheetData>
    <row r="1" spans="1:39">
      <c r="A1" s="492" t="str">
        <f>[1]DATOS_CANTON!A1</f>
        <v>DPA_DESPRO</v>
      </c>
      <c r="B1" s="492" t="str">
        <f>[1]DATOS_CANTON!B1</f>
        <v>DPA_CANTON</v>
      </c>
      <c r="C1" s="492" t="str">
        <f>[1]DATOS_CANTON!C1</f>
        <v>DPA_DESCAN</v>
      </c>
      <c r="D1" s="493" t="str">
        <f>_xlfn.CONCAT("N",[1]DATOS_CANTON!D1)</f>
        <v>NI_01</v>
      </c>
      <c r="E1" s="493" t="str">
        <f>_xlfn.CONCAT("N",[1]DATOS_CANTON!E1)</f>
        <v>NI_02</v>
      </c>
      <c r="F1" s="493" t="str">
        <f>_xlfn.CONCAT("N",[1]DATOS_CANTON!F1)</f>
        <v>NI_03</v>
      </c>
      <c r="G1" s="493" t="str">
        <f>_xlfn.CONCAT("N",[1]DATOS_CANTON!G1)</f>
        <v>NI_04</v>
      </c>
      <c r="H1" s="493" t="str">
        <f>_xlfn.CONCAT("N",[1]DATOS_CANTON!H1)</f>
        <v>NI_05</v>
      </c>
      <c r="I1" s="493" t="str">
        <f>_xlfn.CONCAT("N",[1]DATOS_CANTON!I1)</f>
        <v>NI_06</v>
      </c>
      <c r="J1" s="494" t="str">
        <f>_xlfn.CONCAT("N",[1]DATOS_CANTON!J1)</f>
        <v>NI_07</v>
      </c>
      <c r="K1" s="494" t="str">
        <f>_xlfn.CONCAT("N",[1]DATOS_CANTON!K1)</f>
        <v>NI_08</v>
      </c>
      <c r="L1" s="494" t="str">
        <f>_xlfn.CONCAT("N",[1]DATOS_CANTON!L1)</f>
        <v>NI_09</v>
      </c>
      <c r="M1" s="494" t="str">
        <f>_xlfn.CONCAT("N",[1]DATOS_CANTON!M1)</f>
        <v>NI_10</v>
      </c>
      <c r="N1" s="494" t="str">
        <f>_xlfn.CONCAT("N",[1]DATOS_CANTON!N1)</f>
        <v>NI_11</v>
      </c>
      <c r="O1" s="494" t="str">
        <f>_xlfn.CONCAT("N",[1]DATOS_CANTON!O1)</f>
        <v>NI_12</v>
      </c>
      <c r="P1" s="494" t="str">
        <f>_xlfn.CONCAT("N",[1]DATOS_CANTON!P1)</f>
        <v>NI_13</v>
      </c>
      <c r="Q1" s="493" t="str">
        <f>_xlfn.CONCAT("N",[1]DATOS_CANTON!Q1)</f>
        <v>NI_14</v>
      </c>
      <c r="R1" s="494" t="str">
        <f>_xlfn.CONCAT("N",[1]DATOS_CANTON!R1)</f>
        <v>NI_15</v>
      </c>
      <c r="S1" s="494" t="str">
        <f>_xlfn.CONCAT("N",[1]DATOS_CANTON!S1)</f>
        <v>NI_16</v>
      </c>
      <c r="T1" s="493" t="str">
        <f>_xlfn.CONCAT("N",[1]DATOS_CANTON!T1)</f>
        <v>NI_17</v>
      </c>
      <c r="U1" s="494" t="str">
        <f>_xlfn.CONCAT("N",[1]DATOS_CANTON!U1)</f>
        <v>NI_18</v>
      </c>
      <c r="V1" s="494" t="str">
        <f>_xlfn.CONCAT("N",[1]DATOS_CANTON!V1)</f>
        <v>NI_19</v>
      </c>
      <c r="W1" s="494" t="str">
        <f>_xlfn.CONCAT("N",[1]DATOS_CANTON!W1)</f>
        <v>NI_20</v>
      </c>
      <c r="X1" s="493" t="str">
        <f>_xlfn.CONCAT("N",[1]DATOS_CANTON!X1)</f>
        <v>NI_21</v>
      </c>
      <c r="Y1" s="494" t="str">
        <f>_xlfn.CONCAT("N",[1]DATOS_CANTON!Y1)</f>
        <v>NI_22</v>
      </c>
      <c r="Z1" s="494" t="str">
        <f>_xlfn.CONCAT("N",[1]DATOS_CANTON!Z1)</f>
        <v>NI_23</v>
      </c>
      <c r="AA1" s="494" t="str">
        <f>_xlfn.CONCAT("N",[1]DATOS_CANTON!AA1)</f>
        <v>NI_24</v>
      </c>
      <c r="AB1" s="494" t="str">
        <f>_xlfn.CONCAT("N",[1]DATOS_CANTON!AB1)</f>
        <v>NI_25</v>
      </c>
      <c r="AC1" s="494" t="str">
        <f>_xlfn.CONCAT("N",[1]DATOS_CANTON!AC1)</f>
        <v>NI_26</v>
      </c>
      <c r="AD1" s="493" t="str">
        <f>_xlfn.CONCAT("N",[1]DATOS_CANTON!AD1)</f>
        <v>NI_27</v>
      </c>
      <c r="AE1" s="494" t="str">
        <f>_xlfn.CONCAT("N",[1]DATOS_CANTON!AE1)</f>
        <v>NI_28</v>
      </c>
      <c r="AF1" s="494" t="str">
        <f>_xlfn.CONCAT("N",[1]DATOS_CANTON!AF1)</f>
        <v>NI_29</v>
      </c>
      <c r="AG1" s="493" t="str">
        <f>_xlfn.CONCAT("N",[1]DATOS_CANTON!AG1)</f>
        <v>NI_30</v>
      </c>
      <c r="AH1" s="494" t="str">
        <f>_xlfn.CONCAT("N",[1]DATOS_CANTON!AH1)</f>
        <v>NI_31</v>
      </c>
      <c r="AI1" s="495" t="s">
        <v>2995</v>
      </c>
      <c r="AJ1" s="495"/>
      <c r="AK1" s="495"/>
      <c r="AL1" s="496" t="s">
        <v>2996</v>
      </c>
      <c r="AM1" s="497" t="s">
        <v>2997</v>
      </c>
    </row>
    <row r="2" spans="1:39">
      <c r="A2" s="492" t="str">
        <f>[1]DATOS_CANTON!A3</f>
        <v>AZUAY</v>
      </c>
      <c r="B2" s="499">
        <f>[1]DATOS_CANTON!B3</f>
        <v>101</v>
      </c>
      <c r="C2" s="492" t="str">
        <f>[1]DATOS_CANTON!C3</f>
        <v>CUENCA</v>
      </c>
      <c r="D2" s="500">
        <f>([1]DATOS_CANTON!D3-MIN([1]DATOS_CANTON!D$3:D$219))/(MAX([1]DATOS_CANTON!D$3:D$219)-MIN([1]DATOS_CANTON!D$3:D$219))</f>
        <v>6.3971309390192424E-2</v>
      </c>
      <c r="E2" s="500">
        <f>([1]DATOS_CANTON!E3-MIN([1]DATOS_CANTON!E$3:E$219))/(MAX([1]DATOS_CANTON!E$3:E$219)-MIN([1]DATOS_CANTON!E$3:E$219))</f>
        <v>4.1151053125611112E-2</v>
      </c>
      <c r="F2" s="500">
        <f>([1]DATOS_CANTON!F3-MIN([1]DATOS_CANTON!F$3:F$219))/(MAX([1]DATOS_CANTON!F$3:F$219)-MIN([1]DATOS_CANTON!F$3:F$219))</f>
        <v>0.27853881278538811</v>
      </c>
      <c r="G2" s="500">
        <f>([1]DATOS_CANTON!G3-MIN([1]DATOS_CANTON!G$3:G$219))/(MAX([1]DATOS_CANTON!G$3:G$219)-MIN([1]DATOS_CANTON!G$3:G$219))</f>
        <v>0.21728917077754287</v>
      </c>
      <c r="H2" s="500">
        <f>([1]DATOS_CANTON!H3-MIN([1]DATOS_CANTON!H$3:H$219))/(MAX([1]DATOS_CANTON!H$3:H$219)-MIN([1]DATOS_CANTON!H$3:H$219))</f>
        <v>0.30799040413360401</v>
      </c>
      <c r="I2" s="500">
        <f>([1]DATOS_CANTON!I3-MIN([1]DATOS_CANTON!I$3:I$219))/(MAX([1]DATOS_CANTON!I$3:I$219)-MIN([1]DATOS_CANTON!I$3:I$219))</f>
        <v>0.18317630806959814</v>
      </c>
      <c r="J2" s="500">
        <f>(MAX([1]DATOS_CANTON!J$3:J$219)-[1]DATOS_CANTON!J3)/(MAX([1]DATOS_CANTON!J$3:J$219)-MIN([1]DATOS_CANTON!J$3:J$219))</f>
        <v>0.80771897734982023</v>
      </c>
      <c r="K2" s="500">
        <f>(MAX([1]DATOS_CANTON!K$3:K$219)-[1]DATOS_CANTON!K3)/(MAX([1]DATOS_CANTON!K$3:K$219)-MIN([1]DATOS_CANTON!K$3:K$219))</f>
        <v>0.89717859040745451</v>
      </c>
      <c r="L2" s="500">
        <f>(MAX([1]DATOS_CANTON!L$3:L$219)-[1]DATOS_CANTON!L3)/(MAX([1]DATOS_CANTON!L$3:L$219)-MIN([1]DATOS_CANTON!L$3:L$219))</f>
        <v>0.79680606435447299</v>
      </c>
      <c r="M2" s="500">
        <f>(MAX([1]DATOS_CANTON!M$3:M$219)-[1]DATOS_CANTON!M3)/(MAX([1]DATOS_CANTON!M$3:M$219)-MIN([1]DATOS_CANTON!M$3:M$219))</f>
        <v>0.81141035362800973</v>
      </c>
      <c r="N2" s="500">
        <f>(MAX([1]DATOS_CANTON!N$3:N$219)-[1]DATOS_CANTON!N3)/(MAX([1]DATOS_CANTON!N$3:N$219)-MIN([1]DATOS_CANTON!N$3:N$219))</f>
        <v>0.82018648251103188</v>
      </c>
      <c r="O2" s="500">
        <f>(MAX([1]DATOS_CANTON!O$3:O$219)-[1]DATOS_CANTON!O3)/(MAX([1]DATOS_CANTON!O$3:O$219)-MIN([1]DATOS_CANTON!O$3:O$219))</f>
        <v>0.83384666048478651</v>
      </c>
      <c r="P2" s="500">
        <f>(MAX([1]DATOS_CANTON!P$3:P$219)-[1]DATOS_CANTON!P3)/(MAX([1]DATOS_CANTON!P$3:P$219)-MIN([1]DATOS_CANTON!P$3:P$219))</f>
        <v>0.80482156945456851</v>
      </c>
      <c r="Q2" s="500">
        <f>([1]DATOS_CANTON!Q3-MIN([1]DATOS_CANTON!Q$3:Q$219))/(MAX([1]DATOS_CANTON!Q$3:Q$219)-MIN([1]DATOS_CANTON!Q$3:Q$219))</f>
        <v>0.19286542274973778</v>
      </c>
      <c r="R2" s="500">
        <f>(MAX([1]DATOS_CANTON!R$3:R$219)-[1]DATOS_CANTON!R3)/(MAX([1]DATOS_CANTON!R$3:R$219)-MIN([1]DATOS_CANTON!R$3:R$219))</f>
        <v>0.81737545149899216</v>
      </c>
      <c r="S2" s="500">
        <f>(MAX([1]DATOS_CANTON!S$3:S$219)-[1]DATOS_CANTON!S3)/(MAX([1]DATOS_CANTON!S$3:S$219)-MIN([1]DATOS_CANTON!S$3:S$219))</f>
        <v>0.87318341746978734</v>
      </c>
      <c r="T2" s="500">
        <f>([1]DATOS_CANTON!T3-MIN([1]DATOS_CANTON!T$3:T$219))/(MAX([1]DATOS_CANTON!T$3:T$219)-MIN([1]DATOS_CANTON!T$3:T$219))</f>
        <v>0</v>
      </c>
      <c r="U2" s="500">
        <f>(MAX([1]DATOS_CANTON!U$3:U$219)-[1]DATOS_CANTON!U3)/(MAX([1]DATOS_CANTON!U$3:U$219)-MIN([1]DATOS_CANTON!U$3:U$219))</f>
        <v>0.46038310095754004</v>
      </c>
      <c r="V2" s="500">
        <f>(MAX([1]DATOS_CANTON!V$3:V$219)-[1]DATOS_CANTON!V3)/(MAX([1]DATOS_CANTON!V$3:V$219)-MIN([1]DATOS_CANTON!V$3:V$219))</f>
        <v>0.87559928943476795</v>
      </c>
      <c r="W2" s="500">
        <f>(MAX([1]DATOS_CANTON!W$3:W$219)-[1]DATOS_CANTON!W3)/(MAX([1]DATOS_CANTON!W$3:W$219)-MIN([1]DATOS_CANTON!W$3:W$219))</f>
        <v>0.74719020320943519</v>
      </c>
      <c r="X2" s="500">
        <f>([1]DATOS_CANTON!X3-MIN([1]DATOS_CANTON!X$3:X$219))/(MAX([1]DATOS_CANTON!X$3:X$219)-MIN([1]DATOS_CANTON!X$3:X$219))</f>
        <v>1</v>
      </c>
      <c r="Y2" s="500">
        <f>(MAX([1]DATOS_CANTON!Y$3:Y$219)-[1]DATOS_CANTON!Y3)/(MAX([1]DATOS_CANTON!Y$3:Y$219)-MIN([1]DATOS_CANTON!Y$3:Y$219))</f>
        <v>0.48321862257824594</v>
      </c>
      <c r="Z2" s="500">
        <f>(MAX([1]DATOS_CANTON!Z$3:Z$219)-[1]DATOS_CANTON!Z3)/(MAX([1]DATOS_CANTON!Z$3:Z$219)-MIN([1]DATOS_CANTON!Z$3:Z$219))</f>
        <v>0.97889659330720535</v>
      </c>
      <c r="AA2" s="500">
        <f>(MAX([1]DATOS_CANTON!AA$3:AA$219)-[1]DATOS_CANTON!AA3)/(MAX([1]DATOS_CANTON!AA$3:AA$219)-MIN([1]DATOS_CANTON!AA$3:AA$219))</f>
        <v>0.7523786289338863</v>
      </c>
      <c r="AB2" s="500">
        <f>(MAX([1]DATOS_CANTON!AB$3:AB$219)-[1]DATOS_CANTON!AB3)/(MAX([1]DATOS_CANTON!AB$3:AB$219)-MIN([1]DATOS_CANTON!AB$3:AB$219))</f>
        <v>0.22843793695363029</v>
      </c>
      <c r="AC2" s="500">
        <f>(MAX([1]DATOS_CANTON!AC$3:AC$219)-[1]DATOS_CANTON!AC3)/(MAX([1]DATOS_CANTON!AC$3:AC$219)-MIN([1]DATOS_CANTON!AC$3:AC$219))</f>
        <v>0.80427090045061111</v>
      </c>
      <c r="AD2" s="500">
        <f>([1]DATOS_CANTON!AD3-MIN([1]DATOS_CANTON!AD$3:AD$219))/(MAX([1]DATOS_CANTON!AD$3:AD$219)-MIN([1]DATOS_CANTON!AD$3:AD$219))</f>
        <v>0.74377224199288261</v>
      </c>
      <c r="AE2" s="500">
        <f>(MAX([1]DATOS_CANTON!AE$3:AE$219)-[1]DATOS_CANTON!AE3)/(MAX([1]DATOS_CANTON!AE$3:AE$219)-MIN([1]DATOS_CANTON!AE$3:AE$219))</f>
        <v>0.50139082058414464</v>
      </c>
      <c r="AF2" s="500">
        <f>(MAX([1]DATOS_CANTON!AF$3:AF$219)-[1]DATOS_CANTON!AF3)/(MAX([1]DATOS_CANTON!AF$3:AF$219)-MIN([1]DATOS_CANTON!AF$3:AF$219))</f>
        <v>0.81318681318681318</v>
      </c>
      <c r="AG2" s="500">
        <f>([1]DATOS_CANTON!AG3-MIN([1]DATOS_CANTON!AG$3:AG$219))/(MAX([1]DATOS_CANTON!AG$3:AG$219)-MIN([1]DATOS_CANTON!AG$3:AG$219))</f>
        <v>1</v>
      </c>
      <c r="AH2" s="500">
        <f>(MAX([1]DATOS_CANTON!AH$3:AH$219)-[1]DATOS_CANTON!AH3)/(MAX([1]DATOS_CANTON!AH$3:AH$219)-MIN([1]DATOS_CANTON!AH$3:AH$219))</f>
        <v>0.36363636363636365</v>
      </c>
      <c r="AI2" s="501">
        <f>(D2*$D$222)+(E2*$E$222)+(F2*$F$222)+(G2*$G$222)+(H2*$H$222)+(I2*$I$222)+(J2*$J$222)+(K2*$K$222)+(L2*$L$222)+(M2*$M$222)+(N2*$N$222)+(O2*$O$222)+(P2*$P$222)+(Q2*$Q$222)+(R2*$R$222)+(S2*$S$222)+(T2*$T$222)+(U2*$U$222)+(V2*$V$222)+(W2*$W$222)+(X2*$X$222)+(Y2*$Y$222)+(Z2*$Z$222)+(AA2*$AA$222)+(AB2*$AB$222)+(AC2*$AC$222)+(AD2*$AD$222)+(AE2*$AE$222)+(AF2*$AF$222)+(AG2*$AG$222)+(AH2*$AH$222)</f>
        <v>0.56140136864730816</v>
      </c>
      <c r="AJ2" s="501">
        <f>(AI2-MIN($AI$2:$AI$218))/((MAX($AI$2:$AI$218)-MIN($AI$2:$AI$218)))</f>
        <v>0.71293344507501322</v>
      </c>
      <c r="AK2" s="501">
        <f>AVERAGE(AJ2:AJ218)</f>
        <v>0.75321217271883856</v>
      </c>
      <c r="AL2" s="502" t="str">
        <f>IF(AND(AJ2&lt;=AK$7),"MENOS VULNERABLE",IF(AND(AJ2&gt;AK$7,AJ2&lt;=AK$8),"MODERADAMENTE VULNERABLE",IF(AND(AJ2&gt;AK$8,AJ2&lt;=AK$9),"VULNERABLE.",IF(AND(AJ2&gt;AK$9,AJ2&lt;=AK$10),"ALTAMENTE VULNERABLE",IF(AND(AJ2&gt;AK$10),"MUY ALTAMENTE VULNERABLE")))))</f>
        <v>MODERADAMENTE VULNERABLE</v>
      </c>
      <c r="AM2" s="503" t="str">
        <f>IF(AND(AJ2&lt;=AK$7),"1",IF(AND(AJ2&gt;AK$7,AJ2&lt;=AK$8),"2",IF(AND(AJ2&gt;AK$8,AJ2&lt;=AK$9),"3",IF(AND(AJ2&gt;AK$9,AJ2&lt;=AK$10),"4",IF(AND(AJ2&gt;AK$10),"5")))))</f>
        <v>2</v>
      </c>
    </row>
    <row r="3" spans="1:39">
      <c r="A3" s="492" t="str">
        <f>[1]DATOS_CANTON!A4</f>
        <v>AZUAY</v>
      </c>
      <c r="B3" s="499">
        <f>[1]DATOS_CANTON!B4</f>
        <v>102</v>
      </c>
      <c r="C3" s="492" t="str">
        <f>[1]DATOS_CANTON!C4</f>
        <v>GIRON</v>
      </c>
      <c r="D3" s="500">
        <f>([1]DATOS_CANTON!D4-MIN([1]DATOS_CANTON!D$3:D$219))/(MAX([1]DATOS_CANTON!D$3:D$219)-MIN([1]DATOS_CANTON!D$3:D$219))</f>
        <v>0.26862111811152656</v>
      </c>
      <c r="E3" s="500">
        <f>([1]DATOS_CANTON!E4-MIN([1]DATOS_CANTON!E$3:E$219))/(MAX([1]DATOS_CANTON!E$3:E$219)-MIN([1]DATOS_CANTON!E$3:E$219))</f>
        <v>9.1679005967098756E-3</v>
      </c>
      <c r="F3" s="500">
        <f>([1]DATOS_CANTON!F4-MIN([1]DATOS_CANTON!F$3:F$219))/(MAX([1]DATOS_CANTON!F$3:F$219)-MIN([1]DATOS_CANTON!F$3:F$219))</f>
        <v>9.1324200913242004E-3</v>
      </c>
      <c r="G3" s="500">
        <f>([1]DATOS_CANTON!G4-MIN([1]DATOS_CANTON!G$3:G$219))/(MAX([1]DATOS_CANTON!G$3:G$219)-MIN([1]DATOS_CANTON!G$3:G$219))</f>
        <v>4.582906732972551E-3</v>
      </c>
      <c r="H3" s="500">
        <f>([1]DATOS_CANTON!H4-MIN([1]DATOS_CANTON!H$3:H$219))/(MAX([1]DATOS_CANTON!H$3:H$219)-MIN([1]DATOS_CANTON!H$3:H$219))</f>
        <v>3.2847388817124928E-2</v>
      </c>
      <c r="I3" s="500">
        <f>([1]DATOS_CANTON!I4-MIN([1]DATOS_CANTON!I$3:I$219))/(MAX([1]DATOS_CANTON!I$3:I$219)-MIN([1]DATOS_CANTON!I$3:I$219))</f>
        <v>5.1686404768187246E-3</v>
      </c>
      <c r="J3" s="500">
        <f>(MAX([1]DATOS_CANTON!J$3:J$219)-[1]DATOS_CANTON!J4)/(MAX([1]DATOS_CANTON!J$3:J$219)-MIN([1]DATOS_CANTON!J$3:J$219))</f>
        <v>0.9958282889237885</v>
      </c>
      <c r="K3" s="500">
        <f>(MAX([1]DATOS_CANTON!K$3:K$219)-[1]DATOS_CANTON!K4)/(MAX([1]DATOS_CANTON!K$3:K$219)-MIN([1]DATOS_CANTON!K$3:K$219))</f>
        <v>0.99755922735642699</v>
      </c>
      <c r="L3" s="500">
        <f>(MAX([1]DATOS_CANTON!L$3:L$219)-[1]DATOS_CANTON!L4)/(MAX([1]DATOS_CANTON!L$3:L$219)-MIN([1]DATOS_CANTON!L$3:L$219))</f>
        <v>0.99475712450639897</v>
      </c>
      <c r="M3" s="500">
        <f>(MAX([1]DATOS_CANTON!M$3:M$219)-[1]DATOS_CANTON!M4)/(MAX([1]DATOS_CANTON!M$3:M$219)-MIN([1]DATOS_CANTON!M$3:M$219))</f>
        <v>0.99667653270060252</v>
      </c>
      <c r="N3" s="500">
        <f>(MAX([1]DATOS_CANTON!N$3:N$219)-[1]DATOS_CANTON!N4)/(MAX([1]DATOS_CANTON!N$3:N$219)-MIN([1]DATOS_CANTON!N$3:N$219))</f>
        <v>0.99685871706015805</v>
      </c>
      <c r="O3" s="500">
        <f>(MAX([1]DATOS_CANTON!O$3:O$219)-[1]DATOS_CANTON!O4)/(MAX([1]DATOS_CANTON!O$3:O$219)-MIN([1]DATOS_CANTON!O$3:O$219))</f>
        <v>0.99777278990562523</v>
      </c>
      <c r="P3" s="500">
        <f>(MAX([1]DATOS_CANTON!P$3:P$219)-[1]DATOS_CANTON!P4)/(MAX([1]DATOS_CANTON!P$3:P$219)-MIN([1]DATOS_CANTON!P$3:P$219))</f>
        <v>0.99545694422137077</v>
      </c>
      <c r="Q3" s="500">
        <f>([1]DATOS_CANTON!Q4-MIN([1]DATOS_CANTON!Q$3:Q$219))/(MAX([1]DATOS_CANTON!Q$3:Q$219)-MIN([1]DATOS_CANTON!Q$3:Q$219))</f>
        <v>3.3593011302177609E-3</v>
      </c>
      <c r="R3" s="500">
        <f>(MAX([1]DATOS_CANTON!R$3:R$219)-[1]DATOS_CANTON!R4)/(MAX([1]DATOS_CANTON!R$3:R$219)-MIN([1]DATOS_CANTON!R$3:R$219))</f>
        <v>0.99850923806536374</v>
      </c>
      <c r="S3" s="500">
        <f>(MAX([1]DATOS_CANTON!S$3:S$219)-[1]DATOS_CANTON!S4)/(MAX([1]DATOS_CANTON!S$3:S$219)-MIN([1]DATOS_CANTON!S$3:S$219))</f>
        <v>0.99950829345046877</v>
      </c>
      <c r="T3" s="500">
        <f>([1]DATOS_CANTON!T4-MIN([1]DATOS_CANTON!T$3:T$219))/(MAX([1]DATOS_CANTON!T$3:T$219)-MIN([1]DATOS_CANTON!T$3:T$219))</f>
        <v>0.11394195618828239</v>
      </c>
      <c r="U3" s="500">
        <f>(MAX([1]DATOS_CANTON!U$3:U$219)-[1]DATOS_CANTON!U4)/(MAX([1]DATOS_CANTON!U$3:U$219)-MIN([1]DATOS_CANTON!U$3:U$219))</f>
        <v>0.96542712524257313</v>
      </c>
      <c r="V3" s="500">
        <f>(MAX([1]DATOS_CANTON!V$3:V$219)-[1]DATOS_CANTON!V4)/(MAX([1]DATOS_CANTON!V$3:V$219)-MIN([1]DATOS_CANTON!V$3:V$219))</f>
        <v>0.99968322774768681</v>
      </c>
      <c r="W3" s="500">
        <f>(MAX([1]DATOS_CANTON!W$3:W$219)-[1]DATOS_CANTON!W4)/(MAX([1]DATOS_CANTON!W$3:W$219)-MIN([1]DATOS_CANTON!W$3:W$219))</f>
        <v>0.99471943126014506</v>
      </c>
      <c r="X3" s="500">
        <f>([1]DATOS_CANTON!X4-MIN([1]DATOS_CANTON!X$3:X$219))/(MAX([1]DATOS_CANTON!X$3:X$219)-MIN([1]DATOS_CANTON!X$3:X$219))</f>
        <v>0.10638297872340426</v>
      </c>
      <c r="Y3" s="500">
        <f>(MAX([1]DATOS_CANTON!Y$3:Y$219)-[1]DATOS_CANTON!Y4)/(MAX([1]DATOS_CANTON!Y$3:Y$219)-MIN([1]DATOS_CANTON!Y$3:Y$219))</f>
        <v>0.82050099913385666</v>
      </c>
      <c r="Z3" s="500">
        <f>(MAX([1]DATOS_CANTON!Z$3:Z$219)-[1]DATOS_CANTON!Z4)/(MAX([1]DATOS_CANTON!Z$3:Z$219)-MIN([1]DATOS_CANTON!Z$3:Z$219))</f>
        <v>0.99788965933072049</v>
      </c>
      <c r="AA3" s="500">
        <f>(MAX([1]DATOS_CANTON!AA$3:AA$219)-[1]DATOS_CANTON!AA4)/(MAX([1]DATOS_CANTON!AA$3:AA$219)-MIN([1]DATOS_CANTON!AA$3:AA$219))</f>
        <v>0.99597462795803859</v>
      </c>
      <c r="AB3" s="500">
        <f>(MAX([1]DATOS_CANTON!AB$3:AB$219)-[1]DATOS_CANTON!AB4)/(MAX([1]DATOS_CANTON!AB$3:AB$219)-MIN([1]DATOS_CANTON!AB$3:AB$219))</f>
        <v>0.20853519521231112</v>
      </c>
      <c r="AC3" s="500">
        <f>(MAX([1]DATOS_CANTON!AC$3:AC$219)-[1]DATOS_CANTON!AC4)/(MAX([1]DATOS_CANTON!AC$3:AC$219)-MIN([1]DATOS_CANTON!AC$3:AC$219))</f>
        <v>0.99565027910361548</v>
      </c>
      <c r="AD3" s="500">
        <f>([1]DATOS_CANTON!AD4-MIN([1]DATOS_CANTON!AD$3:AD$219))/(MAX([1]DATOS_CANTON!AD$3:AD$219)-MIN([1]DATOS_CANTON!AD$3:AD$219))</f>
        <v>2.8469750889679714E-2</v>
      </c>
      <c r="AE3" s="500">
        <f>(MAX([1]DATOS_CANTON!AE$3:AE$219)-[1]DATOS_CANTON!AE4)/(MAX([1]DATOS_CANTON!AE$3:AE$219)-MIN([1]DATOS_CANTON!AE$3:AE$219))</f>
        <v>0.99721835883171073</v>
      </c>
      <c r="AF3" s="500">
        <f>(MAX([1]DATOS_CANTON!AF$3:AF$219)-[1]DATOS_CANTON!AF4)/(MAX([1]DATOS_CANTON!AF$3:AF$219)-MIN([1]DATOS_CANTON!AF$3:AF$219))</f>
        <v>1</v>
      </c>
      <c r="AG3" s="500">
        <f>([1]DATOS_CANTON!AG4-MIN([1]DATOS_CANTON!AG$3:AG$219))/(MAX([1]DATOS_CANTON!AG$3:AG$219)-MIN([1]DATOS_CANTON!AG$3:AG$219))</f>
        <v>0.22871557034624371</v>
      </c>
      <c r="AH3" s="500">
        <f>(MAX([1]DATOS_CANTON!AH$3:AH$219)-[1]DATOS_CANTON!AH4)/(MAX([1]DATOS_CANTON!AH$3:AH$219)-MIN([1]DATOS_CANTON!AH$3:AH$219))</f>
        <v>0.54545454545454541</v>
      </c>
      <c r="AI3" s="501">
        <f t="shared" ref="AI3:AI66" si="0">(D3*$D$222)+(E3*$E$222)+(F3*$F$222)+(G3*$G$222)+(H3*$H$222)+(I3*$I$222)+(J3*$J$222)+(K3*$K$222)+(L3*$L$222)+(M3*$M$222)+(N3*$N$222)+(O3*$O$222)+(P3*$P$222)+(Q3*$Q$222)+(R3*$R$222)+(S3*$S$222)+(T3*$T$222)+(U3*$U$222)+(V3*$V$222)+(W3*$W$222)+(X3*$X$222)+(Y3*$Y$222)+(Z3*$Z$222)+(AA3*$AA$222)+(AB3*$AB$222)+(AC3*$AC$222)+(AD3*$AD$222)+(AE3*$AE$222)+(AF3*$AF$222)+(AG3*$AG$222)+(AH3*$AH$222)</f>
        <v>0.5676896144093172</v>
      </c>
      <c r="AJ3" s="501">
        <f t="shared" ref="AJ3:AJ66" si="1">(AI3-MIN($AI$2:$AI$218))/((MAX($AI$2:$AI$218)-MIN($AI$2:$AI$218)))</f>
        <v>0.72882171757288428</v>
      </c>
      <c r="AK3" s="501">
        <f>_xlfn.VAR.P(AJ2:AJ218)</f>
        <v>8.9052916918551123E-3</v>
      </c>
      <c r="AL3" s="502" t="str">
        <f t="shared" ref="AL3:AL66" si="2">IF(AND(AJ3&lt;=AK$7),"MENOS VULNERABLE",IF(AND(AJ3&gt;AK$7,AJ3&lt;=AK$8),"MODERADAMENTE VULNERABLE",IF(AND(AJ3&gt;AK$8,AJ3&lt;=AK$9),"VULNERABLE.",IF(AND(AJ3&gt;AK$9,AJ3&lt;=AK$10),"ALTAMENTE VULNERABLE",IF(AND(AJ3&gt;AK$10),"MUY ALTAMENTE VULNERABLE")))))</f>
        <v>MODERADAMENTE VULNERABLE</v>
      </c>
      <c r="AM3" s="503" t="str">
        <f t="shared" ref="AM3:AM66" si="3">IF(AND(AJ3&lt;=AK$7),"1",IF(AND(AJ3&gt;AK$7,AJ3&lt;=AK$8),"2",IF(AND(AJ3&gt;AK$8,AJ3&lt;=AK$9),"3",IF(AND(AJ3&gt;AK$9,AJ3&lt;=AK$10),"4",IF(AND(AJ3&gt;AK$10),"5")))))</f>
        <v>2</v>
      </c>
    </row>
    <row r="4" spans="1:39">
      <c r="A4" s="492" t="str">
        <f>[1]DATOS_CANTON!A5</f>
        <v>AZUAY</v>
      </c>
      <c r="B4" s="499">
        <f>[1]DATOS_CANTON!B5</f>
        <v>103</v>
      </c>
      <c r="C4" s="492" t="str">
        <f>[1]DATOS_CANTON!C5</f>
        <v>GUALACEO</v>
      </c>
      <c r="D4" s="500">
        <f>([1]DATOS_CANTON!D5-MIN([1]DATOS_CANTON!D$3:D$219))/(MAX([1]DATOS_CANTON!D$3:D$219)-MIN([1]DATOS_CANTON!D$3:D$219))</f>
        <v>0.26971127227462671</v>
      </c>
      <c r="E4" s="500">
        <f>([1]DATOS_CANTON!E5-MIN([1]DATOS_CANTON!E$3:E$219))/(MAX([1]DATOS_CANTON!E$3:E$219)-MIN([1]DATOS_CANTON!E$3:E$219))</f>
        <v>3.1682757140106453E-2</v>
      </c>
      <c r="F4" s="500">
        <f>([1]DATOS_CANTON!F5-MIN([1]DATOS_CANTON!F$3:F$219))/(MAX([1]DATOS_CANTON!F$3:F$219)-MIN([1]DATOS_CANTON!F$3:F$219))</f>
        <v>4.5662100456621002E-3</v>
      </c>
      <c r="G4" s="500">
        <f>([1]DATOS_CANTON!G5-MIN([1]DATOS_CANTON!G$3:G$219))/(MAX([1]DATOS_CANTON!G$3:G$219)-MIN([1]DATOS_CANTON!G$3:G$219))</f>
        <v>1.8974297605276105E-2</v>
      </c>
      <c r="H4" s="500">
        <f>([1]DATOS_CANTON!H5-MIN([1]DATOS_CANTON!H$3:H$219))/(MAX([1]DATOS_CANTON!H$3:H$219)-MIN([1]DATOS_CANTON!H$3:H$219))</f>
        <v>0.14153902934120685</v>
      </c>
      <c r="I4" s="500">
        <f>([1]DATOS_CANTON!I5-MIN([1]DATOS_CANTON!I$3:I$219))/(MAX([1]DATOS_CANTON!I$3:I$219)-MIN([1]DATOS_CANTON!I$3:I$219))</f>
        <v>1.8602449283685412E-2</v>
      </c>
      <c r="J4" s="500">
        <f>(MAX([1]DATOS_CANTON!J$3:J$219)-[1]DATOS_CANTON!J5)/(MAX([1]DATOS_CANTON!J$3:J$219)-MIN([1]DATOS_CANTON!J$3:J$219))</f>
        <v>0.98899537850875385</v>
      </c>
      <c r="K4" s="500">
        <f>(MAX([1]DATOS_CANTON!K$3:K$219)-[1]DATOS_CANTON!K5)/(MAX([1]DATOS_CANTON!K$3:K$219)-MIN([1]DATOS_CANTON!K$3:K$219))</f>
        <v>0.98254384122001559</v>
      </c>
      <c r="L4" s="500">
        <f>(MAX([1]DATOS_CANTON!L$3:L$219)-[1]DATOS_CANTON!L5)/(MAX([1]DATOS_CANTON!L$3:L$219)-MIN([1]DATOS_CANTON!L$3:L$219))</f>
        <v>0.98369728975371484</v>
      </c>
      <c r="M4" s="500">
        <f>(MAX([1]DATOS_CANTON!M$3:M$219)-[1]DATOS_CANTON!M5)/(MAX([1]DATOS_CANTON!M$3:M$219)-MIN([1]DATOS_CANTON!M$3:M$219))</f>
        <v>0.99130321339171412</v>
      </c>
      <c r="N4" s="500">
        <f>(MAX([1]DATOS_CANTON!N$3:N$219)-[1]DATOS_CANTON!N5)/(MAX([1]DATOS_CANTON!N$3:N$219)-MIN([1]DATOS_CANTON!N$3:N$219))</f>
        <v>0.98805279634727916</v>
      </c>
      <c r="O4" s="500">
        <f>(MAX([1]DATOS_CANTON!O$3:O$219)-[1]DATOS_CANTON!O5)/(MAX([1]DATOS_CANTON!O$3:O$219)-MIN([1]DATOS_CANTON!O$3:O$219))</f>
        <v>0.99376034526089552</v>
      </c>
      <c r="P4" s="500">
        <f>(MAX([1]DATOS_CANTON!P$3:P$219)-[1]DATOS_CANTON!P5)/(MAX([1]DATOS_CANTON!P$3:P$219)-MIN([1]DATOS_CANTON!P$3:P$219))</f>
        <v>0.98596135755119763</v>
      </c>
      <c r="Q4" s="500">
        <f>([1]DATOS_CANTON!Q5-MIN([1]DATOS_CANTON!Q$3:Q$219))/(MAX([1]DATOS_CANTON!Q$3:Q$219)-MIN([1]DATOS_CANTON!Q$3:Q$219))</f>
        <v>1.1955057608958666E-2</v>
      </c>
      <c r="R4" s="500">
        <f>(MAX([1]DATOS_CANTON!R$3:R$219)-[1]DATOS_CANTON!R5)/(MAX([1]DATOS_CANTON!R$3:R$219)-MIN([1]DATOS_CANTON!R$3:R$219))</f>
        <v>0.99377917467692389</v>
      </c>
      <c r="S4" s="500">
        <f>(MAX([1]DATOS_CANTON!S$3:S$219)-[1]DATOS_CANTON!S5)/(MAX([1]DATOS_CANTON!S$3:S$219)-MIN([1]DATOS_CANTON!S$3:S$219))</f>
        <v>0.99707707773334209</v>
      </c>
      <c r="T4" s="500">
        <f>([1]DATOS_CANTON!T5-MIN([1]DATOS_CANTON!T$3:T$219))/(MAX([1]DATOS_CANTON!T$3:T$219)-MIN([1]DATOS_CANTON!T$3:T$219))</f>
        <v>0.13603885939734869</v>
      </c>
      <c r="U4" s="500">
        <f>(MAX([1]DATOS_CANTON!U$3:U$219)-[1]DATOS_CANTON!U5)/(MAX([1]DATOS_CANTON!U$3:U$219)-MIN([1]DATOS_CANTON!U$3:U$219))</f>
        <v>0.93145226640696854</v>
      </c>
      <c r="V4" s="500">
        <f>(MAX([1]DATOS_CANTON!V$3:V$219)-[1]DATOS_CANTON!V5)/(MAX([1]DATOS_CANTON!V$3:V$219)-MIN([1]DATOS_CANTON!V$3:V$219))</f>
        <v>0.99971655062229947</v>
      </c>
      <c r="W4" s="500">
        <f>(MAX([1]DATOS_CANTON!W$3:W$219)-[1]DATOS_CANTON!W5)/(MAX([1]DATOS_CANTON!W$3:W$219)-MIN([1]DATOS_CANTON!W$3:W$219))</f>
        <v>0.98247344305410012</v>
      </c>
      <c r="X4" s="500">
        <f>([1]DATOS_CANTON!X5-MIN([1]DATOS_CANTON!X$3:X$219))/(MAX([1]DATOS_CANTON!X$3:X$219)-MIN([1]DATOS_CANTON!X$3:X$219))</f>
        <v>6.3829787234042548E-2</v>
      </c>
      <c r="Y4" s="500">
        <f>(MAX([1]DATOS_CANTON!Y$3:Y$219)-[1]DATOS_CANTON!Y5)/(MAX([1]DATOS_CANTON!Y$3:Y$219)-MIN([1]DATOS_CANTON!Y$3:Y$219))</f>
        <v>0.7007080161615139</v>
      </c>
      <c r="Z4" s="500">
        <f>(MAX([1]DATOS_CANTON!Z$3:Z$219)-[1]DATOS_CANTON!Z5)/(MAX([1]DATOS_CANTON!Z$3:Z$219)-MIN([1]DATOS_CANTON!Z$3:Z$219))</f>
        <v>0.98944829665360268</v>
      </c>
      <c r="AA4" s="500">
        <f>(MAX([1]DATOS_CANTON!AA$3:AA$219)-[1]DATOS_CANTON!AA5)/(MAX([1]DATOS_CANTON!AA$3:AA$219)-MIN([1]DATOS_CANTON!AA$3:AA$219))</f>
        <v>0.9908514271773603</v>
      </c>
      <c r="AB4" s="500">
        <f>(MAX([1]DATOS_CANTON!AB$3:AB$219)-[1]DATOS_CANTON!AB5)/(MAX([1]DATOS_CANTON!AB$3:AB$219)-MIN([1]DATOS_CANTON!AB$3:AB$219))</f>
        <v>0.18462498050834242</v>
      </c>
      <c r="AC4" s="500">
        <f>(MAX([1]DATOS_CANTON!AC$3:AC$219)-[1]DATOS_CANTON!AC5)/(MAX([1]DATOS_CANTON!AC$3:AC$219)-MIN([1]DATOS_CANTON!AC$3:AC$219))</f>
        <v>0.98577061582122361</v>
      </c>
      <c r="AD4" s="500">
        <f>([1]DATOS_CANTON!AD5-MIN([1]DATOS_CANTON!AD$3:AD$219))/(MAX([1]DATOS_CANTON!AD$3:AD$219)-MIN([1]DATOS_CANTON!AD$3:AD$219))</f>
        <v>1.2455516014234875E-2</v>
      </c>
      <c r="AE4" s="500">
        <f>(MAX([1]DATOS_CANTON!AE$3:AE$219)-[1]DATOS_CANTON!AE5)/(MAX([1]DATOS_CANTON!AE$3:AE$219)-MIN([1]DATOS_CANTON!AE$3:AE$219))</f>
        <v>0.99860917941585536</v>
      </c>
      <c r="AF4" s="500">
        <f>(MAX([1]DATOS_CANTON!AF$3:AF$219)-[1]DATOS_CANTON!AF5)/(MAX([1]DATOS_CANTON!AF$3:AF$219)-MIN([1]DATOS_CANTON!AF$3:AF$219))</f>
        <v>0.98901098901098905</v>
      </c>
      <c r="AG4" s="500">
        <f>([1]DATOS_CANTON!AG5-MIN([1]DATOS_CANTON!AG$3:AG$219))/(MAX([1]DATOS_CANTON!AG$3:AG$219)-MIN([1]DATOS_CANTON!AG$3:AG$219))</f>
        <v>0.23267719323089994</v>
      </c>
      <c r="AH4" s="500">
        <f>(MAX([1]DATOS_CANTON!AH$3:AH$219)-[1]DATOS_CANTON!AH5)/(MAX([1]DATOS_CANTON!AH$3:AH$219)-MIN([1]DATOS_CANTON!AH$3:AH$219))</f>
        <v>1</v>
      </c>
      <c r="AI4" s="501">
        <f t="shared" si="0"/>
        <v>0.58060651615172965</v>
      </c>
      <c r="AJ4" s="501">
        <f t="shared" si="1"/>
        <v>0.76145836417972856</v>
      </c>
      <c r="AK4" s="501">
        <f>(AK2^2)+AK3</f>
        <v>0.57623386882368866</v>
      </c>
      <c r="AL4" s="502" t="str">
        <f t="shared" si="2"/>
        <v>VULNERABLE.</v>
      </c>
      <c r="AM4" s="503" t="str">
        <f t="shared" si="3"/>
        <v>3</v>
      </c>
    </row>
    <row r="5" spans="1:39">
      <c r="A5" s="492" t="str">
        <f>[1]DATOS_CANTON!A6</f>
        <v>AZUAY</v>
      </c>
      <c r="B5" s="499">
        <f>[1]DATOS_CANTON!B6</f>
        <v>104</v>
      </c>
      <c r="C5" s="492" t="str">
        <f>[1]DATOS_CANTON!C6</f>
        <v>NABON</v>
      </c>
      <c r="D5" s="500">
        <f>([1]DATOS_CANTON!D6-MIN([1]DATOS_CANTON!D$3:D$219))/(MAX([1]DATOS_CANTON!D$3:D$219)-MIN([1]DATOS_CANTON!D$3:D$219))</f>
        <v>0.52579871240108977</v>
      </c>
      <c r="E5" s="500">
        <f>([1]DATOS_CANTON!E6-MIN([1]DATOS_CANTON!E$3:E$219))/(MAX([1]DATOS_CANTON!E$3:E$219)-MIN([1]DATOS_CANTON!E$3:E$219))</f>
        <v>6.4260627044158813E-3</v>
      </c>
      <c r="F5" s="500">
        <f>([1]DATOS_CANTON!F6-MIN([1]DATOS_CANTON!F$3:F$219))/(MAX([1]DATOS_CANTON!F$3:F$219)-MIN([1]DATOS_CANTON!F$3:F$219))</f>
        <v>4.5662100456621002E-3</v>
      </c>
      <c r="G5" s="500">
        <f>([1]DATOS_CANTON!G6-MIN([1]DATOS_CANTON!G$3:G$219))/(MAX([1]DATOS_CANTON!G$3:G$219)-MIN([1]DATOS_CANTON!G$3:G$219))</f>
        <v>6.4089778876966243E-3</v>
      </c>
      <c r="H5" s="500">
        <f>([1]DATOS_CANTON!H6-MIN([1]DATOS_CANTON!H$3:H$219))/(MAX([1]DATOS_CANTON!H$3:H$219)-MIN([1]DATOS_CANTON!H$3:H$219))</f>
        <v>0.12142461708802361</v>
      </c>
      <c r="I5" s="500">
        <f>([1]DATOS_CANTON!I6-MIN([1]DATOS_CANTON!I$3:I$219))/(MAX([1]DATOS_CANTON!I$3:I$219)-MIN([1]DATOS_CANTON!I$3:I$219))</f>
        <v>9.0257190308411072E-3</v>
      </c>
      <c r="J5" s="500">
        <f>(MAX([1]DATOS_CANTON!J$3:J$219)-[1]DATOS_CANTON!J6)/(MAX([1]DATOS_CANTON!J$3:J$219)-MIN([1]DATOS_CANTON!J$3:J$219))</f>
        <v>0.99742500852708238</v>
      </c>
      <c r="K5" s="500">
        <f>(MAX([1]DATOS_CANTON!K$3:K$219)-[1]DATOS_CANTON!K6)/(MAX([1]DATOS_CANTON!K$3:K$219)-MIN([1]DATOS_CANTON!K$3:K$219))</f>
        <v>0.99878888243508779</v>
      </c>
      <c r="L5" s="500">
        <f>(MAX([1]DATOS_CANTON!L$3:L$219)-[1]DATOS_CANTON!L6)/(MAX([1]DATOS_CANTON!L$3:L$219)-MIN([1]DATOS_CANTON!L$3:L$219))</f>
        <v>0.99399908019728178</v>
      </c>
      <c r="M5" s="500">
        <f>(MAX([1]DATOS_CANTON!M$3:M$219)-[1]DATOS_CANTON!M6)/(MAX([1]DATOS_CANTON!M$3:M$219)-MIN([1]DATOS_CANTON!M$3:M$219))</f>
        <v>0.99856004827018252</v>
      </c>
      <c r="N5" s="500">
        <f>(MAX([1]DATOS_CANTON!N$3:N$219)-[1]DATOS_CANTON!N6)/(MAX([1]DATOS_CANTON!N$3:N$219)-MIN([1]DATOS_CANTON!N$3:N$219))</f>
        <v>0.99588641519782606</v>
      </c>
      <c r="O5" s="500">
        <f>(MAX([1]DATOS_CANTON!O$3:O$219)-[1]DATOS_CANTON!O6)/(MAX([1]DATOS_CANTON!O$3:O$219)-MIN([1]DATOS_CANTON!O$3:O$219))</f>
        <v>0.99854581379830321</v>
      </c>
      <c r="P5" s="500">
        <f>(MAX([1]DATOS_CANTON!P$3:P$219)-[1]DATOS_CANTON!P6)/(MAX([1]DATOS_CANTON!P$3:P$219)-MIN([1]DATOS_CANTON!P$3:P$219))</f>
        <v>0.99513218809733506</v>
      </c>
      <c r="Q5" s="500">
        <f>([1]DATOS_CANTON!Q6-MIN([1]DATOS_CANTON!Q$3:Q$219))/(MAX([1]DATOS_CANTON!Q$3:Q$219)-MIN([1]DATOS_CANTON!Q$3:Q$219))</f>
        <v>3.3538356203179835E-3</v>
      </c>
      <c r="R5" s="500">
        <f>(MAX([1]DATOS_CANTON!R$3:R$219)-[1]DATOS_CANTON!R6)/(MAX([1]DATOS_CANTON!R$3:R$219)-MIN([1]DATOS_CANTON!R$3:R$219))</f>
        <v>0.99915834065773657</v>
      </c>
      <c r="S5" s="500">
        <f>(MAX([1]DATOS_CANTON!S$3:S$219)-[1]DATOS_CANTON!S6)/(MAX([1]DATOS_CANTON!S$3:S$219)-MIN([1]DATOS_CANTON!S$3:S$219))</f>
        <v>0.99948643982604513</v>
      </c>
      <c r="T5" s="500">
        <f>([1]DATOS_CANTON!T6-MIN([1]DATOS_CANTON!T$3:T$219))/(MAX([1]DATOS_CANTON!T$3:T$219)-MIN([1]DATOS_CANTON!T$3:T$219))</f>
        <v>0.16960358500600894</v>
      </c>
      <c r="U5" s="500">
        <f>(MAX([1]DATOS_CANTON!U$3:U$219)-[1]DATOS_CANTON!U6)/(MAX([1]DATOS_CANTON!U$3:U$219)-MIN([1]DATOS_CANTON!U$3:U$219))</f>
        <v>0.970475993598374</v>
      </c>
      <c r="V5" s="500">
        <f>(MAX([1]DATOS_CANTON!V$3:V$219)-[1]DATOS_CANTON!V6)/(MAX([1]DATOS_CANTON!V$3:V$219)-MIN([1]DATOS_CANTON!V$3:V$219))</f>
        <v>0.99865901656432354</v>
      </c>
      <c r="W5" s="500">
        <f>(MAX([1]DATOS_CANTON!W$3:W$219)-[1]DATOS_CANTON!W6)/(MAX([1]DATOS_CANTON!W$3:W$219)-MIN([1]DATOS_CANTON!W$3:W$219))</f>
        <v>0.99827405535351044</v>
      </c>
      <c r="X5" s="500">
        <f>([1]DATOS_CANTON!X6-MIN([1]DATOS_CANTON!X$3:X$219))/(MAX([1]DATOS_CANTON!X$3:X$219)-MIN([1]DATOS_CANTON!X$3:X$219))</f>
        <v>0.31914893617021278</v>
      </c>
      <c r="Y5" s="500">
        <f>(MAX([1]DATOS_CANTON!Y$3:Y$219)-[1]DATOS_CANTON!Y6)/(MAX([1]DATOS_CANTON!Y$3:Y$219)-MIN([1]DATOS_CANTON!Y$3:Y$219))</f>
        <v>0.74715593396055546</v>
      </c>
      <c r="Z5" s="500">
        <f>(MAX([1]DATOS_CANTON!Z$3:Z$219)-[1]DATOS_CANTON!Z6)/(MAX([1]DATOS_CANTON!Z$3:Z$219)-MIN([1]DATOS_CANTON!Z$3:Z$219))</f>
        <v>0.99939704552306297</v>
      </c>
      <c r="AA5" s="500">
        <f>(MAX([1]DATOS_CANTON!AA$3:AA$219)-[1]DATOS_CANTON!AA6)/(MAX([1]DATOS_CANTON!AA$3:AA$219)-MIN([1]DATOS_CANTON!AA$3:AA$219))</f>
        <v>0.99585264698706999</v>
      </c>
      <c r="AB5" s="500">
        <f>(MAX([1]DATOS_CANTON!AB$3:AB$219)-[1]DATOS_CANTON!AB6)/(MAX([1]DATOS_CANTON!AB$3:AB$219)-MIN([1]DATOS_CANTON!AB$3:AB$219))</f>
        <v>0.24085855282715971</v>
      </c>
      <c r="AC5" s="500">
        <f>(MAX([1]DATOS_CANTON!AC$3:AC$219)-[1]DATOS_CANTON!AC6)/(MAX([1]DATOS_CANTON!AC$3:AC$219)-MIN([1]DATOS_CANTON!AC$3:AC$219))</f>
        <v>0.99506225355578215</v>
      </c>
      <c r="AD5" s="500">
        <f>([1]DATOS_CANTON!AD6-MIN([1]DATOS_CANTON!AD$3:AD$219))/(MAX([1]DATOS_CANTON!AD$3:AD$219)-MIN([1]DATOS_CANTON!AD$3:AD$219))</f>
        <v>1.9572953736654804E-2</v>
      </c>
      <c r="AE5" s="500">
        <f>(MAX([1]DATOS_CANTON!AE$3:AE$219)-[1]DATOS_CANTON!AE6)/(MAX([1]DATOS_CANTON!AE$3:AE$219)-MIN([1]DATOS_CANTON!AE$3:AE$219))</f>
        <v>0.99582753824756609</v>
      </c>
      <c r="AF5" s="500">
        <f>(MAX([1]DATOS_CANTON!AF$3:AF$219)-[1]DATOS_CANTON!AF6)/(MAX([1]DATOS_CANTON!AF$3:AF$219)-MIN([1]DATOS_CANTON!AF$3:AF$219))</f>
        <v>1</v>
      </c>
      <c r="AG5" s="500">
        <f>([1]DATOS_CANTON!AG6-MIN([1]DATOS_CANTON!AG$3:AG$219))/(MAX([1]DATOS_CANTON!AG$3:AG$219)-MIN([1]DATOS_CANTON!AG$3:AG$219))</f>
        <v>0.22718969057565672</v>
      </c>
      <c r="AH5" s="500">
        <f>(MAX([1]DATOS_CANTON!AH$3:AH$219)-[1]DATOS_CANTON!AH6)/(MAX([1]DATOS_CANTON!AH$3:AH$219)-MIN([1]DATOS_CANTON!AH$3:AH$219))</f>
        <v>0.45454545454545453</v>
      </c>
      <c r="AI5" s="501">
        <f t="shared" si="0"/>
        <v>0.5913671899195232</v>
      </c>
      <c r="AJ5" s="501">
        <f t="shared" si="1"/>
        <v>0.78864695119652695</v>
      </c>
      <c r="AK5" s="501">
        <f>(AK2*(AK4-AK2))/((AK2^2)-AK4)</f>
        <v>14.968876642511301</v>
      </c>
      <c r="AL5" s="502" t="str">
        <f t="shared" si="2"/>
        <v>ALTAMENTE VULNERABLE</v>
      </c>
      <c r="AM5" s="503" t="str">
        <f t="shared" si="3"/>
        <v>4</v>
      </c>
    </row>
    <row r="6" spans="1:39">
      <c r="A6" s="492" t="str">
        <f>[1]DATOS_CANTON!A7</f>
        <v>AZUAY</v>
      </c>
      <c r="B6" s="499">
        <f>[1]DATOS_CANTON!B7</f>
        <v>105</v>
      </c>
      <c r="C6" s="492" t="str">
        <f>[1]DATOS_CANTON!C7</f>
        <v>PAUTE</v>
      </c>
      <c r="D6" s="500">
        <f>([1]DATOS_CANTON!D7-MIN([1]DATOS_CANTON!D$3:D$219))/(MAX([1]DATOS_CANTON!D$3:D$219)-MIN([1]DATOS_CANTON!D$3:D$219))</f>
        <v>0.30247216069394617</v>
      </c>
      <c r="E6" s="500">
        <f>([1]DATOS_CANTON!E7-MIN([1]DATOS_CANTON!E$3:E$219))/(MAX([1]DATOS_CANTON!E$3:E$219)-MIN([1]DATOS_CANTON!E$3:E$219))</f>
        <v>2.4403235354362222E-2</v>
      </c>
      <c r="F6" s="500">
        <f>([1]DATOS_CANTON!F7-MIN([1]DATOS_CANTON!F$3:F$219))/(MAX([1]DATOS_CANTON!F$3:F$219)-MIN([1]DATOS_CANTON!F$3:F$219))</f>
        <v>0</v>
      </c>
      <c r="G6" s="500">
        <f>([1]DATOS_CANTON!G7-MIN([1]DATOS_CANTON!G$3:G$219))/(MAX([1]DATOS_CANTON!G$3:G$219)-MIN([1]DATOS_CANTON!G$3:G$219))</f>
        <v>1.0659468755124744E-2</v>
      </c>
      <c r="H6" s="500">
        <f>([1]DATOS_CANTON!H7-MIN([1]DATOS_CANTON!H$3:H$219))/(MAX([1]DATOS_CANTON!H$3:H$219)-MIN([1]DATOS_CANTON!H$3:H$219))</f>
        <v>0.11109060712308544</v>
      </c>
      <c r="I6" s="500">
        <f>([1]DATOS_CANTON!I7-MIN([1]DATOS_CANTON!I$3:I$219))/(MAX([1]DATOS_CANTON!I$3:I$219)-MIN([1]DATOS_CANTON!I$3:I$219))</f>
        <v>1.332515870675338E-2</v>
      </c>
      <c r="J6" s="500">
        <f>(MAX([1]DATOS_CANTON!J$3:J$219)-[1]DATOS_CANTON!J7)/(MAX([1]DATOS_CANTON!J$3:J$219)-MIN([1]DATOS_CANTON!J$3:J$219))</f>
        <v>0.99322893435833237</v>
      </c>
      <c r="K6" s="500">
        <f>(MAX([1]DATOS_CANTON!K$3:K$219)-[1]DATOS_CANTON!K7)/(MAX([1]DATOS_CANTON!K$3:K$219)-MIN([1]DATOS_CANTON!K$3:K$219))</f>
        <v>0.99142331030562181</v>
      </c>
      <c r="L6" s="500">
        <f>(MAX([1]DATOS_CANTON!L$3:L$219)-[1]DATOS_CANTON!L7)/(MAX([1]DATOS_CANTON!L$3:L$219)-MIN([1]DATOS_CANTON!L$3:L$219))</f>
        <v>0.98963160315270315</v>
      </c>
      <c r="M6" s="500">
        <f>(MAX([1]DATOS_CANTON!M$3:M$219)-[1]DATOS_CANTON!M7)/(MAX([1]DATOS_CANTON!M$3:M$219)-MIN([1]DATOS_CANTON!M$3:M$219))</f>
        <v>0.99419942434545794</v>
      </c>
      <c r="N6" s="500">
        <f>(MAX([1]DATOS_CANTON!N$3:N$219)-[1]DATOS_CANTON!N7)/(MAX([1]DATOS_CANTON!N$3:N$219)-MIN([1]DATOS_CANTON!N$3:N$219))</f>
        <v>0.9925670549938207</v>
      </c>
      <c r="O6" s="500">
        <f>(MAX([1]DATOS_CANTON!O$3:O$219)-[1]DATOS_CANTON!O7)/(MAX([1]DATOS_CANTON!O$3:O$219)-MIN([1]DATOS_CANTON!O$3:O$219))</f>
        <v>0.99572237002885844</v>
      </c>
      <c r="P6" s="500">
        <f>(MAX([1]DATOS_CANTON!P$3:P$219)-[1]DATOS_CANTON!P7)/(MAX([1]DATOS_CANTON!P$3:P$219)-MIN([1]DATOS_CANTON!P$3:P$219))</f>
        <v>0.99109038633623903</v>
      </c>
      <c r="Q6" s="500">
        <f>([1]DATOS_CANTON!Q7-MIN([1]DATOS_CANTON!Q$3:Q$219))/(MAX([1]DATOS_CANTON!Q$3:Q$219)-MIN([1]DATOS_CANTON!Q$3:Q$219))</f>
        <v>6.8000880443958404E-3</v>
      </c>
      <c r="R6" s="500">
        <f>(MAX([1]DATOS_CANTON!R$3:R$219)-[1]DATOS_CANTON!R7)/(MAX([1]DATOS_CANTON!R$3:R$219)-MIN([1]DATOS_CANTON!R$3:R$219))</f>
        <v>0.9967948618405319</v>
      </c>
      <c r="S6" s="500">
        <f>(MAX([1]DATOS_CANTON!S$3:S$219)-[1]DATOS_CANTON!S7)/(MAX([1]DATOS_CANTON!S$3:S$219)-MIN([1]DATOS_CANTON!S$3:S$219))</f>
        <v>0.99864507528573609</v>
      </c>
      <c r="T6" s="500">
        <f>([1]DATOS_CANTON!T7-MIN([1]DATOS_CANTON!T$3:T$219))/(MAX([1]DATOS_CANTON!T$3:T$219)-MIN([1]DATOS_CANTON!T$3:T$219))</f>
        <v>0.20208652937312829</v>
      </c>
      <c r="U6" s="500">
        <f>(MAX([1]DATOS_CANTON!U$3:U$219)-[1]DATOS_CANTON!U7)/(MAX([1]DATOS_CANTON!U$3:U$219)-MIN([1]DATOS_CANTON!U$3:U$219))</f>
        <v>0.91664698596237426</v>
      </c>
      <c r="V6" s="500">
        <f>(MAX([1]DATOS_CANTON!V$3:V$219)-[1]DATOS_CANTON!V7)/(MAX([1]DATOS_CANTON!V$3:V$219)-MIN([1]DATOS_CANTON!V$3:V$219))</f>
        <v>0.9969751428677377</v>
      </c>
      <c r="W6" s="500">
        <f>(MAX([1]DATOS_CANTON!W$3:W$219)-[1]DATOS_CANTON!W7)/(MAX([1]DATOS_CANTON!W$3:W$219)-MIN([1]DATOS_CANTON!W$3:W$219))</f>
        <v>0.99046621052415296</v>
      </c>
      <c r="X6" s="500">
        <f>([1]DATOS_CANTON!X7-MIN([1]DATOS_CANTON!X$3:X$219))/(MAX([1]DATOS_CANTON!X$3:X$219)-MIN([1]DATOS_CANTON!X$3:X$219))</f>
        <v>8.5106382978723402E-2</v>
      </c>
      <c r="Y6" s="500">
        <f>(MAX([1]DATOS_CANTON!Y$3:Y$219)-[1]DATOS_CANTON!Y7)/(MAX([1]DATOS_CANTON!Y$3:Y$219)-MIN([1]DATOS_CANTON!Y$3:Y$219))</f>
        <v>0.69081774388982475</v>
      </c>
      <c r="Z6" s="500">
        <f>(MAX([1]DATOS_CANTON!Z$3:Z$219)-[1]DATOS_CANTON!Z7)/(MAX([1]DATOS_CANTON!Z$3:Z$219)-MIN([1]DATOS_CANTON!Z$3:Z$219))</f>
        <v>0.99758818209225208</v>
      </c>
      <c r="AA6" s="500">
        <f>(MAX([1]DATOS_CANTON!AA$3:AA$219)-[1]DATOS_CANTON!AA7)/(MAX([1]DATOS_CANTON!AA$3:AA$219)-MIN([1]DATOS_CANTON!AA$3:AA$219))</f>
        <v>0.9953647231031959</v>
      </c>
      <c r="AB6" s="500">
        <f>(MAX([1]DATOS_CANTON!AB$3:AB$219)-[1]DATOS_CANTON!AB7)/(MAX([1]DATOS_CANTON!AB$3:AB$219)-MIN([1]DATOS_CANTON!AB$3:AB$219))</f>
        <v>0.26945992696521232</v>
      </c>
      <c r="AC6" s="500">
        <f>(MAX([1]DATOS_CANTON!AC$3:AC$219)-[1]DATOS_CANTON!AC7)/(MAX([1]DATOS_CANTON!AC$3:AC$219)-MIN([1]DATOS_CANTON!AC$3:AC$219))</f>
        <v>0.99083138888715128</v>
      </c>
      <c r="AD6" s="500">
        <f>([1]DATOS_CANTON!AD7-MIN([1]DATOS_CANTON!AD$3:AD$219))/(MAX([1]DATOS_CANTON!AD$3:AD$219)-MIN([1]DATOS_CANTON!AD$3:AD$219))</f>
        <v>3.0249110320284697E-2</v>
      </c>
      <c r="AE6" s="500">
        <f>(MAX([1]DATOS_CANTON!AE$3:AE$219)-[1]DATOS_CANTON!AE7)/(MAX([1]DATOS_CANTON!AE$3:AE$219)-MIN([1]DATOS_CANTON!AE$3:AE$219))</f>
        <v>0.99304589707927682</v>
      </c>
      <c r="AF6" s="500">
        <f>(MAX([1]DATOS_CANTON!AF$3:AF$219)-[1]DATOS_CANTON!AF7)/(MAX([1]DATOS_CANTON!AF$3:AF$219)-MIN([1]DATOS_CANTON!AF$3:AF$219))</f>
        <v>1</v>
      </c>
      <c r="AG6" s="500">
        <f>([1]DATOS_CANTON!AG7-MIN([1]DATOS_CANTON!AG$3:AG$219))/(MAX([1]DATOS_CANTON!AG$3:AG$219)-MIN([1]DATOS_CANTON!AG$3:AG$219))</f>
        <v>0.33698576789633933</v>
      </c>
      <c r="AH6" s="500">
        <f>(MAX([1]DATOS_CANTON!AH$3:AH$219)-[1]DATOS_CANTON!AH7)/(MAX([1]DATOS_CANTON!AH$3:AH$219)-MIN([1]DATOS_CANTON!AH$3:AH$219))</f>
        <v>0.90909090909090906</v>
      </c>
      <c r="AI6" s="501">
        <f t="shared" si="0"/>
        <v>0.5917769598351823</v>
      </c>
      <c r="AJ6" s="501">
        <f t="shared" si="1"/>
        <v>0.78968230132879369</v>
      </c>
      <c r="AK6" s="501">
        <f>((AK4-AK2)*(1-AK2))/((AK2^2)-AK4)</f>
        <v>4.9045098808089103</v>
      </c>
      <c r="AL6" s="502" t="str">
        <f t="shared" si="2"/>
        <v>ALTAMENTE VULNERABLE</v>
      </c>
      <c r="AM6" s="503" t="str">
        <f t="shared" si="3"/>
        <v>4</v>
      </c>
    </row>
    <row r="7" spans="1:39">
      <c r="A7" s="492" t="str">
        <f>[1]DATOS_CANTON!A8</f>
        <v>AZUAY</v>
      </c>
      <c r="B7" s="499">
        <f>[1]DATOS_CANTON!B8</f>
        <v>106</v>
      </c>
      <c r="C7" s="492" t="str">
        <f>[1]DATOS_CANTON!C8</f>
        <v>PUCARA</v>
      </c>
      <c r="D7" s="500">
        <f>([1]DATOS_CANTON!D8-MIN([1]DATOS_CANTON!D$3:D$219))/(MAX([1]DATOS_CANTON!D$3:D$219)-MIN([1]DATOS_CANTON!D$3:D$219))</f>
        <v>0.48824170070710721</v>
      </c>
      <c r="E7" s="500">
        <f>([1]DATOS_CANTON!E8-MIN([1]DATOS_CANTON!E$3:E$219))/(MAX([1]DATOS_CANTON!E$3:E$219)-MIN([1]DATOS_CANTON!E$3:E$219))</f>
        <v>4.358731818746811E-3</v>
      </c>
      <c r="F7" s="500">
        <f>([1]DATOS_CANTON!F8-MIN([1]DATOS_CANTON!F$3:F$219))/(MAX([1]DATOS_CANTON!F$3:F$219)-MIN([1]DATOS_CANTON!F$3:F$219))</f>
        <v>1.3698630136986301E-2</v>
      </c>
      <c r="G7" s="500">
        <f>([1]DATOS_CANTON!G8-MIN([1]DATOS_CANTON!G$3:G$219))/(MAX([1]DATOS_CANTON!G$3:G$219)-MIN([1]DATOS_CANTON!G$3:G$219))</f>
        <v>3.9889903865331687E-3</v>
      </c>
      <c r="H7" s="500">
        <f>([1]DATOS_CANTON!H8-MIN([1]DATOS_CANTON!H$3:H$219))/(MAX([1]DATOS_CANTON!H$3:H$219)-MIN([1]DATOS_CANTON!H$3:H$219))</f>
        <v>5.9974164975087653E-2</v>
      </c>
      <c r="I7" s="500">
        <f>([1]DATOS_CANTON!I8-MIN([1]DATOS_CANTON!I$3:I$219))/(MAX([1]DATOS_CANTON!I$3:I$219)-MIN([1]DATOS_CANTON!I$3:I$219))</f>
        <v>6.5655703354183803E-3</v>
      </c>
      <c r="J7" s="500">
        <f>(MAX([1]DATOS_CANTON!J$3:J$219)-[1]DATOS_CANTON!J8)/(MAX([1]DATOS_CANTON!J$3:J$219)-MIN([1]DATOS_CANTON!J$3:J$219))</f>
        <v>0.99844638432965893</v>
      </c>
      <c r="K7" s="500">
        <f>(MAX([1]DATOS_CANTON!K$3:K$219)-[1]DATOS_CANTON!K8)/(MAX([1]DATOS_CANTON!K$3:K$219)-MIN([1]DATOS_CANTON!K$3:K$219))</f>
        <v>0.99974665397876838</v>
      </c>
      <c r="L7" s="500">
        <f>(MAX([1]DATOS_CANTON!L$3:L$219)-[1]DATOS_CANTON!L8)/(MAX([1]DATOS_CANTON!L$3:L$219)-MIN([1]DATOS_CANTON!L$3:L$219))</f>
        <v>0.99648254753635601</v>
      </c>
      <c r="M7" s="500">
        <f>(MAX([1]DATOS_CANTON!M$3:M$219)-[1]DATOS_CANTON!M8)/(MAX([1]DATOS_CANTON!M$3:M$219)-MIN([1]DATOS_CANTON!M$3:M$219))</f>
        <v>0.99822248314212791</v>
      </c>
      <c r="N7" s="500">
        <f>(MAX([1]DATOS_CANTON!N$3:N$219)-[1]DATOS_CANTON!N8)/(MAX([1]DATOS_CANTON!N$3:N$219)-MIN([1]DATOS_CANTON!N$3:N$219))</f>
        <v>0.99797704227910411</v>
      </c>
      <c r="O7" s="500">
        <f>(MAX([1]DATOS_CANTON!O$3:O$219)-[1]DATOS_CANTON!O8)/(MAX([1]DATOS_CANTON!O$3:O$219)-MIN([1]DATOS_CANTON!O$3:O$219))</f>
        <v>0.99944883049804578</v>
      </c>
      <c r="P7" s="500">
        <f>(MAX([1]DATOS_CANTON!P$3:P$219)-[1]DATOS_CANTON!P8)/(MAX([1]DATOS_CANTON!P$3:P$219)-MIN([1]DATOS_CANTON!P$3:P$219))</f>
        <v>0.99752196957529315</v>
      </c>
      <c r="Q7" s="500">
        <f>([1]DATOS_CANTON!Q8-MIN([1]DATOS_CANTON!Q$3:Q$219))/(MAX([1]DATOS_CANTON!Q$3:Q$219)-MIN([1]DATOS_CANTON!Q$3:Q$219))</f>
        <v>1.9596337313383893E-3</v>
      </c>
      <c r="R7" s="500">
        <f>(MAX([1]DATOS_CANTON!R$3:R$219)-[1]DATOS_CANTON!R8)/(MAX([1]DATOS_CANTON!R$3:R$219)-MIN([1]DATOS_CANTON!R$3:R$219))</f>
        <v>0.9997080591211337</v>
      </c>
      <c r="S7" s="500">
        <f>(MAX([1]DATOS_CANTON!S$3:S$219)-[1]DATOS_CANTON!S8)/(MAX([1]DATOS_CANTON!S$3:S$219)-MIN([1]DATOS_CANTON!S$3:S$219))</f>
        <v>0.99975961013134029</v>
      </c>
      <c r="T7" s="500">
        <f>([1]DATOS_CANTON!T8-MIN([1]DATOS_CANTON!T$3:T$219))/(MAX([1]DATOS_CANTON!T$3:T$219)-MIN([1]DATOS_CANTON!T$3:T$219))</f>
        <v>0.15596465808939744</v>
      </c>
      <c r="U7" s="500">
        <f>(MAX([1]DATOS_CANTON!U$3:U$219)-[1]DATOS_CANTON!U8)/(MAX([1]DATOS_CANTON!U$3:U$219)-MIN([1]DATOS_CANTON!U$3:U$219))</f>
        <v>0.94925347843805197</v>
      </c>
      <c r="V7" s="500">
        <f>(MAX([1]DATOS_CANTON!V$3:V$219)-[1]DATOS_CANTON!V8)/(MAX([1]DATOS_CANTON!V$3:V$219)-MIN([1]DATOS_CANTON!V$3:V$219))</f>
        <v>0.99992473298624562</v>
      </c>
      <c r="W7" s="500">
        <f>(MAX([1]DATOS_CANTON!W$3:W$219)-[1]DATOS_CANTON!W8)/(MAX([1]DATOS_CANTON!W$3:W$219)-MIN([1]DATOS_CANTON!W$3:W$219))</f>
        <v>0.99907538679652341</v>
      </c>
      <c r="X7" s="500">
        <f>([1]DATOS_CANTON!X8-MIN([1]DATOS_CANTON!X$3:X$219))/(MAX([1]DATOS_CANTON!X$3:X$219)-MIN([1]DATOS_CANTON!X$3:X$219))</f>
        <v>0.14893617021276595</v>
      </c>
      <c r="Y7" s="500">
        <f>(MAX([1]DATOS_CANTON!Y$3:Y$219)-[1]DATOS_CANTON!Y8)/(MAX([1]DATOS_CANTON!Y$3:Y$219)-MIN([1]DATOS_CANTON!Y$3:Y$219))</f>
        <v>0.86079692981900624</v>
      </c>
      <c r="Z7" s="500">
        <f>(MAX([1]DATOS_CANTON!Z$3:Z$219)-[1]DATOS_CANTON!Z8)/(MAX([1]DATOS_CANTON!Z$3:Z$219)-MIN([1]DATOS_CANTON!Z$3:Z$219))</f>
        <v>0.99788965933072049</v>
      </c>
      <c r="AA7" s="500">
        <f>(MAX([1]DATOS_CANTON!AA$3:AA$219)-[1]DATOS_CANTON!AA8)/(MAX([1]DATOS_CANTON!AA$3:AA$219)-MIN([1]DATOS_CANTON!AA$3:AA$219))</f>
        <v>0.99914613320322032</v>
      </c>
      <c r="AB7" s="500">
        <f>(MAX([1]DATOS_CANTON!AB$3:AB$219)-[1]DATOS_CANTON!AB8)/(MAX([1]DATOS_CANTON!AB$3:AB$219)-MIN([1]DATOS_CANTON!AB$3:AB$219))</f>
        <v>0.16838842975206605</v>
      </c>
      <c r="AC7" s="500">
        <f>(MAX([1]DATOS_CANTON!AC$3:AC$219)-[1]DATOS_CANTON!AC8)/(MAX([1]DATOS_CANTON!AC$3:AC$219)-MIN([1]DATOS_CANTON!AC$3:AC$219))</f>
        <v>0.99714953573089282</v>
      </c>
      <c r="AD7" s="500">
        <f>([1]DATOS_CANTON!AD8-MIN([1]DATOS_CANTON!AD$3:AD$219))/(MAX([1]DATOS_CANTON!AD$3:AD$219)-MIN([1]DATOS_CANTON!AD$3:AD$219))</f>
        <v>5.3380782918149468E-3</v>
      </c>
      <c r="AE7" s="500">
        <f>(MAX([1]DATOS_CANTON!AE$3:AE$219)-[1]DATOS_CANTON!AE8)/(MAX([1]DATOS_CANTON!AE$3:AE$219)-MIN([1]DATOS_CANTON!AE$3:AE$219))</f>
        <v>0.99930458970792768</v>
      </c>
      <c r="AF7" s="500">
        <f>(MAX([1]DATOS_CANTON!AF$3:AF$219)-[1]DATOS_CANTON!AF8)/(MAX([1]DATOS_CANTON!AF$3:AF$219)-MIN([1]DATOS_CANTON!AF$3:AF$219))</f>
        <v>1</v>
      </c>
      <c r="AG7" s="500">
        <f>([1]DATOS_CANTON!AG8-MIN([1]DATOS_CANTON!AG$3:AG$219))/(MAX([1]DATOS_CANTON!AG$3:AG$219)-MIN([1]DATOS_CANTON!AG$3:AG$219))</f>
        <v>2.79685619202719E-4</v>
      </c>
      <c r="AH7" s="500">
        <f>(MAX([1]DATOS_CANTON!AH$3:AH$219)-[1]DATOS_CANTON!AH8)/(MAX([1]DATOS_CANTON!AH$3:AH$219)-MIN([1]DATOS_CANTON!AH$3:AH$219))</f>
        <v>0.54545454545454541</v>
      </c>
      <c r="AI7" s="501">
        <f t="shared" si="0"/>
        <v>0.57307367631313688</v>
      </c>
      <c r="AJ7" s="501">
        <f t="shared" si="1"/>
        <v>0.74242542294809588</v>
      </c>
      <c r="AK7" s="501">
        <f>BETAINV(0.2,AK5,AK6,0,1)</f>
        <v>0.67485525272465618</v>
      </c>
      <c r="AL7" s="502" t="str">
        <f t="shared" si="2"/>
        <v>VULNERABLE.</v>
      </c>
      <c r="AM7" s="503" t="str">
        <f t="shared" si="3"/>
        <v>3</v>
      </c>
    </row>
    <row r="8" spans="1:39">
      <c r="A8" s="492" t="str">
        <f>[1]DATOS_CANTON!A9</f>
        <v>AZUAY</v>
      </c>
      <c r="B8" s="499">
        <f>[1]DATOS_CANTON!B9</f>
        <v>107</v>
      </c>
      <c r="C8" s="492" t="str">
        <f>[1]DATOS_CANTON!C9</f>
        <v>SAN FERNANDO</v>
      </c>
      <c r="D8" s="500">
        <f>([1]DATOS_CANTON!D9-MIN([1]DATOS_CANTON!D$3:D$219))/(MAX([1]DATOS_CANTON!D$3:D$219)-MIN([1]DATOS_CANTON!D$3:D$219))</f>
        <v>0.17635479101476387</v>
      </c>
      <c r="E8" s="500">
        <f>([1]DATOS_CANTON!E9-MIN([1]DATOS_CANTON!E$3:E$219))/(MAX([1]DATOS_CANTON!E$3:E$219)-MIN([1]DATOS_CANTON!E$3:E$219))</f>
        <v>7.3886760629230932E-3</v>
      </c>
      <c r="F8" s="500">
        <f>([1]DATOS_CANTON!F9-MIN([1]DATOS_CANTON!F$3:F$219))/(MAX([1]DATOS_CANTON!F$3:F$219)-MIN([1]DATOS_CANTON!F$3:F$219))</f>
        <v>4.5662100456621002E-3</v>
      </c>
      <c r="G8" s="500">
        <f>([1]DATOS_CANTON!G9-MIN([1]DATOS_CANTON!G$3:G$219))/(MAX([1]DATOS_CANTON!G$3:G$219)-MIN([1]DATOS_CANTON!G$3:G$219))</f>
        <v>4.0333125019390926E-4</v>
      </c>
      <c r="H8" s="500">
        <f>([1]DATOS_CANTON!H9-MIN([1]DATOS_CANTON!H$3:H$219))/(MAX([1]DATOS_CANTON!H$3:H$219)-MIN([1]DATOS_CANTON!H$3:H$219))</f>
        <v>3.2109245248200774E-2</v>
      </c>
      <c r="I8" s="500">
        <f>([1]DATOS_CANTON!I9-MIN([1]DATOS_CANTON!I$3:I$219))/(MAX([1]DATOS_CANTON!I$3:I$219)-MIN([1]DATOS_CANTON!I$3:I$219))</f>
        <v>1.4124513014729849E-3</v>
      </c>
      <c r="J8" s="500">
        <f>(MAX([1]DATOS_CANTON!J$3:J$219)-[1]DATOS_CANTON!J9)/(MAX([1]DATOS_CANTON!J$3:J$219)-MIN([1]DATOS_CANTON!J$3:J$219))</f>
        <v>0.99857007387639296</v>
      </c>
      <c r="K8" s="500">
        <f>(MAX([1]DATOS_CANTON!K$3:K$219)-[1]DATOS_CANTON!K9)/(MAX([1]DATOS_CANTON!K$3:K$219)-MIN([1]DATOS_CANTON!K$3:K$219))</f>
        <v>0.99938208287504482</v>
      </c>
      <c r="L8" s="500">
        <f>(MAX([1]DATOS_CANTON!L$3:L$219)-[1]DATOS_CANTON!L9)/(MAX([1]DATOS_CANTON!L$3:L$219)-MIN([1]DATOS_CANTON!L$3:L$219))</f>
        <v>0.99831263777217438</v>
      </c>
      <c r="M8" s="500">
        <f>(MAX([1]DATOS_CANTON!M$3:M$219)-[1]DATOS_CANTON!M9)/(MAX([1]DATOS_CANTON!M$3:M$219)-MIN([1]DATOS_CANTON!M$3:M$219))</f>
        <v>0.99889598264882629</v>
      </c>
      <c r="N8" s="500">
        <f>(MAX([1]DATOS_CANTON!N$3:N$219)-[1]DATOS_CANTON!N9)/(MAX([1]DATOS_CANTON!N$3:N$219)-MIN([1]DATOS_CANTON!N$3:N$219))</f>
        <v>0.99927700630749672</v>
      </c>
      <c r="O8" s="500">
        <f>(MAX([1]DATOS_CANTON!O$3:O$219)-[1]DATOS_CANTON!O9)/(MAX([1]DATOS_CANTON!O$3:O$219)-MIN([1]DATOS_CANTON!O$3:O$219))</f>
        <v>0.99911084919967763</v>
      </c>
      <c r="P8" s="500">
        <f>(MAX([1]DATOS_CANTON!P$3:P$219)-[1]DATOS_CANTON!P9)/(MAX([1]DATOS_CANTON!P$3:P$219)-MIN([1]DATOS_CANTON!P$3:P$219))</f>
        <v>0.99881569913463086</v>
      </c>
      <c r="Q8" s="500">
        <f>([1]DATOS_CANTON!Q9-MIN([1]DATOS_CANTON!Q$3:Q$219))/(MAX([1]DATOS_CANTON!Q$3:Q$219)-MIN([1]DATOS_CANTON!Q$3:Q$219))</f>
        <v>6.7126398859994004E-4</v>
      </c>
      <c r="R8" s="500">
        <f>(MAX([1]DATOS_CANTON!R$3:R$219)-[1]DATOS_CANTON!R9)/(MAX([1]DATOS_CANTON!R$3:R$219)-MIN([1]DATOS_CANTON!R$3:R$219))</f>
        <v>0.99959314622200546</v>
      </c>
      <c r="S8" s="500">
        <f>(MAX([1]DATOS_CANTON!S$3:S$219)-[1]DATOS_CANTON!S9)/(MAX([1]DATOS_CANTON!S$3:S$219)-MIN([1]DATOS_CANTON!S$3:S$219))</f>
        <v>0.99984156122292878</v>
      </c>
      <c r="T8" s="500">
        <f>([1]DATOS_CANTON!T9-MIN([1]DATOS_CANTON!T$3:T$219))/(MAX([1]DATOS_CANTON!T$3:T$219)-MIN([1]DATOS_CANTON!T$3:T$219))</f>
        <v>9.6849813259555884E-2</v>
      </c>
      <c r="U8" s="500">
        <f>(MAX([1]DATOS_CANTON!U$3:U$219)-[1]DATOS_CANTON!U9)/(MAX([1]DATOS_CANTON!U$3:U$219)-MIN([1]DATOS_CANTON!U$3:U$219))</f>
        <v>0.97800216667811879</v>
      </c>
      <c r="V8" s="500">
        <f>(MAX([1]DATOS_CANTON!V$3:V$219)-[1]DATOS_CANTON!V9)/(MAX([1]DATOS_CANTON!V$3:V$219)-MIN([1]DATOS_CANTON!V$3:V$219))</f>
        <v>0.99977994380370094</v>
      </c>
      <c r="W8" s="500">
        <f>(MAX([1]DATOS_CANTON!W$3:W$219)-[1]DATOS_CANTON!W9)/(MAX([1]DATOS_CANTON!W$3:W$219)-MIN([1]DATOS_CANTON!W$3:W$219))</f>
        <v>0.99761655263103821</v>
      </c>
      <c r="X8" s="500">
        <f>([1]DATOS_CANTON!X9-MIN([1]DATOS_CANTON!X$3:X$219))/(MAX([1]DATOS_CANTON!X$3:X$219)-MIN([1]DATOS_CANTON!X$3:X$219))</f>
        <v>0</v>
      </c>
      <c r="Y8" s="500">
        <f>(MAX([1]DATOS_CANTON!Y$3:Y$219)-[1]DATOS_CANTON!Y9)/(MAX([1]DATOS_CANTON!Y$3:Y$219)-MIN([1]DATOS_CANTON!Y$3:Y$219))</f>
        <v>0.687134702339951</v>
      </c>
      <c r="Z8" s="500">
        <f>(MAX([1]DATOS_CANTON!Z$3:Z$219)-[1]DATOS_CANTON!Z9)/(MAX([1]DATOS_CANTON!Z$3:Z$219)-MIN([1]DATOS_CANTON!Z$3:Z$219))</f>
        <v>0.99276454627675614</v>
      </c>
      <c r="AA8" s="500">
        <f>(MAX([1]DATOS_CANTON!AA$3:AA$219)-[1]DATOS_CANTON!AA9)/(MAX([1]DATOS_CANTON!AA$3:AA$219)-MIN([1]DATOS_CANTON!AA$3:AA$219))</f>
        <v>0.9997560380580629</v>
      </c>
      <c r="AB8" s="500">
        <f>(MAX([1]DATOS_CANTON!AB$3:AB$219)-[1]DATOS_CANTON!AB9)/(MAX([1]DATOS_CANTON!AB$3:AB$219)-MIN([1]DATOS_CANTON!AB$3:AB$219))</f>
        <v>0.18563254926891287</v>
      </c>
      <c r="AC8" s="500">
        <f>(MAX([1]DATOS_CANTON!AC$3:AC$219)-[1]DATOS_CANTON!AC9)/(MAX([1]DATOS_CANTON!AC$3:AC$219)-MIN([1]DATOS_CANTON!AC$3:AC$219))</f>
        <v>0.99898242387467129</v>
      </c>
      <c r="AD8" s="500">
        <f>([1]DATOS_CANTON!AD9-MIN([1]DATOS_CANTON!AD$3:AD$219))/(MAX([1]DATOS_CANTON!AD$3:AD$219)-MIN([1]DATOS_CANTON!AD$3:AD$219))</f>
        <v>8.8967971530249119E-3</v>
      </c>
      <c r="AE8" s="500">
        <f>(MAX([1]DATOS_CANTON!AE$3:AE$219)-[1]DATOS_CANTON!AE9)/(MAX([1]DATOS_CANTON!AE$3:AE$219)-MIN([1]DATOS_CANTON!AE$3:AE$219))</f>
        <v>0.99930458970792768</v>
      </c>
      <c r="AF8" s="500">
        <f>(MAX([1]DATOS_CANTON!AF$3:AF$219)-[1]DATOS_CANTON!AF9)/(MAX([1]DATOS_CANTON!AF$3:AF$219)-MIN([1]DATOS_CANTON!AF$3:AF$219))</f>
        <v>1</v>
      </c>
      <c r="AG8" s="500">
        <f>([1]DATOS_CANTON!AG9-MIN([1]DATOS_CANTON!AG$3:AG$219))/(MAX([1]DATOS_CANTON!AG$3:AG$219)-MIN([1]DATOS_CANTON!AG$3:AG$219))</f>
        <v>0.22649578701409048</v>
      </c>
      <c r="AH8" s="500">
        <f>(MAX([1]DATOS_CANTON!AH$3:AH$219)-[1]DATOS_CANTON!AH9)/(MAX([1]DATOS_CANTON!AH$3:AH$219)-MIN([1]DATOS_CANTON!AH$3:AH$219))</f>
        <v>0.63636363636363635</v>
      </c>
      <c r="AI8" s="501">
        <f t="shared" si="0"/>
        <v>0.55410653123267584</v>
      </c>
      <c r="AJ8" s="501">
        <f t="shared" si="1"/>
        <v>0.69450185555738064</v>
      </c>
      <c r="AK8" s="501">
        <f>BETAINV(0.4,AK5,AK6,0,1)</f>
        <v>0.73681066797349004</v>
      </c>
      <c r="AL8" s="502" t="str">
        <f t="shared" si="2"/>
        <v>MODERADAMENTE VULNERABLE</v>
      </c>
      <c r="AM8" s="503" t="str">
        <f t="shared" si="3"/>
        <v>2</v>
      </c>
    </row>
    <row r="9" spans="1:39">
      <c r="A9" s="492" t="str">
        <f>[1]DATOS_CANTON!A10</f>
        <v>AZUAY</v>
      </c>
      <c r="B9" s="499">
        <f>[1]DATOS_CANTON!B10</f>
        <v>108</v>
      </c>
      <c r="C9" s="492" t="str">
        <f>[1]DATOS_CANTON!C10</f>
        <v>SANTA ISABEL</v>
      </c>
      <c r="D9" s="500">
        <f>([1]DATOS_CANTON!D10-MIN([1]DATOS_CANTON!D$3:D$219))/(MAX([1]DATOS_CANTON!D$3:D$219)-MIN([1]DATOS_CANTON!D$3:D$219))</f>
        <v>0.1769551265986811</v>
      </c>
      <c r="E9" s="500">
        <f>([1]DATOS_CANTON!E10-MIN([1]DATOS_CANTON!E$3:E$219))/(MAX([1]DATOS_CANTON!E$3:E$219)-MIN([1]DATOS_CANTON!E$3:E$219))</f>
        <v>7.8094470419324191E-3</v>
      </c>
      <c r="F9" s="500">
        <f>([1]DATOS_CANTON!F10-MIN([1]DATOS_CANTON!F$3:F$219))/(MAX([1]DATOS_CANTON!F$3:F$219)-MIN([1]DATOS_CANTON!F$3:F$219))</f>
        <v>0</v>
      </c>
      <c r="G9" s="500">
        <f>([1]DATOS_CANTON!G10-MIN([1]DATOS_CANTON!G$3:G$219))/(MAX([1]DATOS_CANTON!G$3:G$219)-MIN([1]DATOS_CANTON!G$3:G$219))</f>
        <v>7.3175812535180677E-3</v>
      </c>
      <c r="H9" s="500">
        <f>([1]DATOS_CANTON!H10-MIN([1]DATOS_CANTON!H$3:H$219))/(MAX([1]DATOS_CANTON!H$3:H$219)-MIN([1]DATOS_CANTON!H$3:H$219))</f>
        <v>6.2742203358553239E-2</v>
      </c>
      <c r="I9" s="500">
        <f>([1]DATOS_CANTON!I10-MIN([1]DATOS_CANTON!I$3:I$219))/(MAX([1]DATOS_CANTON!I$3:I$219)-MIN([1]DATOS_CANTON!I$3:I$219))</f>
        <v>8.8317009949244879E-3</v>
      </c>
      <c r="J9" s="500">
        <f>(MAX([1]DATOS_CANTON!J$3:J$219)-[1]DATOS_CANTON!J10)/(MAX([1]DATOS_CANTON!J$3:J$219)-MIN([1]DATOS_CANTON!J$3:J$219))</f>
        <v>0.99434588844702154</v>
      </c>
      <c r="K9" s="500">
        <f>(MAX([1]DATOS_CANTON!K$3:K$219)-[1]DATOS_CANTON!K10)/(MAX([1]DATOS_CANTON!K$3:K$219)-MIN([1]DATOS_CANTON!K$3:K$219))</f>
        <v>0.99275801129552499</v>
      </c>
      <c r="L9" s="500">
        <f>(MAX([1]DATOS_CANTON!L$3:L$219)-[1]DATOS_CANTON!L10)/(MAX([1]DATOS_CANTON!L$3:L$219)-MIN([1]DATOS_CANTON!L$3:L$219))</f>
        <v>0.99255752731655489</v>
      </c>
      <c r="M9" s="500">
        <f>(MAX([1]DATOS_CANTON!M$3:M$219)-[1]DATOS_CANTON!M10)/(MAX([1]DATOS_CANTON!M$3:M$219)-MIN([1]DATOS_CANTON!M$3:M$219))</f>
        <v>0.99620361537144397</v>
      </c>
      <c r="N9" s="500">
        <f>(MAX([1]DATOS_CANTON!N$3:N$219)-[1]DATOS_CANTON!N10)/(MAX([1]DATOS_CANTON!N$3:N$219)-MIN([1]DATOS_CANTON!N$3:N$219))</f>
        <v>0.99500849428550064</v>
      </c>
      <c r="O9" s="500">
        <f>(MAX([1]DATOS_CANTON!O$3:O$219)-[1]DATOS_CANTON!O10)/(MAX([1]DATOS_CANTON!O$3:O$219)-MIN([1]DATOS_CANTON!O$3:O$219))</f>
        <v>0.9972736175264969</v>
      </c>
      <c r="P9" s="500">
        <f>(MAX([1]DATOS_CANTON!P$3:P$219)-[1]DATOS_CANTON!P10)/(MAX([1]DATOS_CANTON!P$3:P$219)-MIN([1]DATOS_CANTON!P$3:P$219))</f>
        <v>0.99372373490722388</v>
      </c>
      <c r="Q9" s="500">
        <f>([1]DATOS_CANTON!Q10-MIN([1]DATOS_CANTON!Q$3:Q$219))/(MAX([1]DATOS_CANTON!Q$3:Q$219)-MIN([1]DATOS_CANTON!Q$3:Q$219))</f>
        <v>5.2921041765936058E-3</v>
      </c>
      <c r="R9" s="500">
        <f>(MAX([1]DATOS_CANTON!R$3:R$219)-[1]DATOS_CANTON!R10)/(MAX([1]DATOS_CANTON!R$3:R$219)-MIN([1]DATOS_CANTON!R$3:R$219))</f>
        <v>0.9976675787231003</v>
      </c>
      <c r="S9" s="500">
        <f>(MAX([1]DATOS_CANTON!S$3:S$219)-[1]DATOS_CANTON!S10)/(MAX([1]DATOS_CANTON!S$3:S$219)-MIN([1]DATOS_CANTON!S$3:S$219))</f>
        <v>0.99902751371314935</v>
      </c>
      <c r="T9" s="500">
        <f>([1]DATOS_CANTON!T10-MIN([1]DATOS_CANTON!T$3:T$219))/(MAX([1]DATOS_CANTON!T$3:T$219)-MIN([1]DATOS_CANTON!T$3:T$219))</f>
        <v>0.11983206704888542</v>
      </c>
      <c r="U9" s="500">
        <f>(MAX([1]DATOS_CANTON!U$3:U$219)-[1]DATOS_CANTON!U10)/(MAX([1]DATOS_CANTON!U$3:U$219)-MIN([1]DATOS_CANTON!U$3:U$219))</f>
        <v>0.96302347318525527</v>
      </c>
      <c r="V9" s="500">
        <f>(MAX([1]DATOS_CANTON!V$3:V$219)-[1]DATOS_CANTON!V10)/(MAX([1]DATOS_CANTON!V$3:V$219)-MIN([1]DATOS_CANTON!V$3:V$219))</f>
        <v>0.99917286956605844</v>
      </c>
      <c r="W9" s="500">
        <f>(MAX([1]DATOS_CANTON!W$3:W$219)-[1]DATOS_CANTON!W10)/(MAX([1]DATOS_CANTON!W$3:W$219)-MIN([1]DATOS_CANTON!W$3:W$219))</f>
        <v>0.99346606669543236</v>
      </c>
      <c r="X9" s="500">
        <f>([1]DATOS_CANTON!X10-MIN([1]DATOS_CANTON!X$3:X$219))/(MAX([1]DATOS_CANTON!X$3:X$219)-MIN([1]DATOS_CANTON!X$3:X$219))</f>
        <v>2.1276595744680851E-2</v>
      </c>
      <c r="Y9" s="500">
        <f>(MAX([1]DATOS_CANTON!Y$3:Y$219)-[1]DATOS_CANTON!Y10)/(MAX([1]DATOS_CANTON!Y$3:Y$219)-MIN([1]DATOS_CANTON!Y$3:Y$219))</f>
        <v>0.7568459186345482</v>
      </c>
      <c r="Z9" s="500">
        <f>(MAX([1]DATOS_CANTON!Z$3:Z$219)-[1]DATOS_CANTON!Z10)/(MAX([1]DATOS_CANTON!Z$3:Z$219)-MIN([1]DATOS_CANTON!Z$3:Z$219))</f>
        <v>1</v>
      </c>
      <c r="AA9" s="500">
        <f>(MAX([1]DATOS_CANTON!AA$3:AA$219)-[1]DATOS_CANTON!AA10)/(MAX([1]DATOS_CANTON!AA$3:AA$219)-MIN([1]DATOS_CANTON!AA$3:AA$219))</f>
        <v>0.9951207611612588</v>
      </c>
      <c r="AB9" s="500">
        <f>(MAX([1]DATOS_CANTON!AB$3:AB$219)-[1]DATOS_CANTON!AB10)/(MAX([1]DATOS_CANTON!AB$3:AB$219)-MIN([1]DATOS_CANTON!AB$3:AB$219))</f>
        <v>0.28233191869555507</v>
      </c>
      <c r="AC9" s="500">
        <f>(MAX([1]DATOS_CANTON!AC$3:AC$219)-[1]DATOS_CANTON!AC10)/(MAX([1]DATOS_CANTON!AC$3:AC$219)-MIN([1]DATOS_CANTON!AC$3:AC$219))</f>
        <v>0.99337949959442917</v>
      </c>
      <c r="AD9" s="500">
        <f>([1]DATOS_CANTON!AD10-MIN([1]DATOS_CANTON!AD$3:AD$219))/(MAX([1]DATOS_CANTON!AD$3:AD$219)-MIN([1]DATOS_CANTON!AD$3:AD$219))</f>
        <v>5.3380782918149468E-3</v>
      </c>
      <c r="AE9" s="500">
        <f>(MAX([1]DATOS_CANTON!AE$3:AE$219)-[1]DATOS_CANTON!AE10)/(MAX([1]DATOS_CANTON!AE$3:AE$219)-MIN([1]DATOS_CANTON!AE$3:AE$219))</f>
        <v>0.99930458970792768</v>
      </c>
      <c r="AF9" s="500">
        <f>(MAX([1]DATOS_CANTON!AF$3:AF$219)-[1]DATOS_CANTON!AF10)/(MAX([1]DATOS_CANTON!AF$3:AF$219)-MIN([1]DATOS_CANTON!AF$3:AF$219))</f>
        <v>1</v>
      </c>
      <c r="AG9" s="500">
        <f>([1]DATOS_CANTON!AG10-MIN([1]DATOS_CANTON!AG$3:AG$219))/(MAX([1]DATOS_CANTON!AG$3:AG$219)-MIN([1]DATOS_CANTON!AG$3:AG$219))</f>
        <v>0.22772781986829993</v>
      </c>
      <c r="AH9" s="500">
        <f>(MAX([1]DATOS_CANTON!AH$3:AH$219)-[1]DATOS_CANTON!AH10)/(MAX([1]DATOS_CANTON!AH$3:AH$219)-MIN([1]DATOS_CANTON!AH$3:AH$219))</f>
        <v>0.63636363636363635</v>
      </c>
      <c r="AI9" s="501">
        <f t="shared" si="0"/>
        <v>0.56573587572773176</v>
      </c>
      <c r="AJ9" s="501">
        <f t="shared" si="1"/>
        <v>0.72388528001343</v>
      </c>
      <c r="AK9" s="501">
        <f>BETAINV(0.6,AK5,AK6,0,1)</f>
        <v>0.78569319771886559</v>
      </c>
      <c r="AL9" s="502" t="str">
        <f t="shared" si="2"/>
        <v>MODERADAMENTE VULNERABLE</v>
      </c>
      <c r="AM9" s="503" t="str">
        <f t="shared" si="3"/>
        <v>2</v>
      </c>
    </row>
    <row r="10" spans="1:39">
      <c r="A10" s="492" t="str">
        <f>[1]DATOS_CANTON!A11</f>
        <v>AZUAY</v>
      </c>
      <c r="B10" s="499">
        <f>[1]DATOS_CANTON!B11</f>
        <v>109</v>
      </c>
      <c r="C10" s="492" t="str">
        <f>[1]DATOS_CANTON!C11</f>
        <v>SIGSIG</v>
      </c>
      <c r="D10" s="500">
        <f>([1]DATOS_CANTON!D11-MIN([1]DATOS_CANTON!D$3:D$219))/(MAX([1]DATOS_CANTON!D$3:D$219)-MIN([1]DATOS_CANTON!D$3:D$219))</f>
        <v>0.28215143206472837</v>
      </c>
      <c r="E10" s="500">
        <f>([1]DATOS_CANTON!E11-MIN([1]DATOS_CANTON!E$3:E$219))/(MAX([1]DATOS_CANTON!E$3:E$219)-MIN([1]DATOS_CANTON!E$3:E$219))</f>
        <v>1.0520541417985762E-2</v>
      </c>
      <c r="F10" s="500">
        <f>([1]DATOS_CANTON!F11-MIN([1]DATOS_CANTON!F$3:F$219))/(MAX([1]DATOS_CANTON!F$3:F$219)-MIN([1]DATOS_CANTON!F$3:F$219))</f>
        <v>0</v>
      </c>
      <c r="G10" s="500">
        <f>([1]DATOS_CANTON!G11-MIN([1]DATOS_CANTON!G$3:G$219))/(MAX([1]DATOS_CANTON!G$3:G$219)-MIN([1]DATOS_CANTON!G$3:G$219))</f>
        <v>1.213982740968261E-2</v>
      </c>
      <c r="H10" s="500">
        <f>([1]DATOS_CANTON!H11-MIN([1]DATOS_CANTON!H$3:H$219))/(MAX([1]DATOS_CANTON!H$3:H$219)-MIN([1]DATOS_CANTON!H$3:H$219))</f>
        <v>0.16349880051670049</v>
      </c>
      <c r="I10" s="500">
        <f>([1]DATOS_CANTON!I11-MIN([1]DATOS_CANTON!I$3:I$219))/(MAX([1]DATOS_CANTON!I$3:I$219)-MIN([1]DATOS_CANTON!I$3:I$219))</f>
        <v>1.3402765921120028E-2</v>
      </c>
      <c r="J10" s="500">
        <f>(MAX([1]DATOS_CANTON!J$3:J$219)-[1]DATOS_CANTON!J11)/(MAX([1]DATOS_CANTON!J$3:J$219)-MIN([1]DATOS_CANTON!J$3:J$219))</f>
        <v>0.99429341409386163</v>
      </c>
      <c r="K10" s="500">
        <f>(MAX([1]DATOS_CANTON!K$3:K$219)-[1]DATOS_CANTON!K11)/(MAX([1]DATOS_CANTON!K$3:K$219)-MIN([1]DATOS_CANTON!K$3:K$219))</f>
        <v>0.99595264283154339</v>
      </c>
      <c r="L10" s="500">
        <f>(MAX([1]DATOS_CANTON!L$3:L$219)-[1]DATOS_CANTON!L11)/(MAX([1]DATOS_CANTON!L$3:L$219)-MIN([1]DATOS_CANTON!L$3:L$219))</f>
        <v>0.98934773300347301</v>
      </c>
      <c r="M10" s="500">
        <f>(MAX([1]DATOS_CANTON!M$3:M$219)-[1]DATOS_CANTON!M11)/(MAX([1]DATOS_CANTON!M$3:M$219)-MIN([1]DATOS_CANTON!M$3:M$219))</f>
        <v>0.99422062408779954</v>
      </c>
      <c r="N10" s="500">
        <f>(MAX([1]DATOS_CANTON!N$3:N$219)-[1]DATOS_CANTON!N11)/(MAX([1]DATOS_CANTON!N$3:N$219)-MIN([1]DATOS_CANTON!N$3:N$219))</f>
        <v>0.99308347905989447</v>
      </c>
      <c r="O10" s="500">
        <f>(MAX([1]DATOS_CANTON!O$3:O$219)-[1]DATOS_CANTON!O11)/(MAX([1]DATOS_CANTON!O$3:O$219)-MIN([1]DATOS_CANTON!O$3:O$219))</f>
        <v>0.99723028659080859</v>
      </c>
      <c r="P10" s="500">
        <f>(MAX([1]DATOS_CANTON!P$3:P$219)-[1]DATOS_CANTON!P11)/(MAX([1]DATOS_CANTON!P$3:P$219)-MIN([1]DATOS_CANTON!P$3:P$219))</f>
        <v>0.99074621544391872</v>
      </c>
      <c r="Q10" s="500">
        <f>([1]DATOS_CANTON!Q11-MIN([1]DATOS_CANTON!Q$3:Q$219))/(MAX([1]DATOS_CANTON!Q$3:Q$219)-MIN([1]DATOS_CANTON!Q$3:Q$219))</f>
        <v>6.1621139797309078E-3</v>
      </c>
      <c r="R10" s="500">
        <f>(MAX([1]DATOS_CANTON!R$3:R$219)-[1]DATOS_CANTON!R11)/(MAX([1]DATOS_CANTON!R$3:R$219)-MIN([1]DATOS_CANTON!R$3:R$219))</f>
        <v>0.99761478090458189</v>
      </c>
      <c r="S10" s="500">
        <f>(MAX([1]DATOS_CANTON!S$3:S$219)-[1]DATOS_CANTON!S11)/(MAX([1]DATOS_CANTON!S$3:S$219)-MIN([1]DATOS_CANTON!S$3:S$219))</f>
        <v>0.99863961187963024</v>
      </c>
      <c r="T10" s="500">
        <f>([1]DATOS_CANTON!T11-MIN([1]DATOS_CANTON!T$3:T$219))/(MAX([1]DATOS_CANTON!T$3:T$219)-MIN([1]DATOS_CANTON!T$3:T$219))</f>
        <v>0.16217442540066304</v>
      </c>
      <c r="U10" s="500">
        <f>(MAX([1]DATOS_CANTON!U$3:U$219)-[1]DATOS_CANTON!U11)/(MAX([1]DATOS_CANTON!U$3:U$219)-MIN([1]DATOS_CANTON!U$3:U$219))</f>
        <v>0.97883335000773231</v>
      </c>
      <c r="V10" s="500">
        <f>(MAX([1]DATOS_CANTON!V$3:V$219)-[1]DATOS_CANTON!V11)/(MAX([1]DATOS_CANTON!V$3:V$219)-MIN([1]DATOS_CANTON!V$3:V$219))</f>
        <v>0.99878274951440915</v>
      </c>
      <c r="W10" s="500">
        <f>(MAX([1]DATOS_CANTON!W$3:W$219)-[1]DATOS_CANTON!W11)/(MAX([1]DATOS_CANTON!W$3:W$219)-MIN([1]DATOS_CANTON!W$3:W$219))</f>
        <v>0.99319895621442811</v>
      </c>
      <c r="X10" s="500">
        <f>([1]DATOS_CANTON!X11-MIN([1]DATOS_CANTON!X$3:X$219))/(MAX([1]DATOS_CANTON!X$3:X$219)-MIN([1]DATOS_CANTON!X$3:X$219))</f>
        <v>6.3829787234042548E-2</v>
      </c>
      <c r="Y10" s="500">
        <f>(MAX([1]DATOS_CANTON!Y$3:Y$219)-[1]DATOS_CANTON!Y11)/(MAX([1]DATOS_CANTON!Y$3:Y$219)-MIN([1]DATOS_CANTON!Y$3:Y$219))</f>
        <v>0.73840536731368334</v>
      </c>
      <c r="Z10" s="500">
        <f>(MAX([1]DATOS_CANTON!Z$3:Z$219)-[1]DATOS_CANTON!Z11)/(MAX([1]DATOS_CANTON!Z$3:Z$219)-MIN([1]DATOS_CANTON!Z$3:Z$219))</f>
        <v>0.99758818209225208</v>
      </c>
      <c r="AA10" s="500">
        <f>(MAX([1]DATOS_CANTON!AA$3:AA$219)-[1]DATOS_CANTON!AA11)/(MAX([1]DATOS_CANTON!AA$3:AA$219)-MIN([1]DATOS_CANTON!AA$3:AA$219))</f>
        <v>0.99377897048060504</v>
      </c>
      <c r="AB10" s="500">
        <f>(MAX([1]DATOS_CANTON!AB$3:AB$219)-[1]DATOS_CANTON!AB11)/(MAX([1]DATOS_CANTON!AB$3:AB$219)-MIN([1]DATOS_CANTON!AB$3:AB$219))</f>
        <v>0.21983471074380165</v>
      </c>
      <c r="AC10" s="500">
        <f>(MAX([1]DATOS_CANTON!AC$3:AC$219)-[1]DATOS_CANTON!AC11)/(MAX([1]DATOS_CANTON!AC$3:AC$219)-MIN([1]DATOS_CANTON!AC$3:AC$219))</f>
        <v>0.99127762104047157</v>
      </c>
      <c r="AD10" s="500">
        <f>([1]DATOS_CANTON!AD11-MIN([1]DATOS_CANTON!AD$3:AD$219))/(MAX([1]DATOS_CANTON!AD$3:AD$219)-MIN([1]DATOS_CANTON!AD$3:AD$219))</f>
        <v>2.491103202846975E-2</v>
      </c>
      <c r="AE10" s="500">
        <f>(MAX([1]DATOS_CANTON!AE$3:AE$219)-[1]DATOS_CANTON!AE11)/(MAX([1]DATOS_CANTON!AE$3:AE$219)-MIN([1]DATOS_CANTON!AE$3:AE$219))</f>
        <v>0.99582753824756609</v>
      </c>
      <c r="AF10" s="500">
        <f>(MAX([1]DATOS_CANTON!AF$3:AF$219)-[1]DATOS_CANTON!AF11)/(MAX([1]DATOS_CANTON!AF$3:AF$219)-MIN([1]DATOS_CANTON!AF$3:AF$219))</f>
        <v>1</v>
      </c>
      <c r="AG10" s="500">
        <f>([1]DATOS_CANTON!AG11-MIN([1]DATOS_CANTON!AG$3:AG$219))/(MAX([1]DATOS_CANTON!AG$3:AG$219)-MIN([1]DATOS_CANTON!AG$3:AG$219))</f>
        <v>8.142745875522198E-4</v>
      </c>
      <c r="AH10" s="500">
        <f>(MAX([1]DATOS_CANTON!AH$3:AH$219)-[1]DATOS_CANTON!AH11)/(MAX([1]DATOS_CANTON!AH$3:AH$219)-MIN([1]DATOS_CANTON!AH$3:AH$219))</f>
        <v>1</v>
      </c>
      <c r="AI10" s="501">
        <f t="shared" si="0"/>
        <v>0.5823476285153123</v>
      </c>
      <c r="AJ10" s="501">
        <f t="shared" si="1"/>
        <v>0.76585756687138273</v>
      </c>
      <c r="AK10" s="501">
        <f>BETAINV(0.8,AK5,AK6,0,1)</f>
        <v>0.8361388831919162</v>
      </c>
      <c r="AL10" s="502" t="str">
        <f t="shared" si="2"/>
        <v>VULNERABLE.</v>
      </c>
      <c r="AM10" s="503" t="str">
        <f t="shared" si="3"/>
        <v>3</v>
      </c>
    </row>
    <row r="11" spans="1:39">
      <c r="A11" s="492" t="str">
        <f>[1]DATOS_CANTON!A12</f>
        <v>AZUAY</v>
      </c>
      <c r="B11" s="499">
        <f>[1]DATOS_CANTON!B12</f>
        <v>110</v>
      </c>
      <c r="C11" s="492" t="str">
        <f>[1]DATOS_CANTON!C12</f>
        <v>OÑA</v>
      </c>
      <c r="D11" s="500">
        <f>([1]DATOS_CANTON!D12-MIN([1]DATOS_CANTON!D$3:D$219))/(MAX([1]DATOS_CANTON!D$3:D$219)-MIN([1]DATOS_CANTON!D$3:D$219))</f>
        <v>0.37995189481905628</v>
      </c>
      <c r="E11" s="500">
        <f>([1]DATOS_CANTON!E12-MIN([1]DATOS_CANTON!E$3:E$219))/(MAX([1]DATOS_CANTON!E$3:E$219)-MIN([1]DATOS_CANTON!E$3:E$219))</f>
        <v>3.071320472104106E-3</v>
      </c>
      <c r="F11" s="500">
        <f>([1]DATOS_CANTON!F12-MIN([1]DATOS_CANTON!F$3:F$219))/(MAX([1]DATOS_CANTON!F$3:F$219)-MIN([1]DATOS_CANTON!F$3:F$219))</f>
        <v>0</v>
      </c>
      <c r="G11" s="500">
        <f>([1]DATOS_CANTON!G12-MIN([1]DATOS_CANTON!G$3:G$219))/(MAX([1]DATOS_CANTON!G$3:G$219)-MIN([1]DATOS_CANTON!G$3:G$219))</f>
        <v>5.1856875024931185E-4</v>
      </c>
      <c r="H11" s="500">
        <f>([1]DATOS_CANTON!H12-MIN([1]DATOS_CANTON!H$3:H$219))/(MAX([1]DATOS_CANTON!H$3:H$219)-MIN([1]DATOS_CANTON!H$3:H$219))</f>
        <v>2.5650489020114412E-2</v>
      </c>
      <c r="I11" s="500">
        <f>([1]DATOS_CANTON!I12-MIN([1]DATOS_CANTON!I$3:I$219))/(MAX([1]DATOS_CANTON!I$3:I$219)-MIN([1]DATOS_CANTON!I$3:I$219))</f>
        <v>1.4279727443463144E-3</v>
      </c>
      <c r="J11" s="500">
        <f>(MAX([1]DATOS_CANTON!J$3:J$219)-[1]DATOS_CANTON!J12)/(MAX([1]DATOS_CANTON!J$3:J$219)-MIN([1]DATOS_CANTON!J$3:J$219))</f>
        <v>0.99923724779514012</v>
      </c>
      <c r="K11" s="500">
        <f>(MAX([1]DATOS_CANTON!K$3:K$219)-[1]DATOS_CANTON!K12)/(MAX([1]DATOS_CANTON!K$3:K$219)-MIN([1]DATOS_CANTON!K$3:K$219))</f>
        <v>0.99979608734876479</v>
      </c>
      <c r="L11" s="500">
        <f>(MAX([1]DATOS_CANTON!L$3:L$219)-[1]DATOS_CANTON!L12)/(MAX([1]DATOS_CANTON!L$3:L$219)-MIN([1]DATOS_CANTON!L$3:L$219))</f>
        <v>0.99843633537910148</v>
      </c>
      <c r="M11" s="500">
        <f>(MAX([1]DATOS_CANTON!M$3:M$219)-[1]DATOS_CANTON!M12)/(MAX([1]DATOS_CANTON!M$3:M$219)-MIN([1]DATOS_CANTON!M$3:M$219))</f>
        <v>0.99936074623093041</v>
      </c>
      <c r="N11" s="500">
        <f>(MAX([1]DATOS_CANTON!N$3:N$219)-[1]DATOS_CANTON!N12)/(MAX([1]DATOS_CANTON!N$3:N$219)-MIN([1]DATOS_CANTON!N$3:N$219))</f>
        <v>0.99906687513578396</v>
      </c>
      <c r="O11" s="500">
        <f>(MAX([1]DATOS_CANTON!O$3:O$219)-[1]DATOS_CANTON!O12)/(MAX([1]DATOS_CANTON!O$3:O$219)-MIN([1]DATOS_CANTON!O$3:O$219))</f>
        <v>0.9996585522267768</v>
      </c>
      <c r="P11" s="500">
        <f>(MAX([1]DATOS_CANTON!P$3:P$219)-[1]DATOS_CANTON!P12)/(MAX([1]DATOS_CANTON!P$3:P$219)-MIN([1]DATOS_CANTON!P$3:P$219))</f>
        <v>0.99921811433180541</v>
      </c>
      <c r="Q11" s="500">
        <f>([1]DATOS_CANTON!Q12-MIN([1]DATOS_CANTON!Q$3:Q$219))/(MAX([1]DATOS_CANTON!Q$3:Q$219)-MIN([1]DATOS_CANTON!Q$3:Q$219))</f>
        <v>7.691463022595909E-4</v>
      </c>
      <c r="R11" s="500">
        <f>(MAX([1]DATOS_CANTON!R$3:R$219)-[1]DATOS_CANTON!R12)/(MAX([1]DATOS_CANTON!R$3:R$219)-MIN([1]DATOS_CANTON!R$3:R$219))</f>
        <v>0.99983850079041436</v>
      </c>
      <c r="S11" s="500">
        <f>(MAX([1]DATOS_CANTON!S$3:S$219)-[1]DATOS_CANTON!S12)/(MAX([1]DATOS_CANTON!S$3:S$219)-MIN([1]DATOS_CANTON!S$3:S$219))</f>
        <v>0.99989619528398788</v>
      </c>
      <c r="T11" s="500">
        <f>([1]DATOS_CANTON!T12-MIN([1]DATOS_CANTON!T$3:T$219))/(MAX([1]DATOS_CANTON!T$3:T$219)-MIN([1]DATOS_CANTON!T$3:T$219))</f>
        <v>0.2410349107722137</v>
      </c>
      <c r="U11" s="500">
        <f>(MAX([1]DATOS_CANTON!U$3:U$219)-[1]DATOS_CANTON!U12)/(MAX([1]DATOS_CANTON!U$3:U$219)-MIN([1]DATOS_CANTON!U$3:U$219))</f>
        <v>0.95173889540553369</v>
      </c>
      <c r="V11" s="500">
        <f>(MAX([1]DATOS_CANTON!V$3:V$219)-[1]DATOS_CANTON!V12)/(MAX([1]DATOS_CANTON!V$3:V$219)-MIN([1]DATOS_CANTON!V$3:V$219))</f>
        <v>0.99939786524404872</v>
      </c>
      <c r="W11" s="500">
        <f>(MAX([1]DATOS_CANTON!W$3:W$219)-[1]DATOS_CANTON!W12)/(MAX([1]DATOS_CANTON!W$3:W$219)-MIN([1]DATOS_CANTON!W$3:W$219))</f>
        <v>0.99899319895621441</v>
      </c>
      <c r="X11" s="500">
        <f>([1]DATOS_CANTON!X12-MIN([1]DATOS_CANTON!X$3:X$219))/(MAX([1]DATOS_CANTON!X$3:X$219)-MIN([1]DATOS_CANTON!X$3:X$219))</f>
        <v>0</v>
      </c>
      <c r="Y11" s="500">
        <f>(MAX([1]DATOS_CANTON!Y$3:Y$219)-[1]DATOS_CANTON!Y12)/(MAX([1]DATOS_CANTON!Y$3:Y$219)-MIN([1]DATOS_CANTON!Y$3:Y$219))</f>
        <v>1</v>
      </c>
      <c r="Z11" s="500">
        <f>(MAX([1]DATOS_CANTON!Z$3:Z$219)-[1]DATOS_CANTON!Z12)/(MAX([1]DATOS_CANTON!Z$3:Z$219)-MIN([1]DATOS_CANTON!Z$3:Z$219))</f>
        <v>1</v>
      </c>
      <c r="AA11" s="500">
        <f>(MAX([1]DATOS_CANTON!AA$3:AA$219)-[1]DATOS_CANTON!AA12)/(MAX([1]DATOS_CANTON!AA$3:AA$219)-MIN([1]DATOS_CANTON!AA$3:AA$219))</f>
        <v>0.99963405708709441</v>
      </c>
      <c r="AB11" s="500">
        <f>(MAX([1]DATOS_CANTON!AB$3:AB$219)-[1]DATOS_CANTON!AB12)/(MAX([1]DATOS_CANTON!AB$3:AB$219)-MIN([1]DATOS_CANTON!AB$3:AB$219))</f>
        <v>1</v>
      </c>
      <c r="AC11" s="500">
        <f>(MAX([1]DATOS_CANTON!AC$3:AC$219)-[1]DATOS_CANTON!AC12)/(MAX([1]DATOS_CANTON!AC$3:AC$219)-MIN([1]DATOS_CANTON!AC$3:AC$219))</f>
        <v>0.99912213207220624</v>
      </c>
      <c r="AD11" s="500">
        <f>([1]DATOS_CANTON!AD12-MIN([1]DATOS_CANTON!AD$3:AD$219))/(MAX([1]DATOS_CANTON!AD$3:AD$219)-MIN([1]DATOS_CANTON!AD$3:AD$219))</f>
        <v>0</v>
      </c>
      <c r="AE11" s="500">
        <f>(MAX([1]DATOS_CANTON!AE$3:AE$219)-[1]DATOS_CANTON!AE12)/(MAX([1]DATOS_CANTON!AE$3:AE$219)-MIN([1]DATOS_CANTON!AE$3:AE$219))</f>
        <v>1</v>
      </c>
      <c r="AF11" s="500">
        <f>(MAX([1]DATOS_CANTON!AF$3:AF$219)-[1]DATOS_CANTON!AF12)/(MAX([1]DATOS_CANTON!AF$3:AF$219)-MIN([1]DATOS_CANTON!AF$3:AF$219))</f>
        <v>1</v>
      </c>
      <c r="AG11" s="500">
        <f>([1]DATOS_CANTON!AG12-MIN([1]DATOS_CANTON!AG$3:AG$219))/(MAX([1]DATOS_CANTON!AG$3:AG$219)-MIN([1]DATOS_CANTON!AG$3:AG$219))</f>
        <v>1.3807264745450683E-4</v>
      </c>
      <c r="AH11" s="500">
        <f>(MAX([1]DATOS_CANTON!AH$3:AH$219)-[1]DATOS_CANTON!AH12)/(MAX([1]DATOS_CANTON!AH$3:AH$219)-MIN([1]DATOS_CANTON!AH$3:AH$219))</f>
        <v>0.63636363636363635</v>
      </c>
      <c r="AI11" s="501">
        <f t="shared" si="0"/>
        <v>0.63173647641104413</v>
      </c>
      <c r="AJ11" s="501">
        <f t="shared" si="1"/>
        <v>0.89064649901906467</v>
      </c>
      <c r="AK11" s="501"/>
      <c r="AL11" s="502" t="str">
        <f t="shared" si="2"/>
        <v>MUY ALTAMENTE VULNERABLE</v>
      </c>
      <c r="AM11" s="503" t="str">
        <f t="shared" si="3"/>
        <v>5</v>
      </c>
    </row>
    <row r="12" spans="1:39">
      <c r="A12" s="492" t="str">
        <f>[1]DATOS_CANTON!A13</f>
        <v>AZUAY</v>
      </c>
      <c r="B12" s="499">
        <f>[1]DATOS_CANTON!B13</f>
        <v>111</v>
      </c>
      <c r="C12" s="492" t="str">
        <f>[1]DATOS_CANTON!C13</f>
        <v>CHORDELEG</v>
      </c>
      <c r="D12" s="500">
        <f>([1]DATOS_CANTON!D13-MIN([1]DATOS_CANTON!D$3:D$219))/(MAX([1]DATOS_CANTON!D$3:D$219)-MIN([1]DATOS_CANTON!D$3:D$219))</f>
        <v>0.29163491868917113</v>
      </c>
      <c r="E12" s="500">
        <f>([1]DATOS_CANTON!E13-MIN([1]DATOS_CANTON!E$3:E$219))/(MAX([1]DATOS_CANTON!E$3:E$219)-MIN([1]DATOS_CANTON!E$3:E$219))</f>
        <v>3.1084189577112124E-2</v>
      </c>
      <c r="F12" s="500">
        <f>([1]DATOS_CANTON!F13-MIN([1]DATOS_CANTON!F$3:F$219))/(MAX([1]DATOS_CANTON!F$3:F$219)-MIN([1]DATOS_CANTON!F$3:F$219))</f>
        <v>0</v>
      </c>
      <c r="G12" s="500">
        <f>([1]DATOS_CANTON!G13-MIN([1]DATOS_CANTON!G$3:G$219))/(MAX([1]DATOS_CANTON!G$3:G$219)-MIN([1]DATOS_CANTON!G$3:G$219))</f>
        <v>4.7468985599744707E-3</v>
      </c>
      <c r="H12" s="500">
        <f>([1]DATOS_CANTON!H13-MIN([1]DATOS_CANTON!H$3:H$219))/(MAX([1]DATOS_CANTON!H$3:H$219)-MIN([1]DATOS_CANTON!H$3:H$219))</f>
        <v>5.6098911238235835E-2</v>
      </c>
      <c r="I12" s="500">
        <f>([1]DATOS_CANTON!I13-MIN([1]DATOS_CANTON!I$3:I$219))/(MAX([1]DATOS_CANTON!I$3:I$219)-MIN([1]DATOS_CANTON!I$3:I$219))</f>
        <v>5.7118909773852576E-3</v>
      </c>
      <c r="J12" s="500">
        <f>(MAX([1]DATOS_CANTON!J$3:J$219)-[1]DATOS_CANTON!J13)/(MAX([1]DATOS_CANTON!J$3:J$219)-MIN([1]DATOS_CANTON!J$3:J$219))</f>
        <v>0.99683092388595074</v>
      </c>
      <c r="K12" s="500">
        <f>(MAX([1]DATOS_CANTON!K$3:K$219)-[1]DATOS_CANTON!K13)/(MAX([1]DATOS_CANTON!K$3:K$219)-MIN([1]DATOS_CANTON!K$3:K$219))</f>
        <v>0.99522967979534582</v>
      </c>
      <c r="L12" s="500">
        <f>(MAX([1]DATOS_CANTON!L$3:L$219)-[1]DATOS_CANTON!L13)/(MAX([1]DATOS_CANTON!L$3:L$219)-MIN([1]DATOS_CANTON!L$3:L$219))</f>
        <v>0.99502355012131882</v>
      </c>
      <c r="M12" s="500">
        <f>(MAX([1]DATOS_CANTON!M$3:M$219)-[1]DATOS_CANTON!M13)/(MAX([1]DATOS_CANTON!M$3:M$219)-MIN([1]DATOS_CANTON!M$3:M$219))</f>
        <v>0.99576494377991409</v>
      </c>
      <c r="N12" s="500">
        <f>(MAX([1]DATOS_CANTON!N$3:N$219)-[1]DATOS_CANTON!N13)/(MAX([1]DATOS_CANTON!N$3:N$219)-MIN([1]DATOS_CANTON!N$3:N$219))</f>
        <v>0.99689611328563232</v>
      </c>
      <c r="O12" s="500">
        <f>(MAX([1]DATOS_CANTON!O$3:O$219)-[1]DATOS_CANTON!O13)/(MAX([1]DATOS_CANTON!O$3:O$219)-MIN([1]DATOS_CANTON!O$3:O$219))</f>
        <v>0.99735681292301825</v>
      </c>
      <c r="P12" s="500">
        <f>(MAX([1]DATOS_CANTON!P$3:P$219)-[1]DATOS_CANTON!P13)/(MAX([1]DATOS_CANTON!P$3:P$219)-MIN([1]DATOS_CANTON!P$3:P$219))</f>
        <v>0.99602879739630312</v>
      </c>
      <c r="Q12" s="500">
        <f>([1]DATOS_CANTON!Q13-MIN([1]DATOS_CANTON!Q$3:Q$219))/(MAX([1]DATOS_CANTON!Q$3:Q$219)-MIN([1]DATOS_CANTON!Q$3:Q$219))</f>
        <v>2.9270289835989986E-3</v>
      </c>
      <c r="R12" s="500">
        <f>(MAX([1]DATOS_CANTON!R$3:R$219)-[1]DATOS_CANTON!R13)/(MAX([1]DATOS_CANTON!R$3:R$219)-MIN([1]DATOS_CANTON!R$3:R$219))</f>
        <v>0.9984906035411808</v>
      </c>
      <c r="S12" s="500">
        <f>(MAX([1]DATOS_CANTON!S$3:S$219)-[1]DATOS_CANTON!S13)/(MAX([1]DATOS_CANTON!S$3:S$219)-MIN([1]DATOS_CANTON!S$3:S$219))</f>
        <v>0.99915863545969097</v>
      </c>
      <c r="T12" s="500">
        <f>([1]DATOS_CANTON!T13-MIN([1]DATOS_CANTON!T$3:T$219))/(MAX([1]DATOS_CANTON!T$3:T$219)-MIN([1]DATOS_CANTON!T$3:T$219))</f>
        <v>0.18144752922946097</v>
      </c>
      <c r="U12" s="500">
        <f>(MAX([1]DATOS_CANTON!U$3:U$219)-[1]DATOS_CANTON!U13)/(MAX([1]DATOS_CANTON!U$3:U$219)-MIN([1]DATOS_CANTON!U$3:U$219))</f>
        <v>0.93494995547838844</v>
      </c>
      <c r="V12" s="500">
        <f>(MAX([1]DATOS_CANTON!V$3:V$219)-[1]DATOS_CANTON!V13)/(MAX([1]DATOS_CANTON!V$3:V$219)-MIN([1]DATOS_CANTON!V$3:V$219))</f>
        <v>0.9993541025955508</v>
      </c>
      <c r="W12" s="500">
        <f>(MAX([1]DATOS_CANTON!W$3:W$219)-[1]DATOS_CANTON!W13)/(MAX([1]DATOS_CANTON!W$3:W$219)-MIN([1]DATOS_CANTON!W$3:W$219))</f>
        <v>0.99397974069736383</v>
      </c>
      <c r="X12" s="500">
        <f>([1]DATOS_CANTON!X13-MIN([1]DATOS_CANTON!X$3:X$219))/(MAX([1]DATOS_CANTON!X$3:X$219)-MIN([1]DATOS_CANTON!X$3:X$219))</f>
        <v>0</v>
      </c>
      <c r="Y12" s="500">
        <f>(MAX([1]DATOS_CANTON!Y$3:Y$219)-[1]DATOS_CANTON!Y13)/(MAX([1]DATOS_CANTON!Y$3:Y$219)-MIN([1]DATOS_CANTON!Y$3:Y$219))</f>
        <v>0.74678606259420166</v>
      </c>
      <c r="Z12" s="500">
        <f>(MAX([1]DATOS_CANTON!Z$3:Z$219)-[1]DATOS_CANTON!Z13)/(MAX([1]DATOS_CANTON!Z$3:Z$219)-MIN([1]DATOS_CANTON!Z$3:Z$219))</f>
        <v>1</v>
      </c>
      <c r="AA12" s="500">
        <f>(MAX([1]DATOS_CANTON!AA$3:AA$219)-[1]DATOS_CANTON!AA13)/(MAX([1]DATOS_CANTON!AA$3:AA$219)-MIN([1]DATOS_CANTON!AA$3:AA$219))</f>
        <v>0.99890217126128322</v>
      </c>
      <c r="AB12" s="500">
        <f>(MAX([1]DATOS_CANTON!AB$3:AB$219)-[1]DATOS_CANTON!AB13)/(MAX([1]DATOS_CANTON!AB$3:AB$219)-MIN([1]DATOS_CANTON!AB$3:AB$219))</f>
        <v>0.21506386175807668</v>
      </c>
      <c r="AC12" s="500">
        <f>(MAX([1]DATOS_CANTON!AC$3:AC$219)-[1]DATOS_CANTON!AC13)/(MAX([1]DATOS_CANTON!AC$3:AC$219)-MIN([1]DATOS_CANTON!AC$3:AC$219))</f>
        <v>0.99576079454345656</v>
      </c>
      <c r="AD12" s="500">
        <f>([1]DATOS_CANTON!AD13-MIN([1]DATOS_CANTON!AD$3:AD$219))/(MAX([1]DATOS_CANTON!AD$3:AD$219)-MIN([1]DATOS_CANTON!AD$3:AD$219))</f>
        <v>1.0676156583629894E-2</v>
      </c>
      <c r="AE12" s="500">
        <f>(MAX([1]DATOS_CANTON!AE$3:AE$219)-[1]DATOS_CANTON!AE13)/(MAX([1]DATOS_CANTON!AE$3:AE$219)-MIN([1]DATOS_CANTON!AE$3:AE$219))</f>
        <v>0.99930458970792768</v>
      </c>
      <c r="AF12" s="500">
        <f>(MAX([1]DATOS_CANTON!AF$3:AF$219)-[1]DATOS_CANTON!AF13)/(MAX([1]DATOS_CANTON!AF$3:AF$219)-MIN([1]DATOS_CANTON!AF$3:AF$219))</f>
        <v>1</v>
      </c>
      <c r="AG12" s="500">
        <f>([1]DATOS_CANTON!AG13-MIN([1]DATOS_CANTON!AG$3:AG$219))/(MAX([1]DATOS_CANTON!AG$3:AG$219)-MIN([1]DATOS_CANTON!AG$3:AG$219))</f>
        <v>4.9564540111874247E-5</v>
      </c>
      <c r="AH12" s="500">
        <f>(MAX([1]DATOS_CANTON!AH$3:AH$219)-[1]DATOS_CANTON!AH13)/(MAX([1]DATOS_CANTON!AH$3:AH$219)-MIN([1]DATOS_CANTON!AH$3:AH$219))</f>
        <v>1</v>
      </c>
      <c r="AI12" s="501">
        <f t="shared" si="0"/>
        <v>0.57559396196467427</v>
      </c>
      <c r="AJ12" s="501">
        <f t="shared" si="1"/>
        <v>0.74879333328741871</v>
      </c>
      <c r="AK12" s="501"/>
      <c r="AL12" s="502" t="str">
        <f t="shared" si="2"/>
        <v>VULNERABLE.</v>
      </c>
      <c r="AM12" s="503" t="str">
        <f t="shared" si="3"/>
        <v>3</v>
      </c>
    </row>
    <row r="13" spans="1:39">
      <c r="A13" s="492" t="str">
        <f>[1]DATOS_CANTON!A14</f>
        <v>AZUAY</v>
      </c>
      <c r="B13" s="499">
        <f>[1]DATOS_CANTON!B14</f>
        <v>112</v>
      </c>
      <c r="C13" s="492" t="str">
        <f>[1]DATOS_CANTON!C14</f>
        <v>EL PAN</v>
      </c>
      <c r="D13" s="500">
        <f>([1]DATOS_CANTON!D14-MIN([1]DATOS_CANTON!D$3:D$219))/(MAX([1]DATOS_CANTON!D$3:D$219)-MIN([1]DATOS_CANTON!D$3:D$219))</f>
        <v>0.24119656320288529</v>
      </c>
      <c r="E13" s="500">
        <f>([1]DATOS_CANTON!E14-MIN([1]DATOS_CANTON!E$3:E$219))/(MAX([1]DATOS_CANTON!E$3:E$219)-MIN([1]DATOS_CANTON!E$3:E$219))</f>
        <v>5.8638595178962276E-3</v>
      </c>
      <c r="F13" s="500">
        <f>([1]DATOS_CANTON!F14-MIN([1]DATOS_CANTON!F$3:F$219))/(MAX([1]DATOS_CANTON!F$3:F$219)-MIN([1]DATOS_CANTON!F$3:F$219))</f>
        <v>0</v>
      </c>
      <c r="G13" s="500">
        <f>([1]DATOS_CANTON!G14-MIN([1]DATOS_CANTON!G$3:G$219))/(MAX([1]DATOS_CANTON!G$3:G$219)-MIN([1]DATOS_CANTON!G$3:G$219))</f>
        <v>7.091538464947855E-5</v>
      </c>
      <c r="H13" s="500">
        <f>([1]DATOS_CANTON!H14-MIN([1]DATOS_CANTON!H$3:H$219))/(MAX([1]DATOS_CANTON!H$3:H$219)-MIN([1]DATOS_CANTON!H$3:H$219))</f>
        <v>2.4912345451190258E-2</v>
      </c>
      <c r="I13" s="500">
        <f>([1]DATOS_CANTON!I14-MIN([1]DATOS_CANTON!I$3:I$219))/(MAX([1]DATOS_CANTON!I$3:I$219)-MIN([1]DATOS_CANTON!I$3:I$219))</f>
        <v>1.4978192372762972E-3</v>
      </c>
      <c r="J13" s="500">
        <f>(MAX([1]DATOS_CANTON!J$3:J$219)-[1]DATOS_CANTON!J14)/(MAX([1]DATOS_CANTON!J$3:J$219)-MIN([1]DATOS_CANTON!J$3:J$219))</f>
        <v>0.99898237236550635</v>
      </c>
      <c r="K13" s="500">
        <f>(MAX([1]DATOS_CANTON!K$3:K$219)-[1]DATOS_CANTON!K14)/(MAX([1]DATOS_CANTON!K$3:K$219)-MIN([1]DATOS_CANTON!K$3:K$219))</f>
        <v>0.99988259574625848</v>
      </c>
      <c r="L13" s="500">
        <f>(MAX([1]DATOS_CANTON!L$3:L$219)-[1]DATOS_CANTON!L14)/(MAX([1]DATOS_CANTON!L$3:L$219)-MIN([1]DATOS_CANTON!L$3:L$219))</f>
        <v>0.99856479058629499</v>
      </c>
      <c r="M13" s="500">
        <f>(MAX([1]DATOS_CANTON!M$3:M$219)-[1]DATOS_CANTON!M14)/(MAX([1]DATOS_CANTON!M$3:M$219)-MIN([1]DATOS_CANTON!M$3:M$219))</f>
        <v>0.99900524285935599</v>
      </c>
      <c r="N13" s="500">
        <f>(MAX([1]DATOS_CANTON!N$3:N$219)-[1]DATOS_CANTON!N14)/(MAX([1]DATOS_CANTON!N$3:N$219)-MIN([1]DATOS_CANTON!N$3:N$219))</f>
        <v>0.99926810244428854</v>
      </c>
      <c r="O13" s="500">
        <f>(MAX([1]DATOS_CANTON!O$3:O$219)-[1]DATOS_CANTON!O14)/(MAX([1]DATOS_CANTON!O$3:O$219)-MIN([1]DATOS_CANTON!O$3:O$219))</f>
        <v>0.99924950819387992</v>
      </c>
      <c r="P13" s="500">
        <f>(MAX([1]DATOS_CANTON!P$3:P$219)-[1]DATOS_CANTON!P14)/(MAX([1]DATOS_CANTON!P$3:P$219)-MIN([1]DATOS_CANTON!P$3:P$219))</f>
        <v>0.99902396664895809</v>
      </c>
      <c r="Q13" s="500">
        <f>([1]DATOS_CANTON!Q14-MIN([1]DATOS_CANTON!Q$3:Q$219))/(MAX([1]DATOS_CANTON!Q$3:Q$219)-MIN([1]DATOS_CANTON!Q$3:Q$219))</f>
        <v>4.3127841754607551E-4</v>
      </c>
      <c r="R13" s="500">
        <f>(MAX([1]DATOS_CANTON!R$3:R$219)-[1]DATOS_CANTON!R14)/(MAX([1]DATOS_CANTON!R$3:R$219)-MIN([1]DATOS_CANTON!R$3:R$219))</f>
        <v>0.99975464543159109</v>
      </c>
      <c r="S13" s="500">
        <f>(MAX([1]DATOS_CANTON!S$3:S$219)-[1]DATOS_CANTON!S14)/(MAX([1]DATOS_CANTON!S$3:S$219)-MIN([1]DATOS_CANTON!S$3:S$219))</f>
        <v>0.99995082934504687</v>
      </c>
      <c r="T13" s="500">
        <f>([1]DATOS_CANTON!T14-MIN([1]DATOS_CANTON!T$3:T$219))/(MAX([1]DATOS_CANTON!T$3:T$219)-MIN([1]DATOS_CANTON!T$3:T$219))</f>
        <v>0.20414668080271198</v>
      </c>
      <c r="U13" s="500">
        <f>(MAX([1]DATOS_CANTON!U$3:U$219)-[1]DATOS_CANTON!U14)/(MAX([1]DATOS_CANTON!U$3:U$219)-MIN([1]DATOS_CANTON!U$3:U$219))</f>
        <v>0.98569702635475021</v>
      </c>
      <c r="V13" s="500">
        <f>(MAX([1]DATOS_CANTON!V$3:V$219)-[1]DATOS_CANTON!V14)/(MAX([1]DATOS_CANTON!V$3:V$219)-MIN([1]DATOS_CANTON!V$3:V$219))</f>
        <v>0.99961267754963767</v>
      </c>
      <c r="W13" s="500">
        <f>(MAX([1]DATOS_CANTON!W$3:W$219)-[1]DATOS_CANTON!W14)/(MAX([1]DATOS_CANTON!W$3:W$219)-MIN([1]DATOS_CANTON!W$3:W$219))</f>
        <v>0.99934249727752777</v>
      </c>
      <c r="X13" s="500">
        <f>([1]DATOS_CANTON!X14-MIN([1]DATOS_CANTON!X$3:X$219))/(MAX([1]DATOS_CANTON!X$3:X$219)-MIN([1]DATOS_CANTON!X$3:X$219))</f>
        <v>2.1276595744680851E-2</v>
      </c>
      <c r="Y13" s="500">
        <f>(MAX([1]DATOS_CANTON!Y$3:Y$219)-[1]DATOS_CANTON!Y14)/(MAX([1]DATOS_CANTON!Y$3:Y$219)-MIN([1]DATOS_CANTON!Y$3:Y$219))</f>
        <v>0.82085544564487734</v>
      </c>
      <c r="Z13" s="500">
        <f>(MAX([1]DATOS_CANTON!Z$3:Z$219)-[1]DATOS_CANTON!Z14)/(MAX([1]DATOS_CANTON!Z$3:Z$219)-MIN([1]DATOS_CANTON!Z$3:Z$219))</f>
        <v>1</v>
      </c>
      <c r="AA13" s="500">
        <f>(MAX([1]DATOS_CANTON!AA$3:AA$219)-[1]DATOS_CANTON!AA14)/(MAX([1]DATOS_CANTON!AA$3:AA$219)-MIN([1]DATOS_CANTON!AA$3:AA$219))</f>
        <v>0.99963405708709441</v>
      </c>
      <c r="AB13" s="500">
        <f>(MAX([1]DATOS_CANTON!AB$3:AB$219)-[1]DATOS_CANTON!AB14)/(MAX([1]DATOS_CANTON!AB$3:AB$219)-MIN([1]DATOS_CANTON!AB$3:AB$219))</f>
        <v>0.23215627347858758</v>
      </c>
      <c r="AC13" s="500">
        <f>(MAX([1]DATOS_CANTON!AC$3:AC$219)-[1]DATOS_CANTON!AC14)/(MAX([1]DATOS_CANTON!AC$3:AC$219)-MIN([1]DATOS_CANTON!AC$3:AC$219))</f>
        <v>0.99920971034528772</v>
      </c>
      <c r="AD13" s="500">
        <f>([1]DATOS_CANTON!AD14-MIN([1]DATOS_CANTON!AD$3:AD$219))/(MAX([1]DATOS_CANTON!AD$3:AD$219)-MIN([1]DATOS_CANTON!AD$3:AD$219))</f>
        <v>1.601423487544484E-2</v>
      </c>
      <c r="AE13" s="500">
        <f>(MAX([1]DATOS_CANTON!AE$3:AE$219)-[1]DATOS_CANTON!AE14)/(MAX([1]DATOS_CANTON!AE$3:AE$219)-MIN([1]DATOS_CANTON!AE$3:AE$219))</f>
        <v>1</v>
      </c>
      <c r="AF13" s="500">
        <f>(MAX([1]DATOS_CANTON!AF$3:AF$219)-[1]DATOS_CANTON!AF14)/(MAX([1]DATOS_CANTON!AF$3:AF$219)-MIN([1]DATOS_CANTON!AF$3:AF$219))</f>
        <v>1</v>
      </c>
      <c r="AG13" s="500">
        <f>([1]DATOS_CANTON!AG14-MIN([1]DATOS_CANTON!AG$3:AG$219))/(MAX([1]DATOS_CANTON!AG$3:AG$219)-MIN([1]DATOS_CANTON!AG$3:AG$219))</f>
        <v>1.4161297174821213E-5</v>
      </c>
      <c r="AH13" s="500">
        <f>(MAX([1]DATOS_CANTON!AH$3:AH$219)-[1]DATOS_CANTON!AH14)/(MAX([1]DATOS_CANTON!AH$3:AH$219)-MIN([1]DATOS_CANTON!AH$3:AH$219))</f>
        <v>1</v>
      </c>
      <c r="AI13" s="501">
        <f t="shared" si="0"/>
        <v>0.58070318255339071</v>
      </c>
      <c r="AJ13" s="501">
        <f t="shared" si="1"/>
        <v>0.76170260751707686</v>
      </c>
      <c r="AK13" s="501"/>
      <c r="AL13" s="502" t="str">
        <f t="shared" si="2"/>
        <v>VULNERABLE.</v>
      </c>
      <c r="AM13" s="503" t="str">
        <f t="shared" si="3"/>
        <v>3</v>
      </c>
    </row>
    <row r="14" spans="1:39">
      <c r="A14" s="492" t="str">
        <f>[1]DATOS_CANTON!A15</f>
        <v>AZUAY</v>
      </c>
      <c r="B14" s="499">
        <f>[1]DATOS_CANTON!B15</f>
        <v>113</v>
      </c>
      <c r="C14" s="492" t="str">
        <f>[1]DATOS_CANTON!C15</f>
        <v>SEVILLA DE ORO</v>
      </c>
      <c r="D14" s="500">
        <f>([1]DATOS_CANTON!D15-MIN([1]DATOS_CANTON!D$3:D$219))/(MAX([1]DATOS_CANTON!D$3:D$219)-MIN([1]DATOS_CANTON!D$3:D$219))</f>
        <v>8.3818454947854337E-2</v>
      </c>
      <c r="E14" s="500">
        <f>([1]DATOS_CANTON!E15-MIN([1]DATOS_CANTON!E$3:E$219))/(MAX([1]DATOS_CANTON!E$3:E$219)-MIN([1]DATOS_CANTON!E$3:E$219))</f>
        <v>4.7583700585853107E-3</v>
      </c>
      <c r="F14" s="500">
        <f>([1]DATOS_CANTON!F15-MIN([1]DATOS_CANTON!F$3:F$219))/(MAX([1]DATOS_CANTON!F$3:F$219)-MIN([1]DATOS_CANTON!F$3:F$219))</f>
        <v>0</v>
      </c>
      <c r="G14" s="500">
        <f>([1]DATOS_CANTON!G15-MIN([1]DATOS_CANTON!G$3:G$219))/(MAX([1]DATOS_CANTON!G$3:G$219)-MIN([1]DATOS_CANTON!G$3:G$219))</f>
        <v>1.6354860584785991E-3</v>
      </c>
      <c r="H14" s="500">
        <f>([1]DATOS_CANTON!H15-MIN([1]DATOS_CANTON!H$3:H$219))/(MAX([1]DATOS_CANTON!H$3:H$219)-MIN([1]DATOS_CANTON!H$3:H$219))</f>
        <v>1.6608230300793503E-2</v>
      </c>
      <c r="I14" s="500">
        <f>([1]DATOS_CANTON!I15-MIN([1]DATOS_CANTON!I$3:I$219))/(MAX([1]DATOS_CANTON!I$3:I$219)-MIN([1]DATOS_CANTON!I$3:I$219))</f>
        <v>3.2129386747792076E-3</v>
      </c>
      <c r="J14" s="500">
        <f>(MAX([1]DATOS_CANTON!J$3:J$219)-[1]DATOS_CANTON!J15)/(MAX([1]DATOS_CANTON!J$3:J$219)-MIN([1]DATOS_CANTON!J$3:J$219))</f>
        <v>0.99845388066582463</v>
      </c>
      <c r="K14" s="500">
        <f>(MAX([1]DATOS_CANTON!K$3:K$219)-[1]DATOS_CANTON!K15)/(MAX([1]DATOS_CANTON!K$3:K$219)-MIN([1]DATOS_CANTON!K$3:K$219))</f>
        <v>0.99967868309502328</v>
      </c>
      <c r="L14" s="500">
        <f>(MAX([1]DATOS_CANTON!L$3:L$219)-[1]DATOS_CANTON!L15)/(MAX([1]DATOS_CANTON!L$3:L$219)-MIN([1]DATOS_CANTON!L$3:L$219))</f>
        <v>0.99759106839843315</v>
      </c>
      <c r="M14" s="500">
        <f>(MAX([1]DATOS_CANTON!M$3:M$219)-[1]DATOS_CANTON!M15)/(MAX([1]DATOS_CANTON!M$3:M$219)-MIN([1]DATOS_CANTON!M$3:M$219))</f>
        <v>0.9988894596511827</v>
      </c>
      <c r="N14" s="500">
        <f>(MAX([1]DATOS_CANTON!N$3:N$219)-[1]DATOS_CANTON!N15)/(MAX([1]DATOS_CANTON!N$3:N$219)-MIN([1]DATOS_CANTON!N$3:N$219))</f>
        <v>0.99824771972063242</v>
      </c>
      <c r="O14" s="500">
        <f>(MAX([1]DATOS_CANTON!O$3:O$219)-[1]DATOS_CANTON!O15)/(MAX([1]DATOS_CANTON!O$3:O$219)-MIN([1]DATOS_CANTON!O$3:O$219))</f>
        <v>0.99874686933989654</v>
      </c>
      <c r="P14" s="500">
        <f>(MAX([1]DATOS_CANTON!P$3:P$219)-[1]DATOS_CANTON!P15)/(MAX([1]DATOS_CANTON!P$3:P$219)-MIN([1]DATOS_CANTON!P$3:P$219))</f>
        <v>0.99806911304513579</v>
      </c>
      <c r="Q14" s="500">
        <f>([1]DATOS_CANTON!Q15-MIN([1]DATOS_CANTON!Q$3:Q$219))/(MAX([1]DATOS_CANTON!Q$3:Q$219)-MIN([1]DATOS_CANTON!Q$3:Q$219))</f>
        <v>1.0672650240656338E-3</v>
      </c>
      <c r="R14" s="500">
        <f>(MAX([1]DATOS_CANTON!R$3:R$219)-[1]DATOS_CANTON!R15)/(MAX([1]DATOS_CANTON!R$3:R$219)-MIN([1]DATOS_CANTON!R$3:R$219))</f>
        <v>0.9990744852989133</v>
      </c>
      <c r="S14" s="500">
        <f>(MAX([1]DATOS_CANTON!S$3:S$219)-[1]DATOS_CANTON!S15)/(MAX([1]DATOS_CANTON!S$3:S$219)-MIN([1]DATOS_CANTON!S$3:S$219))</f>
        <v>0.99980331738018746</v>
      </c>
      <c r="T14" s="500">
        <f>([1]DATOS_CANTON!T15-MIN([1]DATOS_CANTON!T$3:T$219))/(MAX([1]DATOS_CANTON!T$3:T$219)-MIN([1]DATOS_CANTON!T$3:T$219))</f>
        <v>0.25570615623163473</v>
      </c>
      <c r="U14" s="500">
        <f>(MAX([1]DATOS_CANTON!U$3:U$219)-[1]DATOS_CANTON!U15)/(MAX([1]DATOS_CANTON!U$3:U$219)-MIN([1]DATOS_CANTON!U$3:U$219))</f>
        <v>0.97098129925556365</v>
      </c>
      <c r="V14" s="500">
        <f>(MAX([1]DATOS_CANTON!V$3:V$219)-[1]DATOS_CANTON!V15)/(MAX([1]DATOS_CANTON!V$3:V$219)-MIN([1]DATOS_CANTON!V$3:V$219))</f>
        <v>0.99852043180575512</v>
      </c>
      <c r="W14" s="500">
        <f>(MAX([1]DATOS_CANTON!W$3:W$219)-[1]DATOS_CANTON!W15)/(MAX([1]DATOS_CANTON!W$3:W$219)-MIN([1]DATOS_CANTON!W$3:W$219))</f>
        <v>0.99913702767675527</v>
      </c>
      <c r="X14" s="500">
        <f>([1]DATOS_CANTON!X15-MIN([1]DATOS_CANTON!X$3:X$219))/(MAX([1]DATOS_CANTON!X$3:X$219)-MIN([1]DATOS_CANTON!X$3:X$219))</f>
        <v>2.1276595744680851E-2</v>
      </c>
      <c r="Y14" s="500">
        <f>(MAX([1]DATOS_CANTON!Y$3:Y$219)-[1]DATOS_CANTON!Y15)/(MAX([1]DATOS_CANTON!Y$3:Y$219)-MIN([1]DATOS_CANTON!Y$3:Y$219))</f>
        <v>0.78623991488607159</v>
      </c>
      <c r="Z14" s="500">
        <f>(MAX([1]DATOS_CANTON!Z$3:Z$219)-[1]DATOS_CANTON!Z15)/(MAX([1]DATOS_CANTON!Z$3:Z$219)-MIN([1]DATOS_CANTON!Z$3:Z$219))</f>
        <v>0.99969852276153148</v>
      </c>
      <c r="AA14" s="500">
        <f>(MAX([1]DATOS_CANTON!AA$3:AA$219)-[1]DATOS_CANTON!AA15)/(MAX([1]DATOS_CANTON!AA$3:AA$219)-MIN([1]DATOS_CANTON!AA$3:AA$219))</f>
        <v>0.99939009514515731</v>
      </c>
      <c r="AB14" s="500">
        <f>(MAX([1]DATOS_CANTON!AB$3:AB$219)-[1]DATOS_CANTON!AB15)/(MAX([1]DATOS_CANTON!AB$3:AB$219)-MIN([1]DATOS_CANTON!AB$3:AB$219))</f>
        <v>9.6731780616078206E-2</v>
      </c>
      <c r="AC14" s="500">
        <f>(MAX([1]DATOS_CANTON!AC$3:AC$219)-[1]DATOS_CANTON!AC15)/(MAX([1]DATOS_CANTON!AC$3:AC$219)-MIN([1]DATOS_CANTON!AC$3:AC$219))</f>
        <v>0.99835060919029717</v>
      </c>
      <c r="AD14" s="500">
        <f>([1]DATOS_CANTON!AD15-MIN([1]DATOS_CANTON!AD$3:AD$219))/(MAX([1]DATOS_CANTON!AD$3:AD$219)-MIN([1]DATOS_CANTON!AD$3:AD$219))</f>
        <v>1.4234875444839857E-2</v>
      </c>
      <c r="AE14" s="500">
        <f>(MAX([1]DATOS_CANTON!AE$3:AE$219)-[1]DATOS_CANTON!AE15)/(MAX([1]DATOS_CANTON!AE$3:AE$219)-MIN([1]DATOS_CANTON!AE$3:AE$219))</f>
        <v>0.99930458970792768</v>
      </c>
      <c r="AF14" s="500">
        <f>(MAX([1]DATOS_CANTON!AF$3:AF$219)-[1]DATOS_CANTON!AF15)/(MAX([1]DATOS_CANTON!AF$3:AF$219)-MIN([1]DATOS_CANTON!AF$3:AF$219))</f>
        <v>1</v>
      </c>
      <c r="AG14" s="500">
        <f>([1]DATOS_CANTON!AG15-MIN([1]DATOS_CANTON!AG$3:AG$219))/(MAX([1]DATOS_CANTON!AG$3:AG$219)-MIN([1]DATOS_CANTON!AG$3:AG$219))</f>
        <v>5.7707285987396444E-4</v>
      </c>
      <c r="AH14" s="500">
        <f>(MAX([1]DATOS_CANTON!AH$3:AH$219)-[1]DATOS_CANTON!AH15)/(MAX([1]DATOS_CANTON!AH$3:AH$219)-MIN([1]DATOS_CANTON!AH$3:AH$219))</f>
        <v>1</v>
      </c>
      <c r="AI14" s="501">
        <f t="shared" si="0"/>
        <v>0.56363895842830292</v>
      </c>
      <c r="AJ14" s="501">
        <f t="shared" si="1"/>
        <v>0.7185870784609224</v>
      </c>
      <c r="AK14" s="501"/>
      <c r="AL14" s="502" t="str">
        <f t="shared" si="2"/>
        <v>MODERADAMENTE VULNERABLE</v>
      </c>
      <c r="AM14" s="503" t="str">
        <f t="shared" si="3"/>
        <v>2</v>
      </c>
    </row>
    <row r="15" spans="1:39">
      <c r="A15" s="492" t="str">
        <f>[1]DATOS_CANTON!A16</f>
        <v>AZUAY</v>
      </c>
      <c r="B15" s="499">
        <f>[1]DATOS_CANTON!B16</f>
        <v>114</v>
      </c>
      <c r="C15" s="492" t="str">
        <f>[1]DATOS_CANTON!C16</f>
        <v>GUACHAPALA</v>
      </c>
      <c r="D15" s="500">
        <f>([1]DATOS_CANTON!D16-MIN([1]DATOS_CANTON!D$3:D$219))/(MAX([1]DATOS_CANTON!D$3:D$219)-MIN([1]DATOS_CANTON!D$3:D$219))</f>
        <v>0.23287136237363068</v>
      </c>
      <c r="E15" s="500">
        <f>([1]DATOS_CANTON!E16-MIN([1]DATOS_CANTON!E$3:E$219))/(MAX([1]DATOS_CANTON!E$3:E$219)-MIN([1]DATOS_CANTON!E$3:E$219))</f>
        <v>2.2309881572008028E-2</v>
      </c>
      <c r="F15" s="500">
        <f>([1]DATOS_CANTON!F16-MIN([1]DATOS_CANTON!F$3:F$219))/(MAX([1]DATOS_CANTON!F$3:F$219)-MIN([1]DATOS_CANTON!F$3:F$219))</f>
        <v>0</v>
      </c>
      <c r="G15" s="500">
        <f>([1]DATOS_CANTON!G16-MIN([1]DATOS_CANTON!G$3:G$219))/(MAX([1]DATOS_CANTON!G$3:G$219)-MIN([1]DATOS_CANTON!G$3:G$219))</f>
        <v>4.0776346173450166E-4</v>
      </c>
      <c r="H15" s="500">
        <f>([1]DATOS_CANTON!H16-MIN([1]DATOS_CANTON!H$3:H$219))/(MAX([1]DATOS_CANTON!H$3:H$219)-MIN([1]DATOS_CANTON!H$3:H$219))</f>
        <v>2.0298948145414282E-2</v>
      </c>
      <c r="I15" s="500">
        <f>([1]DATOS_CANTON!I16-MIN([1]DATOS_CANTON!I$3:I$219))/(MAX([1]DATOS_CANTON!I$3:I$219)-MIN([1]DATOS_CANTON!I$3:I$219))</f>
        <v>1.6530336660095922E-3</v>
      </c>
      <c r="J15" s="500">
        <f>(MAX([1]DATOS_CANTON!J$3:J$219)-[1]DATOS_CANTON!J16)/(MAX([1]DATOS_CANTON!J$3:J$219)-MIN([1]DATOS_CANTON!J$3:J$219))</f>
        <v>0.99889429041555944</v>
      </c>
      <c r="K15" s="500">
        <f>(MAX([1]DATOS_CANTON!K$3:K$219)-[1]DATOS_CANTON!K16)/(MAX([1]DATOS_CANTON!K$3:K$219)-MIN([1]DATOS_CANTON!K$3:K$219))</f>
        <v>0.99987023740375935</v>
      </c>
      <c r="L15" s="500">
        <f>(MAX([1]DATOS_CANTON!L$3:L$219)-[1]DATOS_CANTON!L16)/(MAX([1]DATOS_CANTON!L$3:L$219)-MIN([1]DATOS_CANTON!L$3:L$219))</f>
        <v>0.99855368951900658</v>
      </c>
      <c r="M15" s="500">
        <f>(MAX([1]DATOS_CANTON!M$3:M$219)-[1]DATOS_CANTON!M16)/(MAX([1]DATOS_CANTON!M$3:M$219)-MIN([1]DATOS_CANTON!M$3:M$219))</f>
        <v>0.99898078161819259</v>
      </c>
      <c r="N15" s="500">
        <f>(MAX([1]DATOS_CANTON!N$3:N$219)-[1]DATOS_CANTON!N16)/(MAX([1]DATOS_CANTON!N$3:N$219)-MIN([1]DATOS_CANTON!N$3:N$219))</f>
        <v>0.99920755617447299</v>
      </c>
      <c r="O15" s="500">
        <f>(MAX([1]DATOS_CANTON!O$3:O$219)-[1]DATOS_CANTON!O16)/(MAX([1]DATOS_CANTON!O$3:O$219)-MIN([1]DATOS_CANTON!O$3:O$219))</f>
        <v>0.99948522848402388</v>
      </c>
      <c r="P15" s="500">
        <f>(MAX([1]DATOS_CANTON!P$3:P$219)-[1]DATOS_CANTON!P16)/(MAX([1]DATOS_CANTON!P$3:P$219)-MIN([1]DATOS_CANTON!P$3:P$219))</f>
        <v>0.99905573626978761</v>
      </c>
      <c r="Q15" s="500">
        <f>([1]DATOS_CANTON!Q16-MIN([1]DATOS_CANTON!Q$3:Q$219))/(MAX([1]DATOS_CANTON!Q$3:Q$219)-MIN([1]DATOS_CANTON!Q$3:Q$219))</f>
        <v>5.2717327306035268E-4</v>
      </c>
      <c r="R15" s="500">
        <f>(MAX([1]DATOS_CANTON!R$3:R$219)-[1]DATOS_CANTON!R16)/(MAX([1]DATOS_CANTON!R$3:R$219)-MIN([1]DATOS_CANTON!R$3:R$219))</f>
        <v>0.99973911666143866</v>
      </c>
      <c r="S15" s="500">
        <f>(MAX([1]DATOS_CANTON!S$3:S$219)-[1]DATOS_CANTON!S16)/(MAX([1]DATOS_CANTON!S$3:S$219)-MIN([1]DATOS_CANTON!S$3:S$219))</f>
        <v>0.99990165869009373</v>
      </c>
      <c r="T15" s="500">
        <f>([1]DATOS_CANTON!T16-MIN([1]DATOS_CANTON!T$3:T$219))/(MAX([1]DATOS_CANTON!T$3:T$219)-MIN([1]DATOS_CANTON!T$3:T$219))</f>
        <v>0.19123464061340006</v>
      </c>
      <c r="U15" s="500">
        <f>(MAX([1]DATOS_CANTON!U$3:U$219)-[1]DATOS_CANTON!U16)/(MAX([1]DATOS_CANTON!U$3:U$219)-MIN([1]DATOS_CANTON!U$3:U$219))</f>
        <v>0.98314760424400249</v>
      </c>
      <c r="V15" s="500">
        <f>(MAX([1]DATOS_CANTON!V$3:V$219)-[1]DATOS_CANTON!V16)/(MAX([1]DATOS_CANTON!V$3:V$219)-MIN([1]DATOS_CANTON!V$3:V$219))</f>
        <v>0.99977355113544808</v>
      </c>
      <c r="W15" s="500">
        <f>(MAX([1]DATOS_CANTON!W$3:W$219)-[1]DATOS_CANTON!W16)/(MAX([1]DATOS_CANTON!W$3:W$219)-MIN([1]DATOS_CANTON!W$3:W$219))</f>
        <v>0.99880827631551916</v>
      </c>
      <c r="X15" s="500">
        <f>([1]DATOS_CANTON!X16-MIN([1]DATOS_CANTON!X$3:X$219))/(MAX([1]DATOS_CANTON!X$3:X$219)-MIN([1]DATOS_CANTON!X$3:X$219))</f>
        <v>0</v>
      </c>
      <c r="Y15" s="500">
        <f>(MAX([1]DATOS_CANTON!Y$3:Y$219)-[1]DATOS_CANTON!Y16)/(MAX([1]DATOS_CANTON!Y$3:Y$219)-MIN([1]DATOS_CANTON!Y$3:Y$219))</f>
        <v>1</v>
      </c>
      <c r="Z15" s="500">
        <f>(MAX([1]DATOS_CANTON!Z$3:Z$219)-[1]DATOS_CANTON!Z16)/(MAX([1]DATOS_CANTON!Z$3:Z$219)-MIN([1]DATOS_CANTON!Z$3:Z$219))</f>
        <v>1</v>
      </c>
      <c r="AA15" s="500">
        <f>(MAX([1]DATOS_CANTON!AA$3:AA$219)-[1]DATOS_CANTON!AA16)/(MAX([1]DATOS_CANTON!AA$3:AA$219)-MIN([1]DATOS_CANTON!AA$3:AA$219))</f>
        <v>1</v>
      </c>
      <c r="AB15" s="500">
        <f>(MAX([1]DATOS_CANTON!AB$3:AB$219)-[1]DATOS_CANTON!AB16)/(MAX([1]DATOS_CANTON!AB$3:AB$219)-MIN([1]DATOS_CANTON!AB$3:AB$219))</f>
        <v>1</v>
      </c>
      <c r="AC15" s="500">
        <f>(MAX([1]DATOS_CANTON!AC$3:AC$219)-[1]DATOS_CANTON!AC16)/(MAX([1]DATOS_CANTON!AC$3:AC$219)-MIN([1]DATOS_CANTON!AC$3:AC$219))</f>
        <v>0.99928060704254429</v>
      </c>
      <c r="AD15" s="500">
        <f>([1]DATOS_CANTON!AD16-MIN([1]DATOS_CANTON!AD$3:AD$219))/(MAX([1]DATOS_CANTON!AD$3:AD$219)-MIN([1]DATOS_CANTON!AD$3:AD$219))</f>
        <v>0</v>
      </c>
      <c r="AE15" s="500">
        <f>(MAX([1]DATOS_CANTON!AE$3:AE$219)-[1]DATOS_CANTON!AE16)/(MAX([1]DATOS_CANTON!AE$3:AE$219)-MIN([1]DATOS_CANTON!AE$3:AE$219))</f>
        <v>1</v>
      </c>
      <c r="AF15" s="500">
        <f>(MAX([1]DATOS_CANTON!AF$3:AF$219)-[1]DATOS_CANTON!AF16)/(MAX([1]DATOS_CANTON!AF$3:AF$219)-MIN([1]DATOS_CANTON!AF$3:AF$219))</f>
        <v>1</v>
      </c>
      <c r="AG15" s="500">
        <f>([1]DATOS_CANTON!AG16-MIN([1]DATOS_CANTON!AG$3:AG$219))/(MAX([1]DATOS_CANTON!AG$3:AG$219)-MIN([1]DATOS_CANTON!AG$3:AG$219))</f>
        <v>2.4782270055937124E-5</v>
      </c>
      <c r="AH15" s="500">
        <f>(MAX([1]DATOS_CANTON!AH$3:AH$219)-[1]DATOS_CANTON!AH16)/(MAX([1]DATOS_CANTON!AH$3:AH$219)-MIN([1]DATOS_CANTON!AH$3:AH$219))</f>
        <v>1</v>
      </c>
      <c r="AI15" s="501">
        <f t="shared" si="0"/>
        <v>0.63976497598541582</v>
      </c>
      <c r="AJ15" s="501">
        <f t="shared" si="1"/>
        <v>0.91093180493972659</v>
      </c>
      <c r="AK15" s="501"/>
      <c r="AL15" s="502" t="str">
        <f t="shared" si="2"/>
        <v>MUY ALTAMENTE VULNERABLE</v>
      </c>
      <c r="AM15" s="503" t="str">
        <f t="shared" si="3"/>
        <v>5</v>
      </c>
    </row>
    <row r="16" spans="1:39" ht="27.6">
      <c r="A16" s="492" t="str">
        <f>[1]DATOS_CANTON!A17</f>
        <v>AZUAY</v>
      </c>
      <c r="B16" s="499">
        <f>[1]DATOS_CANTON!B17</f>
        <v>115</v>
      </c>
      <c r="C16" s="492" t="str">
        <f>[1]DATOS_CANTON!C17</f>
        <v>CAMILO PONCE ENRIQUEZ</v>
      </c>
      <c r="D16" s="500">
        <f>([1]DATOS_CANTON!D17-MIN([1]DATOS_CANTON!D$3:D$219))/(MAX([1]DATOS_CANTON!D$3:D$219)-MIN([1]DATOS_CANTON!D$3:D$219))</f>
        <v>9.7465815076606593E-2</v>
      </c>
      <c r="E16" s="500">
        <f>([1]DATOS_CANTON!E17-MIN([1]DATOS_CANTON!E$3:E$219))/(MAX([1]DATOS_CANTON!E$3:E$219)-MIN([1]DATOS_CANTON!E$3:E$219))</f>
        <v>8.8482462573105866E-3</v>
      </c>
      <c r="F16" s="500">
        <f>([1]DATOS_CANTON!F17-MIN([1]DATOS_CANTON!F$3:F$219))/(MAX([1]DATOS_CANTON!F$3:F$219)-MIN([1]DATOS_CANTON!F$3:F$219))</f>
        <v>1.3698630136986301E-2</v>
      </c>
      <c r="G16" s="500">
        <f>([1]DATOS_CANTON!G17-MIN([1]DATOS_CANTON!G$3:G$219))/(MAX([1]DATOS_CANTON!G$3:G$219)-MIN([1]DATOS_CANTON!G$3:G$219))</f>
        <v>1.0499909139663418E-2</v>
      </c>
      <c r="H16" s="500">
        <f>([1]DATOS_CANTON!H17-MIN([1]DATOS_CANTON!H$3:H$219))/(MAX([1]DATOS_CANTON!H$3:H$219)-MIN([1]DATOS_CANTON!H$3:H$219))</f>
        <v>0</v>
      </c>
      <c r="I16" s="500">
        <f>([1]DATOS_CANTON!I17-MIN([1]DATOS_CANTON!I$3:I$219))/(MAX([1]DATOS_CANTON!I$3:I$219)-MIN([1]DATOS_CANTON!I$3:I$219))</f>
        <v>7.3494032005215204E-3</v>
      </c>
      <c r="J16" s="500">
        <f>(MAX([1]DATOS_CANTON!J$3:J$219)-[1]DATOS_CANTON!J17)/(MAX([1]DATOS_CANTON!J$3:J$219)-MIN([1]DATOS_CANTON!J$3:J$219))</f>
        <v>0.99492872858390458</v>
      </c>
      <c r="K16" s="500">
        <f>(MAX([1]DATOS_CANTON!K$3:K$219)-[1]DATOS_CANTON!K17)/(MAX([1]DATOS_CANTON!K$3:K$219)-MIN([1]DATOS_CANTON!K$3:K$219))</f>
        <v>0.99651494741525271</v>
      </c>
      <c r="L16" s="500">
        <f>(MAX([1]DATOS_CANTON!L$3:L$219)-[1]DATOS_CANTON!L17)/(MAX([1]DATOS_CANTON!L$3:L$219)-MIN([1]DATOS_CANTON!L$3:L$219))</f>
        <v>0.99199771635187206</v>
      </c>
      <c r="M16" s="500">
        <f>(MAX([1]DATOS_CANTON!M$3:M$219)-[1]DATOS_CANTON!M17)/(MAX([1]DATOS_CANTON!M$3:M$219)-MIN([1]DATOS_CANTON!M$3:M$219))</f>
        <v>0.99255562893927907</v>
      </c>
      <c r="N16" s="500">
        <f>(MAX([1]DATOS_CANTON!N$3:N$219)-[1]DATOS_CANTON!N17)/(MAX([1]DATOS_CANTON!N$3:N$219)-MIN([1]DATOS_CANTON!N$3:N$219))</f>
        <v>0.9946968590732147</v>
      </c>
      <c r="O16" s="500">
        <f>(MAX([1]DATOS_CANTON!O$3:O$219)-[1]DATOS_CANTON!O17)/(MAX([1]DATOS_CANTON!O$3:O$219)-MIN([1]DATOS_CANTON!O$3:O$219))</f>
        <v>0.99711935939544682</v>
      </c>
      <c r="P16" s="500">
        <f>(MAX([1]DATOS_CANTON!P$3:P$219)-[1]DATOS_CANTON!P17)/(MAX([1]DATOS_CANTON!P$3:P$219)-MIN([1]DATOS_CANTON!P$3:P$219))</f>
        <v>0.99438560200783999</v>
      </c>
      <c r="Q16" s="500">
        <f>([1]DATOS_CANTON!Q17-MIN([1]DATOS_CANTON!Q$3:Q$219))/(MAX([1]DATOS_CANTON!Q$3:Q$219)-MIN([1]DATOS_CANTON!Q$3:Q$219))</f>
        <v>6.7275458220897033E-3</v>
      </c>
      <c r="R16" s="500">
        <f>(MAX([1]DATOS_CANTON!R$3:R$219)-[1]DATOS_CANTON!R17)/(MAX([1]DATOS_CANTON!R$3:R$219)-MIN([1]DATOS_CANTON!R$3:R$219))</f>
        <v>0.99857445890000407</v>
      </c>
      <c r="S16" s="500">
        <f>(MAX([1]DATOS_CANTON!S$3:S$219)-[1]DATOS_CANTON!S17)/(MAX([1]DATOS_CANTON!S$3:S$219)-MIN([1]DATOS_CANTON!S$3:S$219))</f>
        <v>0.99825171004611113</v>
      </c>
      <c r="T16" s="500">
        <f>([1]DATOS_CANTON!T17-MIN([1]DATOS_CANTON!T$3:T$219))/(MAX([1]DATOS_CANTON!T$3:T$219)-MIN([1]DATOS_CANTON!T$3:T$219))</f>
        <v>0.1353800472838235</v>
      </c>
      <c r="U16" s="500">
        <f>(MAX([1]DATOS_CANTON!U$3:U$219)-[1]DATOS_CANTON!U17)/(MAX([1]DATOS_CANTON!U$3:U$219)-MIN([1]DATOS_CANTON!U$3:U$219))</f>
        <v>0.92453487977255366</v>
      </c>
      <c r="V16" s="500">
        <f>(MAX([1]DATOS_CANTON!V$3:V$219)-[1]DATOS_CANTON!V17)/(MAX([1]DATOS_CANTON!V$3:V$219)-MIN([1]DATOS_CANTON!V$3:V$219))</f>
        <v>0.99922670216843601</v>
      </c>
      <c r="W16" s="500">
        <f>(MAX([1]DATOS_CANTON!W$3:W$219)-[1]DATOS_CANTON!W17)/(MAX([1]DATOS_CANTON!W$3:W$219)-MIN([1]DATOS_CANTON!W$3:W$219))</f>
        <v>0.99473997822022231</v>
      </c>
      <c r="X16" s="500">
        <f>([1]DATOS_CANTON!X17-MIN([1]DATOS_CANTON!X$3:X$219))/(MAX([1]DATOS_CANTON!X$3:X$219)-MIN([1]DATOS_CANTON!X$3:X$219))</f>
        <v>4.2553191489361701E-2</v>
      </c>
      <c r="Y16" s="500">
        <f>(MAX([1]DATOS_CANTON!Y$3:Y$219)-[1]DATOS_CANTON!Y17)/(MAX([1]DATOS_CANTON!Y$3:Y$219)-MIN([1]DATOS_CANTON!Y$3:Y$219))</f>
        <v>0.66327760511642064</v>
      </c>
      <c r="Z16" s="500">
        <f>(MAX([1]DATOS_CANTON!Z$3:Z$219)-[1]DATOS_CANTON!Z17)/(MAX([1]DATOS_CANTON!Z$3:Z$219)-MIN([1]DATOS_CANTON!Z$3:Z$219))</f>
        <v>1</v>
      </c>
      <c r="AA16" s="500">
        <f>(MAX([1]DATOS_CANTON!AA$3:AA$219)-[1]DATOS_CANTON!AA17)/(MAX([1]DATOS_CANTON!AA$3:AA$219)-MIN([1]DATOS_CANTON!AA$3:AA$219))</f>
        <v>0.99414491339351063</v>
      </c>
      <c r="AB16" s="500">
        <f>(MAX([1]DATOS_CANTON!AB$3:AB$219)-[1]DATOS_CANTON!AB17)/(MAX([1]DATOS_CANTON!AB$3:AB$219)-MIN([1]DATOS_CANTON!AB$3:AB$219))</f>
        <v>0.20808080808080801</v>
      </c>
      <c r="AC16" s="500">
        <f>(MAX([1]DATOS_CANTON!AC$3:AC$219)-[1]DATOS_CANTON!AC17)/(MAX([1]DATOS_CANTON!AC$3:AC$219)-MIN([1]DATOS_CANTON!AC$3:AC$219))</f>
        <v>0.99243073496937884</v>
      </c>
      <c r="AD16" s="500">
        <f>([1]DATOS_CANTON!AD17-MIN([1]DATOS_CANTON!AD$3:AD$219))/(MAX([1]DATOS_CANTON!AD$3:AD$219)-MIN([1]DATOS_CANTON!AD$3:AD$219))</f>
        <v>1.9572953736654804E-2</v>
      </c>
      <c r="AE16" s="500">
        <f>(MAX([1]DATOS_CANTON!AE$3:AE$219)-[1]DATOS_CANTON!AE17)/(MAX([1]DATOS_CANTON!AE$3:AE$219)-MIN([1]DATOS_CANTON!AE$3:AE$219))</f>
        <v>0.99095966620305975</v>
      </c>
      <c r="AF16" s="500">
        <f>(MAX([1]DATOS_CANTON!AF$3:AF$219)-[1]DATOS_CANTON!AF17)/(MAX([1]DATOS_CANTON!AF$3:AF$219)-MIN([1]DATOS_CANTON!AF$3:AF$219))</f>
        <v>1</v>
      </c>
      <c r="AG16" s="500">
        <f>([1]DATOS_CANTON!AG17-MIN([1]DATOS_CANTON!AG$3:AG$219))/(MAX([1]DATOS_CANTON!AG$3:AG$219)-MIN([1]DATOS_CANTON!AG$3:AG$219))</f>
        <v>0.22726757771011824</v>
      </c>
      <c r="AH16" s="500">
        <f>(MAX([1]DATOS_CANTON!AH$3:AH$219)-[1]DATOS_CANTON!AH17)/(MAX([1]DATOS_CANTON!AH$3:AH$219)-MIN([1]DATOS_CANTON!AH$3:AH$219))</f>
        <v>1</v>
      </c>
      <c r="AI16" s="501">
        <f t="shared" si="0"/>
        <v>0.56761280498908018</v>
      </c>
      <c r="AJ16" s="501">
        <f t="shared" si="1"/>
        <v>0.72862764611872732</v>
      </c>
      <c r="AK16" s="501"/>
      <c r="AL16" s="502" t="str">
        <f t="shared" si="2"/>
        <v>MODERADAMENTE VULNERABLE</v>
      </c>
      <c r="AM16" s="503" t="str">
        <f t="shared" si="3"/>
        <v>2</v>
      </c>
    </row>
    <row r="17" spans="1:39">
      <c r="A17" s="492" t="str">
        <f>[1]DATOS_CANTON!A18</f>
        <v>BOLIVAR</v>
      </c>
      <c r="B17" s="499">
        <f>[1]DATOS_CANTON!B18</f>
        <v>201</v>
      </c>
      <c r="C17" s="492" t="str">
        <f>[1]DATOS_CANTON!C18</f>
        <v>GUARANDA</v>
      </c>
      <c r="D17" s="500">
        <f>([1]DATOS_CANTON!D18-MIN([1]DATOS_CANTON!D$3:D$219))/(MAX([1]DATOS_CANTON!D$3:D$219)-MIN([1]DATOS_CANTON!D$3:D$219))</f>
        <v>0.49071751591138274</v>
      </c>
      <c r="E17" s="500">
        <f>([1]DATOS_CANTON!E18-MIN([1]DATOS_CANTON!E$3:E$219))/(MAX([1]DATOS_CANTON!E$3:E$219)-MIN([1]DATOS_CANTON!E$3:E$219))</f>
        <v>1.2532349211323303E-2</v>
      </c>
      <c r="F17" s="500">
        <f>([1]DATOS_CANTON!F18-MIN([1]DATOS_CANTON!F$3:F$219))/(MAX([1]DATOS_CANTON!F$3:F$219)-MIN([1]DATOS_CANTON!F$3:F$219))</f>
        <v>2.2831050228310501E-2</v>
      </c>
      <c r="G17" s="500">
        <f>([1]DATOS_CANTON!G18-MIN([1]DATOS_CANTON!G$3:G$219))/(MAX([1]DATOS_CANTON!G$3:G$219)-MIN([1]DATOS_CANTON!G$3:G$219))</f>
        <v>4.4889438483119923E-2</v>
      </c>
      <c r="H17" s="500">
        <f>([1]DATOS_CANTON!H18-MIN([1]DATOS_CANTON!H$3:H$219))/(MAX([1]DATOS_CANTON!H$3:H$219)-MIN([1]DATOS_CANTON!H$3:H$219))</f>
        <v>0.34526665436427384</v>
      </c>
      <c r="I17" s="500">
        <f>([1]DATOS_CANTON!I18-MIN([1]DATOS_CANTON!I$3:I$219))/(MAX([1]DATOS_CANTON!I$3:I$219)-MIN([1]DATOS_CANTON!I$3:I$219))</f>
        <v>4.5764974312012048E-2</v>
      </c>
      <c r="J17" s="500">
        <f>(MAX([1]DATOS_CANTON!J$3:J$219)-[1]DATOS_CANTON!J18)/(MAX([1]DATOS_CANTON!J$3:J$219)-MIN([1]DATOS_CANTON!J$3:J$219))</f>
        <v>0.98250542547329989</v>
      </c>
      <c r="K17" s="500">
        <f>(MAX([1]DATOS_CANTON!K$3:K$219)-[1]DATOS_CANTON!K18)/(MAX([1]DATOS_CANTON!K$3:K$219)-MIN([1]DATOS_CANTON!K$3:K$219))</f>
        <v>0.98776524092588702</v>
      </c>
      <c r="L17" s="500">
        <f>(MAX([1]DATOS_CANTON!L$3:L$219)-[1]DATOS_CANTON!L18)/(MAX([1]DATOS_CANTON!L$3:L$219)-MIN([1]DATOS_CANTON!L$3:L$219))</f>
        <v>0.96873939451607272</v>
      </c>
      <c r="M17" s="500">
        <f>(MAX([1]DATOS_CANTON!M$3:M$219)-[1]DATOS_CANTON!M18)/(MAX([1]DATOS_CANTON!M$3:M$219)-MIN([1]DATOS_CANTON!M$3:M$219))</f>
        <v>0.98106699933954644</v>
      </c>
      <c r="N17" s="500">
        <f>(MAX([1]DATOS_CANTON!N$3:N$219)-[1]DATOS_CANTON!N18)/(MAX([1]DATOS_CANTON!N$3:N$219)-MIN([1]DATOS_CANTON!N$3:N$219))</f>
        <v>0.97848826648906428</v>
      </c>
      <c r="O17" s="500">
        <f>(MAX([1]DATOS_CANTON!O$3:O$219)-[1]DATOS_CANTON!O18)/(MAX([1]DATOS_CANTON!O$3:O$219)-MIN([1]DATOS_CANTON!O$3:O$219))</f>
        <v>0.98656740993665015</v>
      </c>
      <c r="P17" s="500">
        <f>(MAX([1]DATOS_CANTON!P$3:P$219)-[1]DATOS_CANTON!P18)/(MAX([1]DATOS_CANTON!P$3:P$219)-MIN([1]DATOS_CANTON!P$3:P$219))</f>
        <v>0.97197919442831449</v>
      </c>
      <c r="Q17" s="500">
        <f>([1]DATOS_CANTON!Q18-MIN([1]DATOS_CANTON!Q$3:Q$219))/(MAX([1]DATOS_CANTON!Q$3:Q$219)-MIN([1]DATOS_CANTON!Q$3:Q$219))</f>
        <v>2.3675098292226901E-2</v>
      </c>
      <c r="R17" s="500">
        <f>(MAX([1]DATOS_CANTON!R$3:R$219)-[1]DATOS_CANTON!R18)/(MAX([1]DATOS_CANTON!R$3:R$219)-MIN([1]DATOS_CANTON!R$3:R$219))</f>
        <v>0.99047465238848009</v>
      </c>
      <c r="S17" s="500">
        <f>(MAX([1]DATOS_CANTON!S$3:S$219)-[1]DATOS_CANTON!S18)/(MAX([1]DATOS_CANTON!S$3:S$219)-MIN([1]DATOS_CANTON!S$3:S$219))</f>
        <v>0.99163552525186305</v>
      </c>
      <c r="T17" s="500">
        <f>([1]DATOS_CANTON!T18-MIN([1]DATOS_CANTON!T$3:T$219))/(MAX([1]DATOS_CANTON!T$3:T$219)-MIN([1]DATOS_CANTON!T$3:T$219))</f>
        <v>0.11898293091195619</v>
      </c>
      <c r="U17" s="500">
        <f>(MAX([1]DATOS_CANTON!U$3:U$219)-[1]DATOS_CANTON!U18)/(MAX([1]DATOS_CANTON!U$3:U$219)-MIN([1]DATOS_CANTON!U$3:U$219))</f>
        <v>0.81760191304469554</v>
      </c>
      <c r="V17" s="500">
        <f>(MAX([1]DATOS_CANTON!V$3:V$219)-[1]DATOS_CANTON!V18)/(MAX([1]DATOS_CANTON!V$3:V$219)-MIN([1]DATOS_CANTON!V$3:V$219))</f>
        <v>0.88101659160078916</v>
      </c>
      <c r="W17" s="500">
        <f>(MAX([1]DATOS_CANTON!W$3:W$219)-[1]DATOS_CANTON!W18)/(MAX([1]DATOS_CANTON!W$3:W$219)-MIN([1]DATOS_CANTON!W$3:W$219))</f>
        <v>0.78160636133883987</v>
      </c>
      <c r="X17" s="500">
        <f>([1]DATOS_CANTON!X18-MIN([1]DATOS_CANTON!X$3:X$219))/(MAX([1]DATOS_CANTON!X$3:X$219)-MIN([1]DATOS_CANTON!X$3:X$219))</f>
        <v>2.1276595744680851E-2</v>
      </c>
      <c r="Y17" s="500">
        <f>(MAX([1]DATOS_CANTON!Y$3:Y$219)-[1]DATOS_CANTON!Y18)/(MAX([1]DATOS_CANTON!Y$3:Y$219)-MIN([1]DATOS_CANTON!Y$3:Y$219))</f>
        <v>0.66957665929487686</v>
      </c>
      <c r="Z17" s="500">
        <f>(MAX([1]DATOS_CANTON!Z$3:Z$219)-[1]DATOS_CANTON!Z18)/(MAX([1]DATOS_CANTON!Z$3:Z$219)-MIN([1]DATOS_CANTON!Z$3:Z$219))</f>
        <v>0.97949954778414228</v>
      </c>
      <c r="AA17" s="500">
        <f>(MAX([1]DATOS_CANTON!AA$3:AA$219)-[1]DATOS_CANTON!AA18)/(MAX([1]DATOS_CANTON!AA$3:AA$219)-MIN([1]DATOS_CANTON!AA$3:AA$219))</f>
        <v>0.9681629665772139</v>
      </c>
      <c r="AB17" s="500">
        <f>(MAX([1]DATOS_CANTON!AB$3:AB$219)-[1]DATOS_CANTON!AB18)/(MAX([1]DATOS_CANTON!AB$3:AB$219)-MIN([1]DATOS_CANTON!AB$3:AB$219))</f>
        <v>0.1973619396858409</v>
      </c>
      <c r="AC17" s="500">
        <f>(MAX([1]DATOS_CANTON!AC$3:AC$219)-[1]DATOS_CANTON!AC18)/(MAX([1]DATOS_CANTON!AC$3:AC$219)-MIN([1]DATOS_CANTON!AC$3:AC$219))</f>
        <v>0.96811733820435353</v>
      </c>
      <c r="AD17" s="500">
        <f>([1]DATOS_CANTON!AD18-MIN([1]DATOS_CANTON!AD$3:AD$219))/(MAX([1]DATOS_CANTON!AD$3:AD$219)-MIN([1]DATOS_CANTON!AD$3:AD$219))</f>
        <v>9.6085409252669035E-2</v>
      </c>
      <c r="AE17" s="500">
        <f>(MAX([1]DATOS_CANTON!AE$3:AE$219)-[1]DATOS_CANTON!AE18)/(MAX([1]DATOS_CANTON!AE$3:AE$219)-MIN([1]DATOS_CANTON!AE$3:AE$219))</f>
        <v>0.97287899860917937</v>
      </c>
      <c r="AF17" s="500">
        <f>(MAX([1]DATOS_CANTON!AF$3:AF$219)-[1]DATOS_CANTON!AF18)/(MAX([1]DATOS_CANTON!AF$3:AF$219)-MIN([1]DATOS_CANTON!AF$3:AF$219))</f>
        <v>1</v>
      </c>
      <c r="AG17" s="500">
        <f>([1]DATOS_CANTON!AG18-MIN([1]DATOS_CANTON!AG$3:AG$219))/(MAX([1]DATOS_CANTON!AG$3:AG$219)-MIN([1]DATOS_CANTON!AG$3:AG$219))</f>
        <v>7.4152092331657579E-2</v>
      </c>
      <c r="AH17" s="500">
        <f>(MAX([1]DATOS_CANTON!AH$3:AH$219)-[1]DATOS_CANTON!AH18)/(MAX([1]DATOS_CANTON!AH$3:AH$219)-MIN([1]DATOS_CANTON!AH$3:AH$219))</f>
        <v>1</v>
      </c>
      <c r="AI17" s="501">
        <f t="shared" si="0"/>
        <v>0.57776742147672033</v>
      </c>
      <c r="AJ17" s="501">
        <f t="shared" si="1"/>
        <v>0.75428493115070661</v>
      </c>
      <c r="AK17" s="501"/>
      <c r="AL17" s="502" t="str">
        <f t="shared" si="2"/>
        <v>VULNERABLE.</v>
      </c>
      <c r="AM17" s="503" t="str">
        <f t="shared" si="3"/>
        <v>3</v>
      </c>
    </row>
    <row r="18" spans="1:39">
      <c r="A18" s="492" t="str">
        <f>[1]DATOS_CANTON!A19</f>
        <v>BOLIVAR</v>
      </c>
      <c r="B18" s="499">
        <f>[1]DATOS_CANTON!B19</f>
        <v>202</v>
      </c>
      <c r="C18" s="492" t="str">
        <f>[1]DATOS_CANTON!C19</f>
        <v>CHILLANES</v>
      </c>
      <c r="D18" s="500">
        <f>([1]DATOS_CANTON!D19-MIN([1]DATOS_CANTON!D$3:D$219))/(MAX([1]DATOS_CANTON!D$3:D$219)-MIN([1]DATOS_CANTON!D$3:D$219))</f>
        <v>0.38434134929257951</v>
      </c>
      <c r="E18" s="500">
        <f>([1]DATOS_CANTON!E19-MIN([1]DATOS_CANTON!E$3:E$219))/(MAX([1]DATOS_CANTON!E$3:E$219)-MIN([1]DATOS_CANTON!E$3:E$219))</f>
        <v>6.7275597211905345E-3</v>
      </c>
      <c r="F18" s="500">
        <f>([1]DATOS_CANTON!F19-MIN([1]DATOS_CANTON!F$3:F$219))/(MAX([1]DATOS_CANTON!F$3:F$219)-MIN([1]DATOS_CANTON!F$3:F$219))</f>
        <v>0</v>
      </c>
      <c r="G18" s="500">
        <f>([1]DATOS_CANTON!G19-MIN([1]DATOS_CANTON!G$3:G$219))/(MAX([1]DATOS_CANTON!G$3:G$219)-MIN([1]DATOS_CANTON!G$3:G$219))</f>
        <v>7.2865557727339212E-3</v>
      </c>
      <c r="H18" s="500">
        <f>([1]DATOS_CANTON!H19-MIN([1]DATOS_CANTON!H$3:H$219))/(MAX([1]DATOS_CANTON!H$3:H$219)-MIN([1]DATOS_CANTON!H$3:H$219))</f>
        <v>4.92710832256874E-2</v>
      </c>
      <c r="I18" s="500">
        <f>([1]DATOS_CANTON!I19-MIN([1]DATOS_CANTON!I$3:I$219))/(MAX([1]DATOS_CANTON!I$3:I$219)-MIN([1]DATOS_CANTON!I$3:I$219))</f>
        <v>1.0376084560820774E-2</v>
      </c>
      <c r="J18" s="500">
        <f>(MAX([1]DATOS_CANTON!J$3:J$219)-[1]DATOS_CANTON!J19)/(MAX([1]DATOS_CANTON!J$3:J$219)-MIN([1]DATOS_CANTON!J$3:J$219))</f>
        <v>0.9974756087962009</v>
      </c>
      <c r="K18" s="500">
        <f>(MAX([1]DATOS_CANTON!K$3:K$219)-[1]DATOS_CANTON!K19)/(MAX([1]DATOS_CANTON!K$3:K$219)-MIN([1]DATOS_CANTON!K$3:K$219))</f>
        <v>0.99797941100139653</v>
      </c>
      <c r="L18" s="500">
        <f>(MAX([1]DATOS_CANTON!L$3:L$219)-[1]DATOS_CANTON!L19)/(MAX([1]DATOS_CANTON!L$3:L$219)-MIN([1]DATOS_CANTON!L$3:L$219))</f>
        <v>0.99407203006803369</v>
      </c>
      <c r="M18" s="500">
        <f>(MAX([1]DATOS_CANTON!M$3:M$219)-[1]DATOS_CANTON!M19)/(MAX([1]DATOS_CANTON!M$3:M$219)-MIN([1]DATOS_CANTON!M$3:M$219))</f>
        <v>0.99637647480899849</v>
      </c>
      <c r="N18" s="500">
        <f>(MAX([1]DATOS_CANTON!N$3:N$219)-[1]DATOS_CANTON!N19)/(MAX([1]DATOS_CANTON!N$3:N$219)-MIN([1]DATOS_CANTON!N$3:N$219))</f>
        <v>0.99580271888366922</v>
      </c>
      <c r="O18" s="500">
        <f>(MAX([1]DATOS_CANTON!O$3:O$219)-[1]DATOS_CANTON!O19)/(MAX([1]DATOS_CANTON!O$3:O$219)-MIN([1]DATOS_CANTON!O$3:O$219))</f>
        <v>0.99804144170689224</v>
      </c>
      <c r="P18" s="500">
        <f>(MAX([1]DATOS_CANTON!P$3:P$219)-[1]DATOS_CANTON!P19)/(MAX([1]DATOS_CANTON!P$3:P$219)-MIN([1]DATOS_CANTON!P$3:P$219))</f>
        <v>0.99544635434776085</v>
      </c>
      <c r="Q18" s="500">
        <f>([1]DATOS_CANTON!Q19-MIN([1]DATOS_CANTON!Q$3:Q$219))/(MAX([1]DATOS_CANTON!Q$3:Q$219)-MIN([1]DATOS_CANTON!Q$3:Q$219))</f>
        <v>4.4399814967646667E-3</v>
      </c>
      <c r="R18" s="500">
        <f>(MAX([1]DATOS_CANTON!R$3:R$219)-[1]DATOS_CANTON!R19)/(MAX([1]DATOS_CANTON!R$3:R$219)-MIN([1]DATOS_CANTON!R$3:R$219))</f>
        <v>0.99940680098017598</v>
      </c>
      <c r="S18" s="500">
        <f>(MAX([1]DATOS_CANTON!S$3:S$219)-[1]DATOS_CANTON!S19)/(MAX([1]DATOS_CANTON!S$3:S$219)-MIN([1]DATOS_CANTON!S$3:S$219))</f>
        <v>0.99933346445507987</v>
      </c>
      <c r="T18" s="500">
        <f>([1]DATOS_CANTON!T19-MIN([1]DATOS_CANTON!T$3:T$219))/(MAX([1]DATOS_CANTON!T$3:T$219)-MIN([1]DATOS_CANTON!T$3:T$219))</f>
        <v>0.29713510411235916</v>
      </c>
      <c r="U18" s="500">
        <f>(MAX([1]DATOS_CANTON!U$3:U$219)-[1]DATOS_CANTON!U19)/(MAX([1]DATOS_CANTON!U$3:U$219)-MIN([1]DATOS_CANTON!U$3:U$219))</f>
        <v>0.97497987874335301</v>
      </c>
      <c r="V18" s="500">
        <f>(MAX([1]DATOS_CANTON!V$3:V$219)-[1]DATOS_CANTON!V19)/(MAX([1]DATOS_CANTON!V$3:V$219)-MIN([1]DATOS_CANTON!V$3:V$219))</f>
        <v>0.99955148899971258</v>
      </c>
      <c r="W18" s="500">
        <f>(MAX([1]DATOS_CANTON!W$3:W$219)-[1]DATOS_CANTON!W19)/(MAX([1]DATOS_CANTON!W$3:W$219)-MIN([1]DATOS_CANTON!W$3:W$219))</f>
        <v>0.99317840925435086</v>
      </c>
      <c r="X18" s="500">
        <f>([1]DATOS_CANTON!X19-MIN([1]DATOS_CANTON!X$3:X$219))/(MAX([1]DATOS_CANTON!X$3:X$219)-MIN([1]DATOS_CANTON!X$3:X$219))</f>
        <v>2.1276595744680851E-2</v>
      </c>
      <c r="Y18" s="500">
        <f>(MAX([1]DATOS_CANTON!Y$3:Y$219)-[1]DATOS_CANTON!Y19)/(MAX([1]DATOS_CANTON!Y$3:Y$219)-MIN([1]DATOS_CANTON!Y$3:Y$219))</f>
        <v>0.77793539616396246</v>
      </c>
      <c r="Z18" s="500">
        <f>(MAX([1]DATOS_CANTON!Z$3:Z$219)-[1]DATOS_CANTON!Z19)/(MAX([1]DATOS_CANTON!Z$3:Z$219)-MIN([1]DATOS_CANTON!Z$3:Z$219))</f>
        <v>0.99909556828459456</v>
      </c>
      <c r="AA18" s="500">
        <f>(MAX([1]DATOS_CANTON!AA$3:AA$219)-[1]DATOS_CANTON!AA19)/(MAX([1]DATOS_CANTON!AA$3:AA$219)-MIN([1]DATOS_CANTON!AA$3:AA$219))</f>
        <v>0.995608685045133</v>
      </c>
      <c r="AB18" s="500">
        <f>(MAX([1]DATOS_CANTON!AB$3:AB$219)-[1]DATOS_CANTON!AB19)/(MAX([1]DATOS_CANTON!AB$3:AB$219)-MIN([1]DATOS_CANTON!AB$3:AB$219))</f>
        <v>0.27624406541234392</v>
      </c>
      <c r="AC18" s="500">
        <f>(MAX([1]DATOS_CANTON!AC$3:AC$219)-[1]DATOS_CANTON!AC19)/(MAX([1]DATOS_CANTON!AC$3:AC$219)-MIN([1]DATOS_CANTON!AC$3:AC$219))</f>
        <v>0.9937986241870338</v>
      </c>
      <c r="AD18" s="500">
        <f>([1]DATOS_CANTON!AD19-MIN([1]DATOS_CANTON!AD$3:AD$219))/(MAX([1]DATOS_CANTON!AD$3:AD$219)-MIN([1]DATOS_CANTON!AD$3:AD$219))</f>
        <v>7.1174377224199285E-3</v>
      </c>
      <c r="AE18" s="500">
        <f>(MAX([1]DATOS_CANTON!AE$3:AE$219)-[1]DATOS_CANTON!AE19)/(MAX([1]DATOS_CANTON!AE$3:AE$219)-MIN([1]DATOS_CANTON!AE$3:AE$219))</f>
        <v>0.99791376912378305</v>
      </c>
      <c r="AF18" s="500">
        <f>(MAX([1]DATOS_CANTON!AF$3:AF$219)-[1]DATOS_CANTON!AF19)/(MAX([1]DATOS_CANTON!AF$3:AF$219)-MIN([1]DATOS_CANTON!AF$3:AF$219))</f>
        <v>1</v>
      </c>
      <c r="AG18" s="500">
        <f>([1]DATOS_CANTON!AG19-MIN([1]DATOS_CANTON!AG$3:AG$219))/(MAX([1]DATOS_CANTON!AG$3:AG$219)-MIN([1]DATOS_CANTON!AG$3:AG$219))</f>
        <v>4.5004602421581816E-2</v>
      </c>
      <c r="AH18" s="500">
        <f>(MAX([1]DATOS_CANTON!AH$3:AH$219)-[1]DATOS_CANTON!AH19)/(MAX([1]DATOS_CANTON!AH$3:AH$219)-MIN([1]DATOS_CANTON!AH$3:AH$219))</f>
        <v>1</v>
      </c>
      <c r="AI18" s="501">
        <f t="shared" si="0"/>
        <v>0.5947102153715853</v>
      </c>
      <c r="AJ18" s="501">
        <f t="shared" si="1"/>
        <v>0.79709364704142849</v>
      </c>
      <c r="AK18" s="501"/>
      <c r="AL18" s="502" t="str">
        <f t="shared" si="2"/>
        <v>ALTAMENTE VULNERABLE</v>
      </c>
      <c r="AM18" s="503" t="str">
        <f t="shared" si="3"/>
        <v>4</v>
      </c>
    </row>
    <row r="19" spans="1:39">
      <c r="A19" s="492" t="str">
        <f>[1]DATOS_CANTON!A20</f>
        <v>BOLIVAR</v>
      </c>
      <c r="B19" s="499">
        <f>[1]DATOS_CANTON!B20</f>
        <v>203</v>
      </c>
      <c r="C19" s="492" t="str">
        <f>[1]DATOS_CANTON!C20</f>
        <v>CHIMBO</v>
      </c>
      <c r="D19" s="500">
        <f>([1]DATOS_CANTON!D20-MIN([1]DATOS_CANTON!D$3:D$219))/(MAX([1]DATOS_CANTON!D$3:D$219)-MIN([1]DATOS_CANTON!D$3:D$219))</f>
        <v>0.22752436462541412</v>
      </c>
      <c r="E19" s="500">
        <f>([1]DATOS_CANTON!E20-MIN([1]DATOS_CANTON!E$3:E$219))/(MAX([1]DATOS_CANTON!E$3:E$219)-MIN([1]DATOS_CANTON!E$3:E$219))</f>
        <v>-1.1209241627485623E-4</v>
      </c>
      <c r="F19" s="500">
        <f>([1]DATOS_CANTON!F20-MIN([1]DATOS_CANTON!F$3:F$219))/(MAX([1]DATOS_CANTON!F$3:F$219)-MIN([1]DATOS_CANTON!F$3:F$219))</f>
        <v>0</v>
      </c>
      <c r="G19" s="500">
        <f>([1]DATOS_CANTON!G20-MIN([1]DATOS_CANTON!G$3:G$219))/(MAX([1]DATOS_CANTON!G$3:G$219)-MIN([1]DATOS_CANTON!G$3:G$219))</f>
        <v>5.8549514451225731E-3</v>
      </c>
      <c r="H19" s="500">
        <f>([1]DATOS_CANTON!H20-MIN([1]DATOS_CANTON!H$3:H$219))/(MAX([1]DATOS_CANTON!H$3:H$219)-MIN([1]DATOS_CANTON!H$3:H$219))</f>
        <v>8.5993725779664146E-2</v>
      </c>
      <c r="I19" s="500">
        <f>([1]DATOS_CANTON!I20-MIN([1]DATOS_CANTON!I$3:I$219))/(MAX([1]DATOS_CANTON!I$3:I$219)-MIN([1]DATOS_CANTON!I$3:I$219))</f>
        <v>9.7086625172676053E-3</v>
      </c>
      <c r="J19" s="500">
        <f>(MAX([1]DATOS_CANTON!J$3:J$219)-[1]DATOS_CANTON!J20)/(MAX([1]DATOS_CANTON!J$3:J$219)-MIN([1]DATOS_CANTON!J$3:J$219))</f>
        <v>0.99636615104367743</v>
      </c>
      <c r="K19" s="500">
        <f>(MAX([1]DATOS_CANTON!K$3:K$219)-[1]DATOS_CANTON!K20)/(MAX([1]DATOS_CANTON!K$3:K$219)-MIN([1]DATOS_CANTON!K$3:K$219))</f>
        <v>0.99857261144135345</v>
      </c>
      <c r="L19" s="500">
        <f>(MAX([1]DATOS_CANTON!L$3:L$219)-[1]DATOS_CANTON!L20)/(MAX([1]DATOS_CANTON!L$3:L$219)-MIN([1]DATOS_CANTON!L$3:L$219))</f>
        <v>0.99406885833452274</v>
      </c>
      <c r="M19" s="500">
        <f>(MAX([1]DATOS_CANTON!M$3:M$219)-[1]DATOS_CANTON!M20)/(MAX([1]DATOS_CANTON!M$3:M$219)-MIN([1]DATOS_CANTON!M$3:M$219))</f>
        <v>0.99676948541702337</v>
      </c>
      <c r="N19" s="500">
        <f>(MAX([1]DATOS_CANTON!N$3:N$219)-[1]DATOS_CANTON!N20)/(MAX([1]DATOS_CANTON!N$3:N$219)-MIN([1]DATOS_CANTON!N$3:N$219))</f>
        <v>0.99596654996669953</v>
      </c>
      <c r="O19" s="500">
        <f>(MAX([1]DATOS_CANTON!O$3:O$219)-[1]DATOS_CANTON!O20)/(MAX([1]DATOS_CANTON!O$3:O$219)-MIN([1]DATOS_CANTON!O$3:O$219))</f>
        <v>0.99697723392638937</v>
      </c>
      <c r="P19" s="500">
        <f>(MAX([1]DATOS_CANTON!P$3:P$219)-[1]DATOS_CANTON!P20)/(MAX([1]DATOS_CANTON!P$3:P$219)-MIN([1]DATOS_CANTON!P$3:P$219))</f>
        <v>0.99467329357424117</v>
      </c>
      <c r="Q19" s="500">
        <f>([1]DATOS_CANTON!Q20-MIN([1]DATOS_CANTON!Q$3:Q$219))/(MAX([1]DATOS_CANTON!Q$3:Q$219)-MIN([1]DATOS_CANTON!Q$3:Q$219))</f>
        <v>3.6241299280887957E-3</v>
      </c>
      <c r="R19" s="500">
        <f>(MAX([1]DATOS_CANTON!R$3:R$219)-[1]DATOS_CANTON!R20)/(MAX([1]DATOS_CANTON!R$3:R$219)-MIN([1]DATOS_CANTON!R$3:R$219))</f>
        <v>0.99866452576688836</v>
      </c>
      <c r="S19" s="500">
        <f>(MAX([1]DATOS_CANTON!S$3:S$219)-[1]DATOS_CANTON!S20)/(MAX([1]DATOS_CANTON!S$3:S$219)-MIN([1]DATOS_CANTON!S$3:S$219))</f>
        <v>0.9992078061146441</v>
      </c>
      <c r="T19" s="500">
        <f>([1]DATOS_CANTON!T20-MIN([1]DATOS_CANTON!T$3:T$219))/(MAX([1]DATOS_CANTON!T$3:T$219)-MIN([1]DATOS_CANTON!T$3:T$219))</f>
        <v>0.20167506320614334</v>
      </c>
      <c r="U19" s="500">
        <f>(MAX([1]DATOS_CANTON!U$3:U$219)-[1]DATOS_CANTON!U20)/(MAX([1]DATOS_CANTON!U$3:U$219)-MIN([1]DATOS_CANTON!U$3:U$219))</f>
        <v>0.9613448075306108</v>
      </c>
      <c r="V19" s="500">
        <f>(MAX([1]DATOS_CANTON!V$3:V$219)-[1]DATOS_CANTON!V20)/(MAX([1]DATOS_CANTON!V$3:V$219)-MIN([1]DATOS_CANTON!V$3:V$219))</f>
        <v>0.99970364972863979</v>
      </c>
      <c r="W19" s="500">
        <f>(MAX([1]DATOS_CANTON!W$3:W$219)-[1]DATOS_CANTON!W20)/(MAX([1]DATOS_CANTON!W$3:W$219)-MIN([1]DATOS_CANTON!W$3:W$219))</f>
        <v>0.98230906737348211</v>
      </c>
      <c r="X19" s="500">
        <f>([1]DATOS_CANTON!X20-MIN([1]DATOS_CANTON!X$3:X$219))/(MAX([1]DATOS_CANTON!X$3:X$219)-MIN([1]DATOS_CANTON!X$3:X$219))</f>
        <v>0</v>
      </c>
      <c r="Y19" s="500">
        <f>(MAX([1]DATOS_CANTON!Y$3:Y$219)-[1]DATOS_CANTON!Y20)/(MAX([1]DATOS_CANTON!Y$3:Y$219)-MIN([1]DATOS_CANTON!Y$3:Y$219))</f>
        <v>1</v>
      </c>
      <c r="Z19" s="500">
        <f>(MAX([1]DATOS_CANTON!Z$3:Z$219)-[1]DATOS_CANTON!Z20)/(MAX([1]DATOS_CANTON!Z$3:Z$219)-MIN([1]DATOS_CANTON!Z$3:Z$219))</f>
        <v>0.99909556828459456</v>
      </c>
      <c r="AA19" s="500">
        <f>(MAX([1]DATOS_CANTON!AA$3:AA$219)-[1]DATOS_CANTON!AA20)/(MAX([1]DATOS_CANTON!AA$3:AA$219)-MIN([1]DATOS_CANTON!AA$3:AA$219))</f>
        <v>0.99804830446450354</v>
      </c>
      <c r="AB19" s="500">
        <f>(MAX([1]DATOS_CANTON!AB$3:AB$219)-[1]DATOS_CANTON!AB20)/(MAX([1]DATOS_CANTON!AB$3:AB$219)-MIN([1]DATOS_CANTON!AB$3:AB$219))</f>
        <v>1</v>
      </c>
      <c r="AC19" s="500">
        <f>(MAX([1]DATOS_CANTON!AC$3:AC$219)-[1]DATOS_CANTON!AC20)/(MAX([1]DATOS_CANTON!AC$3:AC$219)-MIN([1]DATOS_CANTON!AC$3:AC$219))</f>
        <v>0.99471819605439027</v>
      </c>
      <c r="AD19" s="500">
        <f>([1]DATOS_CANTON!AD20-MIN([1]DATOS_CANTON!AD$3:AD$219))/(MAX([1]DATOS_CANTON!AD$3:AD$219)-MIN([1]DATOS_CANTON!AD$3:AD$219))</f>
        <v>0</v>
      </c>
      <c r="AE19" s="500">
        <f>(MAX([1]DATOS_CANTON!AE$3:AE$219)-[1]DATOS_CANTON!AE20)/(MAX([1]DATOS_CANTON!AE$3:AE$219)-MIN([1]DATOS_CANTON!AE$3:AE$219))</f>
        <v>1</v>
      </c>
      <c r="AF19" s="500">
        <f>(MAX([1]DATOS_CANTON!AF$3:AF$219)-[1]DATOS_CANTON!AF20)/(MAX([1]DATOS_CANTON!AF$3:AF$219)-MIN([1]DATOS_CANTON!AF$3:AF$219))</f>
        <v>1</v>
      </c>
      <c r="AG19" s="500">
        <f>([1]DATOS_CANTON!AG20-MIN([1]DATOS_CANTON!AG$3:AG$219))/(MAX([1]DATOS_CANTON!AG$3:AG$219)-MIN([1]DATOS_CANTON!AG$3:AG$219))</f>
        <v>2.1011824683140976E-2</v>
      </c>
      <c r="AH19" s="500">
        <f>(MAX([1]DATOS_CANTON!AH$3:AH$219)-[1]DATOS_CANTON!AH20)/(MAX([1]DATOS_CANTON!AH$3:AH$219)-MIN([1]DATOS_CANTON!AH$3:AH$219))</f>
        <v>1</v>
      </c>
      <c r="AI19" s="501">
        <f t="shared" si="0"/>
        <v>0.64087755518400735</v>
      </c>
      <c r="AJ19" s="501">
        <f t="shared" si="1"/>
        <v>0.91374291667926488</v>
      </c>
      <c r="AK19" s="501"/>
      <c r="AL19" s="502" t="str">
        <f t="shared" si="2"/>
        <v>MUY ALTAMENTE VULNERABLE</v>
      </c>
      <c r="AM19" s="503" t="str">
        <f t="shared" si="3"/>
        <v>5</v>
      </c>
    </row>
    <row r="20" spans="1:39">
      <c r="A20" s="492" t="str">
        <f>[1]DATOS_CANTON!A21</f>
        <v>BOLIVAR</v>
      </c>
      <c r="B20" s="499">
        <f>[1]DATOS_CANTON!B21</f>
        <v>204</v>
      </c>
      <c r="C20" s="492" t="str">
        <f>[1]DATOS_CANTON!C21</f>
        <v>ECHEANDIA</v>
      </c>
      <c r="D20" s="500">
        <f>([1]DATOS_CANTON!D21-MIN([1]DATOS_CANTON!D$3:D$219))/(MAX([1]DATOS_CANTON!D$3:D$219)-MIN([1]DATOS_CANTON!D$3:D$219))</f>
        <v>0.23775586227757167</v>
      </c>
      <c r="E20" s="500">
        <f>([1]DATOS_CANTON!E21-MIN([1]DATOS_CANTON!E$3:E$219))/(MAX([1]DATOS_CANTON!E$3:E$219)-MIN([1]DATOS_CANTON!E$3:E$219))</f>
        <v>1.3583139992913641E-2</v>
      </c>
      <c r="F20" s="500">
        <f>([1]DATOS_CANTON!F21-MIN([1]DATOS_CANTON!F$3:F$219))/(MAX([1]DATOS_CANTON!F$3:F$219)-MIN([1]DATOS_CANTON!F$3:F$219))</f>
        <v>1.3698630136986301E-2</v>
      </c>
      <c r="G20" s="500">
        <f>([1]DATOS_CANTON!G21-MIN([1]DATOS_CANTON!G$3:G$219))/(MAX([1]DATOS_CANTON!G$3:G$219)-MIN([1]DATOS_CANTON!G$3:G$219))</f>
        <v>3.7407865402599937E-3</v>
      </c>
      <c r="H20" s="500">
        <f>([1]DATOS_CANTON!H21-MIN([1]DATOS_CANTON!H$3:H$219))/(MAX([1]DATOS_CANTON!H$3:H$219)-MIN([1]DATOS_CANTON!H$3:H$219))</f>
        <v>1.919173279202805E-2</v>
      </c>
      <c r="I20" s="500">
        <f>([1]DATOS_CANTON!I21-MIN([1]DATOS_CANTON!I$3:I$219))/(MAX([1]DATOS_CANTON!I$3:I$219)-MIN([1]DATOS_CANTON!I$3:I$219))</f>
        <v>5.3316156269886845E-3</v>
      </c>
      <c r="J20" s="500">
        <f>(MAX([1]DATOS_CANTON!J$3:J$219)-[1]DATOS_CANTON!J21)/(MAX([1]DATOS_CANTON!J$3:J$219)-MIN([1]DATOS_CANTON!J$3:J$219))</f>
        <v>0.99653294452336416</v>
      </c>
      <c r="K20" s="500">
        <f>(MAX([1]DATOS_CANTON!K$3:K$219)-[1]DATOS_CANTON!K21)/(MAX([1]DATOS_CANTON!K$3:K$219)-MIN([1]DATOS_CANTON!K$3:K$219))</f>
        <v>0.99490218371911954</v>
      </c>
      <c r="L20" s="500">
        <f>(MAX([1]DATOS_CANTON!L$3:L$219)-[1]DATOS_CANTON!L21)/(MAX([1]DATOS_CANTON!L$3:L$219)-MIN([1]DATOS_CANTON!L$3:L$219))</f>
        <v>0.99524081386681895</v>
      </c>
      <c r="M20" s="500">
        <f>(MAX([1]DATOS_CANTON!M$3:M$219)-[1]DATOS_CANTON!M21)/(MAX([1]DATOS_CANTON!M$3:M$219)-MIN([1]DATOS_CANTON!M$3:M$219))</f>
        <v>0.99615469288911718</v>
      </c>
      <c r="N20" s="500">
        <f>(MAX([1]DATOS_CANTON!N$3:N$219)-[1]DATOS_CANTON!N21)/(MAX([1]DATOS_CANTON!N$3:N$219)-MIN([1]DATOS_CANTON!N$3:N$219))</f>
        <v>0.9962977736780434</v>
      </c>
      <c r="O20" s="500">
        <f>(MAX([1]DATOS_CANTON!O$3:O$219)-[1]DATOS_CANTON!O21)/(MAX([1]DATOS_CANTON!O$3:O$219)-MIN([1]DATOS_CANTON!O$3:O$219))</f>
        <v>0.99726321810193175</v>
      </c>
      <c r="P20" s="500">
        <f>(MAX([1]DATOS_CANTON!P$3:P$219)-[1]DATOS_CANTON!P21)/(MAX([1]DATOS_CANTON!P$3:P$219)-MIN([1]DATOS_CANTON!P$3:P$219))</f>
        <v>0.99564403198847817</v>
      </c>
      <c r="Q20" s="500">
        <f>([1]DATOS_CANTON!Q21-MIN([1]DATOS_CANTON!Q$3:Q$219))/(MAX([1]DATOS_CANTON!Q$3:Q$219)-MIN([1]DATOS_CANTON!Q$3:Q$219))</f>
        <v>3.3120989992651375E-3</v>
      </c>
      <c r="R20" s="500">
        <f>(MAX([1]DATOS_CANTON!R$3:R$219)-[1]DATOS_CANTON!R21)/(MAX([1]DATOS_CANTON!R$3:R$219)-MIN([1]DATOS_CANTON!R$3:R$219))</f>
        <v>0.99926704204880379</v>
      </c>
      <c r="S20" s="500">
        <f>(MAX([1]DATOS_CANTON!S$3:S$219)-[1]DATOS_CANTON!S21)/(MAX([1]DATOS_CANTON!S$3:S$219)-MIN([1]DATOS_CANTON!S$3:S$219))</f>
        <v>0.99921873292685592</v>
      </c>
      <c r="T20" s="500">
        <f>([1]DATOS_CANTON!T21-MIN([1]DATOS_CANTON!T$3:T$219))/(MAX([1]DATOS_CANTON!T$3:T$219)-MIN([1]DATOS_CANTON!T$3:T$219))</f>
        <v>0.19556839601313442</v>
      </c>
      <c r="U20" s="500">
        <f>(MAX([1]DATOS_CANTON!U$3:U$219)-[1]DATOS_CANTON!U21)/(MAX([1]DATOS_CANTON!U$3:U$219)-MIN([1]DATOS_CANTON!U$3:U$219))</f>
        <v>0.97925130035637586</v>
      </c>
      <c r="V20" s="500">
        <f>(MAX([1]DATOS_CANTON!V$3:V$219)-[1]DATOS_CANTON!V21)/(MAX([1]DATOS_CANTON!V$3:V$219)-MIN([1]DATOS_CANTON!V$3:V$219))</f>
        <v>0.99908955593872317</v>
      </c>
      <c r="W20" s="500">
        <f>(MAX([1]DATOS_CANTON!W$3:W$219)-[1]DATOS_CANTON!W21)/(MAX([1]DATOS_CANTON!W$3:W$219)-MIN([1]DATOS_CANTON!W$3:W$219))</f>
        <v>0.99455505557952706</v>
      </c>
      <c r="X20" s="500">
        <f>([1]DATOS_CANTON!X21-MIN([1]DATOS_CANTON!X$3:X$219))/(MAX([1]DATOS_CANTON!X$3:X$219)-MIN([1]DATOS_CANTON!X$3:X$219))</f>
        <v>0</v>
      </c>
      <c r="Y20" s="500">
        <f>(MAX([1]DATOS_CANTON!Y$3:Y$219)-[1]DATOS_CANTON!Y21)/(MAX([1]DATOS_CANTON!Y$3:Y$219)-MIN([1]DATOS_CANTON!Y$3:Y$219))</f>
        <v>0.71385793098710915</v>
      </c>
      <c r="Z20" s="500">
        <f>(MAX([1]DATOS_CANTON!Z$3:Z$219)-[1]DATOS_CANTON!Z21)/(MAX([1]DATOS_CANTON!Z$3:Z$219)-MIN([1]DATOS_CANTON!Z$3:Z$219))</f>
        <v>0.99276454627675614</v>
      </c>
      <c r="AA20" s="500">
        <f>(MAX([1]DATOS_CANTON!AA$3:AA$219)-[1]DATOS_CANTON!AA21)/(MAX([1]DATOS_CANTON!AA$3:AA$219)-MIN([1]DATOS_CANTON!AA$3:AA$219))</f>
        <v>0.99841424737740914</v>
      </c>
      <c r="AB20" s="500">
        <f>(MAX([1]DATOS_CANTON!AB$3:AB$219)-[1]DATOS_CANTON!AB21)/(MAX([1]DATOS_CANTON!AB$3:AB$219)-MIN([1]DATOS_CANTON!AB$3:AB$219))</f>
        <v>0.17654299279057498</v>
      </c>
      <c r="AC20" s="500">
        <f>(MAX([1]DATOS_CANTON!AC$3:AC$219)-[1]DATOS_CANTON!AC21)/(MAX([1]DATOS_CANTON!AC$3:AC$219)-MIN([1]DATOS_CANTON!AC$3:AC$219))</f>
        <v>0.99555436004262143</v>
      </c>
      <c r="AD20" s="500">
        <f>([1]DATOS_CANTON!AD21-MIN([1]DATOS_CANTON!AD$3:AD$219))/(MAX([1]DATOS_CANTON!AD$3:AD$219)-MIN([1]DATOS_CANTON!AD$3:AD$219))</f>
        <v>1.9572953736654804E-2</v>
      </c>
      <c r="AE20" s="500">
        <f>(MAX([1]DATOS_CANTON!AE$3:AE$219)-[1]DATOS_CANTON!AE21)/(MAX([1]DATOS_CANTON!AE$3:AE$219)-MIN([1]DATOS_CANTON!AE$3:AE$219))</f>
        <v>0.99165507649513218</v>
      </c>
      <c r="AF20" s="500">
        <f>(MAX([1]DATOS_CANTON!AF$3:AF$219)-[1]DATOS_CANTON!AF21)/(MAX([1]DATOS_CANTON!AF$3:AF$219)-MIN([1]DATOS_CANTON!AF$3:AF$219))</f>
        <v>1</v>
      </c>
      <c r="AG20" s="500">
        <f>([1]DATOS_CANTON!AG21-MIN([1]DATOS_CANTON!AG$3:AG$219))/(MAX([1]DATOS_CANTON!AG$3:AG$219)-MIN([1]DATOS_CANTON!AG$3:AG$219))</f>
        <v>3.8695744530198965E-3</v>
      </c>
      <c r="AH20" s="500">
        <f>(MAX([1]DATOS_CANTON!AH$3:AH$219)-[1]DATOS_CANTON!AH21)/(MAX([1]DATOS_CANTON!AH$3:AH$219)-MIN([1]DATOS_CANTON!AH$3:AH$219))</f>
        <v>1</v>
      </c>
      <c r="AI20" s="501">
        <f t="shared" si="0"/>
        <v>0.56999457110787499</v>
      </c>
      <c r="AJ20" s="501">
        <f t="shared" si="1"/>
        <v>0.73464556439893125</v>
      </c>
      <c r="AK20" s="501"/>
      <c r="AL20" s="502" t="str">
        <f t="shared" si="2"/>
        <v>MODERADAMENTE VULNERABLE</v>
      </c>
      <c r="AM20" s="503" t="str">
        <f t="shared" si="3"/>
        <v>2</v>
      </c>
    </row>
    <row r="21" spans="1:39">
      <c r="A21" s="492" t="str">
        <f>[1]DATOS_CANTON!A22</f>
        <v>BOLIVAR</v>
      </c>
      <c r="B21" s="499">
        <f>[1]DATOS_CANTON!B22</f>
        <v>205</v>
      </c>
      <c r="C21" s="492" t="str">
        <f>[1]DATOS_CANTON!C22</f>
        <v>SAN MIGUEL</v>
      </c>
      <c r="D21" s="500">
        <f>([1]DATOS_CANTON!D22-MIN([1]DATOS_CANTON!D$3:D$219))/(MAX([1]DATOS_CANTON!D$3:D$219)-MIN([1]DATOS_CANTON!D$3:D$219))</f>
        <v>0.20640966001313238</v>
      </c>
      <c r="E21" s="500">
        <f>([1]DATOS_CANTON!E22-MIN([1]DATOS_CANTON!E$3:E$219))/(MAX([1]DATOS_CANTON!E$3:E$219)-MIN([1]DATOS_CANTON!E$3:E$219))</f>
        <v>1.2257478909113174E-2</v>
      </c>
      <c r="F21" s="500">
        <f>([1]DATOS_CANTON!F22-MIN([1]DATOS_CANTON!F$3:F$219))/(MAX([1]DATOS_CANTON!F$3:F$219)-MIN([1]DATOS_CANTON!F$3:F$219))</f>
        <v>1.3698630136986301E-2</v>
      </c>
      <c r="G21" s="500">
        <f>([1]DATOS_CANTON!G22-MIN([1]DATOS_CANTON!G$3:G$219))/(MAX([1]DATOS_CANTON!G$3:G$219)-MIN([1]DATOS_CANTON!G$3:G$219))</f>
        <v>1.0437858178095125E-2</v>
      </c>
      <c r="H21" s="500">
        <f>([1]DATOS_CANTON!H22-MIN([1]DATOS_CANTON!H$3:H$219))/(MAX([1]DATOS_CANTON!H$3:H$219)-MIN([1]DATOS_CANTON!H$3:H$219))</f>
        <v>0.10979885587746817</v>
      </c>
      <c r="I21" s="500">
        <f>([1]DATOS_CANTON!I22-MIN([1]DATOS_CANTON!I$3:I$219))/(MAX([1]DATOS_CANTON!I$3:I$219)-MIN([1]DATOS_CANTON!I$3:I$219))</f>
        <v>1.3883930650193242E-2</v>
      </c>
      <c r="J21" s="500">
        <f>(MAX([1]DATOS_CANTON!J$3:J$219)-[1]DATOS_CANTON!J22)/(MAX([1]DATOS_CANTON!J$3:J$219)-MIN([1]DATOS_CANTON!J$3:J$219))</f>
        <v>0.99424281382474311</v>
      </c>
      <c r="K21" s="500">
        <f>(MAX([1]DATOS_CANTON!K$3:K$219)-[1]DATOS_CANTON!K22)/(MAX([1]DATOS_CANTON!K$3:K$219)-MIN([1]DATOS_CANTON!K$3:K$219))</f>
        <v>0.99690423520397442</v>
      </c>
      <c r="L21" s="500">
        <f>(MAX([1]DATOS_CANTON!L$3:L$219)-[1]DATOS_CANTON!L22)/(MAX([1]DATOS_CANTON!L$3:L$219)-MIN([1]DATOS_CANTON!L$3:L$219))</f>
        <v>0.9894159252739585</v>
      </c>
      <c r="M21" s="500">
        <f>(MAX([1]DATOS_CANTON!M$3:M$219)-[1]DATOS_CANTON!M22)/(MAX([1]DATOS_CANTON!M$3:M$219)-MIN([1]DATOS_CANTON!M$3:M$219))</f>
        <v>0.99424182383014115</v>
      </c>
      <c r="N21" s="500">
        <f>(MAX([1]DATOS_CANTON!N$3:N$219)-[1]DATOS_CANTON!N22)/(MAX([1]DATOS_CANTON!N$3:N$219)-MIN([1]DATOS_CANTON!N$3:N$219))</f>
        <v>0.99208624638057963</v>
      </c>
      <c r="O21" s="500">
        <f>(MAX([1]DATOS_CANTON!O$3:O$219)-[1]DATOS_CANTON!O22)/(MAX([1]DATOS_CANTON!O$3:O$219)-MIN([1]DATOS_CANTON!O$3:O$219))</f>
        <v>0.99512440311636086</v>
      </c>
      <c r="P21" s="500">
        <f>(MAX([1]DATOS_CANTON!P$3:P$219)-[1]DATOS_CANTON!P22)/(MAX([1]DATOS_CANTON!P$3:P$219)-MIN([1]DATOS_CANTON!P$3:P$219))</f>
        <v>0.99038439476224849</v>
      </c>
      <c r="Q21" s="500">
        <f>([1]DATOS_CANTON!Q22-MIN([1]DATOS_CANTON!Q$3:Q$219))/(MAX([1]DATOS_CANTON!Q$3:Q$219)-MIN([1]DATOS_CANTON!Q$3:Q$219))</f>
        <v>6.943681895399084E-3</v>
      </c>
      <c r="R21" s="500">
        <f>(MAX([1]DATOS_CANTON!R$3:R$219)-[1]DATOS_CANTON!R22)/(MAX([1]DATOS_CANTON!R$3:R$219)-MIN([1]DATOS_CANTON!R$3:R$219))</f>
        <v>0.99709611998148973</v>
      </c>
      <c r="S21" s="500">
        <f>(MAX([1]DATOS_CANTON!S$3:S$219)-[1]DATOS_CANTON!S22)/(MAX([1]DATOS_CANTON!S$3:S$219)-MIN([1]DATOS_CANTON!S$3:S$219))</f>
        <v>0.99820253939115799</v>
      </c>
      <c r="T21" s="500">
        <f>([1]DATOS_CANTON!T22-MIN([1]DATOS_CANTON!T$3:T$219))/(MAX([1]DATOS_CANTON!T$3:T$219)-MIN([1]DATOS_CANTON!T$3:T$219))</f>
        <v>0.22668023370389301</v>
      </c>
      <c r="U21" s="500">
        <f>(MAX([1]DATOS_CANTON!U$3:U$219)-[1]DATOS_CANTON!U22)/(MAX([1]DATOS_CANTON!U$3:U$219)-MIN([1]DATOS_CANTON!U$3:U$219))</f>
        <v>0.9586109228950197</v>
      </c>
      <c r="V21" s="500">
        <f>(MAX([1]DATOS_CANTON!V$3:V$219)-[1]DATOS_CANTON!V22)/(MAX([1]DATOS_CANTON!V$3:V$219)-MIN([1]DATOS_CANTON!V$3:V$219))</f>
        <v>0.99786677743213448</v>
      </c>
      <c r="W21" s="500">
        <f>(MAX([1]DATOS_CANTON!W$3:W$219)-[1]DATOS_CANTON!W22)/(MAX([1]DATOS_CANTON!W$3:W$219)-MIN([1]DATOS_CANTON!W$3:W$219))</f>
        <v>0.98779510571410956</v>
      </c>
      <c r="X21" s="500">
        <f>([1]DATOS_CANTON!X22-MIN([1]DATOS_CANTON!X$3:X$219))/(MAX([1]DATOS_CANTON!X$3:X$219)-MIN([1]DATOS_CANTON!X$3:X$219))</f>
        <v>4.2553191489361701E-2</v>
      </c>
      <c r="Y21" s="500">
        <f>(MAX([1]DATOS_CANTON!Y$3:Y$219)-[1]DATOS_CANTON!Y22)/(MAX([1]DATOS_CANTON!Y$3:Y$219)-MIN([1]DATOS_CANTON!Y$3:Y$219))</f>
        <v>0.73704987001249822</v>
      </c>
      <c r="Z21" s="500">
        <f>(MAX([1]DATOS_CANTON!Z$3:Z$219)-[1]DATOS_CANTON!Z22)/(MAX([1]DATOS_CANTON!Z$3:Z$219)-MIN([1]DATOS_CANTON!Z$3:Z$219))</f>
        <v>0.9056376243593609</v>
      </c>
      <c r="AA21" s="500">
        <f>(MAX([1]DATOS_CANTON!AA$3:AA$219)-[1]DATOS_CANTON!AA22)/(MAX([1]DATOS_CANTON!AA$3:AA$219)-MIN([1]DATOS_CANTON!AA$3:AA$219))</f>
        <v>0.99451085630641622</v>
      </c>
      <c r="AB21" s="500">
        <f>(MAX([1]DATOS_CANTON!AB$3:AB$219)-[1]DATOS_CANTON!AB22)/(MAX([1]DATOS_CANTON!AB$3:AB$219)-MIN([1]DATOS_CANTON!AB$3:AB$219))</f>
        <v>0.13223140495867769</v>
      </c>
      <c r="AC21" s="500">
        <f>(MAX([1]DATOS_CANTON!AC$3:AC$219)-[1]DATOS_CANTON!AC22)/(MAX([1]DATOS_CANTON!AC$3:AC$219)-MIN([1]DATOS_CANTON!AC$3:AC$219))</f>
        <v>0.99019748900579896</v>
      </c>
      <c r="AD21" s="500">
        <f>([1]DATOS_CANTON!AD22-MIN([1]DATOS_CANTON!AD$3:AD$219))/(MAX([1]DATOS_CANTON!AD$3:AD$219)-MIN([1]DATOS_CANTON!AD$3:AD$219))</f>
        <v>1.9572953736654804E-2</v>
      </c>
      <c r="AE21" s="500">
        <f>(MAX([1]DATOS_CANTON!AE$3:AE$219)-[1]DATOS_CANTON!AE22)/(MAX([1]DATOS_CANTON!AE$3:AE$219)-MIN([1]DATOS_CANTON!AE$3:AE$219))</f>
        <v>0.99582753824756609</v>
      </c>
      <c r="AF21" s="500">
        <f>(MAX([1]DATOS_CANTON!AF$3:AF$219)-[1]DATOS_CANTON!AF22)/(MAX([1]DATOS_CANTON!AF$3:AF$219)-MIN([1]DATOS_CANTON!AF$3:AF$219))</f>
        <v>1</v>
      </c>
      <c r="AG21" s="500">
        <f>([1]DATOS_CANTON!AG22-MIN([1]DATOS_CANTON!AG$3:AG$219))/(MAX([1]DATOS_CANTON!AG$3:AG$219)-MIN([1]DATOS_CANTON!AG$3:AG$219))</f>
        <v>5.3904977695956952E-2</v>
      </c>
      <c r="AH21" s="500">
        <f>(MAX([1]DATOS_CANTON!AH$3:AH$219)-[1]DATOS_CANTON!AH22)/(MAX([1]DATOS_CANTON!AH$3:AH$219)-MIN([1]DATOS_CANTON!AH$3:AH$219))</f>
        <v>1</v>
      </c>
      <c r="AI21" s="501">
        <f t="shared" si="0"/>
        <v>0.57072612986444049</v>
      </c>
      <c r="AJ21" s="501">
        <f t="shared" si="1"/>
        <v>0.73649396621279462</v>
      </c>
      <c r="AK21" s="501"/>
      <c r="AL21" s="502" t="str">
        <f t="shared" si="2"/>
        <v>MODERADAMENTE VULNERABLE</v>
      </c>
      <c r="AM21" s="503" t="str">
        <f t="shared" si="3"/>
        <v>2</v>
      </c>
    </row>
    <row r="22" spans="1:39">
      <c r="A22" s="492" t="str">
        <f>[1]DATOS_CANTON!A23</f>
        <v>BOLIVAR</v>
      </c>
      <c r="B22" s="499">
        <f>[1]DATOS_CANTON!B23</f>
        <v>206</v>
      </c>
      <c r="C22" s="492" t="str">
        <f>[1]DATOS_CANTON!C23</f>
        <v>CALUMA</v>
      </c>
      <c r="D22" s="500">
        <f>([1]DATOS_CANTON!D23-MIN([1]DATOS_CANTON!D$3:D$219))/(MAX([1]DATOS_CANTON!D$3:D$219)-MIN([1]DATOS_CANTON!D$3:D$219))</f>
        <v>0.12681340146873119</v>
      </c>
      <c r="E22" s="500">
        <f>([1]DATOS_CANTON!E23-MIN([1]DATOS_CANTON!E$3:E$219))/(MAX([1]DATOS_CANTON!E$3:E$219)-MIN([1]DATOS_CANTON!E$3:E$219))</f>
        <v>1.9253057837114233E-2</v>
      </c>
      <c r="F22" s="500">
        <f>([1]DATOS_CANTON!F23-MIN([1]DATOS_CANTON!F$3:F$219))/(MAX([1]DATOS_CANTON!F$3:F$219)-MIN([1]DATOS_CANTON!F$3:F$219))</f>
        <v>0</v>
      </c>
      <c r="G22" s="500">
        <f>([1]DATOS_CANTON!G23-MIN([1]DATOS_CANTON!G$3:G$219))/(MAX([1]DATOS_CANTON!G$3:G$219)-MIN([1]DATOS_CANTON!G$3:G$219))</f>
        <v>4.6759831753249922E-3</v>
      </c>
      <c r="H22" s="500">
        <f>([1]DATOS_CANTON!H23-MIN([1]DATOS_CANTON!H$3:H$219))/(MAX([1]DATOS_CANTON!H$3:H$219)-MIN([1]DATOS_CANTON!H$3:H$219))</f>
        <v>1.0887617641631297E-2</v>
      </c>
      <c r="I22" s="500">
        <f>([1]DATOS_CANTON!I23-MIN([1]DATOS_CANTON!I$3:I$219))/(MAX([1]DATOS_CANTON!I$3:I$219)-MIN([1]DATOS_CANTON!I$3:I$219))</f>
        <v>6.1232092135284893E-3</v>
      </c>
      <c r="J22" s="500">
        <f>(MAX([1]DATOS_CANTON!J$3:J$219)-[1]DATOS_CANTON!J23)/(MAX([1]DATOS_CANTON!J$3:J$219)-MIN([1]DATOS_CANTON!J$3:J$219))</f>
        <v>0.99575707373021438</v>
      </c>
      <c r="K22" s="500">
        <f>(MAX([1]DATOS_CANTON!K$3:K$219)-[1]DATOS_CANTON!K23)/(MAX([1]DATOS_CANTON!K$3:K$219)-MIN([1]DATOS_CANTON!K$3:K$219))</f>
        <v>0.99278272798052325</v>
      </c>
      <c r="L22" s="500">
        <f>(MAX([1]DATOS_CANTON!L$3:L$219)-[1]DATOS_CANTON!L23)/(MAX([1]DATOS_CANTON!L$3:L$219)-MIN([1]DATOS_CANTON!L$3:L$219))</f>
        <v>0.99489826664763625</v>
      </c>
      <c r="M22" s="500">
        <f>(MAX([1]DATOS_CANTON!M$3:M$219)-[1]DATOS_CANTON!M23)/(MAX([1]DATOS_CANTON!M$3:M$219)-MIN([1]DATOS_CANTON!M$3:M$219))</f>
        <v>0.99576657452932493</v>
      </c>
      <c r="N22" s="500">
        <f>(MAX([1]DATOS_CANTON!N$3:N$219)-[1]DATOS_CANTON!N23)/(MAX([1]DATOS_CANTON!N$3:N$219)-MIN([1]DATOS_CANTON!N$3:N$219))</f>
        <v>0.99600216541953224</v>
      </c>
      <c r="O22" s="500">
        <f>(MAX([1]DATOS_CANTON!O$3:O$219)-[1]DATOS_CANTON!O23)/(MAX([1]DATOS_CANTON!O$3:O$219)-MIN([1]DATOS_CANTON!O$3:O$219))</f>
        <v>0.99737241205986604</v>
      </c>
      <c r="P22" s="500">
        <f>(MAX([1]DATOS_CANTON!P$3:P$219)-[1]DATOS_CANTON!P23)/(MAX([1]DATOS_CANTON!P$3:P$219)-MIN([1]DATOS_CANTON!P$3:P$219))</f>
        <v>0.99517101763390459</v>
      </c>
      <c r="Q22" s="500">
        <f>([1]DATOS_CANTON!Q23-MIN([1]DATOS_CANTON!Q$3:Q$219))/(MAX([1]DATOS_CANTON!Q$3:Q$219)-MIN([1]DATOS_CANTON!Q$3:Q$219))</f>
        <v>3.3409171423730549E-3</v>
      </c>
      <c r="R22" s="500">
        <f>(MAX([1]DATOS_CANTON!R$3:R$219)-[1]DATOS_CANTON!R23)/(MAX([1]DATOS_CANTON!R$3:R$219)-MIN([1]DATOS_CANTON!R$3:R$219))</f>
        <v>0.99899684144815104</v>
      </c>
      <c r="S22" s="500">
        <f>(MAX([1]DATOS_CANTON!S$3:S$219)-[1]DATOS_CANTON!S23)/(MAX([1]DATOS_CANTON!S$3:S$219)-MIN([1]DATOS_CANTON!S$3:S$219))</f>
        <v>0.99901658690093753</v>
      </c>
      <c r="T22" s="500">
        <f>([1]DATOS_CANTON!T23-MIN([1]DATOS_CANTON!T$3:T$219))/(MAX([1]DATOS_CANTON!T$3:T$219)-MIN([1]DATOS_CANTON!T$3:T$219))</f>
        <v>0.20613366313148454</v>
      </c>
      <c r="U22" s="500">
        <f>(MAX([1]DATOS_CANTON!U$3:U$219)-[1]DATOS_CANTON!U23)/(MAX([1]DATOS_CANTON!U$3:U$219)-MIN([1]DATOS_CANTON!U$3:U$219))</f>
        <v>0.9821706314908083</v>
      </c>
      <c r="V22" s="500">
        <f>(MAX([1]DATOS_CANTON!V$3:V$219)-[1]DATOS_CANTON!V23)/(MAX([1]DATOS_CANTON!V$3:V$219)-MIN([1]DATOS_CANTON!V$3:V$219))</f>
        <v>0.99951293101212801</v>
      </c>
      <c r="W22" s="500">
        <f>(MAX([1]DATOS_CANTON!W$3:W$219)-[1]DATOS_CANTON!W23)/(MAX([1]DATOS_CANTON!W$3:W$219)-MIN([1]DATOS_CANTON!W$3:W$219))</f>
        <v>0.99350716061558697</v>
      </c>
      <c r="X22" s="500">
        <f>([1]DATOS_CANTON!X23-MIN([1]DATOS_CANTON!X$3:X$219))/(MAX([1]DATOS_CANTON!X$3:X$219)-MIN([1]DATOS_CANTON!X$3:X$219))</f>
        <v>0</v>
      </c>
      <c r="Y22" s="500">
        <f>(MAX([1]DATOS_CANTON!Y$3:Y$219)-[1]DATOS_CANTON!Y23)/(MAX([1]DATOS_CANTON!Y$3:Y$219)-MIN([1]DATOS_CANTON!Y$3:Y$219))</f>
        <v>0.75373874943157282</v>
      </c>
      <c r="Z22" s="500">
        <f>(MAX([1]DATOS_CANTON!Z$3:Z$219)-[1]DATOS_CANTON!Z23)/(MAX([1]DATOS_CANTON!Z$3:Z$219)-MIN([1]DATOS_CANTON!Z$3:Z$219))</f>
        <v>0.99909556828459456</v>
      </c>
      <c r="AA22" s="500">
        <f>(MAX([1]DATOS_CANTON!AA$3:AA$219)-[1]DATOS_CANTON!AA23)/(MAX([1]DATOS_CANTON!AA$3:AA$219)-MIN([1]DATOS_CANTON!AA$3:AA$219))</f>
        <v>0.99829226640644064</v>
      </c>
      <c r="AB22" s="500">
        <f>(MAX([1]DATOS_CANTON!AB$3:AB$219)-[1]DATOS_CANTON!AB23)/(MAX([1]DATOS_CANTON!AB$3:AB$219)-MIN([1]DATOS_CANTON!AB$3:AB$219))</f>
        <v>0.24593901396409229</v>
      </c>
      <c r="AC22" s="500">
        <f>(MAX([1]DATOS_CANTON!AC$3:AC$219)-[1]DATOS_CANTON!AC23)/(MAX([1]DATOS_CANTON!AC$3:AC$219)-MIN([1]DATOS_CANTON!AC$3:AC$219))</f>
        <v>0.99515191702584183</v>
      </c>
      <c r="AD22" s="500">
        <f>([1]DATOS_CANTON!AD23-MIN([1]DATOS_CANTON!AD$3:AD$219))/(MAX([1]DATOS_CANTON!AD$3:AD$219)-MIN([1]DATOS_CANTON!AD$3:AD$219))</f>
        <v>1.0676156583629894E-2</v>
      </c>
      <c r="AE22" s="500">
        <f>(MAX([1]DATOS_CANTON!AE$3:AE$219)-[1]DATOS_CANTON!AE23)/(MAX([1]DATOS_CANTON!AE$3:AE$219)-MIN([1]DATOS_CANTON!AE$3:AE$219))</f>
        <v>1</v>
      </c>
      <c r="AF22" s="500">
        <f>(MAX([1]DATOS_CANTON!AF$3:AF$219)-[1]DATOS_CANTON!AF23)/(MAX([1]DATOS_CANTON!AF$3:AF$219)-MIN([1]DATOS_CANTON!AF$3:AF$219))</f>
        <v>1</v>
      </c>
      <c r="AG22" s="500">
        <f>([1]DATOS_CANTON!AG23-MIN([1]DATOS_CANTON!AG$3:AG$219))/(MAX([1]DATOS_CANTON!AG$3:AG$219)-MIN([1]DATOS_CANTON!AG$3:AG$219))</f>
        <v>1.0178432344402747E-2</v>
      </c>
      <c r="AH22" s="500">
        <f>(MAX([1]DATOS_CANTON!AH$3:AH$219)-[1]DATOS_CANTON!AH23)/(MAX([1]DATOS_CANTON!AH$3:AH$219)-MIN([1]DATOS_CANTON!AH$3:AH$219))</f>
        <v>1</v>
      </c>
      <c r="AI22" s="501">
        <f t="shared" si="0"/>
        <v>0.57158671228543978</v>
      </c>
      <c r="AJ22" s="501">
        <f t="shared" si="1"/>
        <v>0.73866836723482876</v>
      </c>
      <c r="AK22" s="501"/>
      <c r="AL22" s="502" t="str">
        <f t="shared" si="2"/>
        <v>VULNERABLE.</v>
      </c>
      <c r="AM22" s="503" t="str">
        <f t="shared" si="3"/>
        <v>3</v>
      </c>
    </row>
    <row r="23" spans="1:39">
      <c r="A23" s="492" t="str">
        <f>[1]DATOS_CANTON!A24</f>
        <v>BOLIVAR</v>
      </c>
      <c r="B23" s="499">
        <f>[1]DATOS_CANTON!B24</f>
        <v>207</v>
      </c>
      <c r="C23" s="492" t="str">
        <f>[1]DATOS_CANTON!C24</f>
        <v>LAS NAVES</v>
      </c>
      <c r="D23" s="500">
        <f>([1]DATOS_CANTON!D24-MIN([1]DATOS_CANTON!D$3:D$219))/(MAX([1]DATOS_CANTON!D$3:D$219)-MIN([1]DATOS_CANTON!D$3:D$219))</f>
        <v>0.21043909427178167</v>
      </c>
      <c r="E23" s="500">
        <f>([1]DATOS_CANTON!E24-MIN([1]DATOS_CANTON!E$3:E$219))/(MAX([1]DATOS_CANTON!E$3:E$219)-MIN([1]DATOS_CANTON!E$3:E$219))</f>
        <v>1.0547262906898829E-2</v>
      </c>
      <c r="F23" s="500">
        <f>([1]DATOS_CANTON!F24-MIN([1]DATOS_CANTON!F$3:F$219))/(MAX([1]DATOS_CANTON!F$3:F$219)-MIN([1]DATOS_CANTON!F$3:F$219))</f>
        <v>0</v>
      </c>
      <c r="G23" s="500">
        <f>([1]DATOS_CANTON!G24-MIN([1]DATOS_CANTON!G$3:G$219))/(MAX([1]DATOS_CANTON!G$3:G$219)-MIN([1]DATOS_CANTON!G$3:G$219))</f>
        <v>1.4980875007202343E-3</v>
      </c>
      <c r="H23" s="500">
        <f>([1]DATOS_CANTON!H24-MIN([1]DATOS_CANTON!H$3:H$219))/(MAX([1]DATOS_CANTON!H$3:H$219)-MIN([1]DATOS_CANTON!H$3:H$219))</f>
        <v>1.1625761210555453E-2</v>
      </c>
      <c r="I23" s="500">
        <f>([1]DATOS_CANTON!I24-MIN([1]DATOS_CANTON!I$3:I$219))/(MAX([1]DATOS_CANTON!I$3:I$219)-MIN([1]DATOS_CANTON!I$3:I$219))</f>
        <v>2.1497198379561364E-3</v>
      </c>
      <c r="J23" s="500">
        <f>(MAX([1]DATOS_CANTON!J$3:J$219)-[1]DATOS_CANTON!J24)/(MAX([1]DATOS_CANTON!J$3:J$219)-MIN([1]DATOS_CANTON!J$3:J$219))</f>
        <v>0.99884369014644092</v>
      </c>
      <c r="K23" s="500">
        <f>(MAX([1]DATOS_CANTON!K$3:K$219)-[1]DATOS_CANTON!K24)/(MAX([1]DATOS_CANTON!K$3:K$219)-MIN([1]DATOS_CANTON!K$3:K$219))</f>
        <v>0.99985169989001077</v>
      </c>
      <c r="L23" s="500">
        <f>(MAX([1]DATOS_CANTON!L$3:L$219)-[1]DATOS_CANTON!L24)/(MAX([1]DATOS_CANTON!L$3:L$219)-MIN([1]DATOS_CANTON!L$3:L$219))</f>
        <v>0.99781626147771063</v>
      </c>
      <c r="M23" s="500">
        <f>(MAX([1]DATOS_CANTON!M$3:M$219)-[1]DATOS_CANTON!M24)/(MAX([1]DATOS_CANTON!M$3:M$219)-MIN([1]DATOS_CANTON!M$3:M$219))</f>
        <v>0.99861386300074195</v>
      </c>
      <c r="N23" s="500">
        <f>(MAX([1]DATOS_CANTON!N$3:N$219)-[1]DATOS_CANTON!N24)/(MAX([1]DATOS_CANTON!N$3:N$219)-MIN([1]DATOS_CANTON!N$3:N$219))</f>
        <v>0.9982138850404414</v>
      </c>
      <c r="O23" s="500">
        <f>(MAX([1]DATOS_CANTON!O$3:O$219)-[1]DATOS_CANTON!O24)/(MAX([1]DATOS_CANTON!O$3:O$219)-MIN([1]DATOS_CANTON!O$3:O$219))</f>
        <v>0.99985094158123256</v>
      </c>
      <c r="P23" s="500">
        <f>(MAX([1]DATOS_CANTON!P$3:P$219)-[1]DATOS_CANTON!P24)/(MAX([1]DATOS_CANTON!P$3:P$219)-MIN([1]DATOS_CANTON!P$3:P$219))</f>
        <v>0.99847858815805035</v>
      </c>
      <c r="Q23" s="500">
        <f>([1]DATOS_CANTON!Q24-MIN([1]DATOS_CANTON!Q$3:Q$219))/(MAX([1]DATOS_CANTON!Q$3:Q$219)-MIN([1]DATOS_CANTON!Q$3:Q$219))</f>
        <v>1.3132129695556192E-3</v>
      </c>
      <c r="R23" s="500">
        <f>(MAX([1]DATOS_CANTON!R$3:R$219)-[1]DATOS_CANTON!R24)/(MAX([1]DATOS_CANTON!R$3:R$219)-MIN([1]DATOS_CANTON!R$3:R$219))</f>
        <v>0.9998571353145973</v>
      </c>
      <c r="S23" s="500">
        <f>(MAX([1]DATOS_CANTON!S$3:S$219)-[1]DATOS_CANTON!S24)/(MAX([1]DATOS_CANTON!S$3:S$219)-MIN([1]DATOS_CANTON!S$3:S$219))</f>
        <v>0.99980331738018746</v>
      </c>
      <c r="T23" s="500">
        <f>([1]DATOS_CANTON!T24-MIN([1]DATOS_CANTON!T$3:T$219))/(MAX([1]DATOS_CANTON!T$3:T$219)-MIN([1]DATOS_CANTON!T$3:T$219))</f>
        <v>0.19552746516290762</v>
      </c>
      <c r="U23" s="500">
        <f>(MAX([1]DATOS_CANTON!U$3:U$219)-[1]DATOS_CANTON!U24)/(MAX([1]DATOS_CANTON!U$3:U$219)-MIN([1]DATOS_CANTON!U$3:U$219))</f>
        <v>0.98456049895883957</v>
      </c>
      <c r="V23" s="500">
        <f>(MAX([1]DATOS_CANTON!V$3:V$219)-[1]DATOS_CANTON!V24)/(MAX([1]DATOS_CANTON!V$3:V$219)-MIN([1]DATOS_CANTON!V$3:V$219))</f>
        <v>0.99962252819751474</v>
      </c>
      <c r="W23" s="500">
        <f>(MAX([1]DATOS_CANTON!W$3:W$219)-[1]DATOS_CANTON!W24)/(MAX([1]DATOS_CANTON!W$3:W$219)-MIN([1]DATOS_CANTON!W$3:W$219))</f>
        <v>0.99700014382872049</v>
      </c>
      <c r="X23" s="500">
        <f>([1]DATOS_CANTON!X24-MIN([1]DATOS_CANTON!X$3:X$219))/(MAX([1]DATOS_CANTON!X$3:X$219)-MIN([1]DATOS_CANTON!X$3:X$219))</f>
        <v>0</v>
      </c>
      <c r="Y23" s="500">
        <f>(MAX([1]DATOS_CANTON!Y$3:Y$219)-[1]DATOS_CANTON!Y24)/(MAX([1]DATOS_CANTON!Y$3:Y$219)-MIN([1]DATOS_CANTON!Y$3:Y$219))</f>
        <v>1</v>
      </c>
      <c r="Z23" s="500">
        <f>(MAX([1]DATOS_CANTON!Z$3:Z$219)-[1]DATOS_CANTON!Z24)/(MAX([1]DATOS_CANTON!Z$3:Z$219)-MIN([1]DATOS_CANTON!Z$3:Z$219))</f>
        <v>1</v>
      </c>
      <c r="AA23" s="500">
        <f>(MAX([1]DATOS_CANTON!AA$3:AA$219)-[1]DATOS_CANTON!AA24)/(MAX([1]DATOS_CANTON!AA$3:AA$219)-MIN([1]DATOS_CANTON!AA$3:AA$219))</f>
        <v>0.9997560380580629</v>
      </c>
      <c r="AB23" s="500">
        <f>(MAX([1]DATOS_CANTON!AB$3:AB$219)-[1]DATOS_CANTON!AB24)/(MAX([1]DATOS_CANTON!AB$3:AB$219)-MIN([1]DATOS_CANTON!AB$3:AB$219))</f>
        <v>1</v>
      </c>
      <c r="AC23" s="500">
        <f>(MAX([1]DATOS_CANTON!AC$3:AC$219)-[1]DATOS_CANTON!AC24)/(MAX([1]DATOS_CANTON!AC$3:AC$219)-MIN([1]DATOS_CANTON!AC$3:AC$219))</f>
        <v>0.99824426414441236</v>
      </c>
      <c r="AD23" s="500">
        <f>([1]DATOS_CANTON!AD24-MIN([1]DATOS_CANTON!AD$3:AD$219))/(MAX([1]DATOS_CANTON!AD$3:AD$219)-MIN([1]DATOS_CANTON!AD$3:AD$219))</f>
        <v>0</v>
      </c>
      <c r="AE23" s="500">
        <f>(MAX([1]DATOS_CANTON!AE$3:AE$219)-[1]DATOS_CANTON!AE24)/(MAX([1]DATOS_CANTON!AE$3:AE$219)-MIN([1]DATOS_CANTON!AE$3:AE$219))</f>
        <v>1</v>
      </c>
      <c r="AF23" s="500">
        <f>(MAX([1]DATOS_CANTON!AF$3:AF$219)-[1]DATOS_CANTON!AF24)/(MAX([1]DATOS_CANTON!AF$3:AF$219)-MIN([1]DATOS_CANTON!AF$3:AF$219))</f>
        <v>1</v>
      </c>
      <c r="AG23" s="500">
        <f>([1]DATOS_CANTON!AG24-MIN([1]DATOS_CANTON!AG$3:AG$219))/(MAX([1]DATOS_CANTON!AG$3:AG$219)-MIN([1]DATOS_CANTON!AG$3:AG$219))</f>
        <v>1.9825816044749699E-4</v>
      </c>
      <c r="AH23" s="500">
        <f>(MAX([1]DATOS_CANTON!AH$3:AH$219)-[1]DATOS_CANTON!AH24)/(MAX([1]DATOS_CANTON!AH$3:AH$219)-MIN([1]DATOS_CANTON!AH$3:AH$219))</f>
        <v>1</v>
      </c>
      <c r="AI23" s="501">
        <f t="shared" si="0"/>
        <v>0.63829461516161246</v>
      </c>
      <c r="AJ23" s="501">
        <f t="shared" si="1"/>
        <v>0.90721669991315101</v>
      </c>
      <c r="AK23" s="501"/>
      <c r="AL23" s="502" t="str">
        <f t="shared" si="2"/>
        <v>MUY ALTAMENTE VULNERABLE</v>
      </c>
      <c r="AM23" s="503" t="str">
        <f t="shared" si="3"/>
        <v>5</v>
      </c>
    </row>
    <row r="24" spans="1:39">
      <c r="A24" s="492" t="str">
        <f>[1]DATOS_CANTON!A25</f>
        <v>CAÑAR</v>
      </c>
      <c r="B24" s="499">
        <f>[1]DATOS_CANTON!B25</f>
        <v>301</v>
      </c>
      <c r="C24" s="492" t="str">
        <f>[1]DATOS_CANTON!C25</f>
        <v>AZOGUES</v>
      </c>
      <c r="D24" s="500">
        <f>([1]DATOS_CANTON!D25-MIN([1]DATOS_CANTON!D$3:D$219))/(MAX([1]DATOS_CANTON!D$3:D$219)-MIN([1]DATOS_CANTON!D$3:D$219))</f>
        <v>0.17642967170429033</v>
      </c>
      <c r="E24" s="500">
        <f>([1]DATOS_CANTON!E25-MIN([1]DATOS_CANTON!E$3:E$219))/(MAX([1]DATOS_CANTON!E$3:E$219)-MIN([1]DATOS_CANTON!E$3:E$219))</f>
        <v>2.9727627002240797E-2</v>
      </c>
      <c r="F24" s="500">
        <f>([1]DATOS_CANTON!F25-MIN([1]DATOS_CANTON!F$3:F$219))/(MAX([1]DATOS_CANTON!F$3:F$219)-MIN([1]DATOS_CANTON!F$3:F$219))</f>
        <v>4.5662100456621002E-2</v>
      </c>
      <c r="G24" s="500">
        <f>([1]DATOS_CANTON!G25-MIN([1]DATOS_CANTON!G$3:G$219))/(MAX([1]DATOS_CANTON!G$3:G$219)-MIN([1]DATOS_CANTON!G$3:G$219))</f>
        <v>2.9549554341129592E-2</v>
      </c>
      <c r="H24" s="500">
        <f>([1]DATOS_CANTON!H25-MIN([1]DATOS_CANTON!H$3:H$219))/(MAX([1]DATOS_CANTON!H$3:H$219)-MIN([1]DATOS_CANTON!H$3:H$219))</f>
        <v>0.22310389370732608</v>
      </c>
      <c r="I24" s="500">
        <f>([1]DATOS_CANTON!I25-MIN([1]DATOS_CANTON!I$3:I$219))/(MAX([1]DATOS_CANTON!I$3:I$219)-MIN([1]DATOS_CANTON!I$3:I$219))</f>
        <v>3.1966411597622112E-2</v>
      </c>
      <c r="J24" s="500">
        <f>(MAX([1]DATOS_CANTON!J$3:J$219)-[1]DATOS_CANTON!J25)/(MAX([1]DATOS_CANTON!J$3:J$219)-MIN([1]DATOS_CANTON!J$3:J$219))</f>
        <v>0.9779439049164721</v>
      </c>
      <c r="K24" s="500">
        <f>(MAX([1]DATOS_CANTON!K$3:K$219)-[1]DATOS_CANTON!K25)/(MAX([1]DATOS_CANTON!K$3:K$219)-MIN([1]DATOS_CANTON!K$3:K$219))</f>
        <v>0.9546634205420369</v>
      </c>
      <c r="L24" s="500">
        <f>(MAX([1]DATOS_CANTON!L$3:L$219)-[1]DATOS_CANTON!L25)/(MAX([1]DATOS_CANTON!L$3:L$219)-MIN([1]DATOS_CANTON!L$3:L$219))</f>
        <v>0.9726104952661877</v>
      </c>
      <c r="M24" s="500">
        <f>(MAX([1]DATOS_CANTON!M$3:M$219)-[1]DATOS_CANTON!M25)/(MAX([1]DATOS_CANTON!M$3:M$219)-MIN([1]DATOS_CANTON!M$3:M$219))</f>
        <v>0.97816915763639178</v>
      </c>
      <c r="N24" s="500">
        <f>(MAX([1]DATOS_CANTON!N$3:N$219)-[1]DATOS_CANTON!N25)/(MAX([1]DATOS_CANTON!N$3:N$219)-MIN([1]DATOS_CANTON!N$3:N$219))</f>
        <v>0.97690515961065183</v>
      </c>
      <c r="O24" s="500">
        <f>(MAX([1]DATOS_CANTON!O$3:O$219)-[1]DATOS_CANTON!O25)/(MAX([1]DATOS_CANTON!O$3:O$219)-MIN([1]DATOS_CANTON!O$3:O$219))</f>
        <v>0.98245270428369635</v>
      </c>
      <c r="P24" s="500">
        <f>(MAX([1]DATOS_CANTON!P$3:P$219)-[1]DATOS_CANTON!P25)/(MAX([1]DATOS_CANTON!P$3:P$219)-MIN([1]DATOS_CANTON!P$3:P$219))</f>
        <v>0.97402304003501716</v>
      </c>
      <c r="Q24" s="500">
        <f>([1]DATOS_CANTON!Q25-MIN([1]DATOS_CANTON!Q$3:Q$219))/(MAX([1]DATOS_CANTON!Q$3:Q$219)-MIN([1]DATOS_CANTON!Q$3:Q$219))</f>
        <v>1.8728811832928308E-2</v>
      </c>
      <c r="R24" s="500">
        <f>(MAX([1]DATOS_CANTON!R$3:R$219)-[1]DATOS_CANTON!R25)/(MAX([1]DATOS_CANTON!R$3:R$219)-MIN([1]DATOS_CANTON!R$3:R$219))</f>
        <v>0.98356745542466528</v>
      </c>
      <c r="S24" s="500">
        <f>(MAX([1]DATOS_CANTON!S$3:S$219)-[1]DATOS_CANTON!S25)/(MAX([1]DATOS_CANTON!S$3:S$219)-MIN([1]DATOS_CANTON!S$3:S$219))</f>
        <v>0.98740684892589436</v>
      </c>
      <c r="T24" s="500">
        <f>([1]DATOS_CANTON!T25-MIN([1]DATOS_CANTON!T$3:T$219))/(MAX([1]DATOS_CANTON!T$3:T$219)-MIN([1]DATOS_CANTON!T$3:T$219))</f>
        <v>0.19075125803339005</v>
      </c>
      <c r="U24" s="500">
        <f>(MAX([1]DATOS_CANTON!U$3:U$219)-[1]DATOS_CANTON!U25)/(MAX([1]DATOS_CANTON!U$3:U$219)-MIN([1]DATOS_CANTON!U$3:U$219))</f>
        <v>0.85093432979467221</v>
      </c>
      <c r="V24" s="500">
        <f>(MAX([1]DATOS_CANTON!V$3:V$219)-[1]DATOS_CANTON!V25)/(MAX([1]DATOS_CANTON!V$3:V$219)-MIN([1]DATOS_CANTON!V$3:V$219))</f>
        <v>0.99240787203546132</v>
      </c>
      <c r="W24" s="500">
        <f>(MAX([1]DATOS_CANTON!W$3:W$219)-[1]DATOS_CANTON!W25)/(MAX([1]DATOS_CANTON!W$3:W$219)-MIN([1]DATOS_CANTON!W$3:W$219))</f>
        <v>0.97328895189956643</v>
      </c>
      <c r="X24" s="500">
        <f>([1]DATOS_CANTON!X25-MIN([1]DATOS_CANTON!X$3:X$219))/(MAX([1]DATOS_CANTON!X$3:X$219)-MIN([1]DATOS_CANTON!X$3:X$219))</f>
        <v>0.76595744680851063</v>
      </c>
      <c r="Y24" s="500">
        <f>(MAX([1]DATOS_CANTON!Y$3:Y$219)-[1]DATOS_CANTON!Y25)/(MAX([1]DATOS_CANTON!Y$3:Y$219)-MIN([1]DATOS_CANTON!Y$3:Y$219))</f>
        <v>0.68629364518985603</v>
      </c>
      <c r="Z24" s="500">
        <f>(MAX([1]DATOS_CANTON!Z$3:Z$219)-[1]DATOS_CANTON!Z25)/(MAX([1]DATOS_CANTON!Z$3:Z$219)-MIN([1]DATOS_CANTON!Z$3:Z$219))</f>
        <v>0.97648477539945733</v>
      </c>
      <c r="AA24" s="500">
        <f>(MAX([1]DATOS_CANTON!AA$3:AA$219)-[1]DATOS_CANTON!AA25)/(MAX([1]DATOS_CANTON!AA$3:AA$219)-MIN([1]DATOS_CANTON!AA$3:AA$219))</f>
        <v>0.95657477433520366</v>
      </c>
      <c r="AB24" s="500">
        <f>(MAX([1]DATOS_CANTON!AB$3:AB$219)-[1]DATOS_CANTON!AB25)/(MAX([1]DATOS_CANTON!AB$3:AB$219)-MIN([1]DATOS_CANTON!AB$3:AB$219))</f>
        <v>0.19452054794520543</v>
      </c>
      <c r="AC24" s="500">
        <f>(MAX([1]DATOS_CANTON!AC$3:AC$219)-[1]DATOS_CANTON!AC25)/(MAX([1]DATOS_CANTON!AC$3:AC$219)-MIN([1]DATOS_CANTON!AC$3:AC$219))</f>
        <v>0.97523620068769801</v>
      </c>
      <c r="AD24" s="500">
        <f>([1]DATOS_CANTON!AD25-MIN([1]DATOS_CANTON!AD$3:AD$219))/(MAX([1]DATOS_CANTON!AD$3:AD$219)-MIN([1]DATOS_CANTON!AD$3:AD$219))</f>
        <v>7.1174377224199295E-2</v>
      </c>
      <c r="AE24" s="500">
        <f>(MAX([1]DATOS_CANTON!AE$3:AE$219)-[1]DATOS_CANTON!AE25)/(MAX([1]DATOS_CANTON!AE$3:AE$219)-MIN([1]DATOS_CANTON!AE$3:AE$219))</f>
        <v>0.9700973574408901</v>
      </c>
      <c r="AF24" s="500">
        <f>(MAX([1]DATOS_CANTON!AF$3:AF$219)-[1]DATOS_CANTON!AF25)/(MAX([1]DATOS_CANTON!AF$3:AF$219)-MIN([1]DATOS_CANTON!AF$3:AF$219))</f>
        <v>1</v>
      </c>
      <c r="AG24" s="500">
        <f>([1]DATOS_CANTON!AG25-MIN([1]DATOS_CANTON!AG$3:AG$219))/(MAX([1]DATOS_CANTON!AG$3:AG$219)-MIN([1]DATOS_CANTON!AG$3:AG$219))</f>
        <v>6.1530836224598174E-3</v>
      </c>
      <c r="AH24" s="500">
        <f>(MAX([1]DATOS_CANTON!AH$3:AH$219)-[1]DATOS_CANTON!AH25)/(MAX([1]DATOS_CANTON!AH$3:AH$219)-MIN([1]DATOS_CANTON!AH$3:AH$219))</f>
        <v>1</v>
      </c>
      <c r="AI24" s="501">
        <f t="shared" si="0"/>
        <v>0.6025478473544692</v>
      </c>
      <c r="AJ24" s="501">
        <f t="shared" si="1"/>
        <v>0.81689669504480422</v>
      </c>
      <c r="AK24" s="501"/>
      <c r="AL24" s="502" t="str">
        <f t="shared" si="2"/>
        <v>ALTAMENTE VULNERABLE</v>
      </c>
      <c r="AM24" s="503" t="str">
        <f t="shared" si="3"/>
        <v>4</v>
      </c>
    </row>
    <row r="25" spans="1:39">
      <c r="A25" s="492" t="str">
        <f>[1]DATOS_CANTON!A26</f>
        <v>CAÑAR</v>
      </c>
      <c r="B25" s="499">
        <f>[1]DATOS_CANTON!B26</f>
        <v>302</v>
      </c>
      <c r="C25" s="492" t="str">
        <f>[1]DATOS_CANTON!C26</f>
        <v>BIBLIAN</v>
      </c>
      <c r="D25" s="500">
        <f>([1]DATOS_CANTON!D26-MIN([1]DATOS_CANTON!D$3:D$219))/(MAX([1]DATOS_CANTON!D$3:D$219)-MIN([1]DATOS_CANTON!D$3:D$219))</f>
        <v>0.40004508017756757</v>
      </c>
      <c r="E25" s="500">
        <f>([1]DATOS_CANTON!E26-MIN([1]DATOS_CANTON!E$3:E$219))/(MAX([1]DATOS_CANTON!E$3:E$219)-MIN([1]DATOS_CANTON!E$3:E$219))</f>
        <v>2.375055515273149E-2</v>
      </c>
      <c r="F25" s="500">
        <f>([1]DATOS_CANTON!F26-MIN([1]DATOS_CANTON!F$3:F$219))/(MAX([1]DATOS_CANTON!F$3:F$219)-MIN([1]DATOS_CANTON!F$3:F$219))</f>
        <v>0</v>
      </c>
      <c r="G25" s="500">
        <f>([1]DATOS_CANTON!G26-MIN([1]DATOS_CANTON!G$3:G$219))/(MAX([1]DATOS_CANTON!G$3:G$219)-MIN([1]DATOS_CANTON!G$3:G$219))</f>
        <v>8.5231427925592032E-3</v>
      </c>
      <c r="H25" s="500">
        <f>([1]DATOS_CANTON!H26-MIN([1]DATOS_CANTON!H$3:H$219))/(MAX([1]DATOS_CANTON!H$3:H$219)-MIN([1]DATOS_CANTON!H$3:H$219))</f>
        <v>5.4991695884849603E-2</v>
      </c>
      <c r="I25" s="500">
        <f>([1]DATOS_CANTON!I26-MIN([1]DATOS_CANTON!I$3:I$219))/(MAX([1]DATOS_CANTON!I$3:I$219)-MIN([1]DATOS_CANTON!I$3:I$219))</f>
        <v>1.0073416424790848E-2</v>
      </c>
      <c r="J25" s="500">
        <f>(MAX([1]DATOS_CANTON!J$3:J$219)-[1]DATOS_CANTON!J26)/(MAX([1]DATOS_CANTON!J$3:J$219)-MIN([1]DATOS_CANTON!J$3:J$219))</f>
        <v>0.99304340003823133</v>
      </c>
      <c r="K25" s="500">
        <f>(MAX([1]DATOS_CANTON!K$3:K$219)-[1]DATOS_CANTON!K26)/(MAX([1]DATOS_CANTON!K$3:K$219)-MIN([1]DATOS_CANTON!K$3:K$219))</f>
        <v>0.99435223747790946</v>
      </c>
      <c r="L25" s="500">
        <f>(MAX([1]DATOS_CANTON!L$3:L$219)-[1]DATOS_CANTON!L26)/(MAX([1]DATOS_CANTON!L$3:L$219)-MIN([1]DATOS_CANTON!L$3:L$219))</f>
        <v>0.99101289309672203</v>
      </c>
      <c r="M25" s="500">
        <f>(MAX([1]DATOS_CANTON!M$3:M$219)-[1]DATOS_CANTON!M26)/(MAX([1]DATOS_CANTON!M$3:M$219)-MIN([1]DATOS_CANTON!M$3:M$219))</f>
        <v>0.99542900940127033</v>
      </c>
      <c r="N25" s="500">
        <f>(MAX([1]DATOS_CANTON!N$3:N$219)-[1]DATOS_CANTON!N26)/(MAX([1]DATOS_CANTON!N$3:N$219)-MIN([1]DATOS_CANTON!N$3:N$219))</f>
        <v>0.99279499389194981</v>
      </c>
      <c r="O25" s="500">
        <f>(MAX([1]DATOS_CANTON!O$3:O$219)-[1]DATOS_CANTON!O26)/(MAX([1]DATOS_CANTON!O$3:O$219)-MIN([1]DATOS_CANTON!O$3:O$219))</f>
        <v>0.99626660658110255</v>
      </c>
      <c r="P25" s="500">
        <f>(MAX([1]DATOS_CANTON!P$3:P$219)-[1]DATOS_CANTON!P26)/(MAX([1]DATOS_CANTON!P$3:P$219)-MIN([1]DATOS_CANTON!P$3:P$219))</f>
        <v>0.99211936905533038</v>
      </c>
      <c r="Q25" s="500">
        <f>([1]DATOS_CANTON!Q26-MIN([1]DATOS_CANTON!Q$3:Q$219))/(MAX([1]DATOS_CANTON!Q$3:Q$219)-MIN([1]DATOS_CANTON!Q$3:Q$219))</f>
        <v>5.5380521220835914E-3</v>
      </c>
      <c r="R25" s="500">
        <f>(MAX([1]DATOS_CANTON!R$3:R$219)-[1]DATOS_CANTON!R26)/(MAX([1]DATOS_CANTON!R$3:R$219)-MIN([1]DATOS_CANTON!R$3:R$219))</f>
        <v>0.99701226462266646</v>
      </c>
      <c r="S25" s="500">
        <f>(MAX([1]DATOS_CANTON!S$3:S$219)-[1]DATOS_CANTON!S26)/(MAX([1]DATOS_CANTON!S$3:S$219)-MIN([1]DATOS_CANTON!S$3:S$219))</f>
        <v>0.99872156297121872</v>
      </c>
      <c r="T25" s="500">
        <f>([1]DATOS_CANTON!T26-MIN([1]DATOS_CANTON!T$3:T$219))/(MAX([1]DATOS_CANTON!T$3:T$219)-MIN([1]DATOS_CANTON!T$3:T$219))</f>
        <v>0.11904401132174439</v>
      </c>
      <c r="U25" s="500">
        <f>(MAX([1]DATOS_CANTON!U$3:U$219)-[1]DATOS_CANTON!U26)/(MAX([1]DATOS_CANTON!U$3:U$219)-MIN([1]DATOS_CANTON!U$3:U$219))</f>
        <v>0.95373649894260792</v>
      </c>
      <c r="V25" s="500">
        <f>(MAX([1]DATOS_CANTON!V$3:V$219)-[1]DATOS_CANTON!V26)/(MAX([1]DATOS_CANTON!V$3:V$219)-MIN([1]DATOS_CANTON!V$3:V$219))</f>
        <v>0.99767838756192206</v>
      </c>
      <c r="W25" s="500">
        <f>(MAX([1]DATOS_CANTON!W$3:W$219)-[1]DATOS_CANTON!W26)/(MAX([1]DATOS_CANTON!W$3:W$219)-MIN([1]DATOS_CANTON!W$3:W$219))</f>
        <v>0.99377427109659122</v>
      </c>
      <c r="X25" s="500">
        <f>([1]DATOS_CANTON!X26-MIN([1]DATOS_CANTON!X$3:X$219))/(MAX([1]DATOS_CANTON!X$3:X$219)-MIN([1]DATOS_CANTON!X$3:X$219))</f>
        <v>0.53191489361702127</v>
      </c>
      <c r="Y25" s="500">
        <f>(MAX([1]DATOS_CANTON!Y$3:Y$219)-[1]DATOS_CANTON!Y26)/(MAX([1]DATOS_CANTON!Y$3:Y$219)-MIN([1]DATOS_CANTON!Y$3:Y$219))</f>
        <v>0.71448050099975668</v>
      </c>
      <c r="Z25" s="500">
        <f>(MAX([1]DATOS_CANTON!Z$3:Z$219)-[1]DATOS_CANTON!Z26)/(MAX([1]DATOS_CANTON!Z$3:Z$219)-MIN([1]DATOS_CANTON!Z$3:Z$219))</f>
        <v>0.99909556828459456</v>
      </c>
      <c r="AA25" s="500">
        <f>(MAX([1]DATOS_CANTON!AA$3:AA$219)-[1]DATOS_CANTON!AA26)/(MAX([1]DATOS_CANTON!AA$3:AA$219)-MIN([1]DATOS_CANTON!AA$3:AA$219))</f>
        <v>0.99695047572578677</v>
      </c>
      <c r="AB25" s="500">
        <f>(MAX([1]DATOS_CANTON!AB$3:AB$219)-[1]DATOS_CANTON!AB26)/(MAX([1]DATOS_CANTON!AB$3:AB$219)-MIN([1]DATOS_CANTON!AB$3:AB$219))</f>
        <v>0.23229043683589143</v>
      </c>
      <c r="AC25" s="500">
        <f>(MAX([1]DATOS_CANTON!AC$3:AC$219)-[1]DATOS_CANTON!AC26)/(MAX([1]DATOS_CANTON!AC$3:AC$219)-MIN([1]DATOS_CANTON!AC$3:AC$219))</f>
        <v>0.99222013007458754</v>
      </c>
      <c r="AD25" s="500">
        <f>([1]DATOS_CANTON!AD26-MIN([1]DATOS_CANTON!AD$3:AD$219))/(MAX([1]DATOS_CANTON!AD$3:AD$219)-MIN([1]DATOS_CANTON!AD$3:AD$219))</f>
        <v>5.8718861209964411E-2</v>
      </c>
      <c r="AE25" s="500">
        <f>(MAX([1]DATOS_CANTON!AE$3:AE$219)-[1]DATOS_CANTON!AE26)/(MAX([1]DATOS_CANTON!AE$3:AE$219)-MIN([1]DATOS_CANTON!AE$3:AE$219))</f>
        <v>0.9923504867872045</v>
      </c>
      <c r="AF25" s="500">
        <f>(MAX([1]DATOS_CANTON!AF$3:AF$219)-[1]DATOS_CANTON!AF26)/(MAX([1]DATOS_CANTON!AF$3:AF$219)-MIN([1]DATOS_CANTON!AF$3:AF$219))</f>
        <v>1</v>
      </c>
      <c r="AG25" s="500">
        <f>([1]DATOS_CANTON!AG26-MIN([1]DATOS_CANTON!AG$3:AG$219))/(MAX([1]DATOS_CANTON!AG$3:AG$219)-MIN([1]DATOS_CANTON!AG$3:AG$219))</f>
        <v>8.4613750619556751E-4</v>
      </c>
      <c r="AH25" s="500">
        <f>(MAX([1]DATOS_CANTON!AH$3:AH$219)-[1]DATOS_CANTON!AH26)/(MAX([1]DATOS_CANTON!AH$3:AH$219)-MIN([1]DATOS_CANTON!AH$3:AH$219))</f>
        <v>0.72727272727272729</v>
      </c>
      <c r="AI25" s="501">
        <f t="shared" si="0"/>
        <v>0.59291974190541008</v>
      </c>
      <c r="AJ25" s="501">
        <f t="shared" si="1"/>
        <v>0.79256972552063365</v>
      </c>
      <c r="AK25" s="501"/>
      <c r="AL25" s="502" t="str">
        <f t="shared" si="2"/>
        <v>ALTAMENTE VULNERABLE</v>
      </c>
      <c r="AM25" s="503" t="str">
        <f t="shared" si="3"/>
        <v>4</v>
      </c>
    </row>
    <row r="26" spans="1:39">
      <c r="A26" s="492" t="str">
        <f>[1]DATOS_CANTON!A27</f>
        <v>CAÑAR</v>
      </c>
      <c r="B26" s="499">
        <f>[1]DATOS_CANTON!B27</f>
        <v>303</v>
      </c>
      <c r="C26" s="492" t="str">
        <f>[1]DATOS_CANTON!C27</f>
        <v>CAÑAR</v>
      </c>
      <c r="D26" s="500">
        <f>([1]DATOS_CANTON!D27-MIN([1]DATOS_CANTON!D$3:D$219))/(MAX([1]DATOS_CANTON!D$3:D$219)-MIN([1]DATOS_CANTON!D$3:D$219))</f>
        <v>0.46683010090310123</v>
      </c>
      <c r="E26" s="500">
        <f>([1]DATOS_CANTON!E27-MIN([1]DATOS_CANTON!E$3:E$219))/(MAX([1]DATOS_CANTON!E$3:E$219)-MIN([1]DATOS_CANTON!E$3:E$219))</f>
        <v>8.4807773953049555E-3</v>
      </c>
      <c r="F26" s="500">
        <f>([1]DATOS_CANTON!F27-MIN([1]DATOS_CANTON!F$3:F$219))/(MAX([1]DATOS_CANTON!F$3:F$219)-MIN([1]DATOS_CANTON!F$3:F$219))</f>
        <v>9.1324200913242004E-3</v>
      </c>
      <c r="G26" s="500">
        <f>([1]DATOS_CANTON!G27-MIN([1]DATOS_CANTON!G$3:G$219))/(MAX([1]DATOS_CANTON!G$3:G$219)-MIN([1]DATOS_CANTON!G$3:G$219))</f>
        <v>2.6553379339689126E-2</v>
      </c>
      <c r="H26" s="500">
        <f>([1]DATOS_CANTON!H27-MIN([1]DATOS_CANTON!H$3:H$219))/(MAX([1]DATOS_CANTON!H$3:H$219)-MIN([1]DATOS_CANTON!H$3:H$219))</f>
        <v>0.34563572614873594</v>
      </c>
      <c r="I26" s="500">
        <f>([1]DATOS_CANTON!I27-MIN([1]DATOS_CANTON!I$3:I$219))/(MAX([1]DATOS_CANTON!I$3:I$219)-MIN([1]DATOS_CANTON!I$3:I$219))</f>
        <v>3.0398745867415835E-2</v>
      </c>
      <c r="J26" s="500">
        <f>(MAX([1]DATOS_CANTON!J$3:J$219)-[1]DATOS_CANTON!J27)/(MAX([1]DATOS_CANTON!J$3:J$219)-MIN([1]DATOS_CANTON!J$3:J$219))</f>
        <v>0.98615614118599537</v>
      </c>
      <c r="K26" s="500">
        <f>(MAX([1]DATOS_CANTON!K$3:K$219)-[1]DATOS_CANTON!K27)/(MAX([1]DATOS_CANTON!K$3:K$219)-MIN([1]DATOS_CANTON!K$3:K$219))</f>
        <v>0.98664681092971807</v>
      </c>
      <c r="L26" s="500">
        <f>(MAX([1]DATOS_CANTON!L$3:L$219)-[1]DATOS_CANTON!L27)/(MAX([1]DATOS_CANTON!L$3:L$219)-MIN([1]DATOS_CANTON!L$3:L$219))</f>
        <v>0.97833071665318683</v>
      </c>
      <c r="M26" s="500">
        <f>(MAX([1]DATOS_CANTON!M$3:M$219)-[1]DATOS_CANTON!M27)/(MAX([1]DATOS_CANTON!M$3:M$219)-MIN([1]DATOS_CANTON!M$3:M$219))</f>
        <v>0.99034759423693153</v>
      </c>
      <c r="N26" s="500">
        <f>(MAX([1]DATOS_CANTON!N$3:N$219)-[1]DATOS_CANTON!N27)/(MAX([1]DATOS_CANTON!N$3:N$219)-MIN([1]DATOS_CANTON!N$3:N$219))</f>
        <v>0.98203556559119876</v>
      </c>
      <c r="O26" s="500">
        <f>(MAX([1]DATOS_CANTON!O$3:O$219)-[1]DATOS_CANTON!O27)/(MAX([1]DATOS_CANTON!O$3:O$219)-MIN([1]DATOS_CANTON!O$3:O$219))</f>
        <v>0.99203750725793172</v>
      </c>
      <c r="P26" s="500">
        <f>(MAX([1]DATOS_CANTON!P$3:P$219)-[1]DATOS_CANTON!P27)/(MAX([1]DATOS_CANTON!P$3:P$219)-MIN([1]DATOS_CANTON!P$3:P$219))</f>
        <v>0.9825478882909533</v>
      </c>
      <c r="Q26" s="500">
        <f>([1]DATOS_CANTON!Q27-MIN([1]DATOS_CANTON!Q$3:Q$219))/(MAX([1]DATOS_CANTON!Q$3:Q$219)-MIN([1]DATOS_CANTON!Q$3:Q$219))</f>
        <v>1.4111449696689043E-2</v>
      </c>
      <c r="R26" s="500">
        <f>(MAX([1]DATOS_CANTON!R$3:R$219)-[1]DATOS_CANTON!R27)/(MAX([1]DATOS_CANTON!R$3:R$219)-MIN([1]DATOS_CANTON!R$3:R$219))</f>
        <v>0.99318908141113038</v>
      </c>
      <c r="S26" s="500">
        <f>(MAX([1]DATOS_CANTON!S$3:S$219)-[1]DATOS_CANTON!S27)/(MAX([1]DATOS_CANTON!S$3:S$219)-MIN([1]DATOS_CANTON!S$3:S$219))</f>
        <v>0.99659629799602267</v>
      </c>
      <c r="T26" s="500">
        <f>([1]DATOS_CANTON!T27-MIN([1]DATOS_CANTON!T$3:T$219))/(MAX([1]DATOS_CANTON!T$3:T$219)-MIN([1]DATOS_CANTON!T$3:T$219))</f>
        <v>0.11891408025786994</v>
      </c>
      <c r="U26" s="500">
        <f>(MAX([1]DATOS_CANTON!U$3:U$219)-[1]DATOS_CANTON!U27)/(MAX([1]DATOS_CANTON!U$3:U$219)-MIN([1]DATOS_CANTON!U$3:U$219))</f>
        <v>0.88796367167153734</v>
      </c>
      <c r="V26" s="500">
        <f>(MAX([1]DATOS_CANTON!V$3:V$219)-[1]DATOS_CANTON!V27)/(MAX([1]DATOS_CANTON!V$3:V$219)-MIN([1]DATOS_CANTON!V$3:V$219))</f>
        <v>0.99932268943636693</v>
      </c>
      <c r="W26" s="500">
        <f>(MAX([1]DATOS_CANTON!W$3:W$219)-[1]DATOS_CANTON!W27)/(MAX([1]DATOS_CANTON!W$3:W$219)-MIN([1]DATOS_CANTON!W$3:W$219))</f>
        <v>0.98284328833549073</v>
      </c>
      <c r="X26" s="500">
        <f>([1]DATOS_CANTON!X27-MIN([1]DATOS_CANTON!X$3:X$219))/(MAX([1]DATOS_CANTON!X$3:X$219)-MIN([1]DATOS_CANTON!X$3:X$219))</f>
        <v>0.25531914893617019</v>
      </c>
      <c r="Y26" s="500">
        <f>(MAX([1]DATOS_CANTON!Y$3:Y$219)-[1]DATOS_CANTON!Y27)/(MAX([1]DATOS_CANTON!Y$3:Y$219)-MIN([1]DATOS_CANTON!Y$3:Y$219))</f>
        <v>0.73713606493027284</v>
      </c>
      <c r="Z26" s="500">
        <f>(MAX([1]DATOS_CANTON!Z$3:Z$219)-[1]DATOS_CANTON!Z27)/(MAX([1]DATOS_CANTON!Z$3:Z$219)-MIN([1]DATOS_CANTON!Z$3:Z$219))</f>
        <v>0.98824238769972872</v>
      </c>
      <c r="AA26" s="500">
        <f>(MAX([1]DATOS_CANTON!AA$3:AA$219)-[1]DATOS_CANTON!AA27)/(MAX([1]DATOS_CANTON!AA$3:AA$219)-MIN([1]DATOS_CANTON!AA$3:AA$219))</f>
        <v>0.98475237862893383</v>
      </c>
      <c r="AB26" s="500">
        <f>(MAX([1]DATOS_CANTON!AB$3:AB$219)-[1]DATOS_CANTON!AB27)/(MAX([1]DATOS_CANTON!AB$3:AB$219)-MIN([1]DATOS_CANTON!AB$3:AB$219))</f>
        <v>0.19343192692474995</v>
      </c>
      <c r="AC26" s="500">
        <f>(MAX([1]DATOS_CANTON!AC$3:AC$219)-[1]DATOS_CANTON!AC27)/(MAX([1]DATOS_CANTON!AC$3:AC$219)-MIN([1]DATOS_CANTON!AC$3:AC$219))</f>
        <v>0.97998836460086203</v>
      </c>
      <c r="AD26" s="500">
        <f>([1]DATOS_CANTON!AD27-MIN([1]DATOS_CANTON!AD$3:AD$219))/(MAX([1]DATOS_CANTON!AD$3:AD$219)-MIN([1]DATOS_CANTON!AD$3:AD$219))</f>
        <v>4.9822064056939501E-2</v>
      </c>
      <c r="AE26" s="500">
        <f>(MAX([1]DATOS_CANTON!AE$3:AE$219)-[1]DATOS_CANTON!AE27)/(MAX([1]DATOS_CANTON!AE$3:AE$219)-MIN([1]DATOS_CANTON!AE$3:AE$219))</f>
        <v>0.98609179415855353</v>
      </c>
      <c r="AF26" s="500">
        <f>(MAX([1]DATOS_CANTON!AF$3:AF$219)-[1]DATOS_CANTON!AF27)/(MAX([1]DATOS_CANTON!AF$3:AF$219)-MIN([1]DATOS_CANTON!AF$3:AF$219))</f>
        <v>1</v>
      </c>
      <c r="AG26" s="500">
        <f>([1]DATOS_CANTON!AG27-MIN([1]DATOS_CANTON!AG$3:AG$219))/(MAX([1]DATOS_CANTON!AG$3:AG$219)-MIN([1]DATOS_CANTON!AG$3:AG$219))</f>
        <v>3.4730581321249028E-3</v>
      </c>
      <c r="AH26" s="500">
        <f>(MAX([1]DATOS_CANTON!AH$3:AH$219)-[1]DATOS_CANTON!AH27)/(MAX([1]DATOS_CANTON!AH$3:AH$219)-MIN([1]DATOS_CANTON!AH$3:AH$219))</f>
        <v>0.72727272727272729</v>
      </c>
      <c r="AI26" s="501">
        <f t="shared" si="0"/>
        <v>0.58632055870199207</v>
      </c>
      <c r="AJ26" s="501">
        <f t="shared" si="1"/>
        <v>0.7758958191614489</v>
      </c>
      <c r="AK26" s="501"/>
      <c r="AL26" s="502" t="str">
        <f t="shared" si="2"/>
        <v>VULNERABLE.</v>
      </c>
      <c r="AM26" s="503" t="str">
        <f t="shared" si="3"/>
        <v>3</v>
      </c>
    </row>
    <row r="27" spans="1:39">
      <c r="A27" s="492" t="str">
        <f>[1]DATOS_CANTON!A28</f>
        <v>CAÑAR</v>
      </c>
      <c r="B27" s="499">
        <f>[1]DATOS_CANTON!B28</f>
        <v>304</v>
      </c>
      <c r="C27" s="492" t="str">
        <f>[1]DATOS_CANTON!C28</f>
        <v>LA TRONCAL</v>
      </c>
      <c r="D27" s="500">
        <f>([1]DATOS_CANTON!D28-MIN([1]DATOS_CANTON!D$3:D$219))/(MAX([1]DATOS_CANTON!D$3:D$219)-MIN([1]DATOS_CANTON!D$3:D$219))</f>
        <v>0.15269605857428192</v>
      </c>
      <c r="E27" s="500">
        <f>([1]DATOS_CANTON!E28-MIN([1]DATOS_CANTON!E$3:E$219))/(MAX([1]DATOS_CANTON!E$3:E$219)-MIN([1]DATOS_CANTON!E$3:E$219))</f>
        <v>4.4197309096840491E-2</v>
      </c>
      <c r="F27" s="500">
        <f>([1]DATOS_CANTON!F28-MIN([1]DATOS_CANTON!F$3:F$219))/(MAX([1]DATOS_CANTON!F$3:F$219)-MIN([1]DATOS_CANTON!F$3:F$219))</f>
        <v>9.1324200913242004E-3</v>
      </c>
      <c r="G27" s="500">
        <f>([1]DATOS_CANTON!G28-MIN([1]DATOS_CANTON!G$3:G$219))/(MAX([1]DATOS_CANTON!G$3:G$219)-MIN([1]DATOS_CANTON!G$3:G$219))</f>
        <v>2.7377770686239315E-2</v>
      </c>
      <c r="H27" s="500">
        <f>([1]DATOS_CANTON!H28-MIN([1]DATOS_CANTON!H$3:H$219))/(MAX([1]DATOS_CANTON!H$3:H$219)-MIN([1]DATOS_CANTON!H$3:H$219))</f>
        <v>6.9570031371101682E-2</v>
      </c>
      <c r="I27" s="500">
        <f>([1]DATOS_CANTON!I28-MIN([1]DATOS_CANTON!I$3:I$219))/(MAX([1]DATOS_CANTON!I$3:I$219)-MIN([1]DATOS_CANTON!I$3:I$219))</f>
        <v>2.6890899778043365E-2</v>
      </c>
      <c r="J27" s="500">
        <f>(MAX([1]DATOS_CANTON!J$3:J$219)-[1]DATOS_CANTON!J28)/(MAX([1]DATOS_CANTON!J$3:J$219)-MIN([1]DATOS_CANTON!J$3:J$219))</f>
        <v>0.98437950951472464</v>
      </c>
      <c r="K27" s="500">
        <f>(MAX([1]DATOS_CANTON!K$3:K$219)-[1]DATOS_CANTON!K28)/(MAX([1]DATOS_CANTON!K$3:K$219)-MIN([1]DATOS_CANTON!K$3:K$219))</f>
        <v>0.98191974492381084</v>
      </c>
      <c r="L27" s="500">
        <f>(MAX([1]DATOS_CANTON!L$3:L$219)-[1]DATOS_CANTON!L28)/(MAX([1]DATOS_CANTON!L$3:L$219)-MIN([1]DATOS_CANTON!L$3:L$219))</f>
        <v>0.97970407726342834</v>
      </c>
      <c r="M27" s="500">
        <f>(MAX([1]DATOS_CANTON!M$3:M$219)-[1]DATOS_CANTON!M28)/(MAX([1]DATOS_CANTON!M$3:M$219)-MIN([1]DATOS_CANTON!M$3:M$219))</f>
        <v>0.98039839208108082</v>
      </c>
      <c r="N27" s="500">
        <f>(MAX([1]DATOS_CANTON!N$3:N$219)-[1]DATOS_CANTON!N28)/(MAX([1]DATOS_CANTON!N$3:N$219)-MIN([1]DATOS_CANTON!N$3:N$219))</f>
        <v>0.98240240475537521</v>
      </c>
      <c r="O27" s="500">
        <f>(MAX([1]DATOS_CANTON!O$3:O$219)-[1]DATOS_CANTON!O28)/(MAX([1]DATOS_CANTON!O$3:O$219)-MIN([1]DATOS_CANTON!O$3:O$219))</f>
        <v>0.98934405629555167</v>
      </c>
      <c r="P27" s="500">
        <f>(MAX([1]DATOS_CANTON!P$3:P$219)-[1]DATOS_CANTON!P28)/(MAX([1]DATOS_CANTON!P$3:P$219)-MIN([1]DATOS_CANTON!P$3:P$219))</f>
        <v>0.98154185029801666</v>
      </c>
      <c r="Q27" s="500">
        <f>([1]DATOS_CANTON!Q28-MIN([1]DATOS_CANTON!Q$3:Q$219))/(MAX([1]DATOS_CANTON!Q$3:Q$219)-MIN([1]DATOS_CANTON!Q$3:Q$219))</f>
        <v>1.815145524169727E-2</v>
      </c>
      <c r="R27" s="500">
        <f>(MAX([1]DATOS_CANTON!R$3:R$219)-[1]DATOS_CANTON!R28)/(MAX([1]DATOS_CANTON!R$3:R$219)-MIN([1]DATOS_CANTON!R$3:R$219))</f>
        <v>0.99422329750328431</v>
      </c>
      <c r="S27" s="500">
        <f>(MAX([1]DATOS_CANTON!S$3:S$219)-[1]DATOS_CANTON!S28)/(MAX([1]DATOS_CANTON!S$3:S$219)-MIN([1]DATOS_CANTON!S$3:S$219))</f>
        <v>0.99296313293559735</v>
      </c>
      <c r="T27" s="500">
        <f>([1]DATOS_CANTON!T28-MIN([1]DATOS_CANTON!T$3:T$219))/(MAX([1]DATOS_CANTON!T$3:T$219)-MIN([1]DATOS_CANTON!T$3:T$219))</f>
        <v>0.16182025639874437</v>
      </c>
      <c r="U27" s="500">
        <f>(MAX([1]DATOS_CANTON!U$3:U$219)-[1]DATOS_CANTON!U28)/(MAX([1]DATOS_CANTON!U$3:U$219)-MIN([1]DATOS_CANTON!U$3:U$219))</f>
        <v>0.92792237433370528</v>
      </c>
      <c r="V27" s="500">
        <f>(MAX([1]DATOS_CANTON!V$3:V$219)-[1]DATOS_CANTON!V28)/(MAX([1]DATOS_CANTON!V$3:V$219)-MIN([1]DATOS_CANTON!V$3:V$219))</f>
        <v>0.99901354557106381</v>
      </c>
      <c r="W27" s="500">
        <f>(MAX([1]DATOS_CANTON!W$3:W$219)-[1]DATOS_CANTON!W28)/(MAX([1]DATOS_CANTON!W$3:W$219)-MIN([1]DATOS_CANTON!W$3:W$219))</f>
        <v>0.9694672173251967</v>
      </c>
      <c r="X27" s="500">
        <f>([1]DATOS_CANTON!X28-MIN([1]DATOS_CANTON!X$3:X$219))/(MAX([1]DATOS_CANTON!X$3:X$219)-MIN([1]DATOS_CANTON!X$3:X$219))</f>
        <v>2.1276595744680851E-2</v>
      </c>
      <c r="Y27" s="500">
        <f>(MAX([1]DATOS_CANTON!Y$3:Y$219)-[1]DATOS_CANTON!Y28)/(MAX([1]DATOS_CANTON!Y$3:Y$219)-MIN([1]DATOS_CANTON!Y$3:Y$219))</f>
        <v>0.73632222867862296</v>
      </c>
      <c r="Z27" s="500">
        <f>(MAX([1]DATOS_CANTON!Z$3:Z$219)-[1]DATOS_CANTON!Z28)/(MAX([1]DATOS_CANTON!Z$3:Z$219)-MIN([1]DATOS_CANTON!Z$3:Z$219))</f>
        <v>0.6324992463069038</v>
      </c>
      <c r="AA27" s="500">
        <f>(MAX([1]DATOS_CANTON!AA$3:AA$219)-[1]DATOS_CANTON!AA28)/(MAX([1]DATOS_CANTON!AA$3:AA$219)-MIN([1]DATOS_CANTON!AA$3:AA$219))</f>
        <v>0.98926567455476944</v>
      </c>
      <c r="AB27" s="500">
        <f>(MAX([1]DATOS_CANTON!AB$3:AB$219)-[1]DATOS_CANTON!AB28)/(MAX([1]DATOS_CANTON!AB$3:AB$219)-MIN([1]DATOS_CANTON!AB$3:AB$219))</f>
        <v>0.1918904958677686</v>
      </c>
      <c r="AC27" s="500">
        <f>(MAX([1]DATOS_CANTON!AC$3:AC$219)-[1]DATOS_CANTON!AC28)/(MAX([1]DATOS_CANTON!AC$3:AC$219)-MIN([1]DATOS_CANTON!AC$3:AC$219))</f>
        <v>0.98016143595004701</v>
      </c>
      <c r="AD27" s="500">
        <f>([1]DATOS_CANTON!AD28-MIN([1]DATOS_CANTON!AD$3:AD$219))/(MAX([1]DATOS_CANTON!AD$3:AD$219)-MIN([1]DATOS_CANTON!AD$3:AD$219))</f>
        <v>1.4234875444839857E-2</v>
      </c>
      <c r="AE27" s="500">
        <f>(MAX([1]DATOS_CANTON!AE$3:AE$219)-[1]DATOS_CANTON!AE28)/(MAX([1]DATOS_CANTON!AE$3:AE$219)-MIN([1]DATOS_CANTON!AE$3:AE$219))</f>
        <v>0.99582753824756609</v>
      </c>
      <c r="AF27" s="500">
        <f>(MAX([1]DATOS_CANTON!AF$3:AF$219)-[1]DATOS_CANTON!AF28)/(MAX([1]DATOS_CANTON!AF$3:AF$219)-MIN([1]DATOS_CANTON!AF$3:AF$219))</f>
        <v>1</v>
      </c>
      <c r="AG27" s="500">
        <f>([1]DATOS_CANTON!AG28-MIN([1]DATOS_CANTON!AG$3:AG$219))/(MAX([1]DATOS_CANTON!AG$3:AG$219)-MIN([1]DATOS_CANTON!AG$3:AG$219))</f>
        <v>3.1261063513417829E-3</v>
      </c>
      <c r="AH27" s="500">
        <f>(MAX([1]DATOS_CANTON!AH$3:AH$219)-[1]DATOS_CANTON!AH28)/(MAX([1]DATOS_CANTON!AH$3:AH$219)-MIN([1]DATOS_CANTON!AH$3:AH$219))</f>
        <v>1</v>
      </c>
      <c r="AI27" s="501">
        <f t="shared" si="0"/>
        <v>0.55321022754615123</v>
      </c>
      <c r="AJ27" s="501">
        <f t="shared" si="1"/>
        <v>0.69223719896612812</v>
      </c>
      <c r="AK27" s="501"/>
      <c r="AL27" s="502" t="str">
        <f t="shared" si="2"/>
        <v>MODERADAMENTE VULNERABLE</v>
      </c>
      <c r="AM27" s="503" t="str">
        <f t="shared" si="3"/>
        <v>2</v>
      </c>
    </row>
    <row r="28" spans="1:39">
      <c r="A28" s="492" t="str">
        <f>[1]DATOS_CANTON!A29</f>
        <v>CAÑAR</v>
      </c>
      <c r="B28" s="499">
        <f>[1]DATOS_CANTON!B29</f>
        <v>305</v>
      </c>
      <c r="C28" s="492" t="str">
        <f>[1]DATOS_CANTON!C29</f>
        <v>EL TAMBO</v>
      </c>
      <c r="D28" s="500">
        <f>([1]DATOS_CANTON!D29-MIN([1]DATOS_CANTON!D$3:D$219))/(MAX([1]DATOS_CANTON!D$3:D$219)-MIN([1]DATOS_CANTON!D$3:D$219))</f>
        <v>0.39488154678700865</v>
      </c>
      <c r="E28" s="500">
        <f>([1]DATOS_CANTON!E29-MIN([1]DATOS_CANTON!E$3:E$219))/(MAX([1]DATOS_CANTON!E$3:E$219)-MIN([1]DATOS_CANTON!E$3:E$219))</f>
        <v>3.8300502072337754E-2</v>
      </c>
      <c r="F28" s="500">
        <f>([1]DATOS_CANTON!F29-MIN([1]DATOS_CANTON!F$3:F$219))/(MAX([1]DATOS_CANTON!F$3:F$219)-MIN([1]DATOS_CANTON!F$3:F$219))</f>
        <v>9.1324200913242004E-3</v>
      </c>
      <c r="G28" s="500">
        <f>([1]DATOS_CANTON!G29-MIN([1]DATOS_CANTON!G$3:G$219))/(MAX([1]DATOS_CANTON!G$3:G$219)-MIN([1]DATOS_CANTON!G$3:G$219))</f>
        <v>3.3241586554443071E-3</v>
      </c>
      <c r="H28" s="500">
        <f>([1]DATOS_CANTON!H29-MIN([1]DATOS_CANTON!H$3:H$219))/(MAX([1]DATOS_CANTON!H$3:H$219)-MIN([1]DATOS_CANTON!H$3:H$219))</f>
        <v>7.2707141539029338E-2</v>
      </c>
      <c r="I28" s="500">
        <f>([1]DATOS_CANTON!I29-MIN([1]DATOS_CANTON!I$3:I$219))/(MAX([1]DATOS_CANTON!I$3:I$219)-MIN([1]DATOS_CANTON!I$3:I$219))</f>
        <v>4.0588573113756656E-3</v>
      </c>
      <c r="J28" s="500">
        <f>(MAX([1]DATOS_CANTON!J$3:J$219)-[1]DATOS_CANTON!J29)/(MAX([1]DATOS_CANTON!J$3:J$219)-MIN([1]DATOS_CANTON!J$3:J$219))</f>
        <v>0.99720011844211143</v>
      </c>
      <c r="K28" s="500">
        <f>(MAX([1]DATOS_CANTON!K$3:K$219)-[1]DATOS_CANTON!K29)/(MAX([1]DATOS_CANTON!K$3:K$219)-MIN([1]DATOS_CANTON!K$3:K$219))</f>
        <v>0.99823893619387771</v>
      </c>
      <c r="L28" s="500">
        <f>(MAX([1]DATOS_CANTON!L$3:L$219)-[1]DATOS_CANTON!L29)/(MAX([1]DATOS_CANTON!L$3:L$219)-MIN([1]DATOS_CANTON!L$3:L$219))</f>
        <v>0.99644448673422459</v>
      </c>
      <c r="M28" s="500">
        <f>(MAX([1]DATOS_CANTON!M$3:M$219)-[1]DATOS_CANTON!M29)/(MAX([1]DATOS_CANTON!M$3:M$219)-MIN([1]DATOS_CANTON!M$3:M$219))</f>
        <v>0.99767128984124653</v>
      </c>
      <c r="N28" s="500">
        <f>(MAX([1]DATOS_CANTON!N$3:N$219)-[1]DATOS_CANTON!N29)/(MAX([1]DATOS_CANTON!N$3:N$219)-MIN([1]DATOS_CANTON!N$3:N$219))</f>
        <v>0.99703679432432146</v>
      </c>
      <c r="O28" s="500">
        <f>(MAX([1]DATOS_CANTON!O$3:O$219)-[1]DATOS_CANTON!O29)/(MAX([1]DATOS_CANTON!O$3:O$219)-MIN([1]DATOS_CANTON!O$3:O$219))</f>
        <v>0.99786811796413932</v>
      </c>
      <c r="P28" s="500">
        <f>(MAX([1]DATOS_CANTON!P$3:P$219)-[1]DATOS_CANTON!P29)/(MAX([1]DATOS_CANTON!P$3:P$219)-MIN([1]DATOS_CANTON!P$3:P$219))</f>
        <v>0.99716897378829783</v>
      </c>
      <c r="Q28" s="500">
        <f>([1]DATOS_CANTON!Q29-MIN([1]DATOS_CANTON!Q$3:Q$219))/(MAX([1]DATOS_CANTON!Q$3:Q$219)-MIN([1]DATOS_CANTON!Q$3:Q$219))</f>
        <v>1.9372748272029358E-3</v>
      </c>
      <c r="R28" s="500">
        <f>(MAX([1]DATOS_CANTON!R$3:R$219)-[1]DATOS_CANTON!R29)/(MAX([1]DATOS_CANTON!R$3:R$219)-MIN([1]DATOS_CANTON!R$3:R$219))</f>
        <v>0.99890988033529715</v>
      </c>
      <c r="S28" s="500">
        <f>(MAX([1]DATOS_CANTON!S$3:S$219)-[1]DATOS_CANTON!S29)/(MAX([1]DATOS_CANTON!S$3:S$219)-MIN([1]DATOS_CANTON!S$3:S$219))</f>
        <v>0.999382635110033</v>
      </c>
      <c r="T28" s="500">
        <f>([1]DATOS_CANTON!T29-MIN([1]DATOS_CANTON!T$3:T$219))/(MAX([1]DATOS_CANTON!T$3:T$219)-MIN([1]DATOS_CANTON!T$3:T$219))</f>
        <v>0.16955249043760218</v>
      </c>
      <c r="U28" s="500">
        <f>(MAX([1]DATOS_CANTON!U$3:U$219)-[1]DATOS_CANTON!U29)/(MAX([1]DATOS_CANTON!U$3:U$219)-MIN([1]DATOS_CANTON!U$3:U$219))</f>
        <v>0.95982318330149086</v>
      </c>
      <c r="V28" s="500">
        <f>(MAX([1]DATOS_CANTON!V$3:V$219)-[1]DATOS_CANTON!V29)/(MAX([1]DATOS_CANTON!V$3:V$219)-MIN([1]DATOS_CANTON!V$3:V$219))</f>
        <v>0.99958028167438051</v>
      </c>
      <c r="W28" s="500">
        <f>(MAX([1]DATOS_CANTON!W$3:W$219)-[1]DATOS_CANTON!W29)/(MAX([1]DATOS_CANTON!W$3:W$219)-MIN([1]DATOS_CANTON!W$3:W$219))</f>
        <v>0.99482216606053131</v>
      </c>
      <c r="X28" s="500">
        <f>([1]DATOS_CANTON!X29-MIN([1]DATOS_CANTON!X$3:X$219))/(MAX([1]DATOS_CANTON!X$3:X$219)-MIN([1]DATOS_CANTON!X$3:X$219))</f>
        <v>2.1276595744680851E-2</v>
      </c>
      <c r="Y28" s="500">
        <f>(MAX([1]DATOS_CANTON!Y$3:Y$219)-[1]DATOS_CANTON!Y29)/(MAX([1]DATOS_CANTON!Y$3:Y$219)-MIN([1]DATOS_CANTON!Y$3:Y$219))</f>
        <v>0.71640176031079483</v>
      </c>
      <c r="Z28" s="500">
        <f>(MAX([1]DATOS_CANTON!Z$3:Z$219)-[1]DATOS_CANTON!Z29)/(MAX([1]DATOS_CANTON!Z$3:Z$219)-MIN([1]DATOS_CANTON!Z$3:Z$219))</f>
        <v>1</v>
      </c>
      <c r="AA28" s="500">
        <f>(MAX([1]DATOS_CANTON!AA$3:AA$219)-[1]DATOS_CANTON!AA29)/(MAX([1]DATOS_CANTON!AA$3:AA$219)-MIN([1]DATOS_CANTON!AA$3:AA$219))</f>
        <v>0.99939009514515731</v>
      </c>
      <c r="AB28" s="500">
        <f>(MAX([1]DATOS_CANTON!AB$3:AB$219)-[1]DATOS_CANTON!AB29)/(MAX([1]DATOS_CANTON!AB$3:AB$219)-MIN([1]DATOS_CANTON!AB$3:AB$219))</f>
        <v>0.21652892561983472</v>
      </c>
      <c r="AC28" s="500">
        <f>(MAX([1]DATOS_CANTON!AC$3:AC$219)-[1]DATOS_CANTON!AC29)/(MAX([1]DATOS_CANTON!AC$3:AC$219)-MIN([1]DATOS_CANTON!AC$3:AC$219))</f>
        <v>0.99725796597375571</v>
      </c>
      <c r="AD28" s="500">
        <f>([1]DATOS_CANTON!AD29-MIN([1]DATOS_CANTON!AD$3:AD$219))/(MAX([1]DATOS_CANTON!AD$3:AD$219)-MIN([1]DATOS_CANTON!AD$3:AD$219))</f>
        <v>8.8967971530249119E-3</v>
      </c>
      <c r="AE28" s="500">
        <f>(MAX([1]DATOS_CANTON!AE$3:AE$219)-[1]DATOS_CANTON!AE29)/(MAX([1]DATOS_CANTON!AE$3:AE$219)-MIN([1]DATOS_CANTON!AE$3:AE$219))</f>
        <v>0.99860917941585536</v>
      </c>
      <c r="AF28" s="500">
        <f>(MAX([1]DATOS_CANTON!AF$3:AF$219)-[1]DATOS_CANTON!AF29)/(MAX([1]DATOS_CANTON!AF$3:AF$219)-MIN([1]DATOS_CANTON!AF$3:AF$219))</f>
        <v>1</v>
      </c>
      <c r="AG28" s="500">
        <f>([1]DATOS_CANTON!AG29-MIN([1]DATOS_CANTON!AG$3:AG$219))/(MAX([1]DATOS_CANTON!AG$3:AG$219)-MIN([1]DATOS_CANTON!AG$3:AG$219))</f>
        <v>1.3099199886709622E-4</v>
      </c>
      <c r="AH28" s="500">
        <f>(MAX([1]DATOS_CANTON!AH$3:AH$219)-[1]DATOS_CANTON!AH29)/(MAX([1]DATOS_CANTON!AH$3:AH$219)-MIN([1]DATOS_CANTON!AH$3:AH$219))</f>
        <v>1</v>
      </c>
      <c r="AI28" s="501">
        <f t="shared" si="0"/>
        <v>0.58193052637140608</v>
      </c>
      <c r="AJ28" s="501">
        <f t="shared" si="1"/>
        <v>0.76480369067559761</v>
      </c>
      <c r="AK28" s="501"/>
      <c r="AL28" s="502" t="str">
        <f t="shared" si="2"/>
        <v>VULNERABLE.</v>
      </c>
      <c r="AM28" s="503" t="str">
        <f t="shared" si="3"/>
        <v>3</v>
      </c>
    </row>
    <row r="29" spans="1:39">
      <c r="A29" s="492" t="str">
        <f>[1]DATOS_CANTON!A30</f>
        <v>CAÑAR</v>
      </c>
      <c r="B29" s="499">
        <f>[1]DATOS_CANTON!B30</f>
        <v>306</v>
      </c>
      <c r="C29" s="492" t="str">
        <f>[1]DATOS_CANTON!C30</f>
        <v>DELEG</v>
      </c>
      <c r="D29" s="500">
        <f>([1]DATOS_CANTON!D30-MIN([1]DATOS_CANTON!D$3:D$219))/(MAX([1]DATOS_CANTON!D$3:D$219)-MIN([1]DATOS_CANTON!D$3:D$219))</f>
        <v>0.47454800444215639</v>
      </c>
      <c r="E29" s="500">
        <f>([1]DATOS_CANTON!E30-MIN([1]DATOS_CANTON!E$3:E$219))/(MAX([1]DATOS_CANTON!E$3:E$219)-MIN([1]DATOS_CANTON!E$3:E$219))</f>
        <v>2.0768785955953311E-2</v>
      </c>
      <c r="F29" s="500">
        <f>([1]DATOS_CANTON!F30-MIN([1]DATOS_CANTON!F$3:F$219))/(MAX([1]DATOS_CANTON!F$3:F$219)-MIN([1]DATOS_CANTON!F$3:F$219))</f>
        <v>0</v>
      </c>
      <c r="G29" s="500">
        <f>([1]DATOS_CANTON!G30-MIN([1]DATOS_CANTON!G$3:G$219))/(MAX([1]DATOS_CANTON!G$3:G$219)-MIN([1]DATOS_CANTON!G$3:G$219))</f>
        <v>1.5291129815043812E-3</v>
      </c>
      <c r="H29" s="500">
        <f>([1]DATOS_CANTON!H30-MIN([1]DATOS_CANTON!H$3:H$219))/(MAX([1]DATOS_CANTON!H$3:H$219)-MIN([1]DATOS_CANTON!H$3:H$219))</f>
        <v>7.565971581472597E-2</v>
      </c>
      <c r="I29" s="500">
        <f>([1]DATOS_CANTON!I30-MIN([1]DATOS_CANTON!I$3:I$219))/(MAX([1]DATOS_CANTON!I$3:I$219)-MIN([1]DATOS_CANTON!I$3:I$219))</f>
        <v>3.4069567106958265E-3</v>
      </c>
      <c r="J29" s="500">
        <f>(MAX([1]DATOS_CANTON!J$3:J$219)-[1]DATOS_CANTON!J30)/(MAX([1]DATOS_CANTON!J$3:J$219)-MIN([1]DATOS_CANTON!J$3:J$219))</f>
        <v>0.99772298788966896</v>
      </c>
      <c r="K29" s="500">
        <f>(MAX([1]DATOS_CANTON!K$3:K$219)-[1]DATOS_CANTON!K30)/(MAX([1]DATOS_CANTON!K$3:K$219)-MIN([1]DATOS_CANTON!K$3:K$219))</f>
        <v>0.99985787906126034</v>
      </c>
      <c r="L29" s="500">
        <f>(MAX([1]DATOS_CANTON!L$3:L$219)-[1]DATOS_CANTON!L30)/(MAX([1]DATOS_CANTON!L$3:L$219)-MIN([1]DATOS_CANTON!L$3:L$219))</f>
        <v>0.99686949902469191</v>
      </c>
      <c r="M29" s="500">
        <f>(MAX([1]DATOS_CANTON!M$3:M$219)-[1]DATOS_CANTON!M30)/(MAX([1]DATOS_CANTON!M$3:M$219)-MIN([1]DATOS_CANTON!M$3:M$219))</f>
        <v>0.99839860407850423</v>
      </c>
      <c r="N29" s="500">
        <f>(MAX([1]DATOS_CANTON!N$3:N$219)-[1]DATOS_CANTON!N30)/(MAX([1]DATOS_CANTON!N$3:N$219)-MIN([1]DATOS_CANTON!N$3:N$219))</f>
        <v>0.99789512673758896</v>
      </c>
      <c r="O29" s="500">
        <f>(MAX([1]DATOS_CANTON!O$3:O$219)-[1]DATOS_CANTON!O30)/(MAX([1]DATOS_CANTON!O$3:O$219)-MIN([1]DATOS_CANTON!O$3:O$219))</f>
        <v>0.99938296747579969</v>
      </c>
      <c r="P29" s="500">
        <f>(MAX([1]DATOS_CANTON!P$3:P$219)-[1]DATOS_CANTON!P30)/(MAX([1]DATOS_CANTON!P$3:P$219)-MIN([1]DATOS_CANTON!P$3:P$219))</f>
        <v>0.99750078982807344</v>
      </c>
      <c r="Q29" s="500">
        <f>([1]DATOS_CANTON!Q30-MIN([1]DATOS_CANTON!Q$3:Q$219))/(MAX([1]DATOS_CANTON!Q$3:Q$219)-MIN([1]DATOS_CANTON!Q$3:Q$219))</f>
        <v>1.6113316913616623E-3</v>
      </c>
      <c r="R29" s="500">
        <f>(MAX([1]DATOS_CANTON!R$3:R$219)-[1]DATOS_CANTON!R30)/(MAX([1]DATOS_CANTON!R$3:R$219)-MIN([1]DATOS_CANTON!R$3:R$219))</f>
        <v>0.99961178074618851</v>
      </c>
      <c r="S29" s="500">
        <f>(MAX([1]DATOS_CANTON!S$3:S$219)-[1]DATOS_CANTON!S30)/(MAX([1]DATOS_CANTON!S$3:S$219)-MIN([1]DATOS_CANTON!S$3:S$219))</f>
        <v>0.99972136628859898</v>
      </c>
      <c r="T29" s="500">
        <f>([1]DATOS_CANTON!T30-MIN([1]DATOS_CANTON!T$3:T$219))/(MAX([1]DATOS_CANTON!T$3:T$219)-MIN([1]DATOS_CANTON!T$3:T$219))</f>
        <v>0.10664097704138327</v>
      </c>
      <c r="U29" s="500">
        <f>(MAX([1]DATOS_CANTON!U$3:U$219)-[1]DATOS_CANTON!U30)/(MAX([1]DATOS_CANTON!U$3:U$219)-MIN([1]DATOS_CANTON!U$3:U$219))</f>
        <v>0.96572685658761082</v>
      </c>
      <c r="V29" s="500">
        <f>(MAX([1]DATOS_CANTON!V$3:V$219)-[1]DATOS_CANTON!V30)/(MAX([1]DATOS_CANTON!V$3:V$219)-MIN([1]DATOS_CANTON!V$3:V$219))</f>
        <v>0.9995673604611599</v>
      </c>
      <c r="W29" s="500">
        <f>(MAX([1]DATOS_CANTON!W$3:W$219)-[1]DATOS_CANTON!W30)/(MAX([1]DATOS_CANTON!W$3:W$219)-MIN([1]DATOS_CANTON!W$3:W$219))</f>
        <v>0.99911648071667791</v>
      </c>
      <c r="X29" s="500">
        <f>([1]DATOS_CANTON!X30-MIN([1]DATOS_CANTON!X$3:X$219))/(MAX([1]DATOS_CANTON!X$3:X$219)-MIN([1]DATOS_CANTON!X$3:X$219))</f>
        <v>0</v>
      </c>
      <c r="Y29" s="500">
        <f>(MAX([1]DATOS_CANTON!Y$3:Y$219)-[1]DATOS_CANTON!Y30)/(MAX([1]DATOS_CANTON!Y$3:Y$219)-MIN([1]DATOS_CANTON!Y$3:Y$219))</f>
        <v>0.74384697224931295</v>
      </c>
      <c r="Z29" s="500">
        <f>(MAX([1]DATOS_CANTON!Z$3:Z$219)-[1]DATOS_CANTON!Z30)/(MAX([1]DATOS_CANTON!Z$3:Z$219)-MIN([1]DATOS_CANTON!Z$3:Z$219))</f>
        <v>0.98733795598432317</v>
      </c>
      <c r="AA29" s="500">
        <f>(MAX([1]DATOS_CANTON!AA$3:AA$219)-[1]DATOS_CANTON!AA30)/(MAX([1]DATOS_CANTON!AA$3:AA$219)-MIN([1]DATOS_CANTON!AA$3:AA$219))</f>
        <v>0.99890217126128322</v>
      </c>
      <c r="AB29" s="500">
        <f>(MAX([1]DATOS_CANTON!AB$3:AB$219)-[1]DATOS_CANTON!AB30)/(MAX([1]DATOS_CANTON!AB$3:AB$219)-MIN([1]DATOS_CANTON!AB$3:AB$219))</f>
        <v>6.2809917355371836E-2</v>
      </c>
      <c r="AC29" s="500">
        <f>(MAX([1]DATOS_CANTON!AC$3:AC$219)-[1]DATOS_CANTON!AC30)/(MAX([1]DATOS_CANTON!AC$3:AC$219)-MIN([1]DATOS_CANTON!AC$3:AC$219))</f>
        <v>0.99768960174822918</v>
      </c>
      <c r="AD29" s="500">
        <f>([1]DATOS_CANTON!AD30-MIN([1]DATOS_CANTON!AD$3:AD$219))/(MAX([1]DATOS_CANTON!AD$3:AD$219)-MIN([1]DATOS_CANTON!AD$3:AD$219))</f>
        <v>5.3380782918149468E-3</v>
      </c>
      <c r="AE29" s="500">
        <f>(MAX([1]DATOS_CANTON!AE$3:AE$219)-[1]DATOS_CANTON!AE30)/(MAX([1]DATOS_CANTON!AE$3:AE$219)-MIN([1]DATOS_CANTON!AE$3:AE$219))</f>
        <v>1</v>
      </c>
      <c r="AF29" s="500">
        <f>(MAX([1]DATOS_CANTON!AF$3:AF$219)-[1]DATOS_CANTON!AF30)/(MAX([1]DATOS_CANTON!AF$3:AF$219)-MIN([1]DATOS_CANTON!AF$3:AF$219))</f>
        <v>1</v>
      </c>
      <c r="AG29" s="500">
        <f>([1]DATOS_CANTON!AG30-MIN([1]DATOS_CANTON!AG$3:AG$219))/(MAX([1]DATOS_CANTON!AG$3:AG$219)-MIN([1]DATOS_CANTON!AG$3:AG$219))</f>
        <v>1.5187991219995751E-3</v>
      </c>
      <c r="AH29" s="500">
        <f>(MAX([1]DATOS_CANTON!AH$3:AH$219)-[1]DATOS_CANTON!AH30)/(MAX([1]DATOS_CANTON!AH$3:AH$219)-MIN([1]DATOS_CANTON!AH$3:AH$219))</f>
        <v>1</v>
      </c>
      <c r="AI29" s="501">
        <f t="shared" si="0"/>
        <v>0.57138781516102266</v>
      </c>
      <c r="AJ29" s="501">
        <f t="shared" si="1"/>
        <v>0.7381658214006831</v>
      </c>
      <c r="AK29" s="501"/>
      <c r="AL29" s="502" t="str">
        <f t="shared" si="2"/>
        <v>VULNERABLE.</v>
      </c>
      <c r="AM29" s="503" t="str">
        <f t="shared" si="3"/>
        <v>3</v>
      </c>
    </row>
    <row r="30" spans="1:39">
      <c r="A30" s="492" t="str">
        <f>[1]DATOS_CANTON!A31</f>
        <v>CAÑAR</v>
      </c>
      <c r="B30" s="499">
        <f>[1]DATOS_CANTON!B31</f>
        <v>307</v>
      </c>
      <c r="C30" s="492" t="str">
        <f>[1]DATOS_CANTON!C31</f>
        <v>SUSCAL</v>
      </c>
      <c r="D30" s="500">
        <f>([1]DATOS_CANTON!D31-MIN([1]DATOS_CANTON!D$3:D$219))/(MAX([1]DATOS_CANTON!D$3:D$219)-MIN([1]DATOS_CANTON!D$3:D$219))</f>
        <v>1</v>
      </c>
      <c r="E30" s="500">
        <f>([1]DATOS_CANTON!E31-MIN([1]DATOS_CANTON!E$3:E$219))/(MAX([1]DATOS_CANTON!E$3:E$219)-MIN([1]DATOS_CANTON!E$3:E$219))</f>
        <v>2.6073561755578217E-2</v>
      </c>
      <c r="F30" s="500">
        <f>([1]DATOS_CANTON!F31-MIN([1]DATOS_CANTON!F$3:F$219))/(MAX([1]DATOS_CANTON!F$3:F$219)-MIN([1]DATOS_CANTON!F$3:F$219))</f>
        <v>0</v>
      </c>
      <c r="G30" s="500">
        <f>([1]DATOS_CANTON!G31-MIN([1]DATOS_CANTON!G$3:G$219))/(MAX([1]DATOS_CANTON!G$3:G$219)-MIN([1]DATOS_CANTON!G$3:G$219))</f>
        <v>1.0858918274451403E-3</v>
      </c>
      <c r="H30" s="500">
        <f>([1]DATOS_CANTON!H31-MIN([1]DATOS_CANTON!H$3:H$219))/(MAX([1]DATOS_CANTON!H$3:H$219)-MIN([1]DATOS_CANTON!H$3:H$219))</f>
        <v>4.6687580734452852E-2</v>
      </c>
      <c r="I30" s="500">
        <f>([1]DATOS_CANTON!I31-MIN([1]DATOS_CANTON!I$3:I$219))/(MAX([1]DATOS_CANTON!I$3:I$219)-MIN([1]DATOS_CANTON!I$3:I$219))</f>
        <v>2.5687987955360331E-3</v>
      </c>
      <c r="J30" s="500">
        <f>(MAX([1]DATOS_CANTON!J$3:J$219)-[1]DATOS_CANTON!J31)/(MAX([1]DATOS_CANTON!J$3:J$219)-MIN([1]DATOS_CANTON!J$3:J$219))</f>
        <v>0.99906858023141187</v>
      </c>
      <c r="K30" s="500">
        <f>(MAX([1]DATOS_CANTON!K$3:K$219)-[1]DATOS_CANTON!K31)/(MAX([1]DATOS_CANTON!K$3:K$219)-MIN([1]DATOS_CANTON!K$3:K$219))</f>
        <v>0.99971575812252056</v>
      </c>
      <c r="L30" s="500">
        <f>(MAX([1]DATOS_CANTON!L$3:L$219)-[1]DATOS_CANTON!L31)/(MAX([1]DATOS_CANTON!L$3:L$219)-MIN([1]DATOS_CANTON!L$3:L$219))</f>
        <v>0.99810647509396255</v>
      </c>
      <c r="M30" s="500">
        <f>(MAX([1]DATOS_CANTON!M$3:M$219)-[1]DATOS_CANTON!M31)/(MAX([1]DATOS_CANTON!M$3:M$219)-MIN([1]DATOS_CANTON!M$3:M$219))</f>
        <v>0.99917973304632146</v>
      </c>
      <c r="N30" s="500">
        <f>(MAX([1]DATOS_CANTON!N$3:N$219)-[1]DATOS_CANTON!N31)/(MAX([1]DATOS_CANTON!N$3:N$219)-MIN([1]DATOS_CANTON!N$3:N$219))</f>
        <v>0.99877304764991437</v>
      </c>
      <c r="O30" s="500">
        <f>(MAX([1]DATOS_CANTON!O$3:O$219)-[1]DATOS_CANTON!O31)/(MAX([1]DATOS_CANTON!O$3:O$219)-MIN([1]DATOS_CANTON!O$3:O$219))</f>
        <v>0.99945229697290083</v>
      </c>
      <c r="P30" s="500">
        <f>(MAX([1]DATOS_CANTON!P$3:P$219)-[1]DATOS_CANTON!P31)/(MAX([1]DATOS_CANTON!P$3:P$219)-MIN([1]DATOS_CANTON!P$3:P$219))</f>
        <v>0.99888629829202991</v>
      </c>
      <c r="Q30" s="500">
        <f>([1]DATOS_CANTON!Q31-MIN([1]DATOS_CANTON!Q$3:Q$219))/(MAX([1]DATOS_CANTON!Q$3:Q$219)-MIN([1]DATOS_CANTON!Q$3:Q$219))</f>
        <v>7.7610240576839857E-4</v>
      </c>
      <c r="R30" s="500">
        <f>(MAX([1]DATOS_CANTON!R$3:R$219)-[1]DATOS_CANTON!R31)/(MAX([1]DATOS_CANTON!R$3:R$219)-MIN([1]DATOS_CANTON!R$3:R$219))</f>
        <v>0.99984781805250589</v>
      </c>
      <c r="S30" s="500">
        <f>(MAX([1]DATOS_CANTON!S$3:S$219)-[1]DATOS_CANTON!S31)/(MAX([1]DATOS_CANTON!S$3:S$219)-MIN([1]DATOS_CANTON!S$3:S$219))</f>
        <v>0.99986887825345838</v>
      </c>
      <c r="T30" s="500">
        <f>([1]DATOS_CANTON!T31-MIN([1]DATOS_CANTON!T$3:T$219))/(MAX([1]DATOS_CANTON!T$3:T$219)-MIN([1]DATOS_CANTON!T$3:T$219))</f>
        <v>0.15488498065990511</v>
      </c>
      <c r="U30" s="500">
        <f>(MAX([1]DATOS_CANTON!U$3:U$219)-[1]DATOS_CANTON!U31)/(MAX([1]DATOS_CANTON!U$3:U$219)-MIN([1]DATOS_CANTON!U$3:U$219))</f>
        <v>0.96651071770344343</v>
      </c>
      <c r="V30" s="500">
        <f>(MAX([1]DATOS_CANTON!V$3:V$219)-[1]DATOS_CANTON!V31)/(MAX([1]DATOS_CANTON!V$3:V$219)-MIN([1]DATOS_CANTON!V$3:V$219))</f>
        <v>0.99975456980007693</v>
      </c>
      <c r="W30" s="500">
        <f>(MAX([1]DATOS_CANTON!W$3:W$219)-[1]DATOS_CANTON!W31)/(MAX([1]DATOS_CANTON!W$3:W$219)-MIN([1]DATOS_CANTON!W$3:W$219))</f>
        <v>0.99786311615196532</v>
      </c>
      <c r="X30" s="500">
        <f>([1]DATOS_CANTON!X31-MIN([1]DATOS_CANTON!X$3:X$219))/(MAX([1]DATOS_CANTON!X$3:X$219)-MIN([1]DATOS_CANTON!X$3:X$219))</f>
        <v>0</v>
      </c>
      <c r="Y30" s="500">
        <f>(MAX([1]DATOS_CANTON!Y$3:Y$219)-[1]DATOS_CANTON!Y31)/(MAX([1]DATOS_CANTON!Y$3:Y$219)-MIN([1]DATOS_CANTON!Y$3:Y$219))</f>
        <v>1</v>
      </c>
      <c r="Z30" s="500">
        <f>(MAX([1]DATOS_CANTON!Z$3:Z$219)-[1]DATOS_CANTON!Z31)/(MAX([1]DATOS_CANTON!Z$3:Z$219)-MIN([1]DATOS_CANTON!Z$3:Z$219))</f>
        <v>0.99819113656918901</v>
      </c>
      <c r="AA30" s="500">
        <f>(MAX([1]DATOS_CANTON!AA$3:AA$219)-[1]DATOS_CANTON!AA31)/(MAX([1]DATOS_CANTON!AA$3:AA$219)-MIN([1]DATOS_CANTON!AA$3:AA$219))</f>
        <v>0.99914613320322032</v>
      </c>
      <c r="AB30" s="500">
        <f>(MAX([1]DATOS_CANTON!AB$3:AB$219)-[1]DATOS_CANTON!AB31)/(MAX([1]DATOS_CANTON!AB$3:AB$219)-MIN([1]DATOS_CANTON!AB$3:AB$219))</f>
        <v>1</v>
      </c>
      <c r="AC30" s="500">
        <f>(MAX([1]DATOS_CANTON!AC$3:AC$219)-[1]DATOS_CANTON!AC31)/(MAX([1]DATOS_CANTON!AC$3:AC$219)-MIN([1]DATOS_CANTON!AC$3:AC$219))</f>
        <v>0.99866338873701699</v>
      </c>
      <c r="AD30" s="500">
        <f>([1]DATOS_CANTON!AD31-MIN([1]DATOS_CANTON!AD$3:AD$219))/(MAX([1]DATOS_CANTON!AD$3:AD$219)-MIN([1]DATOS_CANTON!AD$3:AD$219))</f>
        <v>0</v>
      </c>
      <c r="AE30" s="500">
        <f>(MAX([1]DATOS_CANTON!AE$3:AE$219)-[1]DATOS_CANTON!AE31)/(MAX([1]DATOS_CANTON!AE$3:AE$219)-MIN([1]DATOS_CANTON!AE$3:AE$219))</f>
        <v>1</v>
      </c>
      <c r="AF30" s="500">
        <f>(MAX([1]DATOS_CANTON!AF$3:AF$219)-[1]DATOS_CANTON!AF31)/(MAX([1]DATOS_CANTON!AF$3:AF$219)-MIN([1]DATOS_CANTON!AF$3:AF$219))</f>
        <v>1</v>
      </c>
      <c r="AG30" s="500">
        <f>([1]DATOS_CANTON!AG31-MIN([1]DATOS_CANTON!AG$3:AG$219))/(MAX([1]DATOS_CANTON!AG$3:AG$219)-MIN([1]DATOS_CANTON!AG$3:AG$219))</f>
        <v>7.7887134461516677E-5</v>
      </c>
      <c r="AH30" s="500">
        <f>(MAX([1]DATOS_CANTON!AH$3:AH$219)-[1]DATOS_CANTON!AH31)/(MAX([1]DATOS_CANTON!AH$3:AH$219)-MIN([1]DATOS_CANTON!AH$3:AH$219))</f>
        <v>1</v>
      </c>
      <c r="AI30" s="501">
        <f t="shared" si="0"/>
        <v>0.67501630366705057</v>
      </c>
      <c r="AJ30" s="501">
        <f t="shared" si="1"/>
        <v>1</v>
      </c>
      <c r="AK30" s="501"/>
      <c r="AL30" s="502" t="str">
        <f t="shared" si="2"/>
        <v>MUY ALTAMENTE VULNERABLE</v>
      </c>
      <c r="AM30" s="503" t="str">
        <f t="shared" si="3"/>
        <v>5</v>
      </c>
    </row>
    <row r="31" spans="1:39">
      <c r="A31" s="492" t="str">
        <f>[1]DATOS_CANTON!A32</f>
        <v>CARCHI</v>
      </c>
      <c r="B31" s="499">
        <f>[1]DATOS_CANTON!B32</f>
        <v>401</v>
      </c>
      <c r="C31" s="492" t="str">
        <f>[1]DATOS_CANTON!C32</f>
        <v>TULCAN</v>
      </c>
      <c r="D31" s="500">
        <f>([1]DATOS_CANTON!D32-MIN([1]DATOS_CANTON!D$3:D$219))/(MAX([1]DATOS_CANTON!D$3:D$219)-MIN([1]DATOS_CANTON!D$3:D$219))</f>
        <v>8.3613792001086915E-2</v>
      </c>
      <c r="E31" s="500">
        <f>([1]DATOS_CANTON!E32-MIN([1]DATOS_CANTON!E$3:E$219))/(MAX([1]DATOS_CANTON!E$3:E$219)-MIN([1]DATOS_CANTON!E$3:E$219))</f>
        <v>1.2208223180226085E-2</v>
      </c>
      <c r="F31" s="500">
        <f>([1]DATOS_CANTON!F32-MIN([1]DATOS_CANTON!F$3:F$219))/(MAX([1]DATOS_CANTON!F$3:F$219)-MIN([1]DATOS_CANTON!F$3:F$219))</f>
        <v>4.5662100456621002E-2</v>
      </c>
      <c r="G31" s="500">
        <f>([1]DATOS_CANTON!G32-MIN([1]DATOS_CANTON!G$3:G$219))/(MAX([1]DATOS_CANTON!G$3:G$219)-MIN([1]DATOS_CANTON!G$3:G$219))</f>
        <v>3.6743033671511077E-2</v>
      </c>
      <c r="H31" s="500">
        <f>([1]DATOS_CANTON!H32-MIN([1]DATOS_CANTON!H$3:H$219))/(MAX([1]DATOS_CANTON!H$3:H$219)-MIN([1]DATOS_CANTON!H$3:H$219))</f>
        <v>7.8612290090422587E-2</v>
      </c>
      <c r="I31" s="500">
        <f>([1]DATOS_CANTON!I32-MIN([1]DATOS_CANTON!I$3:I$219))/(MAX([1]DATOS_CANTON!I$3:I$219)-MIN([1]DATOS_CANTON!I$3:I$219))</f>
        <v>3.6552997966690981E-2</v>
      </c>
      <c r="J31" s="500">
        <f>(MAX([1]DATOS_CANTON!J$3:J$219)-[1]DATOS_CANTON!J32)/(MAX([1]DATOS_CANTON!J$3:J$219)-MIN([1]DATOS_CANTON!J$3:J$219))</f>
        <v>0.97053752478476141</v>
      </c>
      <c r="K31" s="500">
        <f>(MAX([1]DATOS_CANTON!K$3:K$219)-[1]DATOS_CANTON!K32)/(MAX([1]DATOS_CANTON!K$3:K$219)-MIN([1]DATOS_CANTON!K$3:K$219))</f>
        <v>0.95561501291446793</v>
      </c>
      <c r="L31" s="500">
        <f>(MAX([1]DATOS_CANTON!L$3:L$219)-[1]DATOS_CANTON!L32)/(MAX([1]DATOS_CANTON!L$3:L$219)-MIN([1]DATOS_CANTON!L$3:L$219))</f>
        <v>0.96620835117433435</v>
      </c>
      <c r="M31" s="500">
        <f>(MAX([1]DATOS_CANTON!M$3:M$219)-[1]DATOS_CANTON!M32)/(MAX([1]DATOS_CANTON!M$3:M$219)-MIN([1]DATOS_CANTON!M$3:M$219))</f>
        <v>0.9694364945410664</v>
      </c>
      <c r="N31" s="500">
        <f>(MAX([1]DATOS_CANTON!N$3:N$219)-[1]DATOS_CANTON!N32)/(MAX([1]DATOS_CANTON!N$3:N$219)-MIN([1]DATOS_CANTON!N$3:N$219))</f>
        <v>0.9708398479932473</v>
      </c>
      <c r="O31" s="500">
        <f>(MAX([1]DATOS_CANTON!O$3:O$219)-[1]DATOS_CANTON!O32)/(MAX([1]DATOS_CANTON!O$3:O$219)-MIN([1]DATOS_CANTON!O$3:O$219))</f>
        <v>0.96926450069762804</v>
      </c>
      <c r="P31" s="500">
        <f>(MAX([1]DATOS_CANTON!P$3:P$219)-[1]DATOS_CANTON!P32)/(MAX([1]DATOS_CANTON!P$3:P$219)-MIN([1]DATOS_CANTON!P$3:P$219))</f>
        <v>0.97030246444008694</v>
      </c>
      <c r="Q31" s="500">
        <f>([1]DATOS_CANTON!Q32-MIN([1]DATOS_CANTON!Q$3:Q$219))/(MAX([1]DATOS_CANTON!Q$3:Q$219)-MIN([1]DATOS_CANTON!Q$3:Q$219))</f>
        <v>3.1255263658681885E-2</v>
      </c>
      <c r="R31" s="500">
        <f>(MAX([1]DATOS_CANTON!R$3:R$219)-[1]DATOS_CANTON!R32)/(MAX([1]DATOS_CANTON!R$3:R$219)-MIN([1]DATOS_CANTON!R$3:R$219))</f>
        <v>0.98317923617085379</v>
      </c>
      <c r="S31" s="500">
        <f>(MAX([1]DATOS_CANTON!S$3:S$219)-[1]DATOS_CANTON!S32)/(MAX([1]DATOS_CANTON!S$3:S$219)-MIN([1]DATOS_CANTON!S$3:S$219))</f>
        <v>0.98960313818046719</v>
      </c>
      <c r="T31" s="500">
        <f>([1]DATOS_CANTON!T32-MIN([1]DATOS_CANTON!T$3:T$219))/(MAX([1]DATOS_CANTON!T$3:T$219)-MIN([1]DATOS_CANTON!T$3:T$219))</f>
        <v>0.39943231473126289</v>
      </c>
      <c r="U31" s="500">
        <f>(MAX([1]DATOS_CANTON!U$3:U$219)-[1]DATOS_CANTON!U32)/(MAX([1]DATOS_CANTON!U$3:U$219)-MIN([1]DATOS_CANTON!U$3:U$219))</f>
        <v>0.86300444203427573</v>
      </c>
      <c r="V31" s="500">
        <f>(MAX([1]DATOS_CANTON!V$3:V$219)-[1]DATOS_CANTON!V32)/(MAX([1]DATOS_CANTON!V$3:V$219)-MIN([1]DATOS_CANTON!V$3:V$219))</f>
        <v>0.99850349359998414</v>
      </c>
      <c r="W31" s="500">
        <f>(MAX([1]DATOS_CANTON!W$3:W$219)-[1]DATOS_CANTON!W32)/(MAX([1]DATOS_CANTON!W$3:W$219)-MIN([1]DATOS_CANTON!W$3:W$219))</f>
        <v>0.97022745484805528</v>
      </c>
      <c r="X31" s="500">
        <f>([1]DATOS_CANTON!X32-MIN([1]DATOS_CANTON!X$3:X$219))/(MAX([1]DATOS_CANTON!X$3:X$219)-MIN([1]DATOS_CANTON!X$3:X$219))</f>
        <v>0.31914893617021278</v>
      </c>
      <c r="Y31" s="500">
        <f>(MAX([1]DATOS_CANTON!Y$3:Y$219)-[1]DATOS_CANTON!Y32)/(MAX([1]DATOS_CANTON!Y$3:Y$219)-MIN([1]DATOS_CANTON!Y$3:Y$219))</f>
        <v>0.68241937300364475</v>
      </c>
      <c r="Z31" s="500">
        <f>(MAX([1]DATOS_CANTON!Z$3:Z$219)-[1]DATOS_CANTON!Z32)/(MAX([1]DATOS_CANTON!Z$3:Z$219)-MIN([1]DATOS_CANTON!Z$3:Z$219))</f>
        <v>0.91287307808260476</v>
      </c>
      <c r="AA31" s="500">
        <f>(MAX([1]DATOS_CANTON!AA$3:AA$219)-[1]DATOS_CANTON!AA32)/(MAX([1]DATOS_CANTON!AA$3:AA$219)-MIN([1]DATOS_CANTON!AA$3:AA$219))</f>
        <v>0.97718955842888511</v>
      </c>
      <c r="AB31" s="500">
        <f>(MAX([1]DATOS_CANTON!AB$3:AB$219)-[1]DATOS_CANTON!AB32)/(MAX([1]DATOS_CANTON!AB$3:AB$219)-MIN([1]DATOS_CANTON!AB$3:AB$219))</f>
        <v>0.17938183729040272</v>
      </c>
      <c r="AC31" s="500">
        <f>(MAX([1]DATOS_CANTON!AC$3:AC$219)-[1]DATOS_CANTON!AC32)/(MAX([1]DATOS_CANTON!AC$3:AC$219)-MIN([1]DATOS_CANTON!AC$3:AC$219))</f>
        <v>0.96680783450208629</v>
      </c>
      <c r="AD31" s="500">
        <f>([1]DATOS_CANTON!AD32-MIN([1]DATOS_CANTON!AD$3:AD$219))/(MAX([1]DATOS_CANTON!AD$3:AD$219)-MIN([1]DATOS_CANTON!AD$3:AD$219))</f>
        <v>4.2704626334519574E-2</v>
      </c>
      <c r="AE31" s="500">
        <f>(MAX([1]DATOS_CANTON!AE$3:AE$219)-[1]DATOS_CANTON!AE32)/(MAX([1]DATOS_CANTON!AE$3:AE$219)-MIN([1]DATOS_CANTON!AE$3:AE$219))</f>
        <v>0.97913769123783034</v>
      </c>
      <c r="AF31" s="500">
        <f>(MAX([1]DATOS_CANTON!AF$3:AF$219)-[1]DATOS_CANTON!AF32)/(MAX([1]DATOS_CANTON!AF$3:AF$219)-MIN([1]DATOS_CANTON!AF$3:AF$219))</f>
        <v>1</v>
      </c>
      <c r="AG31" s="500">
        <f>([1]DATOS_CANTON!AG32-MIN([1]DATOS_CANTON!AG$3:AG$219))/(MAX([1]DATOS_CANTON!AG$3:AG$219)-MIN([1]DATOS_CANTON!AG$3:AG$219))</f>
        <v>6.1955675139842813E-3</v>
      </c>
      <c r="AH31" s="500">
        <f>(MAX([1]DATOS_CANTON!AH$3:AH$219)-[1]DATOS_CANTON!AH32)/(MAX([1]DATOS_CANTON!AH$3:AH$219)-MIN([1]DATOS_CANTON!AH$3:AH$219))</f>
        <v>1</v>
      </c>
      <c r="AI31" s="501">
        <f t="shared" si="0"/>
        <v>0.57759965240182132</v>
      </c>
      <c r="AJ31" s="501">
        <f t="shared" si="1"/>
        <v>0.75386103538079008</v>
      </c>
      <c r="AK31" s="501"/>
      <c r="AL31" s="502" t="str">
        <f t="shared" si="2"/>
        <v>VULNERABLE.</v>
      </c>
      <c r="AM31" s="503" t="str">
        <f t="shared" si="3"/>
        <v>3</v>
      </c>
    </row>
    <row r="32" spans="1:39">
      <c r="A32" s="492" t="str">
        <f>[1]DATOS_CANTON!A33</f>
        <v>CARCHI</v>
      </c>
      <c r="B32" s="499">
        <f>[1]DATOS_CANTON!B33</f>
        <v>402</v>
      </c>
      <c r="C32" s="492" t="str">
        <f>[1]DATOS_CANTON!C33</f>
        <v>BOLIVAR</v>
      </c>
      <c r="D32" s="500">
        <f>([1]DATOS_CANTON!D33-MIN([1]DATOS_CANTON!D$3:D$219))/(MAX([1]DATOS_CANTON!D$3:D$219)-MIN([1]DATOS_CANTON!D$3:D$219))</f>
        <v>0.15354555460538524</v>
      </c>
      <c r="E32" s="500">
        <f>([1]DATOS_CANTON!E33-MIN([1]DATOS_CANTON!E$3:E$219))/(MAX([1]DATOS_CANTON!E$3:E$219)-MIN([1]DATOS_CANTON!E$3:E$219))</f>
        <v>1.0289924901400812E-2</v>
      </c>
      <c r="F32" s="500">
        <f>([1]DATOS_CANTON!F33-MIN([1]DATOS_CANTON!F$3:F$219))/(MAX([1]DATOS_CANTON!F$3:F$219)-MIN([1]DATOS_CANTON!F$3:F$219))</f>
        <v>4.5662100456621002E-3</v>
      </c>
      <c r="G32" s="500">
        <f>([1]DATOS_CANTON!G33-MIN([1]DATOS_CANTON!G$3:G$219))/(MAX([1]DATOS_CANTON!G$3:G$219)-MIN([1]DATOS_CANTON!G$3:G$219))</f>
        <v>5.2122807717366734E-3</v>
      </c>
      <c r="H32" s="500">
        <f>([1]DATOS_CANTON!H33-MIN([1]DATOS_CANTON!H$3:H$219))/(MAX([1]DATOS_CANTON!H$3:H$219)-MIN([1]DATOS_CANTON!H$3:H$219))</f>
        <v>7.6582395275881163E-2</v>
      </c>
      <c r="I32" s="500">
        <f>([1]DATOS_CANTON!I33-MIN([1]DATOS_CANTON!I$3:I$219))/(MAX([1]DATOS_CANTON!I$3:I$219)-MIN([1]DATOS_CANTON!I$3:I$219))</f>
        <v>8.6221615161345393E-3</v>
      </c>
      <c r="J32" s="500">
        <f>(MAX([1]DATOS_CANTON!J$3:J$219)-[1]DATOS_CANTON!J33)/(MAX([1]DATOS_CANTON!J$3:J$219)-MIN([1]DATOS_CANTON!J$3:J$219))</f>
        <v>0.99645235890958295</v>
      </c>
      <c r="K32" s="500">
        <f>(MAX([1]DATOS_CANTON!K$3:K$219)-[1]DATOS_CANTON!K33)/(MAX([1]DATOS_CANTON!K$3:K$219)-MIN([1]DATOS_CANTON!K$3:K$219))</f>
        <v>0.99953656215628361</v>
      </c>
      <c r="L32" s="500">
        <f>(MAX([1]DATOS_CANTON!L$3:L$219)-[1]DATOS_CANTON!L33)/(MAX([1]DATOS_CANTON!L$3:L$219)-MIN([1]DATOS_CANTON!L$3:L$219))</f>
        <v>0.99377705885151535</v>
      </c>
      <c r="M32" s="500">
        <f>(MAX([1]DATOS_CANTON!M$3:M$219)-[1]DATOS_CANTON!M33)/(MAX([1]DATOS_CANTON!M$3:M$219)-MIN([1]DATOS_CANTON!M$3:M$219))</f>
        <v>0.99579103577048833</v>
      </c>
      <c r="N32" s="500">
        <f>(MAX([1]DATOS_CANTON!N$3:N$219)-[1]DATOS_CANTON!N33)/(MAX([1]DATOS_CANTON!N$3:N$219)-MIN([1]DATOS_CANTON!N$3:N$219))</f>
        <v>0.99553026066949923</v>
      </c>
      <c r="O32" s="500">
        <f>(MAX([1]DATOS_CANTON!O$3:O$219)-[1]DATOS_CANTON!O33)/(MAX([1]DATOS_CANTON!O$3:O$219)-MIN([1]DATOS_CANTON!O$3:O$219))</f>
        <v>0.99572756974114096</v>
      </c>
      <c r="P32" s="500">
        <f>(MAX([1]DATOS_CANTON!P$3:P$219)-[1]DATOS_CANTON!P33)/(MAX([1]DATOS_CANTON!P$3:P$219)-MIN([1]DATOS_CANTON!P$3:P$219))</f>
        <v>0.99508982860289563</v>
      </c>
      <c r="Q32" s="500">
        <f>([1]DATOS_CANTON!Q33-MIN([1]DATOS_CANTON!Q$3:Q$219))/(MAX([1]DATOS_CANTON!Q$3:Q$219)-MIN([1]DATOS_CANTON!Q$3:Q$219))</f>
        <v>4.274028741625969E-3</v>
      </c>
      <c r="R32" s="500">
        <f>(MAX([1]DATOS_CANTON!R$3:R$219)-[1]DATOS_CANTON!R33)/(MAX([1]DATOS_CANTON!R$3:R$219)-MIN([1]DATOS_CANTON!R$3:R$219))</f>
        <v>0.99887882279499229</v>
      </c>
      <c r="S32" s="500">
        <f>(MAX([1]DATOS_CANTON!S$3:S$219)-[1]DATOS_CANTON!S33)/(MAX([1]DATOS_CANTON!S$3:S$219)-MIN([1]DATOS_CANTON!S$3:S$219))</f>
        <v>0.99933892786118583</v>
      </c>
      <c r="T32" s="500">
        <f>([1]DATOS_CANTON!T33-MIN([1]DATOS_CANTON!T$3:T$219))/(MAX([1]DATOS_CANTON!T$3:T$219)-MIN([1]DATOS_CANTON!T$3:T$219))</f>
        <v>0.30190207100671013</v>
      </c>
      <c r="U32" s="500">
        <f>(MAX([1]DATOS_CANTON!U$3:U$219)-[1]DATOS_CANTON!U33)/(MAX([1]DATOS_CANTON!U$3:U$219)-MIN([1]DATOS_CANTON!U$3:U$219))</f>
        <v>0.92708134632156269</v>
      </c>
      <c r="V32" s="500">
        <f>(MAX([1]DATOS_CANTON!V$3:V$219)-[1]DATOS_CANTON!V33)/(MAX([1]DATOS_CANTON!V$3:V$219)-MIN([1]DATOS_CANTON!V$3:V$219))</f>
        <v>0.99930454680563119</v>
      </c>
      <c r="W32" s="500">
        <f>(MAX([1]DATOS_CANTON!W$3:W$219)-[1]DATOS_CANTON!W33)/(MAX([1]DATOS_CANTON!W$3:W$219)-MIN([1]DATOS_CANTON!W$3:W$219))</f>
        <v>0.99895210503605991</v>
      </c>
      <c r="X32" s="500">
        <f>([1]DATOS_CANTON!X33-MIN([1]DATOS_CANTON!X$3:X$219))/(MAX([1]DATOS_CANTON!X$3:X$219)-MIN([1]DATOS_CANTON!X$3:X$219))</f>
        <v>0.19148936170212766</v>
      </c>
      <c r="Y32" s="500">
        <f>(MAX([1]DATOS_CANTON!Y$3:Y$219)-[1]DATOS_CANTON!Y33)/(MAX([1]DATOS_CANTON!Y$3:Y$219)-MIN([1]DATOS_CANTON!Y$3:Y$219))</f>
        <v>0.65977432348564546</v>
      </c>
      <c r="Z32" s="500">
        <f>(MAX([1]DATOS_CANTON!Z$3:Z$219)-[1]DATOS_CANTON!Z33)/(MAX([1]DATOS_CANTON!Z$3:Z$219)-MIN([1]DATOS_CANTON!Z$3:Z$219))</f>
        <v>0.96623454929152852</v>
      </c>
      <c r="AA32" s="500">
        <f>(MAX([1]DATOS_CANTON!AA$3:AA$219)-[1]DATOS_CANTON!AA33)/(MAX([1]DATOS_CANTON!AA$3:AA$219)-MIN([1]DATOS_CANTON!AA$3:AA$219))</f>
        <v>0.99768236155159795</v>
      </c>
      <c r="AB32" s="500">
        <f>(MAX([1]DATOS_CANTON!AB$3:AB$219)-[1]DATOS_CANTON!AB33)/(MAX([1]DATOS_CANTON!AB$3:AB$219)-MIN([1]DATOS_CANTON!AB$3:AB$219))</f>
        <v>0.1480090157776108</v>
      </c>
      <c r="AC32" s="500">
        <f>(MAX([1]DATOS_CANTON!AC$3:AC$219)-[1]DATOS_CANTON!AC33)/(MAX([1]DATOS_CANTON!AC$3:AC$219)-MIN([1]DATOS_CANTON!AC$3:AC$219))</f>
        <v>0.99453261352333644</v>
      </c>
      <c r="AD32" s="500">
        <f>([1]DATOS_CANTON!AD33-MIN([1]DATOS_CANTON!AD$3:AD$219))/(MAX([1]DATOS_CANTON!AD$3:AD$219)-MIN([1]DATOS_CANTON!AD$3:AD$219))</f>
        <v>8.8967971530249119E-3</v>
      </c>
      <c r="AE32" s="500">
        <f>(MAX([1]DATOS_CANTON!AE$3:AE$219)-[1]DATOS_CANTON!AE33)/(MAX([1]DATOS_CANTON!AE$3:AE$219)-MIN([1]DATOS_CANTON!AE$3:AE$219))</f>
        <v>0.99513212795549377</v>
      </c>
      <c r="AF32" s="500">
        <f>(MAX([1]DATOS_CANTON!AF$3:AF$219)-[1]DATOS_CANTON!AF33)/(MAX([1]DATOS_CANTON!AF$3:AF$219)-MIN([1]DATOS_CANTON!AF$3:AF$219))</f>
        <v>1</v>
      </c>
      <c r="AG32" s="500">
        <f>([1]DATOS_CANTON!AG33-MIN([1]DATOS_CANTON!AG$3:AG$219))/(MAX([1]DATOS_CANTON!AG$3:AG$219)-MIN([1]DATOS_CANTON!AG$3:AG$219))</f>
        <v>7.2222615591588184E-4</v>
      </c>
      <c r="AH32" s="500">
        <f>(MAX([1]DATOS_CANTON!AH$3:AH$219)-[1]DATOS_CANTON!AH33)/(MAX([1]DATOS_CANTON!AH$3:AH$219)-MIN([1]DATOS_CANTON!AH$3:AH$219))</f>
        <v>0.81818181818181823</v>
      </c>
      <c r="AI32" s="501">
        <f t="shared" si="0"/>
        <v>0.56674614324842942</v>
      </c>
      <c r="AJ32" s="501">
        <f t="shared" si="1"/>
        <v>0.72643788470988901</v>
      </c>
      <c r="AK32" s="501"/>
      <c r="AL32" s="502" t="str">
        <f t="shared" si="2"/>
        <v>MODERADAMENTE VULNERABLE</v>
      </c>
      <c r="AM32" s="503" t="str">
        <f t="shared" si="3"/>
        <v>2</v>
      </c>
    </row>
    <row r="33" spans="1:39">
      <c r="A33" s="492" t="str">
        <f>[1]DATOS_CANTON!A34</f>
        <v>CARCHI</v>
      </c>
      <c r="B33" s="499">
        <f>[1]DATOS_CANTON!B34</f>
        <v>403</v>
      </c>
      <c r="C33" s="492" t="str">
        <f>[1]DATOS_CANTON!C34</f>
        <v>ESPEJO</v>
      </c>
      <c r="D33" s="500">
        <f>([1]DATOS_CANTON!D34-MIN([1]DATOS_CANTON!D$3:D$219))/(MAX([1]DATOS_CANTON!D$3:D$219)-MIN([1]DATOS_CANTON!D$3:D$219))</f>
        <v>0.12830515845624127</v>
      </c>
      <c r="E33" s="500">
        <f>([1]DATOS_CANTON!E34-MIN([1]DATOS_CANTON!E$3:E$219))/(MAX([1]DATOS_CANTON!E$3:E$219)-MIN([1]DATOS_CANTON!E$3:E$219))</f>
        <v>6.1702523429702505E-3</v>
      </c>
      <c r="F33" s="500">
        <f>([1]DATOS_CANTON!F34-MIN([1]DATOS_CANTON!F$3:F$219))/(MAX([1]DATOS_CANTON!F$3:F$219)-MIN([1]DATOS_CANTON!F$3:F$219))</f>
        <v>9.1324200913242004E-3</v>
      </c>
      <c r="G33" s="500">
        <f>([1]DATOS_CANTON!G34-MIN([1]DATOS_CANTON!G$3:G$219))/(MAX([1]DATOS_CANTON!G$3:G$219)-MIN([1]DATOS_CANTON!G$3:G$219))</f>
        <v>4.4410759636735941E-3</v>
      </c>
      <c r="H33" s="500">
        <f>([1]DATOS_CANTON!H34-MIN([1]DATOS_CANTON!H$3:H$219))/(MAX([1]DATOS_CANTON!H$3:H$219)-MIN([1]DATOS_CANTON!H$3:H$219))</f>
        <v>4.1520575751983764E-2</v>
      </c>
      <c r="I33" s="500">
        <f>([1]DATOS_CANTON!I34-MIN([1]DATOS_CANTON!I$3:I$219))/(MAX([1]DATOS_CANTON!I$3:I$219)-MIN([1]DATOS_CANTON!I$3:I$219))</f>
        <v>7.6520713365514454E-3</v>
      </c>
      <c r="J33" s="500">
        <f>(MAX([1]DATOS_CANTON!J$3:J$219)-[1]DATOS_CANTON!J34)/(MAX([1]DATOS_CANTON!J$3:J$219)-MIN([1]DATOS_CANTON!J$3:J$219))</f>
        <v>0.99577394048658718</v>
      </c>
      <c r="K33" s="500">
        <f>(MAX([1]DATOS_CANTON!K$3:K$219)-[1]DATOS_CANTON!K34)/(MAX([1]DATOS_CANTON!K$3:K$219)-MIN([1]DATOS_CANTON!K$3:K$219))</f>
        <v>0.99812771111138576</v>
      </c>
      <c r="L33" s="500">
        <f>(MAX([1]DATOS_CANTON!L$3:L$219)-[1]DATOS_CANTON!L34)/(MAX([1]DATOS_CANTON!L$3:L$219)-MIN([1]DATOS_CANTON!L$3:L$219))</f>
        <v>0.99436858715130749</v>
      </c>
      <c r="M33" s="500">
        <f>(MAX([1]DATOS_CANTON!M$3:M$219)-[1]DATOS_CANTON!M34)/(MAX([1]DATOS_CANTON!M$3:M$219)-MIN([1]DATOS_CANTON!M$3:M$219))</f>
        <v>0.99547630113418617</v>
      </c>
      <c r="N33" s="500">
        <f>(MAX([1]DATOS_CANTON!N$3:N$219)-[1]DATOS_CANTON!N34)/(MAX([1]DATOS_CANTON!N$3:N$219)-MIN([1]DATOS_CANTON!N$3:N$219))</f>
        <v>0.99603956164500651</v>
      </c>
      <c r="O33" s="500">
        <f>(MAX([1]DATOS_CANTON!O$3:O$219)-[1]DATOS_CANTON!O34)/(MAX([1]DATOS_CANTON!O$3:O$219)-MIN([1]DATOS_CANTON!O$3:O$219))</f>
        <v>0.99517466700175927</v>
      </c>
      <c r="P33" s="500">
        <f>(MAX([1]DATOS_CANTON!P$3:P$219)-[1]DATOS_CANTON!P34)/(MAX([1]DATOS_CANTON!P$3:P$219)-MIN([1]DATOS_CANTON!P$3:P$219))</f>
        <v>0.99520631721260411</v>
      </c>
      <c r="Q33" s="500">
        <f>([1]DATOS_CANTON!Q34-MIN([1]DATOS_CANTON!Q$3:Q$219))/(MAX([1]DATOS_CANTON!Q$3:Q$219)-MIN([1]DATOS_CANTON!Q$3:Q$219))</f>
        <v>3.577921526208859E-3</v>
      </c>
      <c r="R33" s="500">
        <f>(MAX([1]DATOS_CANTON!R$3:R$219)-[1]DATOS_CANTON!R34)/(MAX([1]DATOS_CANTON!R$3:R$219)-MIN([1]DATOS_CANTON!R$3:R$219))</f>
        <v>0.99811170154946072</v>
      </c>
      <c r="S33" s="500">
        <f>(MAX([1]DATOS_CANTON!S$3:S$219)-[1]DATOS_CANTON!S34)/(MAX([1]DATOS_CANTON!S$3:S$219)-MIN([1]DATOS_CANTON!S$3:S$219))</f>
        <v>0.99936624489171533</v>
      </c>
      <c r="T33" s="500">
        <f>([1]DATOS_CANTON!T34-MIN([1]DATOS_CANTON!T$3:T$219))/(MAX([1]DATOS_CANTON!T$3:T$219)-MIN([1]DATOS_CANTON!T$3:T$219))</f>
        <v>0.34109469133303089</v>
      </c>
      <c r="U33" s="500">
        <f>(MAX([1]DATOS_CANTON!U$3:U$219)-[1]DATOS_CANTON!U34)/(MAX([1]DATOS_CANTON!U$3:U$219)-MIN([1]DATOS_CANTON!U$3:U$219))</f>
        <v>0.96801346610295691</v>
      </c>
      <c r="V33" s="500">
        <f>(MAX([1]DATOS_CANTON!V$3:V$219)-[1]DATOS_CANTON!V34)/(MAX([1]DATOS_CANTON!V$3:V$219)-MIN([1]DATOS_CANTON!V$3:V$219))</f>
        <v>0.99958389603587272</v>
      </c>
      <c r="W33" s="500">
        <f>(MAX([1]DATOS_CANTON!W$3:W$219)-[1]DATOS_CANTON!W34)/(MAX([1]DATOS_CANTON!W$3:W$219)-MIN([1]DATOS_CANTON!W$3:W$219))</f>
        <v>0.99626045326593926</v>
      </c>
      <c r="X33" s="500">
        <f>([1]DATOS_CANTON!X34-MIN([1]DATOS_CANTON!X$3:X$219))/(MAX([1]DATOS_CANTON!X$3:X$219)-MIN([1]DATOS_CANTON!X$3:X$219))</f>
        <v>6.3829787234042548E-2</v>
      </c>
      <c r="Y33" s="500">
        <f>(MAX([1]DATOS_CANTON!Y$3:Y$219)-[1]DATOS_CANTON!Y34)/(MAX([1]DATOS_CANTON!Y$3:Y$219)-MIN([1]DATOS_CANTON!Y$3:Y$219))</f>
        <v>0.85558036254019953</v>
      </c>
      <c r="Z33" s="500">
        <f>(MAX([1]DATOS_CANTON!Z$3:Z$219)-[1]DATOS_CANTON!Z34)/(MAX([1]DATOS_CANTON!Z$3:Z$219)-MIN([1]DATOS_CANTON!Z$3:Z$219))</f>
        <v>1</v>
      </c>
      <c r="AA33" s="500">
        <f>(MAX([1]DATOS_CANTON!AA$3:AA$219)-[1]DATOS_CANTON!AA34)/(MAX([1]DATOS_CANTON!AA$3:AA$219)-MIN([1]DATOS_CANTON!AA$3:AA$219))</f>
        <v>0.99621858989997558</v>
      </c>
      <c r="AB33" s="500">
        <f>(MAX([1]DATOS_CANTON!AB$3:AB$219)-[1]DATOS_CANTON!AB34)/(MAX([1]DATOS_CANTON!AB$3:AB$219)-MIN([1]DATOS_CANTON!AB$3:AB$219))</f>
        <v>0.25331539496444366</v>
      </c>
      <c r="AC33" s="500">
        <f>(MAX([1]DATOS_CANTON!AC$3:AC$219)-[1]DATOS_CANTON!AC34)/(MAX([1]DATOS_CANTON!AC$3:AC$219)-MIN([1]DATOS_CANTON!AC$3:AC$219))</f>
        <v>0.99518736537447006</v>
      </c>
      <c r="AD33" s="500">
        <f>([1]DATOS_CANTON!AD34-MIN([1]DATOS_CANTON!AD$3:AD$219))/(MAX([1]DATOS_CANTON!AD$3:AD$219)-MIN([1]DATOS_CANTON!AD$3:AD$219))</f>
        <v>8.8967971530249119E-3</v>
      </c>
      <c r="AE33" s="500">
        <f>(MAX([1]DATOS_CANTON!AE$3:AE$219)-[1]DATOS_CANTON!AE34)/(MAX([1]DATOS_CANTON!AE$3:AE$219)-MIN([1]DATOS_CANTON!AE$3:AE$219))</f>
        <v>0.99860917941585536</v>
      </c>
      <c r="AF33" s="500">
        <f>(MAX([1]DATOS_CANTON!AF$3:AF$219)-[1]DATOS_CANTON!AF34)/(MAX([1]DATOS_CANTON!AF$3:AF$219)-MIN([1]DATOS_CANTON!AF$3:AF$219))</f>
        <v>1</v>
      </c>
      <c r="AG33" s="500">
        <f>([1]DATOS_CANTON!AG34-MIN([1]DATOS_CANTON!AG$3:AG$219))/(MAX([1]DATOS_CANTON!AG$3:AG$219)-MIN([1]DATOS_CANTON!AG$3:AG$219))</f>
        <v>9.8421015365007434E-4</v>
      </c>
      <c r="AH33" s="500">
        <f>(MAX([1]DATOS_CANTON!AH$3:AH$219)-[1]DATOS_CANTON!AH34)/(MAX([1]DATOS_CANTON!AH$3:AH$219)-MIN([1]DATOS_CANTON!AH$3:AH$219))</f>
        <v>1</v>
      </c>
      <c r="AI33" s="501">
        <f t="shared" si="0"/>
        <v>0.58622563908704139</v>
      </c>
      <c r="AJ33" s="501">
        <f t="shared" si="1"/>
        <v>0.77565598936394953</v>
      </c>
      <c r="AK33" s="501"/>
      <c r="AL33" s="502" t="str">
        <f t="shared" si="2"/>
        <v>VULNERABLE.</v>
      </c>
      <c r="AM33" s="503" t="str">
        <f t="shared" si="3"/>
        <v>3</v>
      </c>
    </row>
    <row r="34" spans="1:39">
      <c r="A34" s="492" t="str">
        <f>[1]DATOS_CANTON!A35</f>
        <v>CARCHI</v>
      </c>
      <c r="B34" s="499">
        <f>[1]DATOS_CANTON!B35</f>
        <v>404</v>
      </c>
      <c r="C34" s="492" t="str">
        <f>[1]DATOS_CANTON!C35</f>
        <v>MIRA</v>
      </c>
      <c r="D34" s="500">
        <f>([1]DATOS_CANTON!D35-MIN([1]DATOS_CANTON!D$3:D$219))/(MAX([1]DATOS_CANTON!D$3:D$219)-MIN([1]DATOS_CANTON!D$3:D$219))</f>
        <v>0.23311343690284206</v>
      </c>
      <c r="E34" s="500">
        <f>([1]DATOS_CANTON!E35-MIN([1]DATOS_CANTON!E$3:E$219))/(MAX([1]DATOS_CANTON!E$3:E$219)-MIN([1]DATOS_CANTON!E$3:E$219))</f>
        <v>5.2877695724866522E-3</v>
      </c>
      <c r="F34" s="500">
        <f>([1]DATOS_CANTON!F35-MIN([1]DATOS_CANTON!F$3:F$219))/(MAX([1]DATOS_CANTON!F$3:F$219)-MIN([1]DATOS_CANTON!F$3:F$219))</f>
        <v>0</v>
      </c>
      <c r="G34" s="500">
        <f>([1]DATOS_CANTON!G35-MIN([1]DATOS_CANTON!G$3:G$219))/(MAX([1]DATOS_CANTON!G$3:G$219)-MIN([1]DATOS_CANTON!G$3:G$219))</f>
        <v>3.6787355786916998E-3</v>
      </c>
      <c r="H34" s="500">
        <f>([1]DATOS_CANTON!H35-MIN([1]DATOS_CANTON!H$3:H$219))/(MAX([1]DATOS_CANTON!H$3:H$219)-MIN([1]DATOS_CANTON!H$3:H$219))</f>
        <v>0.11145967890754752</v>
      </c>
      <c r="I34" s="500">
        <f>([1]DATOS_CANTON!I35-MIN([1]DATOS_CANTON!I$3:I$219))/(MAX([1]DATOS_CANTON!I$3:I$219)-MIN([1]DATOS_CANTON!I$3:I$219))</f>
        <v>6.9613671286882827E-3</v>
      </c>
      <c r="J34" s="500">
        <f>(MAX([1]DATOS_CANTON!J$3:J$219)-[1]DATOS_CANTON!J35)/(MAX([1]DATOS_CANTON!J$3:J$219)-MIN([1]DATOS_CANTON!J$3:J$219))</f>
        <v>0.99712890324853731</v>
      </c>
      <c r="K34" s="500">
        <f>(MAX([1]DATOS_CANTON!K$3:K$219)-[1]DATOS_CANTON!K35)/(MAX([1]DATOS_CANTON!K$3:K$219)-MIN([1]DATOS_CANTON!K$3:K$219))</f>
        <v>0.99827601122137499</v>
      </c>
      <c r="L34" s="500">
        <f>(MAX([1]DATOS_CANTON!L$3:L$219)-[1]DATOS_CANTON!L35)/(MAX([1]DATOS_CANTON!L$3:L$219)-MIN([1]DATOS_CANTON!L$3:L$219))</f>
        <v>0.99501879252105241</v>
      </c>
      <c r="M34" s="500">
        <f>(MAX([1]DATOS_CANTON!M$3:M$219)-[1]DATOS_CANTON!M35)/(MAX([1]DATOS_CANTON!M$3:M$219)-MIN([1]DATOS_CANTON!M$3:M$219))</f>
        <v>0.9968477613887462</v>
      </c>
      <c r="N34" s="500">
        <f>(MAX([1]DATOS_CANTON!N$3:N$219)-[1]DATOS_CANTON!N35)/(MAX([1]DATOS_CANTON!N$3:N$219)-MIN([1]DATOS_CANTON!N$3:N$219))</f>
        <v>0.99646516630635695</v>
      </c>
      <c r="O34" s="500">
        <f>(MAX([1]DATOS_CANTON!O$3:O$219)-[1]DATOS_CANTON!O35)/(MAX([1]DATOS_CANTON!O$3:O$219)-MIN([1]DATOS_CANTON!O$3:O$219))</f>
        <v>0.99631687046650086</v>
      </c>
      <c r="P34" s="500">
        <f>(MAX([1]DATOS_CANTON!P$3:P$219)-[1]DATOS_CANTON!P35)/(MAX([1]DATOS_CANTON!P$3:P$219)-MIN([1]DATOS_CANTON!P$3:P$219))</f>
        <v>0.9958522995028054</v>
      </c>
      <c r="Q34" s="500">
        <f>([1]DATOS_CANTON!Q35-MIN([1]DATOS_CANTON!Q$3:Q$219))/(MAX([1]DATOS_CANTON!Q$3:Q$219)-MIN([1]DATOS_CANTON!Q$3:Q$219))</f>
        <v>2.932494493498776E-3</v>
      </c>
      <c r="R34" s="500">
        <f>(MAX([1]DATOS_CANTON!R$3:R$219)-[1]DATOS_CANTON!R35)/(MAX([1]DATOS_CANTON!R$3:R$219)-MIN([1]DATOS_CANTON!R$3:R$219))</f>
        <v>0.99850613231133323</v>
      </c>
      <c r="S34" s="500">
        <f>(MAX([1]DATOS_CANTON!S$3:S$219)-[1]DATOS_CANTON!S35)/(MAX([1]DATOS_CANTON!S$3:S$219)-MIN([1]DATOS_CANTON!S$3:S$219))</f>
        <v>0.99929522061233855</v>
      </c>
      <c r="T34" s="500">
        <f>([1]DATOS_CANTON!T35-MIN([1]DATOS_CANTON!T$3:T$219))/(MAX([1]DATOS_CANTON!T$3:T$219)-MIN([1]DATOS_CANTON!T$3:T$219))</f>
        <v>0.29034340625891969</v>
      </c>
      <c r="U34" s="500">
        <f>(MAX([1]DATOS_CANTON!U$3:U$219)-[1]DATOS_CANTON!U35)/(MAX([1]DATOS_CANTON!U$3:U$219)-MIN([1]DATOS_CANTON!U$3:U$219))</f>
        <v>0.96717213249560696</v>
      </c>
      <c r="V34" s="500">
        <f>(MAX([1]DATOS_CANTON!V$3:V$219)-[1]DATOS_CANTON!V35)/(MAX([1]DATOS_CANTON!V$3:V$219)-MIN([1]DATOS_CANTON!V$3:V$219))</f>
        <v>0.99963601920426937</v>
      </c>
      <c r="W34" s="500">
        <f>(MAX([1]DATOS_CANTON!W$3:W$219)-[1]DATOS_CANTON!W35)/(MAX([1]DATOS_CANTON!W$3:W$219)-MIN([1]DATOS_CANTON!W$3:W$219))</f>
        <v>0.99804803879266057</v>
      </c>
      <c r="X34" s="500">
        <f>([1]DATOS_CANTON!X35-MIN([1]DATOS_CANTON!X$3:X$219))/(MAX([1]DATOS_CANTON!X$3:X$219)-MIN([1]DATOS_CANTON!X$3:X$219))</f>
        <v>0</v>
      </c>
      <c r="Y34" s="500">
        <f>(MAX([1]DATOS_CANTON!Y$3:Y$219)-[1]DATOS_CANTON!Y35)/(MAX([1]DATOS_CANTON!Y$3:Y$219)-MIN([1]DATOS_CANTON!Y$3:Y$219))</f>
        <v>0.81794298673361299</v>
      </c>
      <c r="Z34" s="500">
        <f>(MAX([1]DATOS_CANTON!Z$3:Z$219)-[1]DATOS_CANTON!Z35)/(MAX([1]DATOS_CANTON!Z$3:Z$219)-MIN([1]DATOS_CANTON!Z$3:Z$219))</f>
        <v>1</v>
      </c>
      <c r="AA34" s="500">
        <f>(MAX([1]DATOS_CANTON!AA$3:AA$219)-[1]DATOS_CANTON!AA35)/(MAX([1]DATOS_CANTON!AA$3:AA$219)-MIN([1]DATOS_CANTON!AA$3:AA$219))</f>
        <v>0.99609660892900709</v>
      </c>
      <c r="AB34" s="500">
        <f>(MAX([1]DATOS_CANTON!AB$3:AB$219)-[1]DATOS_CANTON!AB35)/(MAX([1]DATOS_CANTON!AB$3:AB$219)-MIN([1]DATOS_CANTON!AB$3:AB$219))</f>
        <v>5.5096418732782329E-2</v>
      </c>
      <c r="AC34" s="500">
        <f>(MAX([1]DATOS_CANTON!AC$3:AC$219)-[1]DATOS_CANTON!AC35)/(MAX([1]DATOS_CANTON!AC$3:AC$219)-MIN([1]DATOS_CANTON!AC$3:AC$219))</f>
        <v>0.99564193831570302</v>
      </c>
      <c r="AD34" s="500">
        <f>([1]DATOS_CANTON!AD35-MIN([1]DATOS_CANTON!AD$3:AD$219))/(MAX([1]DATOS_CANTON!AD$3:AD$219)-MIN([1]DATOS_CANTON!AD$3:AD$219))</f>
        <v>0</v>
      </c>
      <c r="AE34" s="500">
        <f>(MAX([1]DATOS_CANTON!AE$3:AE$219)-[1]DATOS_CANTON!AE35)/(MAX([1]DATOS_CANTON!AE$3:AE$219)-MIN([1]DATOS_CANTON!AE$3:AE$219))</f>
        <v>1</v>
      </c>
      <c r="AF34" s="500">
        <f>(MAX([1]DATOS_CANTON!AF$3:AF$219)-[1]DATOS_CANTON!AF35)/(MAX([1]DATOS_CANTON!AF$3:AF$219)-MIN([1]DATOS_CANTON!AF$3:AF$219))</f>
        <v>1</v>
      </c>
      <c r="AG34" s="500">
        <f>([1]DATOS_CANTON!AG35-MIN([1]DATOS_CANTON!AG$3:AG$219))/(MAX([1]DATOS_CANTON!AG$3:AG$219)-MIN([1]DATOS_CANTON!AG$3:AG$219))</f>
        <v>2.7012674360971465E-3</v>
      </c>
      <c r="AH34" s="500">
        <f>(MAX([1]DATOS_CANTON!AH$3:AH$219)-[1]DATOS_CANTON!AH35)/(MAX([1]DATOS_CANTON!AH$3:AH$219)-MIN([1]DATOS_CANTON!AH$3:AH$219))</f>
        <v>1</v>
      </c>
      <c r="AI34" s="501">
        <f t="shared" si="0"/>
        <v>0.57225819402273725</v>
      </c>
      <c r="AJ34" s="501">
        <f t="shared" si="1"/>
        <v>0.74036497471858553</v>
      </c>
      <c r="AK34" s="501"/>
      <c r="AL34" s="502" t="str">
        <f t="shared" si="2"/>
        <v>VULNERABLE.</v>
      </c>
      <c r="AM34" s="503" t="str">
        <f t="shared" si="3"/>
        <v>3</v>
      </c>
    </row>
    <row r="35" spans="1:39">
      <c r="A35" s="492" t="str">
        <f>[1]DATOS_CANTON!A36</f>
        <v>CARCHI</v>
      </c>
      <c r="B35" s="499">
        <f>[1]DATOS_CANTON!B36</f>
        <v>405</v>
      </c>
      <c r="C35" s="492" t="str">
        <f>[1]DATOS_CANTON!C36</f>
        <v>MONTUFAR</v>
      </c>
      <c r="D35" s="500">
        <f>([1]DATOS_CANTON!D36-MIN([1]DATOS_CANTON!D$3:D$219))/(MAX([1]DATOS_CANTON!D$3:D$219)-MIN([1]DATOS_CANTON!D$3:D$219))</f>
        <v>9.4512870794826759E-2</v>
      </c>
      <c r="E35" s="500">
        <f>([1]DATOS_CANTON!E36-MIN([1]DATOS_CANTON!E$3:E$219))/(MAX([1]DATOS_CANTON!E$3:E$219)-MIN([1]DATOS_CANTON!E$3:E$219))</f>
        <v>2.0644253253253669E-2</v>
      </c>
      <c r="F35" s="500">
        <f>([1]DATOS_CANTON!F36-MIN([1]DATOS_CANTON!F$3:F$219))/(MAX([1]DATOS_CANTON!F$3:F$219)-MIN([1]DATOS_CANTON!F$3:F$219))</f>
        <v>2.7397260273972601E-2</v>
      </c>
      <c r="G35" s="500">
        <f>([1]DATOS_CANTON!G36-MIN([1]DATOS_CANTON!G$3:G$219))/(MAX([1]DATOS_CANTON!G$3:G$219)-MIN([1]DATOS_CANTON!G$3:G$219))</f>
        <v>1.2215175005872681E-2</v>
      </c>
      <c r="H35" s="500">
        <f>([1]DATOS_CANTON!H36-MIN([1]DATOS_CANTON!H$3:H$219))/(MAX([1]DATOS_CANTON!H$3:H$219)-MIN([1]DATOS_CANTON!H$3:H$219))</f>
        <v>2.8418527403579995E-2</v>
      </c>
      <c r="I35" s="500">
        <f>([1]DATOS_CANTON!I36-MIN([1]DATOS_CANTON!I$3:I$219))/(MAX([1]DATOS_CANTON!I$3:I$219)-MIN([1]DATOS_CANTON!I$3:I$219))</f>
        <v>1.3123379949400096E-2</v>
      </c>
      <c r="J35" s="500">
        <f>(MAX([1]DATOS_CANTON!J$3:J$219)-[1]DATOS_CANTON!J36)/(MAX([1]DATOS_CANTON!J$3:J$219)-MIN([1]DATOS_CANTON!J$3:J$219))</f>
        <v>0.99136234665307332</v>
      </c>
      <c r="K35" s="500">
        <f>(MAX([1]DATOS_CANTON!K$3:K$219)-[1]DATOS_CANTON!K36)/(MAX([1]DATOS_CANTON!K$3:K$219)-MIN([1]DATOS_CANTON!K$3:K$219))</f>
        <v>0.98051707305016256</v>
      </c>
      <c r="L35" s="500">
        <f>(MAX([1]DATOS_CANTON!L$3:L$219)-[1]DATOS_CANTON!L36)/(MAX([1]DATOS_CANTON!L$3:L$219)-MIN([1]DATOS_CANTON!L$3:L$219))</f>
        <v>0.98754618836925323</v>
      </c>
      <c r="M35" s="500">
        <f>(MAX([1]DATOS_CANTON!M$3:M$219)-[1]DATOS_CANTON!M36)/(MAX([1]DATOS_CANTON!M$3:M$219)-MIN([1]DATOS_CANTON!M$3:M$219))</f>
        <v>0.99177449997146183</v>
      </c>
      <c r="N35" s="500">
        <f>(MAX([1]DATOS_CANTON!N$3:N$219)-[1]DATOS_CANTON!N36)/(MAX([1]DATOS_CANTON!N$3:N$219)-MIN([1]DATOS_CANTON!N$3:N$219))</f>
        <v>0.98983891130683777</v>
      </c>
      <c r="O35" s="500">
        <f>(MAX([1]DATOS_CANTON!O$3:O$219)-[1]DATOS_CANTON!O36)/(MAX([1]DATOS_CANTON!O$3:O$219)-MIN([1]DATOS_CANTON!O$3:O$219))</f>
        <v>0.99103916249967505</v>
      </c>
      <c r="P35" s="500">
        <f>(MAX([1]DATOS_CANTON!P$3:P$219)-[1]DATOS_CANTON!P36)/(MAX([1]DATOS_CANTON!P$3:P$219)-MIN([1]DATOS_CANTON!P$3:P$219))</f>
        <v>0.98897417659320241</v>
      </c>
      <c r="Q35" s="500">
        <f>([1]DATOS_CANTON!Q36-MIN([1]DATOS_CANTON!Q$3:Q$219))/(MAX([1]DATOS_CANTON!Q$3:Q$219)-MIN([1]DATOS_CANTON!Q$3:Q$219))</f>
        <v>9.1631757792450738E-3</v>
      </c>
      <c r="R35" s="500">
        <f>(MAX([1]DATOS_CANTON!R$3:R$219)-[1]DATOS_CANTON!R36)/(MAX([1]DATOS_CANTON!R$3:R$219)-MIN([1]DATOS_CANTON!R$3:R$219))</f>
        <v>0.99574822273225605</v>
      </c>
      <c r="S35" s="500">
        <f>(MAX([1]DATOS_CANTON!S$3:S$219)-[1]DATOS_CANTON!S36)/(MAX([1]DATOS_CANTON!S$3:S$219)-MIN([1]DATOS_CANTON!S$3:S$219))</f>
        <v>0.99767258899888545</v>
      </c>
      <c r="T35" s="500">
        <f>([1]DATOS_CANTON!T36-MIN([1]DATOS_CANTON!T$3:T$219))/(MAX([1]DATOS_CANTON!T$3:T$219)-MIN([1]DATOS_CANTON!T$3:T$219))</f>
        <v>0.35007160124254477</v>
      </c>
      <c r="U35" s="500">
        <f>(MAX([1]DATOS_CANTON!U$3:U$219)-[1]DATOS_CANTON!U36)/(MAX([1]DATOS_CANTON!U$3:U$219)-MIN([1]DATOS_CANTON!U$3:U$219))</f>
        <v>0.95399451170794536</v>
      </c>
      <c r="V35" s="500">
        <f>(MAX([1]DATOS_CANTON!V$3:V$219)-[1]DATOS_CANTON!V36)/(MAX([1]DATOS_CANTON!V$3:V$219)-MIN([1]DATOS_CANTON!V$3:V$219))</f>
        <v>0.99926632966365025</v>
      </c>
      <c r="W35" s="500">
        <f>(MAX([1]DATOS_CANTON!W$3:W$219)-[1]DATOS_CANTON!W36)/(MAX([1]DATOS_CANTON!W$3:W$219)-MIN([1]DATOS_CANTON!W$3:W$219))</f>
        <v>0.98972651996137173</v>
      </c>
      <c r="X35" s="500">
        <f>([1]DATOS_CANTON!X36-MIN([1]DATOS_CANTON!X$3:X$219))/(MAX([1]DATOS_CANTON!X$3:X$219)-MIN([1]DATOS_CANTON!X$3:X$219))</f>
        <v>0.23404255319148937</v>
      </c>
      <c r="Y35" s="500">
        <f>(MAX([1]DATOS_CANTON!Y$3:Y$219)-[1]DATOS_CANTON!Y36)/(MAX([1]DATOS_CANTON!Y$3:Y$219)-MIN([1]DATOS_CANTON!Y$3:Y$219))</f>
        <v>0.56090604302325209</v>
      </c>
      <c r="Z35" s="500">
        <f>(MAX([1]DATOS_CANTON!Z$3:Z$219)-[1]DATOS_CANTON!Z36)/(MAX([1]DATOS_CANTON!Z$3:Z$219)-MIN([1]DATOS_CANTON!Z$3:Z$219))</f>
        <v>0.97527886644558337</v>
      </c>
      <c r="AA35" s="500">
        <f>(MAX([1]DATOS_CANTON!AA$3:AA$219)-[1]DATOS_CANTON!AA36)/(MAX([1]DATOS_CANTON!AA$3:AA$219)-MIN([1]DATOS_CANTON!AA$3:AA$219))</f>
        <v>0.995608685045133</v>
      </c>
      <c r="AB35" s="500">
        <f>(MAX([1]DATOS_CANTON!AB$3:AB$219)-[1]DATOS_CANTON!AB36)/(MAX([1]DATOS_CANTON!AB$3:AB$219)-MIN([1]DATOS_CANTON!AB$3:AB$219))</f>
        <v>0.17768595041322313</v>
      </c>
      <c r="AC35" s="500">
        <f>(MAX([1]DATOS_CANTON!AC$3:AC$219)-[1]DATOS_CANTON!AC36)/(MAX([1]DATOS_CANTON!AC$3:AC$219)-MIN([1]DATOS_CANTON!AC$3:AC$219))</f>
        <v>0.98879415143951577</v>
      </c>
      <c r="AD35" s="500">
        <f>([1]DATOS_CANTON!AD36-MIN([1]DATOS_CANTON!AD$3:AD$219))/(MAX([1]DATOS_CANTON!AD$3:AD$219)-MIN([1]DATOS_CANTON!AD$3:AD$219))</f>
        <v>2.3131672597864767E-2</v>
      </c>
      <c r="AE35" s="500">
        <f>(MAX([1]DATOS_CANTON!AE$3:AE$219)-[1]DATOS_CANTON!AE36)/(MAX([1]DATOS_CANTON!AE$3:AE$219)-MIN([1]DATOS_CANTON!AE$3:AE$219))</f>
        <v>0.99652294853963841</v>
      </c>
      <c r="AF35" s="500">
        <f>(MAX([1]DATOS_CANTON!AF$3:AF$219)-[1]DATOS_CANTON!AF36)/(MAX([1]DATOS_CANTON!AF$3:AF$219)-MIN([1]DATOS_CANTON!AF$3:AF$219))</f>
        <v>1</v>
      </c>
      <c r="AG35" s="500">
        <f>([1]DATOS_CANTON!AG36-MIN([1]DATOS_CANTON!AG$3:AG$219))/(MAX([1]DATOS_CANTON!AG$3:AG$219)-MIN([1]DATOS_CANTON!AG$3:AG$219))</f>
        <v>6.3768321178219928E-2</v>
      </c>
      <c r="AH35" s="500">
        <f>(MAX([1]DATOS_CANTON!AH$3:AH$219)-[1]DATOS_CANTON!AH36)/(MAX([1]DATOS_CANTON!AH$3:AH$219)-MIN([1]DATOS_CANTON!AH$3:AH$219))</f>
        <v>0.90909090909090906</v>
      </c>
      <c r="AI35" s="501">
        <f t="shared" si="0"/>
        <v>0.57220048020804182</v>
      </c>
      <c r="AJ35" s="501">
        <f t="shared" si="1"/>
        <v>0.74021915140800298</v>
      </c>
      <c r="AK35" s="501"/>
      <c r="AL35" s="502" t="str">
        <f t="shared" si="2"/>
        <v>VULNERABLE.</v>
      </c>
      <c r="AM35" s="503" t="str">
        <f t="shared" si="3"/>
        <v>3</v>
      </c>
    </row>
    <row r="36" spans="1:39" ht="27.6">
      <c r="A36" s="492" t="str">
        <f>[1]DATOS_CANTON!A37</f>
        <v>CARCHI</v>
      </c>
      <c r="B36" s="499">
        <f>[1]DATOS_CANTON!B37</f>
        <v>406</v>
      </c>
      <c r="C36" s="492" t="str">
        <f>[1]DATOS_CANTON!C37</f>
        <v>SAN PEDRO DE HUACA</v>
      </c>
      <c r="D36" s="500">
        <f>([1]DATOS_CANTON!D37-MIN([1]DATOS_CANTON!D$3:D$219))/(MAX([1]DATOS_CANTON!D$3:D$219)-MIN([1]DATOS_CANTON!D$3:D$219))</f>
        <v>9.0234121741337728E-2</v>
      </c>
      <c r="E36" s="500">
        <f>([1]DATOS_CANTON!E37-MIN([1]DATOS_CANTON!E$3:E$219))/(MAX([1]DATOS_CANTON!E$3:E$219)-MIN([1]DATOS_CANTON!E$3:E$219))</f>
        <v>2.8622169088959766E-2</v>
      </c>
      <c r="F36" s="500">
        <f>([1]DATOS_CANTON!F37-MIN([1]DATOS_CANTON!F$3:F$219))/(MAX([1]DATOS_CANTON!F$3:F$219)-MIN([1]DATOS_CANTON!F$3:F$219))</f>
        <v>1.3698630136986301E-2</v>
      </c>
      <c r="G36" s="500">
        <f>([1]DATOS_CANTON!G37-MIN([1]DATOS_CANTON!G$3:G$219))/(MAX([1]DATOS_CANTON!G$3:G$219)-MIN([1]DATOS_CANTON!G$3:G$219))</f>
        <v>1.9944951932665844E-3</v>
      </c>
      <c r="H36" s="500">
        <f>([1]DATOS_CANTON!H37-MIN([1]DATOS_CANTON!H$3:H$219))/(MAX([1]DATOS_CANTON!H$3:H$219)-MIN([1]DATOS_CANTON!H$3:H$219))</f>
        <v>4.2258719320907918E-2</v>
      </c>
      <c r="I36" s="500">
        <f>([1]DATOS_CANTON!I37-MIN([1]DATOS_CANTON!I$3:I$219))/(MAX([1]DATOS_CANTON!I$3:I$219)-MIN([1]DATOS_CANTON!I$3:I$219))</f>
        <v>2.8016204386359755E-3</v>
      </c>
      <c r="J36" s="500">
        <f>(MAX([1]DATOS_CANTON!J$3:J$219)-[1]DATOS_CANTON!J37)/(MAX([1]DATOS_CANTON!J$3:J$219)-MIN([1]DATOS_CANTON!J$3:J$219))</f>
        <v>0.99811092328624385</v>
      </c>
      <c r="K36" s="500">
        <f>(MAX([1]DATOS_CANTON!K$3:K$219)-[1]DATOS_CANTON!K37)/(MAX([1]DATOS_CANTON!K$3:K$219)-MIN([1]DATOS_CANTON!K$3:K$219))</f>
        <v>0.9994871287862872</v>
      </c>
      <c r="L36" s="500">
        <f>(MAX([1]DATOS_CANTON!L$3:L$219)-[1]DATOS_CANTON!L37)/(MAX([1]DATOS_CANTON!L$3:L$219)-MIN([1]DATOS_CANTON!L$3:L$219))</f>
        <v>0.99697258036379788</v>
      </c>
      <c r="M36" s="500">
        <f>(MAX([1]DATOS_CANTON!M$3:M$219)-[1]DATOS_CANTON!M37)/(MAX([1]DATOS_CANTON!M$3:M$219)-MIN([1]DATOS_CANTON!M$3:M$219))</f>
        <v>0.99735655520494448</v>
      </c>
      <c r="N36" s="500">
        <f>(MAX([1]DATOS_CANTON!N$3:N$219)-[1]DATOS_CANTON!N37)/(MAX([1]DATOS_CANTON!N$3:N$219)-MIN([1]DATOS_CANTON!N$3:N$219))</f>
        <v>0.99756924534416991</v>
      </c>
      <c r="O36" s="500">
        <f>(MAX([1]DATOS_CANTON!O$3:O$219)-[1]DATOS_CANTON!O37)/(MAX([1]DATOS_CANTON!O$3:O$219)-MIN([1]DATOS_CANTON!O$3:O$219))</f>
        <v>0.99769826069624146</v>
      </c>
      <c r="P36" s="500">
        <f>(MAX([1]DATOS_CANTON!P$3:P$219)-[1]DATOS_CANTON!P37)/(MAX([1]DATOS_CANTON!P$3:P$219)-MIN([1]DATOS_CANTON!P$3:P$219))</f>
        <v>0.99761198350097691</v>
      </c>
      <c r="Q36" s="500">
        <f>([1]DATOS_CANTON!Q37-MIN([1]DATOS_CANTON!Q$3:Q$219))/(MAX([1]DATOS_CANTON!Q$3:Q$219)-MIN([1]DATOS_CANTON!Q$3:Q$219))</f>
        <v>1.9218720265762902E-3</v>
      </c>
      <c r="R36" s="500">
        <f>(MAX([1]DATOS_CANTON!R$3:R$219)-[1]DATOS_CANTON!R37)/(MAX([1]DATOS_CANTON!R$3:R$219)-MIN([1]DATOS_CANTON!R$3:R$219))</f>
        <v>0.99927946506492582</v>
      </c>
      <c r="S36" s="500">
        <f>(MAX([1]DATOS_CANTON!S$3:S$219)-[1]DATOS_CANTON!S37)/(MAX([1]DATOS_CANTON!S$3:S$219)-MIN([1]DATOS_CANTON!S$3:S$219))</f>
        <v>0.99943726917109199</v>
      </c>
      <c r="T36" s="500">
        <f>([1]DATOS_CANTON!T37-MIN([1]DATOS_CANTON!T$3:T$219))/(MAX([1]DATOS_CANTON!T$3:T$219)-MIN([1]DATOS_CANTON!T$3:T$219))</f>
        <v>0.38853468790790918</v>
      </c>
      <c r="U36" s="500">
        <f>(MAX([1]DATOS_CANTON!U$3:U$219)-[1]DATOS_CANTON!U37)/(MAX([1]DATOS_CANTON!U$3:U$219)-MIN([1]DATOS_CANTON!U$3:U$219))</f>
        <v>0.95717819669422033</v>
      </c>
      <c r="V36" s="500">
        <f>(MAX([1]DATOS_CANTON!V$3:V$219)-[1]DATOS_CANTON!V37)/(MAX([1]DATOS_CANTON!V$3:V$219)-MIN([1]DATOS_CANTON!V$3:V$219))</f>
        <v>0.99991895405575704</v>
      </c>
      <c r="W36" s="500">
        <f>(MAX([1]DATOS_CANTON!W$3:W$219)-[1]DATOS_CANTON!W37)/(MAX([1]DATOS_CANTON!W$3:W$219)-MIN([1]DATOS_CANTON!W$3:W$219))</f>
        <v>0.9984178840740513</v>
      </c>
      <c r="X36" s="500">
        <f>([1]DATOS_CANTON!X37-MIN([1]DATOS_CANTON!X$3:X$219))/(MAX([1]DATOS_CANTON!X$3:X$219)-MIN([1]DATOS_CANTON!X$3:X$219))</f>
        <v>0.14893617021276595</v>
      </c>
      <c r="Y36" s="500">
        <f>(MAX([1]DATOS_CANTON!Y$3:Y$219)-[1]DATOS_CANTON!Y37)/(MAX([1]DATOS_CANTON!Y$3:Y$219)-MIN([1]DATOS_CANTON!Y$3:Y$219))</f>
        <v>0.83862959711024498</v>
      </c>
      <c r="Z36" s="500">
        <f>(MAX([1]DATOS_CANTON!Z$3:Z$219)-[1]DATOS_CANTON!Z37)/(MAX([1]DATOS_CANTON!Z$3:Z$219)-MIN([1]DATOS_CANTON!Z$3:Z$219))</f>
        <v>0.90201989749773892</v>
      </c>
      <c r="AA36" s="500">
        <f>(MAX([1]DATOS_CANTON!AA$3:AA$219)-[1]DATOS_CANTON!AA37)/(MAX([1]DATOS_CANTON!AA$3:AA$219)-MIN([1]DATOS_CANTON!AA$3:AA$219))</f>
        <v>1</v>
      </c>
      <c r="AB36" s="500">
        <f>(MAX([1]DATOS_CANTON!AB$3:AB$219)-[1]DATOS_CANTON!AB37)/(MAX([1]DATOS_CANTON!AB$3:AB$219)-MIN([1]DATOS_CANTON!AB$3:AB$219))</f>
        <v>0.20835145715528491</v>
      </c>
      <c r="AC36" s="500">
        <f>(MAX([1]DATOS_CANTON!AC$3:AC$219)-[1]DATOS_CANTON!AC37)/(MAX([1]DATOS_CANTON!AC$3:AC$219)-MIN([1]DATOS_CANTON!AC$3:AC$219))</f>
        <v>0.9977062833240542</v>
      </c>
      <c r="AD36" s="500">
        <f>([1]DATOS_CANTON!AD37-MIN([1]DATOS_CANTON!AD$3:AD$219))/(MAX([1]DATOS_CANTON!AD$3:AD$219)-MIN([1]DATOS_CANTON!AD$3:AD$219))</f>
        <v>3.5587188612099642E-3</v>
      </c>
      <c r="AE36" s="500">
        <f>(MAX([1]DATOS_CANTON!AE$3:AE$219)-[1]DATOS_CANTON!AE37)/(MAX([1]DATOS_CANTON!AE$3:AE$219)-MIN([1]DATOS_CANTON!AE$3:AE$219))</f>
        <v>0.99652294853963841</v>
      </c>
      <c r="AF36" s="500">
        <f>(MAX([1]DATOS_CANTON!AF$3:AF$219)-[1]DATOS_CANTON!AF37)/(MAX([1]DATOS_CANTON!AF$3:AF$219)-MIN([1]DATOS_CANTON!AF$3:AF$219))</f>
        <v>1</v>
      </c>
      <c r="AG36" s="500">
        <f>([1]DATOS_CANTON!AG37-MIN([1]DATOS_CANTON!AG$3:AG$219))/(MAX([1]DATOS_CANTON!AG$3:AG$219)-MIN([1]DATOS_CANTON!AG$3:AG$219))</f>
        <v>1.2061884868653968E-2</v>
      </c>
      <c r="AH36" s="500">
        <f>(MAX([1]DATOS_CANTON!AH$3:AH$219)-[1]DATOS_CANTON!AH37)/(MAX([1]DATOS_CANTON!AH$3:AH$219)-MIN([1]DATOS_CANTON!AH$3:AH$219))</f>
        <v>1</v>
      </c>
      <c r="AI36" s="501">
        <f t="shared" si="0"/>
        <v>0.58456235832420556</v>
      </c>
      <c r="AJ36" s="501">
        <f t="shared" si="1"/>
        <v>0.77145344083124712</v>
      </c>
      <c r="AK36" s="501"/>
      <c r="AL36" s="502" t="str">
        <f t="shared" si="2"/>
        <v>VULNERABLE.</v>
      </c>
      <c r="AM36" s="503" t="str">
        <f t="shared" si="3"/>
        <v>3</v>
      </c>
    </row>
    <row r="37" spans="1:39">
      <c r="A37" s="492" t="str">
        <f>[1]DATOS_CANTON!A38</f>
        <v>COTOPAXI</v>
      </c>
      <c r="B37" s="499">
        <f>[1]DATOS_CANTON!B38</f>
        <v>501</v>
      </c>
      <c r="C37" s="492" t="str">
        <f>[1]DATOS_CANTON!C38</f>
        <v>LATACUNGA</v>
      </c>
      <c r="D37" s="500">
        <f>([1]DATOS_CANTON!D38-MIN([1]DATOS_CANTON!D$3:D$219))/(MAX([1]DATOS_CANTON!D$3:D$219)-MIN([1]DATOS_CANTON!D$3:D$219))</f>
        <v>0.21385058604569035</v>
      </c>
      <c r="E37" s="500">
        <f>([1]DATOS_CANTON!E38-MIN([1]DATOS_CANTON!E$3:E$219))/(MAX([1]DATOS_CANTON!E$3:E$219)-MIN([1]DATOS_CANTON!E$3:E$219))</f>
        <v>3.1926859193008091E-2</v>
      </c>
      <c r="F37" s="500">
        <f>([1]DATOS_CANTON!F38-MIN([1]DATOS_CANTON!F$3:F$219))/(MAX([1]DATOS_CANTON!F$3:F$219)-MIN([1]DATOS_CANTON!F$3:F$219))</f>
        <v>3.1963470319634701E-2</v>
      </c>
      <c r="G37" s="500">
        <f>([1]DATOS_CANTON!G38-MIN([1]DATOS_CANTON!G$3:G$219))/(MAX([1]DATOS_CANTON!G$3:G$219)-MIN([1]DATOS_CANTON!G$3:G$219))</f>
        <v>7.3242295708289565E-2</v>
      </c>
      <c r="H37" s="500">
        <f>([1]DATOS_CANTON!H38-MIN([1]DATOS_CANTON!H$3:H$219))/(MAX([1]DATOS_CANTON!H$3:H$219)-MIN([1]DATOS_CANTON!H$3:H$219))</f>
        <v>0.30097804022882452</v>
      </c>
      <c r="I37" s="500">
        <f>([1]DATOS_CANTON!I38-MIN([1]DATOS_CANTON!I$3:I$219))/(MAX([1]DATOS_CANTON!I$3:I$219)-MIN([1]DATOS_CANTON!I$3:I$219))</f>
        <v>6.9776646437052794E-2</v>
      </c>
      <c r="J37" s="500">
        <f>(MAX([1]DATOS_CANTON!J$3:J$219)-[1]DATOS_CANTON!J38)/(MAX([1]DATOS_CANTON!J$3:J$219)-MIN([1]DATOS_CANTON!J$3:J$219))</f>
        <v>0.95598526220309821</v>
      </c>
      <c r="K37" s="500">
        <f>(MAX([1]DATOS_CANTON!K$3:K$219)-[1]DATOS_CANTON!K38)/(MAX([1]DATOS_CANTON!K$3:K$219)-MIN([1]DATOS_CANTON!K$3:K$219))</f>
        <v>0.95363149894336174</v>
      </c>
      <c r="L37" s="500">
        <f>(MAX([1]DATOS_CANTON!L$3:L$219)-[1]DATOS_CANTON!L38)/(MAX([1]DATOS_CANTON!L$3:L$219)-MIN([1]DATOS_CANTON!L$3:L$219))</f>
        <v>0.93578984093756445</v>
      </c>
      <c r="M37" s="500">
        <f>(MAX([1]DATOS_CANTON!M$3:M$219)-[1]DATOS_CANTON!M38)/(MAX([1]DATOS_CANTON!M$3:M$219)-MIN([1]DATOS_CANTON!M$3:M$219))</f>
        <v>0.95518537543928317</v>
      </c>
      <c r="N37" s="500">
        <f>(MAX([1]DATOS_CANTON!N$3:N$219)-[1]DATOS_CANTON!N38)/(MAX([1]DATOS_CANTON!N$3:N$219)-MIN([1]DATOS_CANTON!N$3:N$219))</f>
        <v>0.94475330956595449</v>
      </c>
      <c r="O37" s="500">
        <f>(MAX([1]DATOS_CANTON!O$3:O$219)-[1]DATOS_CANTON!O38)/(MAX([1]DATOS_CANTON!O$3:O$219)-MIN([1]DATOS_CANTON!O$3:O$219))</f>
        <v>0.96074737197875049</v>
      </c>
      <c r="P37" s="500">
        <f>(MAX([1]DATOS_CANTON!P$3:P$219)-[1]DATOS_CANTON!P38)/(MAX([1]DATOS_CANTON!P$3:P$219)-MIN([1]DATOS_CANTON!P$3:P$219))</f>
        <v>0.93825221195985031</v>
      </c>
      <c r="Q37" s="500">
        <f>([1]DATOS_CANTON!Q38-MIN([1]DATOS_CANTON!Q$3:Q$219))/(MAX([1]DATOS_CANTON!Q$3:Q$219)-MIN([1]DATOS_CANTON!Q$3:Q$219))</f>
        <v>4.6996925899113647E-2</v>
      </c>
      <c r="R37" s="500">
        <f>(MAX([1]DATOS_CANTON!R$3:R$219)-[1]DATOS_CANTON!R38)/(MAX([1]DATOS_CANTON!R$3:R$219)-MIN([1]DATOS_CANTON!R$3:R$219))</f>
        <v>0.96505405564890068</v>
      </c>
      <c r="S37" s="500">
        <f>(MAX([1]DATOS_CANTON!S$3:S$219)-[1]DATOS_CANTON!S38)/(MAX([1]DATOS_CANTON!S$3:S$219)-MIN([1]DATOS_CANTON!S$3:S$219))</f>
        <v>0.98010227496230251</v>
      </c>
      <c r="T37" s="500">
        <f>([1]DATOS_CANTON!T38-MIN([1]DATOS_CANTON!T$3:T$219))/(MAX([1]DATOS_CANTON!T$3:T$219)-MIN([1]DATOS_CANTON!T$3:T$219))</f>
        <v>0.1866362162030418</v>
      </c>
      <c r="U37" s="500">
        <f>(MAX([1]DATOS_CANTON!U$3:U$219)-[1]DATOS_CANTON!U38)/(MAX([1]DATOS_CANTON!U$3:U$219)-MIN([1]DATOS_CANTON!U$3:U$219))</f>
        <v>0.87646016368135693</v>
      </c>
      <c r="V37" s="500">
        <f>(MAX([1]DATOS_CANTON!V$3:V$219)-[1]DATOS_CANTON!V38)/(MAX([1]DATOS_CANTON!V$3:V$219)-MIN([1]DATOS_CANTON!V$3:V$219))</f>
        <v>0.99718888991355514</v>
      </c>
      <c r="W37" s="500">
        <f>(MAX([1]DATOS_CANTON!W$3:W$219)-[1]DATOS_CANTON!W38)/(MAX([1]DATOS_CANTON!W$3:W$219)-MIN([1]DATOS_CANTON!W$3:W$219))</f>
        <v>0.9402699870554152</v>
      </c>
      <c r="X37" s="500">
        <f>([1]DATOS_CANTON!X38-MIN([1]DATOS_CANTON!X$3:X$219))/(MAX([1]DATOS_CANTON!X$3:X$219)-MIN([1]DATOS_CANTON!X$3:X$219))</f>
        <v>0.72340425531914898</v>
      </c>
      <c r="Y37" s="500">
        <f>(MAX([1]DATOS_CANTON!Y$3:Y$219)-[1]DATOS_CANTON!Y38)/(MAX([1]DATOS_CANTON!Y$3:Y$219)-MIN([1]DATOS_CANTON!Y$3:Y$219))</f>
        <v>0.60182588396126102</v>
      </c>
      <c r="Z37" s="500">
        <f>(MAX([1]DATOS_CANTON!Z$3:Z$219)-[1]DATOS_CANTON!Z38)/(MAX([1]DATOS_CANTON!Z$3:Z$219)-MIN([1]DATOS_CANTON!Z$3:Z$219))</f>
        <v>0.83961410913476031</v>
      </c>
      <c r="AA37" s="500">
        <f>(MAX([1]DATOS_CANTON!AA$3:AA$219)-[1]DATOS_CANTON!AA38)/(MAX([1]DATOS_CANTON!AA$3:AA$219)-MIN([1]DATOS_CANTON!AA$3:AA$219))</f>
        <v>0.92949499878019026</v>
      </c>
      <c r="AB37" s="500">
        <f>(MAX([1]DATOS_CANTON!AB$3:AB$219)-[1]DATOS_CANTON!AB38)/(MAX([1]DATOS_CANTON!AB$3:AB$219)-MIN([1]DATOS_CANTON!AB$3:AB$219))</f>
        <v>0.19722941675891195</v>
      </c>
      <c r="AC37" s="500">
        <f>(MAX([1]DATOS_CANTON!AC$3:AC$219)-[1]DATOS_CANTON!AC38)/(MAX([1]DATOS_CANTON!AC$3:AC$219)-MIN([1]DATOS_CANTON!AC$3:AC$219))</f>
        <v>0.93952511724020005</v>
      </c>
      <c r="AD37" s="500">
        <f>([1]DATOS_CANTON!AD38-MIN([1]DATOS_CANTON!AD$3:AD$219))/(MAX([1]DATOS_CANTON!AD$3:AD$219)-MIN([1]DATOS_CANTON!AD$3:AD$219))</f>
        <v>9.6085409252669035E-2</v>
      </c>
      <c r="AE37" s="500">
        <f>(MAX([1]DATOS_CANTON!AE$3:AE$219)-[1]DATOS_CANTON!AE38)/(MAX([1]DATOS_CANTON!AE$3:AE$219)-MIN([1]DATOS_CANTON!AE$3:AE$219))</f>
        <v>0.92280945757997224</v>
      </c>
      <c r="AF37" s="500">
        <f>(MAX([1]DATOS_CANTON!AF$3:AF$219)-[1]DATOS_CANTON!AF38)/(MAX([1]DATOS_CANTON!AF$3:AF$219)-MIN([1]DATOS_CANTON!AF$3:AF$219))</f>
        <v>1</v>
      </c>
      <c r="AG37" s="500">
        <f>([1]DATOS_CANTON!AG38-MIN([1]DATOS_CANTON!AG$3:AG$219))/(MAX([1]DATOS_CANTON!AG$3:AG$219)-MIN([1]DATOS_CANTON!AG$3:AG$219))</f>
        <v>2.5267294484174752E-2</v>
      </c>
      <c r="AH37" s="500">
        <f>(MAX([1]DATOS_CANTON!AH$3:AH$219)-[1]DATOS_CANTON!AH38)/(MAX([1]DATOS_CANTON!AH$3:AH$219)-MIN([1]DATOS_CANTON!AH$3:AH$219))</f>
        <v>1</v>
      </c>
      <c r="AI37" s="501">
        <f t="shared" si="0"/>
        <v>0.59314579709731829</v>
      </c>
      <c r="AJ37" s="501">
        <f t="shared" si="1"/>
        <v>0.79314089061572191</v>
      </c>
      <c r="AK37" s="501"/>
      <c r="AL37" s="502" t="str">
        <f t="shared" si="2"/>
        <v>ALTAMENTE VULNERABLE</v>
      </c>
      <c r="AM37" s="503" t="str">
        <f t="shared" si="3"/>
        <v>4</v>
      </c>
    </row>
    <row r="38" spans="1:39">
      <c r="A38" s="492" t="str">
        <f>[1]DATOS_CANTON!A39</f>
        <v>COTOPAXI</v>
      </c>
      <c r="B38" s="499">
        <f>[1]DATOS_CANTON!B39</f>
        <v>502</v>
      </c>
      <c r="C38" s="492" t="str">
        <f>[1]DATOS_CANTON!C39</f>
        <v>LA MANA</v>
      </c>
      <c r="D38" s="500">
        <f>([1]DATOS_CANTON!D39-MIN([1]DATOS_CANTON!D$3:D$219))/(MAX([1]DATOS_CANTON!D$3:D$219)-MIN([1]DATOS_CANTON!D$3:D$219))</f>
        <v>0.22899704140536292</v>
      </c>
      <c r="E38" s="500">
        <f>([1]DATOS_CANTON!E39-MIN([1]DATOS_CANTON!E$3:E$219))/(MAX([1]DATOS_CANTON!E$3:E$219)-MIN([1]DATOS_CANTON!E$3:E$219))</f>
        <v>1.665421251821167E-2</v>
      </c>
      <c r="F38" s="500">
        <f>([1]DATOS_CANTON!F39-MIN([1]DATOS_CANTON!F$3:F$219))/(MAX([1]DATOS_CANTON!F$3:F$219)-MIN([1]DATOS_CANTON!F$3:F$219))</f>
        <v>2.7397260273972601E-2</v>
      </c>
      <c r="G38" s="500">
        <f>([1]DATOS_CANTON!G39-MIN([1]DATOS_CANTON!G$3:G$219))/(MAX([1]DATOS_CANTON!G$3:G$219)-MIN([1]DATOS_CANTON!G$3:G$219))</f>
        <v>2.0135537028911316E-2</v>
      </c>
      <c r="H38" s="500">
        <f>([1]DATOS_CANTON!H39-MIN([1]DATOS_CANTON!H$3:H$219))/(MAX([1]DATOS_CANTON!H$3:H$219)-MIN([1]DATOS_CANTON!H$3:H$219))</f>
        <v>2.9156670972504153E-2</v>
      </c>
      <c r="I38" s="500">
        <f>([1]DATOS_CANTON!I39-MIN([1]DATOS_CANTON!I$3:I$219))/(MAX([1]DATOS_CANTON!I$3:I$219)-MIN([1]DATOS_CANTON!I$3:I$219))</f>
        <v>1.836962764058547E-2</v>
      </c>
      <c r="J38" s="500">
        <f>(MAX([1]DATOS_CANTON!J$3:J$219)-[1]DATOS_CANTON!J39)/(MAX([1]DATOS_CANTON!J$3:J$219)-MIN([1]DATOS_CANTON!J$3:J$219))</f>
        <v>0.98907596412253507</v>
      </c>
      <c r="K38" s="500">
        <f>(MAX([1]DATOS_CANTON!K$3:K$219)-[1]DATOS_CANTON!K39)/(MAX([1]DATOS_CANTON!K$3:K$219)-MIN([1]DATOS_CANTON!K$3:K$219))</f>
        <v>0.9910834558868965</v>
      </c>
      <c r="L38" s="500">
        <f>(MAX([1]DATOS_CANTON!L$3:L$219)-[1]DATOS_CANTON!L39)/(MAX([1]DATOS_CANTON!L$3:L$219)-MIN([1]DATOS_CANTON!L$3:L$219))</f>
        <v>0.98365447135131712</v>
      </c>
      <c r="M38" s="500">
        <f>(MAX([1]DATOS_CANTON!M$3:M$219)-[1]DATOS_CANTON!M39)/(MAX([1]DATOS_CANTON!M$3:M$219)-MIN([1]DATOS_CANTON!M$3:M$219))</f>
        <v>0.98569669691706829</v>
      </c>
      <c r="N38" s="500">
        <f>(MAX([1]DATOS_CANTON!N$3:N$219)-[1]DATOS_CANTON!N39)/(MAX([1]DATOS_CANTON!N$3:N$219)-MIN([1]DATOS_CANTON!N$3:N$219))</f>
        <v>0.98761472627743729</v>
      </c>
      <c r="O38" s="500">
        <f>(MAX([1]DATOS_CANTON!O$3:O$219)-[1]DATOS_CANTON!O39)/(MAX([1]DATOS_CANTON!O$3:O$219)-MIN([1]DATOS_CANTON!O$3:O$219))</f>
        <v>0.9976809283219662</v>
      </c>
      <c r="P38" s="500">
        <f>(MAX([1]DATOS_CANTON!P$3:P$219)-[1]DATOS_CANTON!P39)/(MAX([1]DATOS_CANTON!P$3:P$219)-MIN([1]DATOS_CANTON!P$3:P$219))</f>
        <v>0.98722861242651072</v>
      </c>
      <c r="Q38" s="500">
        <f>([1]DATOS_CANTON!Q39-MIN([1]DATOS_CANTON!Q$3:Q$219))/(MAX([1]DATOS_CANTON!Q$3:Q$219)-MIN([1]DATOS_CANTON!Q$3:Q$219))</f>
        <v>1.4308704917617376E-2</v>
      </c>
      <c r="R38" s="500">
        <f>(MAX([1]DATOS_CANTON!R$3:R$219)-[1]DATOS_CANTON!R39)/(MAX([1]DATOS_CANTON!R$3:R$219)-MIN([1]DATOS_CANTON!R$3:R$219))</f>
        <v>0.9965991993366109</v>
      </c>
      <c r="S38" s="500">
        <f>(MAX([1]DATOS_CANTON!S$3:S$219)-[1]DATOS_CANTON!S39)/(MAX([1]DATOS_CANTON!S$3:S$219)-MIN([1]DATOS_CANTON!S$3:S$219))</f>
        <v>0.99600625013658517</v>
      </c>
      <c r="T38" s="500">
        <f>([1]DATOS_CANTON!T39-MIN([1]DATOS_CANTON!T$3:T$219))/(MAX([1]DATOS_CANTON!T$3:T$219)-MIN([1]DATOS_CANTON!T$3:T$219))</f>
        <v>0.24164328331470725</v>
      </c>
      <c r="U38" s="500">
        <f>(MAX([1]DATOS_CANTON!U$3:U$219)-[1]DATOS_CANTON!U39)/(MAX([1]DATOS_CANTON!U$3:U$219)-MIN([1]DATOS_CANTON!U$3:U$219))</f>
        <v>0.88032243919827313</v>
      </c>
      <c r="V38" s="500">
        <f>(MAX([1]DATOS_CANTON!V$3:V$219)-[1]DATOS_CANTON!V39)/(MAX([1]DATOS_CANTON!V$3:V$219)-MIN([1]DATOS_CANTON!V$3:V$219))</f>
        <v>0.99736353746183548</v>
      </c>
      <c r="W38" s="500">
        <f>(MAX([1]DATOS_CANTON!W$3:W$219)-[1]DATOS_CANTON!W39)/(MAX([1]DATOS_CANTON!W$3:W$219)-MIN([1]DATOS_CANTON!W$3:W$219))</f>
        <v>0.98847315539665903</v>
      </c>
      <c r="X38" s="500">
        <f>([1]DATOS_CANTON!X39-MIN([1]DATOS_CANTON!X$3:X$219))/(MAX([1]DATOS_CANTON!X$3:X$219)-MIN([1]DATOS_CANTON!X$3:X$219))</f>
        <v>2.1276595744680851E-2</v>
      </c>
      <c r="Y38" s="500">
        <f>(MAX([1]DATOS_CANTON!Y$3:Y$219)-[1]DATOS_CANTON!Y39)/(MAX([1]DATOS_CANTON!Y$3:Y$219)-MIN([1]DATOS_CANTON!Y$3:Y$219))</f>
        <v>0.73920108822360797</v>
      </c>
      <c r="Z38" s="500">
        <f>(MAX([1]DATOS_CANTON!Z$3:Z$219)-[1]DATOS_CANTON!Z39)/(MAX([1]DATOS_CANTON!Z$3:Z$219)-MIN([1]DATOS_CANTON!Z$3:Z$219))</f>
        <v>0.99547784142297258</v>
      </c>
      <c r="AA38" s="500">
        <f>(MAX([1]DATOS_CANTON!AA$3:AA$219)-[1]DATOS_CANTON!AA39)/(MAX([1]DATOS_CANTON!AA$3:AA$219)-MIN([1]DATOS_CANTON!AA$3:AA$219))</f>
        <v>0.99499878019029031</v>
      </c>
      <c r="AB38" s="500">
        <f>(MAX([1]DATOS_CANTON!AB$3:AB$219)-[1]DATOS_CANTON!AB39)/(MAX([1]DATOS_CANTON!AB$3:AB$219)-MIN([1]DATOS_CANTON!AB$3:AB$219))</f>
        <v>0.16749900561276349</v>
      </c>
      <c r="AC38" s="500">
        <f>(MAX([1]DATOS_CANTON!AC$3:AC$219)-[1]DATOS_CANTON!AC39)/(MAX([1]DATOS_CANTON!AC$3:AC$219)-MIN([1]DATOS_CANTON!AC$3:AC$219))</f>
        <v>0.98384389381342907</v>
      </c>
      <c r="AD38" s="500">
        <f>([1]DATOS_CANTON!AD39-MIN([1]DATOS_CANTON!AD$3:AD$219))/(MAX([1]DATOS_CANTON!AD$3:AD$219)-MIN([1]DATOS_CANTON!AD$3:AD$219))</f>
        <v>1.9572953736654804E-2</v>
      </c>
      <c r="AE38" s="500">
        <f>(MAX([1]DATOS_CANTON!AE$3:AE$219)-[1]DATOS_CANTON!AE39)/(MAX([1]DATOS_CANTON!AE$3:AE$219)-MIN([1]DATOS_CANTON!AE$3:AE$219))</f>
        <v>0.98609179415855353</v>
      </c>
      <c r="AF38" s="500">
        <f>(MAX([1]DATOS_CANTON!AF$3:AF$219)-[1]DATOS_CANTON!AF39)/(MAX([1]DATOS_CANTON!AF$3:AF$219)-MIN([1]DATOS_CANTON!AF$3:AF$219))</f>
        <v>1</v>
      </c>
      <c r="AG38" s="500">
        <f>([1]DATOS_CANTON!AG39-MIN([1]DATOS_CANTON!AG$3:AG$219))/(MAX([1]DATOS_CANTON!AG$3:AG$219)-MIN([1]DATOS_CANTON!AG$3:AG$219))</f>
        <v>4.011187424768109E-3</v>
      </c>
      <c r="AH38" s="500">
        <f>(MAX([1]DATOS_CANTON!AH$3:AH$219)-[1]DATOS_CANTON!AH39)/(MAX([1]DATOS_CANTON!AH$3:AH$219)-MIN([1]DATOS_CANTON!AH$3:AH$219))</f>
        <v>1</v>
      </c>
      <c r="AI38" s="501">
        <f t="shared" si="0"/>
        <v>0.56896844599387286</v>
      </c>
      <c r="AJ38" s="501">
        <f t="shared" si="1"/>
        <v>0.73205289292182818</v>
      </c>
      <c r="AK38" s="501"/>
      <c r="AL38" s="502" t="str">
        <f t="shared" si="2"/>
        <v>MODERADAMENTE VULNERABLE</v>
      </c>
      <c r="AM38" s="503" t="str">
        <f t="shared" si="3"/>
        <v>2</v>
      </c>
    </row>
    <row r="39" spans="1:39">
      <c r="A39" s="492" t="str">
        <f>[1]DATOS_CANTON!A40</f>
        <v>COTOPAXI</v>
      </c>
      <c r="B39" s="499">
        <f>[1]DATOS_CANTON!B40</f>
        <v>503</v>
      </c>
      <c r="C39" s="492" t="str">
        <f>[1]DATOS_CANTON!C40</f>
        <v>PANGUA</v>
      </c>
      <c r="D39" s="500">
        <f>([1]DATOS_CANTON!D40-MIN([1]DATOS_CANTON!D$3:D$219))/(MAX([1]DATOS_CANTON!D$3:D$219)-MIN([1]DATOS_CANTON!D$3:D$219))</f>
        <v>0.39111588760132698</v>
      </c>
      <c r="E39" s="500">
        <f>([1]DATOS_CANTON!E40-MIN([1]DATOS_CANTON!E$3:E$219))/(MAX([1]DATOS_CANTON!E$3:E$219)-MIN([1]DATOS_CANTON!E$3:E$219))</f>
        <v>7.8090945738705057E-3</v>
      </c>
      <c r="F39" s="500">
        <f>([1]DATOS_CANTON!F40-MIN([1]DATOS_CANTON!F$3:F$219))/(MAX([1]DATOS_CANTON!F$3:F$219)-MIN([1]DATOS_CANTON!F$3:F$219))</f>
        <v>4.5662100456621002E-3</v>
      </c>
      <c r="G39" s="500">
        <f>([1]DATOS_CANTON!G40-MIN([1]DATOS_CANTON!G$3:G$219))/(MAX([1]DATOS_CANTON!G$3:G$219)-MIN([1]DATOS_CANTON!G$3:G$219))</f>
        <v>1.0083281254847731E-2</v>
      </c>
      <c r="H39" s="500">
        <f>([1]DATOS_CANTON!H40-MIN([1]DATOS_CANTON!H$3:H$219))/(MAX([1]DATOS_CANTON!H$3:H$219)-MIN([1]DATOS_CANTON!H$3:H$219))</f>
        <v>2.2144307067724672E-2</v>
      </c>
      <c r="I39" s="500">
        <f>([1]DATOS_CANTON!I40-MIN([1]DATOS_CANTON!I$3:I$219))/(MAX([1]DATOS_CANTON!I$3:I$219)-MIN([1]DATOS_CANTON!I$3:I$219))</f>
        <v>1.0445931053750756E-2</v>
      </c>
      <c r="J39" s="500">
        <f>(MAX([1]DATOS_CANTON!J$3:J$219)-[1]DATOS_CANTON!J40)/(MAX([1]DATOS_CANTON!J$3:J$219)-MIN([1]DATOS_CANTON!J$3:J$219))</f>
        <v>0.99700333961776177</v>
      </c>
      <c r="K39" s="500">
        <f>(MAX([1]DATOS_CANTON!K$3:K$219)-[1]DATOS_CANTON!K40)/(MAX([1]DATOS_CANTON!K$3:K$219)-MIN([1]DATOS_CANTON!K$3:K$219))</f>
        <v>0.99928939530630156</v>
      </c>
      <c r="L39" s="500">
        <f>(MAX([1]DATOS_CANTON!L$3:L$219)-[1]DATOS_CANTON!L40)/(MAX([1]DATOS_CANTON!L$3:L$219)-MIN([1]DATOS_CANTON!L$3:L$219))</f>
        <v>0.99302852974293099</v>
      </c>
      <c r="M39" s="500">
        <f>(MAX([1]DATOS_CANTON!M$3:M$219)-[1]DATOS_CANTON!M40)/(MAX([1]DATOS_CANTON!M$3:M$219)-MIN([1]DATOS_CANTON!M$3:M$219))</f>
        <v>0.99674176267703818</v>
      </c>
      <c r="N39" s="500">
        <f>(MAX([1]DATOS_CANTON!N$3:N$219)-[1]DATOS_CANTON!N40)/(MAX([1]DATOS_CANTON!N$3:N$219)-MIN([1]DATOS_CANTON!N$3:N$219))</f>
        <v>0.99480192465907102</v>
      </c>
      <c r="O39" s="500">
        <f>(MAX([1]DATOS_CANTON!O$3:O$219)-[1]DATOS_CANTON!O40)/(MAX([1]DATOS_CANTON!O$3:O$219)-MIN([1]DATOS_CANTON!O$3:O$219))</f>
        <v>0.99852501494917278</v>
      </c>
      <c r="P39" s="500">
        <f>(MAX([1]DATOS_CANTON!P$3:P$219)-[1]DATOS_CANTON!P40)/(MAX([1]DATOS_CANTON!P$3:P$219)-MIN([1]DATOS_CANTON!P$3:P$219))</f>
        <v>0.99422322394582219</v>
      </c>
      <c r="Q39" s="500">
        <f>([1]DATOS_CANTON!Q40-MIN([1]DATOS_CANTON!Q$3:Q$219))/(MAX([1]DATOS_CANTON!Q$3:Q$219)-MIN([1]DATOS_CANTON!Q$3:Q$219))</f>
        <v>5.2374490775958316E-3</v>
      </c>
      <c r="R39" s="500">
        <f>(MAX([1]DATOS_CANTON!R$3:R$219)-[1]DATOS_CANTON!R40)/(MAX([1]DATOS_CANTON!R$3:R$219)-MIN([1]DATOS_CANTON!R$3:R$219))</f>
        <v>0.99918939819804153</v>
      </c>
      <c r="S39" s="500">
        <f>(MAX([1]DATOS_CANTON!S$3:S$219)-[1]DATOS_CANTON!S40)/(MAX([1]DATOS_CANTON!S$3:S$219)-MIN([1]DATOS_CANTON!S$3:S$219))</f>
        <v>0.99909853799252601</v>
      </c>
      <c r="T39" s="500">
        <f>([1]DATOS_CANTON!T40-MIN([1]DATOS_CANTON!T$3:T$219))/(MAX([1]DATOS_CANTON!T$3:T$219)-MIN([1]DATOS_CANTON!T$3:T$219))</f>
        <v>0.15607543776210178</v>
      </c>
      <c r="U39" s="500">
        <f>(MAX([1]DATOS_CANTON!U$3:U$219)-[1]DATOS_CANTON!U40)/(MAX([1]DATOS_CANTON!U$3:U$219)-MIN([1]DATOS_CANTON!U$3:U$219))</f>
        <v>0.96176592019467089</v>
      </c>
      <c r="V39" s="500">
        <f>(MAX([1]DATOS_CANTON!V$3:V$219)-[1]DATOS_CANTON!V40)/(MAX([1]DATOS_CANTON!V$3:V$219)-MIN([1]DATOS_CANTON!V$3:V$219))</f>
        <v>0.99969666242973843</v>
      </c>
      <c r="W39" s="500">
        <f>(MAX([1]DATOS_CANTON!W$3:W$219)-[1]DATOS_CANTON!W40)/(MAX([1]DATOS_CANTON!W$3:W$219)-MIN([1]DATOS_CANTON!W$3:W$219))</f>
        <v>0.99798639791242882</v>
      </c>
      <c r="X39" s="500">
        <f>([1]DATOS_CANTON!X40-MIN([1]DATOS_CANTON!X$3:X$219))/(MAX([1]DATOS_CANTON!X$3:X$219)-MIN([1]DATOS_CANTON!X$3:X$219))</f>
        <v>0.1276595744680851</v>
      </c>
      <c r="Y39" s="500">
        <f>(MAX([1]DATOS_CANTON!Y$3:Y$219)-[1]DATOS_CANTON!Y40)/(MAX([1]DATOS_CANTON!Y$3:Y$219)-MIN([1]DATOS_CANTON!Y$3:Y$219))</f>
        <v>0.76320458072696318</v>
      </c>
      <c r="Z39" s="500">
        <f>(MAX([1]DATOS_CANTON!Z$3:Z$219)-[1]DATOS_CANTON!Z40)/(MAX([1]DATOS_CANTON!Z$3:Z$219)-MIN([1]DATOS_CANTON!Z$3:Z$219))</f>
        <v>0.99517636418450406</v>
      </c>
      <c r="AA39" s="500">
        <f>(MAX([1]DATOS_CANTON!AA$3:AA$219)-[1]DATOS_CANTON!AA40)/(MAX([1]DATOS_CANTON!AA$3:AA$219)-MIN([1]DATOS_CANTON!AA$3:AA$219))</f>
        <v>0.99438887533544762</v>
      </c>
      <c r="AB39" s="500">
        <f>(MAX([1]DATOS_CANTON!AB$3:AB$219)-[1]DATOS_CANTON!AB40)/(MAX([1]DATOS_CANTON!AB$3:AB$219)-MIN([1]DATOS_CANTON!AB$3:AB$219))</f>
        <v>0.19259791591807399</v>
      </c>
      <c r="AC39" s="500">
        <f>(MAX([1]DATOS_CANTON!AC$3:AC$219)-[1]DATOS_CANTON!AC40)/(MAX([1]DATOS_CANTON!AC$3:AC$219)-MIN([1]DATOS_CANTON!AC$3:AC$219))</f>
        <v>0.99226183401415013</v>
      </c>
      <c r="AD39" s="500">
        <f>([1]DATOS_CANTON!AD40-MIN([1]DATOS_CANTON!AD$3:AD$219))/(MAX([1]DATOS_CANTON!AD$3:AD$219)-MIN([1]DATOS_CANTON!AD$3:AD$219))</f>
        <v>1.0676156583629894E-2</v>
      </c>
      <c r="AE39" s="500">
        <f>(MAX([1]DATOS_CANTON!AE$3:AE$219)-[1]DATOS_CANTON!AE40)/(MAX([1]DATOS_CANTON!AE$3:AE$219)-MIN([1]DATOS_CANTON!AE$3:AE$219))</f>
        <v>0.99513212795549377</v>
      </c>
      <c r="AF39" s="500">
        <f>(MAX([1]DATOS_CANTON!AF$3:AF$219)-[1]DATOS_CANTON!AF40)/(MAX([1]DATOS_CANTON!AF$3:AF$219)-MIN([1]DATOS_CANTON!AF$3:AF$219))</f>
        <v>1</v>
      </c>
      <c r="AG39" s="500">
        <f>([1]DATOS_CANTON!AG40-MIN([1]DATOS_CANTON!AG$3:AG$219))/(MAX([1]DATOS_CANTON!AG$3:AG$219)-MIN([1]DATOS_CANTON!AG$3:AG$219))</f>
        <v>5.7813495716207601E-3</v>
      </c>
      <c r="AH39" s="500">
        <f>(MAX([1]DATOS_CANTON!AH$3:AH$219)-[1]DATOS_CANTON!AH40)/(MAX([1]DATOS_CANTON!AH$3:AH$219)-MIN([1]DATOS_CANTON!AH$3:AH$219))</f>
        <v>1</v>
      </c>
      <c r="AI39" s="501">
        <f t="shared" si="0"/>
        <v>0.58397890283206211</v>
      </c>
      <c r="AJ39" s="501">
        <f t="shared" si="1"/>
        <v>0.76997924592850331</v>
      </c>
      <c r="AK39" s="501"/>
      <c r="AL39" s="502" t="str">
        <f t="shared" si="2"/>
        <v>VULNERABLE.</v>
      </c>
      <c r="AM39" s="503" t="str">
        <f t="shared" si="3"/>
        <v>3</v>
      </c>
    </row>
    <row r="40" spans="1:39">
      <c r="A40" s="492" t="str">
        <f>[1]DATOS_CANTON!A41</f>
        <v>COTOPAXI</v>
      </c>
      <c r="B40" s="499">
        <f>[1]DATOS_CANTON!B41</f>
        <v>504</v>
      </c>
      <c r="C40" s="492" t="str">
        <f>[1]DATOS_CANTON!C41</f>
        <v>PUJILI</v>
      </c>
      <c r="D40" s="500">
        <f>([1]DATOS_CANTON!D41-MIN([1]DATOS_CANTON!D$3:D$219))/(MAX([1]DATOS_CANTON!D$3:D$219)-MIN([1]DATOS_CANTON!D$3:D$219))</f>
        <v>0.69360695369069758</v>
      </c>
      <c r="E40" s="500">
        <f>([1]DATOS_CANTON!E41-MIN([1]DATOS_CANTON!E$3:E$219))/(MAX([1]DATOS_CANTON!E$3:E$219)-MIN([1]DATOS_CANTON!E$3:E$219))</f>
        <v>1.3700012074715223E-2</v>
      </c>
      <c r="F40" s="500">
        <f>([1]DATOS_CANTON!F41-MIN([1]DATOS_CANTON!F$3:F$219))/(MAX([1]DATOS_CANTON!F$3:F$219)-MIN([1]DATOS_CANTON!F$3:F$219))</f>
        <v>4.5662100456621002E-3</v>
      </c>
      <c r="G40" s="500">
        <f>([1]DATOS_CANTON!G41-MIN([1]DATOS_CANTON!G$3:G$219))/(MAX([1]DATOS_CANTON!G$3:G$219)-MIN([1]DATOS_CANTON!G$3:G$219))</f>
        <v>3.3715833189286455E-2</v>
      </c>
      <c r="H40" s="500">
        <f>([1]DATOS_CANTON!H41-MIN([1]DATOS_CANTON!H$3:H$219))/(MAX([1]DATOS_CANTON!H$3:H$219)-MIN([1]DATOS_CANTON!H$3:H$219))</f>
        <v>0.14762871378483114</v>
      </c>
      <c r="I40" s="500">
        <f>([1]DATOS_CANTON!I41-MIN([1]DATOS_CANTON!I$3:I$219))/(MAX([1]DATOS_CANTON!I$3:I$219)-MIN([1]DATOS_CANTON!I$3:I$219))</f>
        <v>2.9847734645412637E-2</v>
      </c>
      <c r="J40" s="500">
        <f>(MAX([1]DATOS_CANTON!J$3:J$219)-[1]DATOS_CANTON!J41)/(MAX([1]DATOS_CANTON!J$3:J$219)-MIN([1]DATOS_CANTON!J$3:J$219))</f>
        <v>0.99118056050105507</v>
      </c>
      <c r="K40" s="500">
        <f>(MAX([1]DATOS_CANTON!K$3:K$219)-[1]DATOS_CANTON!K41)/(MAX([1]DATOS_CANTON!K$3:K$219)-MIN([1]DATOS_CANTON!K$3:K$219))</f>
        <v>0.99478477946537813</v>
      </c>
      <c r="L40" s="500">
        <f>(MAX([1]DATOS_CANTON!L$3:L$219)-[1]DATOS_CANTON!L41)/(MAX([1]DATOS_CANTON!L$3:L$219)-MIN([1]DATOS_CANTON!L$3:L$219))</f>
        <v>0.97769161235073032</v>
      </c>
      <c r="M40" s="500">
        <f>(MAX([1]DATOS_CANTON!M$3:M$219)-[1]DATOS_CANTON!M41)/(MAX([1]DATOS_CANTON!M$3:M$219)-MIN([1]DATOS_CANTON!M$3:M$219))</f>
        <v>0.99020082678995136</v>
      </c>
      <c r="N40" s="500">
        <f>(MAX([1]DATOS_CANTON!N$3:N$219)-[1]DATOS_CANTON!N41)/(MAX([1]DATOS_CANTON!N$3:N$219)-MIN([1]DATOS_CANTON!N$3:N$219))</f>
        <v>0.98599066162826732</v>
      </c>
      <c r="O40" s="500">
        <f>(MAX([1]DATOS_CANTON!O$3:O$219)-[1]DATOS_CANTON!O41)/(MAX([1]DATOS_CANTON!O$3:O$219)-MIN([1]DATOS_CANTON!O$3:O$219))</f>
        <v>0.99399779878846706</v>
      </c>
      <c r="P40" s="500">
        <f>(MAX([1]DATOS_CANTON!P$3:P$219)-[1]DATOS_CANTON!P41)/(MAX([1]DATOS_CANTON!P$3:P$219)-MIN([1]DATOS_CANTON!P$3:P$219))</f>
        <v>0.98178894734891342</v>
      </c>
      <c r="Q40" s="500">
        <f>([1]DATOS_CANTON!Q41-MIN([1]DATOS_CANTON!Q$3:Q$219))/(MAX([1]DATOS_CANTON!Q$3:Q$219)-MIN([1]DATOS_CANTON!Q$3:Q$219))</f>
        <v>1.4653032041303355E-2</v>
      </c>
      <c r="R40" s="500">
        <f>(MAX([1]DATOS_CANTON!R$3:R$219)-[1]DATOS_CANTON!R41)/(MAX([1]DATOS_CANTON!R$3:R$219)-MIN([1]DATOS_CANTON!R$3:R$219))</f>
        <v>0.99478543898280347</v>
      </c>
      <c r="S40" s="500">
        <f>(MAX([1]DATOS_CANTON!S$3:S$219)-[1]DATOS_CANTON!S41)/(MAX([1]DATOS_CANTON!S$3:S$219)-MIN([1]DATOS_CANTON!S$3:S$219))</f>
        <v>0.99522498306344109</v>
      </c>
      <c r="T40" s="500">
        <f>([1]DATOS_CANTON!T41-MIN([1]DATOS_CANTON!T$3:T$219))/(MAX([1]DATOS_CANTON!T$3:T$219)-MIN([1]DATOS_CANTON!T$3:T$219))</f>
        <v>0.11451532445757595</v>
      </c>
      <c r="U40" s="500">
        <f>(MAX([1]DATOS_CANTON!U$3:U$219)-[1]DATOS_CANTON!U41)/(MAX([1]DATOS_CANTON!U$3:U$219)-MIN([1]DATOS_CANTON!U$3:U$219))</f>
        <v>0.59024067710860018</v>
      </c>
      <c r="V40" s="500">
        <f>(MAX([1]DATOS_CANTON!V$3:V$219)-[1]DATOS_CANTON!V41)/(MAX([1]DATOS_CANTON!V$3:V$219)-MIN([1]DATOS_CANTON!V$3:V$219))</f>
        <v>0.99930575325175464</v>
      </c>
      <c r="W40" s="500">
        <f>(MAX([1]DATOS_CANTON!W$3:W$219)-[1]DATOS_CANTON!W41)/(MAX([1]DATOS_CANTON!W$3:W$219)-MIN([1]DATOS_CANTON!W$3:W$219))</f>
        <v>0.99326059709465986</v>
      </c>
      <c r="X40" s="500">
        <f>([1]DATOS_CANTON!X41-MIN([1]DATOS_CANTON!X$3:X$219))/(MAX([1]DATOS_CANTON!X$3:X$219)-MIN([1]DATOS_CANTON!X$3:X$219))</f>
        <v>0.40425531914893614</v>
      </c>
      <c r="Y40" s="500">
        <f>(MAX([1]DATOS_CANTON!Y$3:Y$219)-[1]DATOS_CANTON!Y41)/(MAX([1]DATOS_CANTON!Y$3:Y$219)-MIN([1]DATOS_CANTON!Y$3:Y$219))</f>
        <v>0.80435917632400511</v>
      </c>
      <c r="Z40" s="500">
        <f>(MAX([1]DATOS_CANTON!Z$3:Z$219)-[1]DATOS_CANTON!Z41)/(MAX([1]DATOS_CANTON!Z$3:Z$219)-MIN([1]DATOS_CANTON!Z$3:Z$219))</f>
        <v>0.98432318359963822</v>
      </c>
      <c r="AA40" s="500">
        <f>(MAX([1]DATOS_CANTON!AA$3:AA$219)-[1]DATOS_CANTON!AA41)/(MAX([1]DATOS_CANTON!AA$3:AA$219)-MIN([1]DATOS_CANTON!AA$3:AA$219))</f>
        <v>0.98853378872895825</v>
      </c>
      <c r="AB40" s="500">
        <f>(MAX([1]DATOS_CANTON!AB$3:AB$219)-[1]DATOS_CANTON!AB41)/(MAX([1]DATOS_CANTON!AB$3:AB$219)-MIN([1]DATOS_CANTON!AB$3:AB$219))</f>
        <v>0.21949852920577115</v>
      </c>
      <c r="AC40" s="500">
        <f>(MAX([1]DATOS_CANTON!AC$3:AC$219)-[1]DATOS_CANTON!AC41)/(MAX([1]DATOS_CANTON!AC$3:AC$219)-MIN([1]DATOS_CANTON!AC$3:AC$219))</f>
        <v>0.97814296527521472</v>
      </c>
      <c r="AD40" s="500">
        <f>([1]DATOS_CANTON!AD41-MIN([1]DATOS_CANTON!AD$3:AD$219))/(MAX([1]DATOS_CANTON!AD$3:AD$219)-MIN([1]DATOS_CANTON!AD$3:AD$219))</f>
        <v>1.7793594306049824E-2</v>
      </c>
      <c r="AE40" s="500">
        <f>(MAX([1]DATOS_CANTON!AE$3:AE$219)-[1]DATOS_CANTON!AE41)/(MAX([1]DATOS_CANTON!AE$3:AE$219)-MIN([1]DATOS_CANTON!AE$3:AE$219))</f>
        <v>0.9923504867872045</v>
      </c>
      <c r="AF40" s="500">
        <f>(MAX([1]DATOS_CANTON!AF$3:AF$219)-[1]DATOS_CANTON!AF41)/(MAX([1]DATOS_CANTON!AF$3:AF$219)-MIN([1]DATOS_CANTON!AF$3:AF$219))</f>
        <v>1</v>
      </c>
      <c r="AG40" s="500">
        <f>([1]DATOS_CANTON!AG41-MIN([1]DATOS_CANTON!AG$3:AG$219))/(MAX([1]DATOS_CANTON!AG$3:AG$219)-MIN([1]DATOS_CANTON!AG$3:AG$219))</f>
        <v>5.7707285987396448E-3</v>
      </c>
      <c r="AH40" s="500">
        <f>(MAX([1]DATOS_CANTON!AH$3:AH$219)-[1]DATOS_CANTON!AH41)/(MAX([1]DATOS_CANTON!AH$3:AH$219)-MIN([1]DATOS_CANTON!AH$3:AH$219))</f>
        <v>1</v>
      </c>
      <c r="AI40" s="501">
        <f t="shared" si="0"/>
        <v>0.6019108533770029</v>
      </c>
      <c r="AJ40" s="501">
        <f t="shared" si="1"/>
        <v>0.81528722647812824</v>
      </c>
      <c r="AK40" s="501"/>
      <c r="AL40" s="502" t="str">
        <f t="shared" si="2"/>
        <v>ALTAMENTE VULNERABLE</v>
      </c>
      <c r="AM40" s="503" t="str">
        <f t="shared" si="3"/>
        <v>4</v>
      </c>
    </row>
    <row r="41" spans="1:39">
      <c r="A41" s="492" t="str">
        <f>[1]DATOS_CANTON!A42</f>
        <v>COTOPAXI</v>
      </c>
      <c r="B41" s="499">
        <f>[1]DATOS_CANTON!B42</f>
        <v>505</v>
      </c>
      <c r="C41" s="492" t="str">
        <f>[1]DATOS_CANTON!C42</f>
        <v>SALCEDO</v>
      </c>
      <c r="D41" s="500">
        <f>([1]DATOS_CANTON!D42-MIN([1]DATOS_CANTON!D$3:D$219))/(MAX([1]DATOS_CANTON!D$3:D$219)-MIN([1]DATOS_CANTON!D$3:D$219))</f>
        <v>0.28237662807392622</v>
      </c>
      <c r="E41" s="500">
        <f>([1]DATOS_CANTON!E42-MIN([1]DATOS_CANTON!E$3:E$219))/(MAX([1]DATOS_CANTON!E$3:E$219)-MIN([1]DATOS_CANTON!E$3:E$219))</f>
        <v>3.1104614388927223E-2</v>
      </c>
      <c r="F41" s="500">
        <f>([1]DATOS_CANTON!F42-MIN([1]DATOS_CANTON!F$3:F$219))/(MAX([1]DATOS_CANTON!F$3:F$219)-MIN([1]DATOS_CANTON!F$3:F$219))</f>
        <v>0</v>
      </c>
      <c r="G41" s="500">
        <f>([1]DATOS_CANTON!G42-MIN([1]DATOS_CANTON!G$3:G$219))/(MAX([1]DATOS_CANTON!G$3:G$219)-MIN([1]DATOS_CANTON!G$3:G$219))</f>
        <v>2.3149440876514153E-2</v>
      </c>
      <c r="H41" s="500">
        <f>([1]DATOS_CANTON!H42-MIN([1]DATOS_CANTON!H$3:H$219))/(MAX([1]DATOS_CANTON!H$3:H$219)-MIN([1]DATOS_CANTON!H$3:H$219))</f>
        <v>0.21350802731131205</v>
      </c>
      <c r="I41" s="500">
        <f>([1]DATOS_CANTON!I42-MIN([1]DATOS_CANTON!I$3:I$219))/(MAX([1]DATOS_CANTON!I$3:I$219)-MIN([1]DATOS_CANTON!I$3:I$219))</f>
        <v>2.4989523026060504E-2</v>
      </c>
      <c r="J41" s="500">
        <f>(MAX([1]DATOS_CANTON!J$3:J$219)-[1]DATOS_CANTON!J42)/(MAX([1]DATOS_CANTON!J$3:J$219)-MIN([1]DATOS_CANTON!J$3:J$219))</f>
        <v>0.9875410892926082</v>
      </c>
      <c r="K41" s="500">
        <f>(MAX([1]DATOS_CANTON!K$3:K$219)-[1]DATOS_CANTON!K42)/(MAX([1]DATOS_CANTON!K$3:K$219)-MIN([1]DATOS_CANTON!K$3:K$219))</f>
        <v>0.99226985676681045</v>
      </c>
      <c r="L41" s="500">
        <f>(MAX([1]DATOS_CANTON!L$3:L$219)-[1]DATOS_CANTON!L42)/(MAX([1]DATOS_CANTON!L$3:L$219)-MIN([1]DATOS_CANTON!L$3:L$219))</f>
        <v>0.97734906513154762</v>
      </c>
      <c r="M41" s="500">
        <f>(MAX([1]DATOS_CANTON!M$3:M$219)-[1]DATOS_CANTON!M42)/(MAX([1]DATOS_CANTON!M$3:M$219)-MIN([1]DATOS_CANTON!M$3:M$219))</f>
        <v>0.98687572874114304</v>
      </c>
      <c r="N41" s="500">
        <f>(MAX([1]DATOS_CANTON!N$3:N$219)-[1]DATOS_CANTON!N42)/(MAX([1]DATOS_CANTON!N$3:N$219)-MIN([1]DATOS_CANTON!N$3:N$219))</f>
        <v>0.98277814778275996</v>
      </c>
      <c r="O41" s="500">
        <f>(MAX([1]DATOS_CANTON!O$3:O$219)-[1]DATOS_CANTON!O42)/(MAX([1]DATOS_CANTON!O$3:O$219)-MIN([1]DATOS_CANTON!O$3:O$219))</f>
        <v>0.99048452652286578</v>
      </c>
      <c r="P41" s="500">
        <f>(MAX([1]DATOS_CANTON!P$3:P$219)-[1]DATOS_CANTON!P42)/(MAX([1]DATOS_CANTON!P$3:P$219)-MIN([1]DATOS_CANTON!P$3:P$219))</f>
        <v>0.97868434940228988</v>
      </c>
      <c r="Q41" s="500">
        <f>([1]DATOS_CANTON!Q42-MIN([1]DATOS_CANTON!Q$3:Q$219))/(MAX([1]DATOS_CANTON!Q$3:Q$219)-MIN([1]DATOS_CANTON!Q$3:Q$219))</f>
        <v>1.4213803791175785E-2</v>
      </c>
      <c r="R41" s="500">
        <f>(MAX([1]DATOS_CANTON!R$3:R$219)-[1]DATOS_CANTON!R42)/(MAX([1]DATOS_CANTON!R$3:R$219)-MIN([1]DATOS_CANTON!R$3:R$219))</f>
        <v>0.99262072842355031</v>
      </c>
      <c r="S41" s="500">
        <f>(MAX([1]DATOS_CANTON!S$3:S$219)-[1]DATOS_CANTON!S42)/(MAX([1]DATOS_CANTON!S$3:S$219)-MIN([1]DATOS_CANTON!S$3:S$219))</f>
        <v>0.99515942219017028</v>
      </c>
      <c r="T41" s="500">
        <f>([1]DATOS_CANTON!T42-MIN([1]DATOS_CANTON!T$3:T$219))/(MAX([1]DATOS_CANTON!T$3:T$219)-MIN([1]DATOS_CANTON!T$3:T$219))</f>
        <v>9.5132208778660909E-2</v>
      </c>
      <c r="U41" s="500">
        <f>(MAX([1]DATOS_CANTON!U$3:U$219)-[1]DATOS_CANTON!U42)/(MAX([1]DATOS_CANTON!U$3:U$219)-MIN([1]DATOS_CANTON!U$3:U$219))</f>
        <v>0.92849338756706312</v>
      </c>
      <c r="V41" s="500">
        <f>(MAX([1]DATOS_CANTON!V$3:V$219)-[1]DATOS_CANTON!V42)/(MAX([1]DATOS_CANTON!V$3:V$219)-MIN([1]DATOS_CANTON!V$3:V$219))</f>
        <v>0.99827704970027709</v>
      </c>
      <c r="W41" s="500">
        <f>(MAX([1]DATOS_CANTON!W$3:W$219)-[1]DATOS_CANTON!W42)/(MAX([1]DATOS_CANTON!W$3:W$219)-MIN([1]DATOS_CANTON!W$3:W$219))</f>
        <v>0.98608970802769735</v>
      </c>
      <c r="X41" s="500">
        <f>([1]DATOS_CANTON!X42-MIN([1]DATOS_CANTON!X$3:X$219))/(MAX([1]DATOS_CANTON!X$3:X$219)-MIN([1]DATOS_CANTON!X$3:X$219))</f>
        <v>0.36170212765957449</v>
      </c>
      <c r="Y41" s="500">
        <f>(MAX([1]DATOS_CANTON!Y$3:Y$219)-[1]DATOS_CANTON!Y42)/(MAX([1]DATOS_CANTON!Y$3:Y$219)-MIN([1]DATOS_CANTON!Y$3:Y$219))</f>
        <v>0.73721364066506112</v>
      </c>
      <c r="Z41" s="500">
        <f>(MAX([1]DATOS_CANTON!Z$3:Z$219)-[1]DATOS_CANTON!Z42)/(MAX([1]DATOS_CANTON!Z$3:Z$219)-MIN([1]DATOS_CANTON!Z$3:Z$219))</f>
        <v>0.95447693699125713</v>
      </c>
      <c r="AA41" s="500">
        <f>(MAX([1]DATOS_CANTON!AA$3:AA$219)-[1]DATOS_CANTON!AA42)/(MAX([1]DATOS_CANTON!AA$3:AA$219)-MIN([1]DATOS_CANTON!AA$3:AA$219))</f>
        <v>0.98926567455476944</v>
      </c>
      <c r="AB41" s="500">
        <f>(MAX([1]DATOS_CANTON!AB$3:AB$219)-[1]DATOS_CANTON!AB42)/(MAX([1]DATOS_CANTON!AB$3:AB$219)-MIN([1]DATOS_CANTON!AB$3:AB$219))</f>
        <v>0.17541223456838942</v>
      </c>
      <c r="AC41" s="500">
        <f>(MAX([1]DATOS_CANTON!AC$3:AC$219)-[1]DATOS_CANTON!AC42)/(MAX([1]DATOS_CANTON!AC$3:AC$219)-MIN([1]DATOS_CANTON!AC$3:AC$219))</f>
        <v>0.97841612607935013</v>
      </c>
      <c r="AD41" s="500">
        <f>([1]DATOS_CANTON!AD42-MIN([1]DATOS_CANTON!AD$3:AD$219))/(MAX([1]DATOS_CANTON!AD$3:AD$219)-MIN([1]DATOS_CANTON!AD$3:AD$219))</f>
        <v>2.6690391459074734E-2</v>
      </c>
      <c r="AE41" s="500">
        <f>(MAX([1]DATOS_CANTON!AE$3:AE$219)-[1]DATOS_CANTON!AE42)/(MAX([1]DATOS_CANTON!AE$3:AE$219)-MIN([1]DATOS_CANTON!AE$3:AE$219))</f>
        <v>0.98817802503477048</v>
      </c>
      <c r="AF41" s="500">
        <f>(MAX([1]DATOS_CANTON!AF$3:AF$219)-[1]DATOS_CANTON!AF42)/(MAX([1]DATOS_CANTON!AF$3:AF$219)-MIN([1]DATOS_CANTON!AF$3:AF$219))</f>
        <v>1</v>
      </c>
      <c r="AG41" s="500">
        <f>([1]DATOS_CANTON!AG42-MIN([1]DATOS_CANTON!AG$3:AG$219))/(MAX([1]DATOS_CANTON!AG$3:AG$219)-MIN([1]DATOS_CANTON!AG$3:AG$219))</f>
        <v>1.2391135027968561E-4</v>
      </c>
      <c r="AH41" s="500">
        <f>(MAX([1]DATOS_CANTON!AH$3:AH$219)-[1]DATOS_CANTON!AH42)/(MAX([1]DATOS_CANTON!AH$3:AH$219)-MIN([1]DATOS_CANTON!AH$3:AH$219))</f>
        <v>1</v>
      </c>
      <c r="AI41" s="501">
        <f t="shared" si="0"/>
        <v>0.58722231877074382</v>
      </c>
      <c r="AJ41" s="501">
        <f t="shared" si="1"/>
        <v>0.77817426218709962</v>
      </c>
      <c r="AK41" s="501"/>
      <c r="AL41" s="502" t="str">
        <f t="shared" si="2"/>
        <v>VULNERABLE.</v>
      </c>
      <c r="AM41" s="503" t="str">
        <f t="shared" si="3"/>
        <v>3</v>
      </c>
    </row>
    <row r="42" spans="1:39">
      <c r="A42" s="492" t="str">
        <f>[1]DATOS_CANTON!A43</f>
        <v>COTOPAXI</v>
      </c>
      <c r="B42" s="499">
        <f>[1]DATOS_CANTON!B43</f>
        <v>506</v>
      </c>
      <c r="C42" s="492" t="str">
        <f>[1]DATOS_CANTON!C43</f>
        <v>SAQUISILI</v>
      </c>
      <c r="D42" s="500">
        <f>([1]DATOS_CANTON!D43-MIN([1]DATOS_CANTON!D$3:D$219))/(MAX([1]DATOS_CANTON!D$3:D$219)-MIN([1]DATOS_CANTON!D$3:D$219))</f>
        <v>0.46132578110680106</v>
      </c>
      <c r="E42" s="500">
        <f>([1]DATOS_CANTON!E43-MIN([1]DATOS_CANTON!E$3:E$219))/(MAX([1]DATOS_CANTON!E$3:E$219)-MIN([1]DATOS_CANTON!E$3:E$219))</f>
        <v>3.2013800035514982E-2</v>
      </c>
      <c r="F42" s="500">
        <f>([1]DATOS_CANTON!F43-MIN([1]DATOS_CANTON!F$3:F$219))/(MAX([1]DATOS_CANTON!F$3:F$219)-MIN([1]DATOS_CANTON!F$3:F$219))</f>
        <v>0</v>
      </c>
      <c r="G42" s="500">
        <f>([1]DATOS_CANTON!G43-MIN([1]DATOS_CANTON!G$3:G$219))/(MAX([1]DATOS_CANTON!G$3:G$219)-MIN([1]DATOS_CANTON!G$3:G$219))</f>
        <v>1.181184375567877E-2</v>
      </c>
      <c r="H42" s="500">
        <f>([1]DATOS_CANTON!H43-MIN([1]DATOS_CANTON!H$3:H$219))/(MAX([1]DATOS_CANTON!H$3:H$219)-MIN([1]DATOS_CANTON!H$3:H$219))</f>
        <v>4.9640155010149477E-2</v>
      </c>
      <c r="I42" s="500">
        <f>([1]DATOS_CANTON!I43-MIN([1]DATOS_CANTON!I$3:I$219))/(MAX([1]DATOS_CANTON!I$3:I$219)-MIN([1]DATOS_CANTON!I$3:I$219))</f>
        <v>9.8173126173809119E-3</v>
      </c>
      <c r="J42" s="500">
        <f>(MAX([1]DATOS_CANTON!J$3:J$219)-[1]DATOS_CANTON!J43)/(MAX([1]DATOS_CANTON!J$3:J$219)-MIN([1]DATOS_CANTON!J$3:J$219))</f>
        <v>0.99558653208244474</v>
      </c>
      <c r="K42" s="500">
        <f>(MAX([1]DATOS_CANTON!K$3:K$219)-[1]DATOS_CANTON!K43)/(MAX([1]DATOS_CANTON!K$3:K$219)-MIN([1]DATOS_CANTON!K$3:K$219))</f>
        <v>0.99859114895510215</v>
      </c>
      <c r="L42" s="500">
        <f>(MAX([1]DATOS_CANTON!L$3:L$219)-[1]DATOS_CANTON!L43)/(MAX([1]DATOS_CANTON!L$3:L$219)-MIN([1]DATOS_CANTON!L$3:L$219))</f>
        <v>0.99168847233455448</v>
      </c>
      <c r="M42" s="500">
        <f>(MAX([1]DATOS_CANTON!M$3:M$219)-[1]DATOS_CANTON!M43)/(MAX([1]DATOS_CANTON!M$3:M$219)-MIN([1]DATOS_CANTON!M$3:M$219))</f>
        <v>0.99576983602814673</v>
      </c>
      <c r="N42" s="500">
        <f>(MAX([1]DATOS_CANTON!N$3:N$219)-[1]DATOS_CANTON!N43)/(MAX([1]DATOS_CANTON!N$3:N$219)-MIN([1]DATOS_CANTON!N$3:N$219))</f>
        <v>0.99453480876282596</v>
      </c>
      <c r="O42" s="500">
        <f>(MAX([1]DATOS_CANTON!O$3:O$219)-[1]DATOS_CANTON!O43)/(MAX([1]DATOS_CANTON!O$3:O$219)-MIN([1]DATOS_CANTON!O$3:O$219))</f>
        <v>0.99679004428421625</v>
      </c>
      <c r="P42" s="500">
        <f>(MAX([1]DATOS_CANTON!P$3:P$219)-[1]DATOS_CANTON!P43)/(MAX([1]DATOS_CANTON!P$3:P$219)-MIN([1]DATOS_CANTON!P$3:P$219))</f>
        <v>0.99306892772234767</v>
      </c>
      <c r="Q42" s="500">
        <f>([1]DATOS_CANTON!Q43-MIN([1]DATOS_CANTON!Q$3:Q$219))/(MAX([1]DATOS_CANTON!Q$3:Q$219)-MIN([1]DATOS_CANTON!Q$3:Q$219))</f>
        <v>4.9969666420056234E-3</v>
      </c>
      <c r="R42" s="500">
        <f>(MAX([1]DATOS_CANTON!R$3:R$219)-[1]DATOS_CANTON!R43)/(MAX([1]DATOS_CANTON!R$3:R$219)-MIN([1]DATOS_CANTON!R$3:R$219))</f>
        <v>0.9980557979769118</v>
      </c>
      <c r="S42" s="500">
        <f>(MAX([1]DATOS_CANTON!S$3:S$219)-[1]DATOS_CANTON!S43)/(MAX([1]DATOS_CANTON!S$3:S$219)-MIN([1]DATOS_CANTON!S$3:S$219))</f>
        <v>0.99850849013308862</v>
      </c>
      <c r="T42" s="500">
        <f>([1]DATOS_CANTON!T43-MIN([1]DATOS_CANTON!T$3:T$219))/(MAX([1]DATOS_CANTON!T$3:T$219)-MIN([1]DATOS_CANTON!T$3:T$219))</f>
        <v>0.16206598706011824</v>
      </c>
      <c r="U42" s="500">
        <f>(MAX([1]DATOS_CANTON!U$3:U$219)-[1]DATOS_CANTON!U43)/(MAX([1]DATOS_CANTON!U$3:U$219)-MIN([1]DATOS_CANTON!U$3:U$219))</f>
        <v>0.96529040457901005</v>
      </c>
      <c r="V42" s="500">
        <f>(MAX([1]DATOS_CANTON!V$3:V$219)-[1]DATOS_CANTON!V43)/(MAX([1]DATOS_CANTON!V$3:V$219)-MIN([1]DATOS_CANTON!V$3:V$219))</f>
        <v>0.99885516457109791</v>
      </c>
      <c r="W42" s="500">
        <f>(MAX([1]DATOS_CANTON!W$3:W$219)-[1]DATOS_CANTON!W43)/(MAX([1]DATOS_CANTON!W$3:W$219)-MIN([1]DATOS_CANTON!W$3:W$219))</f>
        <v>0.99371263021635947</v>
      </c>
      <c r="X42" s="500">
        <f>([1]DATOS_CANTON!X43-MIN([1]DATOS_CANTON!X$3:X$219))/(MAX([1]DATOS_CANTON!X$3:X$219)-MIN([1]DATOS_CANTON!X$3:X$219))</f>
        <v>0.21276595744680851</v>
      </c>
      <c r="Y42" s="500">
        <f>(MAX([1]DATOS_CANTON!Y$3:Y$219)-[1]DATOS_CANTON!Y43)/(MAX([1]DATOS_CANTON!Y$3:Y$219)-MIN([1]DATOS_CANTON!Y$3:Y$219))</f>
        <v>0.78382474148942816</v>
      </c>
      <c r="Z42" s="500">
        <f>(MAX([1]DATOS_CANTON!Z$3:Z$219)-[1]DATOS_CANTON!Z43)/(MAX([1]DATOS_CANTON!Z$3:Z$219)-MIN([1]DATOS_CANTON!Z$3:Z$219))</f>
        <v>1</v>
      </c>
      <c r="AA42" s="500">
        <f>(MAX([1]DATOS_CANTON!AA$3:AA$219)-[1]DATOS_CANTON!AA43)/(MAX([1]DATOS_CANTON!AA$3:AA$219)-MIN([1]DATOS_CANTON!AA$3:AA$219))</f>
        <v>0.99695047572578677</v>
      </c>
      <c r="AB42" s="500">
        <f>(MAX([1]DATOS_CANTON!AB$3:AB$219)-[1]DATOS_CANTON!AB43)/(MAX([1]DATOS_CANTON!AB$3:AB$219)-MIN([1]DATOS_CANTON!AB$3:AB$219))</f>
        <v>5.3343350864012082E-2</v>
      </c>
      <c r="AC42" s="500">
        <f>(MAX([1]DATOS_CANTON!AC$3:AC$219)-[1]DATOS_CANTON!AC43)/(MAX([1]DATOS_CANTON!AC$3:AC$219)-MIN([1]DATOS_CANTON!AC$3:AC$219))</f>
        <v>0.99274768491005505</v>
      </c>
      <c r="AD42" s="500">
        <f>([1]DATOS_CANTON!AD43-MIN([1]DATOS_CANTON!AD$3:AD$219))/(MAX([1]DATOS_CANTON!AD$3:AD$219)-MIN([1]DATOS_CANTON!AD$3:AD$219))</f>
        <v>7.1174377224199285E-3</v>
      </c>
      <c r="AE42" s="500">
        <f>(MAX([1]DATOS_CANTON!AE$3:AE$219)-[1]DATOS_CANTON!AE43)/(MAX([1]DATOS_CANTON!AE$3:AE$219)-MIN([1]DATOS_CANTON!AE$3:AE$219))</f>
        <v>0.99582753824756609</v>
      </c>
      <c r="AF42" s="500">
        <f>(MAX([1]DATOS_CANTON!AF$3:AF$219)-[1]DATOS_CANTON!AF43)/(MAX([1]DATOS_CANTON!AF$3:AF$219)-MIN([1]DATOS_CANTON!AF$3:AF$219))</f>
        <v>1</v>
      </c>
      <c r="AG42" s="500">
        <f>([1]DATOS_CANTON!AG43-MIN([1]DATOS_CANTON!AG$3:AG$219))/(MAX([1]DATOS_CANTON!AG$3:AG$219)-MIN([1]DATOS_CANTON!AG$3:AG$219))</f>
        <v>6.1247610281101744E-4</v>
      </c>
      <c r="AH42" s="500">
        <f>(MAX([1]DATOS_CANTON!AH$3:AH$219)-[1]DATOS_CANTON!AH43)/(MAX([1]DATOS_CANTON!AH$3:AH$219)-MIN([1]DATOS_CANTON!AH$3:AH$219))</f>
        <v>1</v>
      </c>
      <c r="AI42" s="501">
        <f t="shared" si="0"/>
        <v>0.58391210531718507</v>
      </c>
      <c r="AJ42" s="501">
        <f t="shared" si="1"/>
        <v>0.76981047117657497</v>
      </c>
      <c r="AK42" s="501"/>
      <c r="AL42" s="502" t="str">
        <f t="shared" si="2"/>
        <v>VULNERABLE.</v>
      </c>
      <c r="AM42" s="503" t="str">
        <f t="shared" si="3"/>
        <v>3</v>
      </c>
    </row>
    <row r="43" spans="1:39">
      <c r="A43" s="492" t="str">
        <f>[1]DATOS_CANTON!A44</f>
        <v>COTOPAXI</v>
      </c>
      <c r="B43" s="499">
        <f>[1]DATOS_CANTON!B44</f>
        <v>507</v>
      </c>
      <c r="C43" s="492" t="str">
        <f>[1]DATOS_CANTON!C44</f>
        <v>SIGCHOS</v>
      </c>
      <c r="D43" s="500">
        <f>([1]DATOS_CANTON!D44-MIN([1]DATOS_CANTON!D$3:D$219))/(MAX([1]DATOS_CANTON!D$3:D$219)-MIN([1]DATOS_CANTON!D$3:D$219))</f>
        <v>0.70666770754246233</v>
      </c>
      <c r="E43" s="500">
        <f>([1]DATOS_CANTON!E44-MIN([1]DATOS_CANTON!E$3:E$219))/(MAX([1]DATOS_CANTON!E$3:E$219)-MIN([1]DATOS_CANTON!E$3:E$219))</f>
        <v>4.1137844977448684E-3</v>
      </c>
      <c r="F43" s="500">
        <f>([1]DATOS_CANTON!F44-MIN([1]DATOS_CANTON!F$3:F$219))/(MAX([1]DATOS_CANTON!F$3:F$219)-MIN([1]DATOS_CANTON!F$3:F$219))</f>
        <v>0</v>
      </c>
      <c r="G43" s="500">
        <f>([1]DATOS_CANTON!G44-MIN([1]DATOS_CANTON!G$3:G$219))/(MAX([1]DATOS_CANTON!G$3:G$219)-MIN([1]DATOS_CANTON!G$3:G$219))</f>
        <v>1.1266681736185905E-2</v>
      </c>
      <c r="H43" s="500">
        <f>([1]DATOS_CANTON!H44-MIN([1]DATOS_CANTON!H$3:H$219))/(MAX([1]DATOS_CANTON!H$3:H$219)-MIN([1]DATOS_CANTON!H$3:H$219))</f>
        <v>4.9824690902380515E-2</v>
      </c>
      <c r="I43" s="500">
        <f>([1]DATOS_CANTON!I44-MIN([1]DATOS_CANTON!I$3:I$219))/(MAX([1]DATOS_CANTON!I$3:I$219)-MIN([1]DATOS_CANTON!I$3:I$219))</f>
        <v>1.4791935058283018E-2</v>
      </c>
      <c r="J43" s="500">
        <f>(MAX([1]DATOS_CANTON!J$3:J$219)-[1]DATOS_CANTON!J44)/(MAX([1]DATOS_CANTON!J$3:J$219)-MIN([1]DATOS_CANTON!J$3:J$219))</f>
        <v>0.99798910782355121</v>
      </c>
      <c r="K43" s="500">
        <f>(MAX([1]DATOS_CANTON!K$3:K$219)-[1]DATOS_CANTON!K44)/(MAX([1]DATOS_CANTON!K$3:K$219)-MIN([1]DATOS_CANTON!K$3:K$219))</f>
        <v>0.99899897425757256</v>
      </c>
      <c r="L43" s="500">
        <f>(MAX([1]DATOS_CANTON!L$3:L$219)-[1]DATOS_CANTON!L44)/(MAX([1]DATOS_CANTON!L$3:L$219)-MIN([1]DATOS_CANTON!L$3:L$219))</f>
        <v>0.99320138921927781</v>
      </c>
      <c r="M43" s="500">
        <f>(MAX([1]DATOS_CANTON!M$3:M$219)-[1]DATOS_CANTON!M44)/(MAX([1]DATOS_CANTON!M$3:M$219)-MIN([1]DATOS_CANTON!M$3:M$219))</f>
        <v>0.997213049256786</v>
      </c>
      <c r="N43" s="500">
        <f>(MAX([1]DATOS_CANTON!N$3:N$219)-[1]DATOS_CANTON!N44)/(MAX([1]DATOS_CANTON!N$3:N$219)-MIN([1]DATOS_CANTON!N$3:N$219))</f>
        <v>0.99576710343083652</v>
      </c>
      <c r="O43" s="500">
        <f>(MAX([1]DATOS_CANTON!O$3:O$219)-[1]DATOS_CANTON!O44)/(MAX([1]DATOS_CANTON!O$3:O$219)-MIN([1]DATOS_CANTON!O$3:O$219))</f>
        <v>0.99846088516435427</v>
      </c>
      <c r="P43" s="500">
        <f>(MAX([1]DATOS_CANTON!P$3:P$219)-[1]DATOS_CANTON!P44)/(MAX([1]DATOS_CANTON!P$3:P$219)-MIN([1]DATOS_CANTON!P$3:P$219))</f>
        <v>0.99420910411434238</v>
      </c>
      <c r="Q43" s="500">
        <f>([1]DATOS_CANTON!Q44-MIN([1]DATOS_CANTON!Q$3:Q$219))/(MAX([1]DATOS_CANTON!Q$3:Q$219)-MIN([1]DATOS_CANTON!Q$3:Q$219))</f>
        <v>4.5299139778428232E-3</v>
      </c>
      <c r="R43" s="500">
        <f>(MAX([1]DATOS_CANTON!R$3:R$219)-[1]DATOS_CANTON!R44)/(MAX([1]DATOS_CANTON!R$3:R$219)-MIN([1]DATOS_CANTON!R$3:R$219))</f>
        <v>0.99950929086318219</v>
      </c>
      <c r="S43" s="500">
        <f>(MAX([1]DATOS_CANTON!S$3:S$219)-[1]DATOS_CANTON!S44)/(MAX([1]DATOS_CANTON!S$3:S$219)-MIN([1]DATOS_CANTON!S$3:S$219))</f>
        <v>0.99893463580934894</v>
      </c>
      <c r="T43" s="500">
        <f>([1]DATOS_CANTON!T44-MIN([1]DATOS_CANTON!T$3:T$219))/(MAX([1]DATOS_CANTON!T$3:T$219)-MIN([1]DATOS_CANTON!T$3:T$219))</f>
        <v>0.23866911607300961</v>
      </c>
      <c r="U43" s="500">
        <f>(MAX([1]DATOS_CANTON!U$3:U$219)-[1]DATOS_CANTON!U44)/(MAX([1]DATOS_CANTON!U$3:U$219)-MIN([1]DATOS_CANTON!U$3:U$219))</f>
        <v>0.96365392002439454</v>
      </c>
      <c r="V43" s="500">
        <f>(MAX([1]DATOS_CANTON!V$3:V$219)-[1]DATOS_CANTON!V44)/(MAX([1]DATOS_CANTON!V$3:V$219)-MIN([1]DATOS_CANTON!V$3:V$219))</f>
        <v>0.99937843856896835</v>
      </c>
      <c r="W43" s="500">
        <f>(MAX([1]DATOS_CANTON!W$3:W$219)-[1]DATOS_CANTON!W44)/(MAX([1]DATOS_CANTON!W$3:W$219)-MIN([1]DATOS_CANTON!W$3:W$219))</f>
        <v>0.99761655263103821</v>
      </c>
      <c r="X43" s="500">
        <f>([1]DATOS_CANTON!X44-MIN([1]DATOS_CANTON!X$3:X$219))/(MAX([1]DATOS_CANTON!X$3:X$219)-MIN([1]DATOS_CANTON!X$3:X$219))</f>
        <v>0.19148936170212766</v>
      </c>
      <c r="Y43" s="500">
        <f>(MAX([1]DATOS_CANTON!Y$3:Y$219)-[1]DATOS_CANTON!Y44)/(MAX([1]DATOS_CANTON!Y$3:Y$219)-MIN([1]DATOS_CANTON!Y$3:Y$219))</f>
        <v>0.90406005260513644</v>
      </c>
      <c r="Z43" s="500">
        <f>(MAX([1]DATOS_CANTON!Z$3:Z$219)-[1]DATOS_CANTON!Z44)/(MAX([1]DATOS_CANTON!Z$3:Z$219)-MIN([1]DATOS_CANTON!Z$3:Z$219))</f>
        <v>0.98552909255351218</v>
      </c>
      <c r="AA43" s="500">
        <f>(MAX([1]DATOS_CANTON!AA$3:AA$219)-[1]DATOS_CANTON!AA44)/(MAX([1]DATOS_CANTON!AA$3:AA$219)-MIN([1]DATOS_CANTON!AA$3:AA$219))</f>
        <v>0.995608685045133</v>
      </c>
      <c r="AB43" s="500">
        <f>(MAX([1]DATOS_CANTON!AB$3:AB$219)-[1]DATOS_CANTON!AB44)/(MAX([1]DATOS_CANTON!AB$3:AB$219)-MIN([1]DATOS_CANTON!AB$3:AB$219))</f>
        <v>0.20165289256198352</v>
      </c>
      <c r="AC43" s="500">
        <f>(MAX([1]DATOS_CANTON!AC$3:AC$219)-[1]DATOS_CANTON!AC44)/(MAX([1]DATOS_CANTON!AC$3:AC$219)-MIN([1]DATOS_CANTON!AC$3:AC$219))</f>
        <v>0.99333154006393209</v>
      </c>
      <c r="AD43" s="500">
        <f>([1]DATOS_CANTON!AD44-MIN([1]DATOS_CANTON!AD$3:AD$219))/(MAX([1]DATOS_CANTON!AD$3:AD$219)-MIN([1]DATOS_CANTON!AD$3:AD$219))</f>
        <v>1.0676156583629894E-2</v>
      </c>
      <c r="AE43" s="500">
        <f>(MAX([1]DATOS_CANTON!AE$3:AE$219)-[1]DATOS_CANTON!AE44)/(MAX([1]DATOS_CANTON!AE$3:AE$219)-MIN([1]DATOS_CANTON!AE$3:AE$219))</f>
        <v>1</v>
      </c>
      <c r="AF43" s="500">
        <f>(MAX([1]DATOS_CANTON!AF$3:AF$219)-[1]DATOS_CANTON!AF44)/(MAX([1]DATOS_CANTON!AF$3:AF$219)-MIN([1]DATOS_CANTON!AF$3:AF$219))</f>
        <v>1</v>
      </c>
      <c r="AG43" s="500">
        <f>([1]DATOS_CANTON!AG44-MIN([1]DATOS_CANTON!AG$3:AG$219))/(MAX([1]DATOS_CANTON!AG$3:AG$219)-MIN([1]DATOS_CANTON!AG$3:AG$219))</f>
        <v>1.319124831834596E-2</v>
      </c>
      <c r="AH43" s="500">
        <f>(MAX([1]DATOS_CANTON!AH$3:AH$219)-[1]DATOS_CANTON!AH44)/(MAX([1]DATOS_CANTON!AH$3:AH$219)-MIN([1]DATOS_CANTON!AH$3:AH$219))</f>
        <v>1</v>
      </c>
      <c r="AI43" s="501">
        <f t="shared" si="0"/>
        <v>0.61388230077670736</v>
      </c>
      <c r="AJ43" s="501">
        <f t="shared" si="1"/>
        <v>0.845535029391554</v>
      </c>
      <c r="AK43" s="501"/>
      <c r="AL43" s="502" t="str">
        <f t="shared" si="2"/>
        <v>MUY ALTAMENTE VULNERABLE</v>
      </c>
      <c r="AM43" s="503" t="str">
        <f t="shared" si="3"/>
        <v>5</v>
      </c>
    </row>
    <row r="44" spans="1:39">
      <c r="A44" s="492" t="str">
        <f>[1]DATOS_CANTON!A45</f>
        <v>CHIMBORAZO</v>
      </c>
      <c r="B44" s="499">
        <f>[1]DATOS_CANTON!B45</f>
        <v>601</v>
      </c>
      <c r="C44" s="492" t="str">
        <f>[1]DATOS_CANTON!C45</f>
        <v>RIOBAMBA</v>
      </c>
      <c r="D44" s="500">
        <f>([1]DATOS_CANTON!D45-MIN([1]DATOS_CANTON!D$3:D$219))/(MAX([1]DATOS_CANTON!D$3:D$219)-MIN([1]DATOS_CANTON!D$3:D$219))</f>
        <v>0.17896477183112336</v>
      </c>
      <c r="E44" s="500">
        <f>([1]DATOS_CANTON!E45-MIN([1]DATOS_CANTON!E$3:E$219))/(MAX([1]DATOS_CANTON!E$3:E$219)-MIN([1]DATOS_CANTON!E$3:E$219))</f>
        <v>5.9705131372932034E-2</v>
      </c>
      <c r="F44" s="500">
        <f>([1]DATOS_CANTON!F45-MIN([1]DATOS_CANTON!F$3:F$219))/(MAX([1]DATOS_CANTON!F$3:F$219)-MIN([1]DATOS_CANTON!F$3:F$219))</f>
        <v>3.6529680365296802E-2</v>
      </c>
      <c r="G44" s="500">
        <f>([1]DATOS_CANTON!G45-MIN([1]DATOS_CANTON!G$3:G$219))/(MAX([1]DATOS_CANTON!G$3:G$219)-MIN([1]DATOS_CANTON!G$3:G$219))</f>
        <v>8.934008802372119E-2</v>
      </c>
      <c r="H44" s="500">
        <f>([1]DATOS_CANTON!H45-MIN([1]DATOS_CANTON!H$3:H$219))/(MAX([1]DATOS_CANTON!H$3:H$219)-MIN([1]DATOS_CANTON!H$3:H$219))</f>
        <v>0.39029341206864737</v>
      </c>
      <c r="I44" s="500">
        <f>([1]DATOS_CANTON!I45-MIN([1]DATOS_CANTON!I$3:I$219))/(MAX([1]DATOS_CANTON!I$3:I$219)-MIN([1]DATOS_CANTON!I$3:I$219))</f>
        <v>9.4354851226970057E-2</v>
      </c>
      <c r="J44" s="500">
        <f>(MAX([1]DATOS_CANTON!J$3:J$219)-[1]DATOS_CANTON!J45)/(MAX([1]DATOS_CANTON!J$3:J$219)-MIN([1]DATOS_CANTON!J$3:J$219))</f>
        <v>0.92043951018939496</v>
      </c>
      <c r="K44" s="500">
        <f>(MAX([1]DATOS_CANTON!K$3:K$219)-[1]DATOS_CANTON!K45)/(MAX([1]DATOS_CANTON!K$3:K$219)-MIN([1]DATOS_CANTON!K$3:K$219))</f>
        <v>0.96844915159978739</v>
      </c>
      <c r="L44" s="500">
        <f>(MAX([1]DATOS_CANTON!L$3:L$219)-[1]DATOS_CANTON!L45)/(MAX([1]DATOS_CANTON!L$3:L$219)-MIN([1]DATOS_CANTON!L$3:L$219))</f>
        <v>0.90820368872607327</v>
      </c>
      <c r="M44" s="500">
        <f>(MAX([1]DATOS_CANTON!M$3:M$219)-[1]DATOS_CANTON!M45)/(MAX([1]DATOS_CANTON!M$3:M$219)-MIN([1]DATOS_CANTON!M$3:M$219))</f>
        <v>0.92932005903312864</v>
      </c>
      <c r="N44" s="500">
        <f>(MAX([1]DATOS_CANTON!N$3:N$219)-[1]DATOS_CANTON!N45)/(MAX([1]DATOS_CANTON!N$3:N$219)-MIN([1]DATOS_CANTON!N$3:N$219))</f>
        <v>0.92381142330034161</v>
      </c>
      <c r="O44" s="500">
        <f>(MAX([1]DATOS_CANTON!O$3:O$219)-[1]DATOS_CANTON!O45)/(MAX([1]DATOS_CANTON!O$3:O$219)-MIN([1]DATOS_CANTON!O$3:O$219))</f>
        <v>0.92597516270766356</v>
      </c>
      <c r="P44" s="500">
        <f>(MAX([1]DATOS_CANTON!P$3:P$219)-[1]DATOS_CANTON!P45)/(MAX([1]DATOS_CANTON!P$3:P$219)-MIN([1]DATOS_CANTON!P$3:P$219))</f>
        <v>0.9076898367217987</v>
      </c>
      <c r="Q44" s="500">
        <f>([1]DATOS_CANTON!Q45-MIN([1]DATOS_CANTON!Q$3:Q$219))/(MAX([1]DATOS_CANTON!Q$3:Q$219)-MIN([1]DATOS_CANTON!Q$3:Q$219))</f>
        <v>7.8230824382732767E-2</v>
      </c>
      <c r="R44" s="500">
        <f>(MAX([1]DATOS_CANTON!R$3:R$219)-[1]DATOS_CANTON!R45)/(MAX([1]DATOS_CANTON!R$3:R$219)-MIN([1]DATOS_CANTON!R$3:R$219))</f>
        <v>0.93449033023482608</v>
      </c>
      <c r="S44" s="500">
        <f>(MAX([1]DATOS_CANTON!S$3:S$219)-[1]DATOS_CANTON!S45)/(MAX([1]DATOS_CANTON!S$3:S$219)-MIN([1]DATOS_CANTON!S$3:S$219))</f>
        <v>0.95650582399090889</v>
      </c>
      <c r="T44" s="500">
        <f>([1]DATOS_CANTON!T45-MIN([1]DATOS_CANTON!T$3:T$219))/(MAX([1]DATOS_CANTON!T$3:T$219)-MIN([1]DATOS_CANTON!T$3:T$219))</f>
        <v>0.12080928945798945</v>
      </c>
      <c r="U44" s="500">
        <f>(MAX([1]DATOS_CANTON!U$3:U$219)-[1]DATOS_CANTON!U45)/(MAX([1]DATOS_CANTON!U$3:U$219)-MIN([1]DATOS_CANTON!U$3:U$219))</f>
        <v>0.85809711849149273</v>
      </c>
      <c r="V44" s="500">
        <f>(MAX([1]DATOS_CANTON!V$3:V$219)-[1]DATOS_CANTON!V45)/(MAX([1]DATOS_CANTON!V$3:V$219)-MIN([1]DATOS_CANTON!V$3:V$219))</f>
        <v>0.9984441682292351</v>
      </c>
      <c r="W44" s="500">
        <f>(MAX([1]DATOS_CANTON!W$3:W$219)-[1]DATOS_CANTON!W45)/(MAX([1]DATOS_CANTON!W$3:W$219)-MIN([1]DATOS_CANTON!W$3:W$219))</f>
        <v>0.88919024430335536</v>
      </c>
      <c r="X44" s="500">
        <f>([1]DATOS_CANTON!X45-MIN([1]DATOS_CANTON!X$3:X$219))/(MAX([1]DATOS_CANTON!X$3:X$219)-MIN([1]DATOS_CANTON!X$3:X$219))</f>
        <v>0.40425531914893614</v>
      </c>
      <c r="Y44" s="500">
        <f>(MAX([1]DATOS_CANTON!Y$3:Y$219)-[1]DATOS_CANTON!Y45)/(MAX([1]DATOS_CANTON!Y$3:Y$219)-MIN([1]DATOS_CANTON!Y$3:Y$219))</f>
        <v>0.61733361375976703</v>
      </c>
      <c r="Z44" s="500">
        <f>(MAX([1]DATOS_CANTON!Z$3:Z$219)-[1]DATOS_CANTON!Z45)/(MAX([1]DATOS_CANTON!Z$3:Z$219)-MIN([1]DATOS_CANTON!Z$3:Z$219))</f>
        <v>0.70153753391618934</v>
      </c>
      <c r="AA44" s="500">
        <f>(MAX([1]DATOS_CANTON!AA$3:AA$219)-[1]DATOS_CANTON!AA45)/(MAX([1]DATOS_CANTON!AA$3:AA$219)-MIN([1]DATOS_CANTON!AA$3:AA$219))</f>
        <v>0.90485484264454741</v>
      </c>
      <c r="AB44" s="500">
        <f>(MAX([1]DATOS_CANTON!AB$3:AB$219)-[1]DATOS_CANTON!AB45)/(MAX([1]DATOS_CANTON!AB$3:AB$219)-MIN([1]DATOS_CANTON!AB$3:AB$219))</f>
        <v>0.21960059797478357</v>
      </c>
      <c r="AC44" s="500">
        <f>(MAX([1]DATOS_CANTON!AC$3:AC$219)-[1]DATOS_CANTON!AC45)/(MAX([1]DATOS_CANTON!AC$3:AC$219)-MIN([1]DATOS_CANTON!AC$3:AC$219))</f>
        <v>0.91151258103596755</v>
      </c>
      <c r="AD44" s="500">
        <f>([1]DATOS_CANTON!AD45-MIN([1]DATOS_CANTON!AD$3:AD$219))/(MAX([1]DATOS_CANTON!AD$3:AD$219)-MIN([1]DATOS_CANTON!AD$3:AD$219))</f>
        <v>9.7864768683274025E-2</v>
      </c>
      <c r="AE44" s="500">
        <f>(MAX([1]DATOS_CANTON!AE$3:AE$219)-[1]DATOS_CANTON!AE45)/(MAX([1]DATOS_CANTON!AE$3:AE$219)-MIN([1]DATOS_CANTON!AE$3:AE$219))</f>
        <v>0.94089012517385262</v>
      </c>
      <c r="AF44" s="500">
        <f>(MAX([1]DATOS_CANTON!AF$3:AF$219)-[1]DATOS_CANTON!AF45)/(MAX([1]DATOS_CANTON!AF$3:AF$219)-MIN([1]DATOS_CANTON!AF$3:AF$219))</f>
        <v>0.94505494505494503</v>
      </c>
      <c r="AG44" s="500">
        <f>([1]DATOS_CANTON!AG45-MIN([1]DATOS_CANTON!AG$3:AG$219))/(MAX([1]DATOS_CANTON!AG$3:AG$219)-MIN([1]DATOS_CANTON!AG$3:AG$219))</f>
        <v>2.1953550945266586E-2</v>
      </c>
      <c r="AH44" s="500">
        <f>(MAX([1]DATOS_CANTON!AH$3:AH$219)-[1]DATOS_CANTON!AH45)/(MAX([1]DATOS_CANTON!AH$3:AH$219)-MIN([1]DATOS_CANTON!AH$3:AH$219))</f>
        <v>1</v>
      </c>
      <c r="AI44" s="501">
        <f t="shared" si="0"/>
        <v>0.56628710163275231</v>
      </c>
      <c r="AJ44" s="501">
        <f t="shared" si="1"/>
        <v>0.72527804163858223</v>
      </c>
      <c r="AK44" s="501"/>
      <c r="AL44" s="502" t="str">
        <f t="shared" si="2"/>
        <v>MODERADAMENTE VULNERABLE</v>
      </c>
      <c r="AM44" s="503" t="str">
        <f t="shared" si="3"/>
        <v>2</v>
      </c>
    </row>
    <row r="45" spans="1:39">
      <c r="A45" s="492" t="str">
        <f>[1]DATOS_CANTON!A46</f>
        <v>CHIMBORAZO</v>
      </c>
      <c r="B45" s="499">
        <f>[1]DATOS_CANTON!B46</f>
        <v>602</v>
      </c>
      <c r="C45" s="492" t="str">
        <f>[1]DATOS_CANTON!C46</f>
        <v>ALAUSI</v>
      </c>
      <c r="D45" s="500">
        <f>([1]DATOS_CANTON!D46-MIN([1]DATOS_CANTON!D$3:D$219))/(MAX([1]DATOS_CANTON!D$3:D$219)-MIN([1]DATOS_CANTON!D$3:D$219))</f>
        <v>0.7184862002705521</v>
      </c>
      <c r="E45" s="500">
        <f>([1]DATOS_CANTON!E46-MIN([1]DATOS_CANTON!E$3:E$219))/(MAX([1]DATOS_CANTON!E$3:E$219)-MIN([1]DATOS_CANTON!E$3:E$219))</f>
        <v>6.8154179823396548E-3</v>
      </c>
      <c r="F45" s="500">
        <f>([1]DATOS_CANTON!F46-MIN([1]DATOS_CANTON!F$3:F$219))/(MAX([1]DATOS_CANTON!F$3:F$219)-MIN([1]DATOS_CANTON!F$3:F$219))</f>
        <v>0</v>
      </c>
      <c r="G45" s="500">
        <f>([1]DATOS_CANTON!G46-MIN([1]DATOS_CANTON!G$3:G$219))/(MAX([1]DATOS_CANTON!G$3:G$219)-MIN([1]DATOS_CANTON!G$3:G$219))</f>
        <v>2.2657465395508398E-2</v>
      </c>
      <c r="H45" s="500">
        <f>([1]DATOS_CANTON!H46-MIN([1]DATOS_CANTON!H$3:H$219))/(MAX([1]DATOS_CANTON!H$3:H$219)-MIN([1]DATOS_CANTON!H$3:H$219))</f>
        <v>0.14283078058682414</v>
      </c>
      <c r="I45" s="500">
        <f>([1]DATOS_CANTON!I46-MIN([1]DATOS_CANTON!I$3:I$219))/(MAX([1]DATOS_CANTON!I$3:I$219)-MIN([1]DATOS_CANTON!I$3:I$219))</f>
        <v>2.4174647275210702E-2</v>
      </c>
      <c r="J45" s="500">
        <f>(MAX([1]DATOS_CANTON!J$3:J$219)-[1]DATOS_CANTON!J46)/(MAX([1]DATOS_CANTON!J$3:J$219)-MIN([1]DATOS_CANTON!J$3:J$219))</f>
        <v>0.99299467385315432</v>
      </c>
      <c r="K45" s="500">
        <f>(MAX([1]DATOS_CANTON!K$3:K$219)-[1]DATOS_CANTON!K46)/(MAX([1]DATOS_CANTON!K$3:K$219)-MIN([1]DATOS_CANTON!K$3:K$219))</f>
        <v>0.99274565295302597</v>
      </c>
      <c r="L45" s="500">
        <f>(MAX([1]DATOS_CANTON!L$3:L$219)-[1]DATOS_CANTON!L46)/(MAX([1]DATOS_CANTON!L$3:L$219)-MIN([1]DATOS_CANTON!L$3:L$219))</f>
        <v>0.98480105301552567</v>
      </c>
      <c r="M45" s="500">
        <f>(MAX([1]DATOS_CANTON!M$3:M$219)-[1]DATOS_CANTON!M46)/(MAX([1]DATOS_CANTON!M$3:M$219)-MIN([1]DATOS_CANTON!M$3:M$219))</f>
        <v>0.99312312973426942</v>
      </c>
      <c r="N45" s="500">
        <f>(MAX([1]DATOS_CANTON!N$3:N$219)-[1]DATOS_CANTON!N46)/(MAX([1]DATOS_CANTON!N$3:N$219)-MIN([1]DATOS_CANTON!N$3:N$219))</f>
        <v>0.99101956356824095</v>
      </c>
      <c r="O45" s="500">
        <f>(MAX([1]DATOS_CANTON!O$3:O$219)-[1]DATOS_CANTON!O46)/(MAX([1]DATOS_CANTON!O$3:O$219)-MIN([1]DATOS_CANTON!O$3:O$219))</f>
        <v>0.99483668570339112</v>
      </c>
      <c r="P45" s="500">
        <f>(MAX([1]DATOS_CANTON!P$3:P$219)-[1]DATOS_CANTON!P46)/(MAX([1]DATOS_CANTON!P$3:P$219)-MIN([1]DATOS_CANTON!P$3:P$219))</f>
        <v>0.98891769726728307</v>
      </c>
      <c r="Q45" s="500">
        <f>([1]DATOS_CANTON!Q46-MIN([1]DATOS_CANTON!Q$3:Q$219))/(MAX([1]DATOS_CANTON!Q$3:Q$219)-MIN([1]DATOS_CANTON!Q$3:Q$219))</f>
        <v>1.0684078124992237E-2</v>
      </c>
      <c r="R45" s="500">
        <f>(MAX([1]DATOS_CANTON!R$3:R$219)-[1]DATOS_CANTON!R46)/(MAX([1]DATOS_CANTON!R$3:R$219)-MIN([1]DATOS_CANTON!R$3:R$219))</f>
        <v>0.99793777932375316</v>
      </c>
      <c r="S45" s="500">
        <f>(MAX([1]DATOS_CANTON!S$3:S$219)-[1]DATOS_CANTON!S46)/(MAX([1]DATOS_CANTON!S$3:S$219)-MIN([1]DATOS_CANTON!S$3:S$219))</f>
        <v>0.99674380996088197</v>
      </c>
      <c r="T45" s="500">
        <f>([1]DATOS_CANTON!T46-MIN([1]DATOS_CANTON!T$3:T$219))/(MAX([1]DATOS_CANTON!T$3:T$219)-MIN([1]DATOS_CANTON!T$3:T$219))</f>
        <v>0.29769827623651268</v>
      </c>
      <c r="U45" s="500">
        <f>(MAX([1]DATOS_CANTON!U$3:U$219)-[1]DATOS_CANTON!U46)/(MAX([1]DATOS_CANTON!U$3:U$219)-MIN([1]DATOS_CANTON!U$3:U$219))</f>
        <v>0.95008394032237486</v>
      </c>
      <c r="V45" s="500">
        <f>(MAX([1]DATOS_CANTON!V$3:V$219)-[1]DATOS_CANTON!V46)/(MAX([1]DATOS_CANTON!V$3:V$219)-MIN([1]DATOS_CANTON!V$3:V$219))</f>
        <v>0.99920413773747563</v>
      </c>
      <c r="W45" s="500">
        <f>(MAX([1]DATOS_CANTON!W$3:W$219)-[1]DATOS_CANTON!W46)/(MAX([1]DATOS_CANTON!W$3:W$219)-MIN([1]DATOS_CANTON!W$3:W$219))</f>
        <v>0.99459614949968156</v>
      </c>
      <c r="X45" s="500">
        <f>([1]DATOS_CANTON!X46-MIN([1]DATOS_CANTON!X$3:X$219))/(MAX([1]DATOS_CANTON!X$3:X$219)-MIN([1]DATOS_CANTON!X$3:X$219))</f>
        <v>0.1276595744680851</v>
      </c>
      <c r="Y45" s="500">
        <f>(MAX([1]DATOS_CANTON!Y$3:Y$219)-[1]DATOS_CANTON!Y46)/(MAX([1]DATOS_CANTON!Y$3:Y$219)-MIN([1]DATOS_CANTON!Y$3:Y$219))</f>
        <v>0.82386011010002502</v>
      </c>
      <c r="Z45" s="500">
        <f>(MAX([1]DATOS_CANTON!Z$3:Z$219)-[1]DATOS_CANTON!Z46)/(MAX([1]DATOS_CANTON!Z$3:Z$219)-MIN([1]DATOS_CANTON!Z$3:Z$219))</f>
        <v>0.99065420560747663</v>
      </c>
      <c r="AA45" s="500">
        <f>(MAX([1]DATOS_CANTON!AA$3:AA$219)-[1]DATOS_CANTON!AA46)/(MAX([1]DATOS_CANTON!AA$3:AA$219)-MIN([1]DATOS_CANTON!AA$3:AA$219))</f>
        <v>0.98999756038058062</v>
      </c>
      <c r="AB45" s="500">
        <f>(MAX([1]DATOS_CANTON!AB$3:AB$219)-[1]DATOS_CANTON!AB46)/(MAX([1]DATOS_CANTON!AB$3:AB$219)-MIN([1]DATOS_CANTON!AB$3:AB$219))</f>
        <v>0.15003178639542269</v>
      </c>
      <c r="AC45" s="500">
        <f>(MAX([1]DATOS_CANTON!AC$3:AC$219)-[1]DATOS_CANTON!AC46)/(MAX([1]DATOS_CANTON!AC$3:AC$219)-MIN([1]DATOS_CANTON!AC$3:AC$219))</f>
        <v>0.98448613448269395</v>
      </c>
      <c r="AD45" s="500">
        <f>([1]DATOS_CANTON!AD46-MIN([1]DATOS_CANTON!AD$3:AD$219))/(MAX([1]DATOS_CANTON!AD$3:AD$219)-MIN([1]DATOS_CANTON!AD$3:AD$219))</f>
        <v>4.8042704626334518E-2</v>
      </c>
      <c r="AE45" s="500">
        <f>(MAX([1]DATOS_CANTON!AE$3:AE$219)-[1]DATOS_CANTON!AE46)/(MAX([1]DATOS_CANTON!AE$3:AE$219)-MIN([1]DATOS_CANTON!AE$3:AE$219))</f>
        <v>0.99443671766342145</v>
      </c>
      <c r="AF45" s="500">
        <f>(MAX([1]DATOS_CANTON!AF$3:AF$219)-[1]DATOS_CANTON!AF46)/(MAX([1]DATOS_CANTON!AF$3:AF$219)-MIN([1]DATOS_CANTON!AF$3:AF$219))</f>
        <v>1</v>
      </c>
      <c r="AG45" s="500">
        <f>([1]DATOS_CANTON!AG46-MIN([1]DATOS_CANTON!AG$3:AG$219))/(MAX([1]DATOS_CANTON!AG$3:AG$219)-MIN([1]DATOS_CANTON!AG$3:AG$219))</f>
        <v>5.6397365998725486E-3</v>
      </c>
      <c r="AH45" s="500">
        <f>(MAX([1]DATOS_CANTON!AH$3:AH$219)-[1]DATOS_CANTON!AH46)/(MAX([1]DATOS_CANTON!AH$3:AH$219)-MIN([1]DATOS_CANTON!AH$3:AH$219))</f>
        <v>0.90909090909090906</v>
      </c>
      <c r="AI45" s="501">
        <f t="shared" si="0"/>
        <v>0.60637911105658482</v>
      </c>
      <c r="AJ45" s="501">
        <f t="shared" si="1"/>
        <v>0.8265770039917254</v>
      </c>
      <c r="AK45" s="501"/>
      <c r="AL45" s="502" t="str">
        <f t="shared" si="2"/>
        <v>ALTAMENTE VULNERABLE</v>
      </c>
      <c r="AM45" s="503" t="str">
        <f t="shared" si="3"/>
        <v>4</v>
      </c>
    </row>
    <row r="46" spans="1:39">
      <c r="A46" s="492" t="str">
        <f>[1]DATOS_CANTON!A47</f>
        <v>CHIMBORAZO</v>
      </c>
      <c r="B46" s="499">
        <f>[1]DATOS_CANTON!B47</f>
        <v>603</v>
      </c>
      <c r="C46" s="492" t="str">
        <f>[1]DATOS_CANTON!C47</f>
        <v>COLTA</v>
      </c>
      <c r="D46" s="500">
        <f>([1]DATOS_CANTON!D47-MIN([1]DATOS_CANTON!D$3:D$219))/(MAX([1]DATOS_CANTON!D$3:D$219)-MIN([1]DATOS_CANTON!D$3:D$219))</f>
        <v>0.77166454702732745</v>
      </c>
      <c r="E46" s="500">
        <f>([1]DATOS_CANTON!E47-MIN([1]DATOS_CANTON!E$3:E$219))/(MAX([1]DATOS_CANTON!E$3:E$219)-MIN([1]DATOS_CANTON!E$3:E$219))</f>
        <v>1.3888643555175264E-2</v>
      </c>
      <c r="F46" s="500">
        <f>([1]DATOS_CANTON!F47-MIN([1]DATOS_CANTON!F$3:F$219))/(MAX([1]DATOS_CANTON!F$3:F$219)-MIN([1]DATOS_CANTON!F$3:F$219))</f>
        <v>0</v>
      </c>
      <c r="G46" s="500">
        <f>([1]DATOS_CANTON!G47-MIN([1]DATOS_CANTON!G$3:G$219))/(MAX([1]DATOS_CANTON!G$3:G$219)-MIN([1]DATOS_CANTON!G$3:G$219))</f>
        <v>1.6341563950164215E-2</v>
      </c>
      <c r="H46" s="500">
        <f>([1]DATOS_CANTON!H47-MIN([1]DATOS_CANTON!H$3:H$219))/(MAX([1]DATOS_CANTON!H$3:H$219)-MIN([1]DATOS_CANTON!H$3:H$219))</f>
        <v>0.24155748293042997</v>
      </c>
      <c r="I46" s="500">
        <f>([1]DATOS_CANTON!I47-MIN([1]DATOS_CANTON!I$3:I$219))/(MAX([1]DATOS_CANTON!I$3:I$219)-MIN([1]DATOS_CANTON!I$3:I$219))</f>
        <v>2.1924038058577927E-2</v>
      </c>
      <c r="J46" s="500">
        <f>(MAX([1]DATOS_CANTON!J$3:J$219)-[1]DATOS_CANTON!J47)/(MAX([1]DATOS_CANTON!J$3:J$219)-MIN([1]DATOS_CANTON!J$3:J$219))</f>
        <v>0.99367121819210857</v>
      </c>
      <c r="K46" s="500">
        <f>(MAX([1]DATOS_CANTON!K$3:K$219)-[1]DATOS_CANTON!K47)/(MAX([1]DATOS_CANTON!K$3:K$219)-MIN([1]DATOS_CANTON!K$3:K$219))</f>
        <v>0.99817714448138217</v>
      </c>
      <c r="L46" s="500">
        <f>(MAX([1]DATOS_CANTON!L$3:L$219)-[1]DATOS_CANTON!L47)/(MAX([1]DATOS_CANTON!L$3:L$219)-MIN([1]DATOS_CANTON!L$3:L$219))</f>
        <v>0.98069524398560037</v>
      </c>
      <c r="M46" s="500">
        <f>(MAX([1]DATOS_CANTON!M$3:M$219)-[1]DATOS_CANTON!M47)/(MAX([1]DATOS_CANTON!M$3:M$219)-MIN([1]DATOS_CANTON!M$3:M$219))</f>
        <v>0.99065417512617926</v>
      </c>
      <c r="N46" s="500">
        <f>(MAX([1]DATOS_CANTON!N$3:N$219)-[1]DATOS_CANTON!N47)/(MAX([1]DATOS_CANTON!N$3:N$219)-MIN([1]DATOS_CANTON!N$3:N$219))</f>
        <v>0.99102490588616587</v>
      </c>
      <c r="O46" s="500">
        <f>(MAX([1]DATOS_CANTON!O$3:O$219)-[1]DATOS_CANTON!O47)/(MAX([1]DATOS_CANTON!O$3:O$219)-MIN([1]DATOS_CANTON!O$3:O$219))</f>
        <v>0.99722335364109849</v>
      </c>
      <c r="P46" s="500">
        <f>(MAX([1]DATOS_CANTON!P$3:P$219)-[1]DATOS_CANTON!P47)/(MAX([1]DATOS_CANTON!P$3:P$219)-MIN([1]DATOS_CANTON!P$3:P$219))</f>
        <v>0.98115708489019182</v>
      </c>
      <c r="Q46" s="500">
        <f>([1]DATOS_CANTON!Q47-MIN([1]DATOS_CANTON!Q$3:Q$219))/(MAX([1]DATOS_CANTON!Q$3:Q$219)-MIN([1]DATOS_CANTON!Q$3:Q$219))</f>
        <v>1.077202314792502E-2</v>
      </c>
      <c r="R46" s="500">
        <f>(MAX([1]DATOS_CANTON!R$3:R$219)-[1]DATOS_CANTON!R47)/(MAX([1]DATOS_CANTON!R$3:R$219)-MIN([1]DATOS_CANTON!R$3:R$219))</f>
        <v>0.99859930493224802</v>
      </c>
      <c r="S46" s="500">
        <f>(MAX([1]DATOS_CANTON!S$3:S$219)-[1]DATOS_CANTON!S47)/(MAX([1]DATOS_CANTON!S$3:S$219)-MIN([1]DATOS_CANTON!S$3:S$219))</f>
        <v>0.99862868506741842</v>
      </c>
      <c r="T46" s="500">
        <f>([1]DATOS_CANTON!T47-MIN([1]DATOS_CANTON!T$3:T$219))/(MAX([1]DATOS_CANTON!T$3:T$219)-MIN([1]DATOS_CANTON!T$3:T$219))</f>
        <v>0.19455922265624809</v>
      </c>
      <c r="U46" s="500">
        <f>(MAX([1]DATOS_CANTON!U$3:U$219)-[1]DATOS_CANTON!U47)/(MAX([1]DATOS_CANTON!U$3:U$219)-MIN([1]DATOS_CANTON!U$3:U$219))</f>
        <v>0.84758078348621391</v>
      </c>
      <c r="V46" s="500">
        <f>(MAX([1]DATOS_CANTON!V$3:V$219)-[1]DATOS_CANTON!V47)/(MAX([1]DATOS_CANTON!V$3:V$219)-MIN([1]DATOS_CANTON!V$3:V$219))</f>
        <v>0.99956769735220041</v>
      </c>
      <c r="W46" s="500">
        <f>(MAX([1]DATOS_CANTON!W$3:W$219)-[1]DATOS_CANTON!W47)/(MAX([1]DATOS_CANTON!W$3:W$219)-MIN([1]DATOS_CANTON!W$3:W$219))</f>
        <v>0.99761655263103821</v>
      </c>
      <c r="X46" s="500">
        <f>([1]DATOS_CANTON!X47-MIN([1]DATOS_CANTON!X$3:X$219))/(MAX([1]DATOS_CANTON!X$3:X$219)-MIN([1]DATOS_CANTON!X$3:X$219))</f>
        <v>0.40425531914893614</v>
      </c>
      <c r="Y46" s="500">
        <f>(MAX([1]DATOS_CANTON!Y$3:Y$219)-[1]DATOS_CANTON!Y47)/(MAX([1]DATOS_CANTON!Y$3:Y$219)-MIN([1]DATOS_CANTON!Y$3:Y$219))</f>
        <v>0.84579159479416599</v>
      </c>
      <c r="Z46" s="500">
        <f>(MAX([1]DATOS_CANTON!Z$3:Z$219)-[1]DATOS_CANTON!Z47)/(MAX([1]DATOS_CANTON!Z$3:Z$219)-MIN([1]DATOS_CANTON!Z$3:Z$219))</f>
        <v>0.98160988845342179</v>
      </c>
      <c r="AA46" s="500">
        <f>(MAX([1]DATOS_CANTON!AA$3:AA$219)-[1]DATOS_CANTON!AA47)/(MAX([1]DATOS_CANTON!AA$3:AA$219)-MIN([1]DATOS_CANTON!AA$3:AA$219))</f>
        <v>0.99170529397413998</v>
      </c>
      <c r="AB46" s="500">
        <f>(MAX([1]DATOS_CANTON!AB$3:AB$219)-[1]DATOS_CANTON!AB47)/(MAX([1]DATOS_CANTON!AB$3:AB$219)-MIN([1]DATOS_CANTON!AB$3:AB$219))</f>
        <v>0.23979855371900832</v>
      </c>
      <c r="AC46" s="500">
        <f>(MAX([1]DATOS_CANTON!AC$3:AC$219)-[1]DATOS_CANTON!AC47)/(MAX([1]DATOS_CANTON!AC$3:AC$219)-MIN([1]DATOS_CANTON!AC$3:AC$219))</f>
        <v>0.97900832202113974</v>
      </c>
      <c r="AD46" s="500">
        <f>([1]DATOS_CANTON!AD47-MIN([1]DATOS_CANTON!AD$3:AD$219))/(MAX([1]DATOS_CANTON!AD$3:AD$219)-MIN([1]DATOS_CANTON!AD$3:AD$219))</f>
        <v>2.6690391459074734E-2</v>
      </c>
      <c r="AE46" s="500">
        <f>(MAX([1]DATOS_CANTON!AE$3:AE$219)-[1]DATOS_CANTON!AE47)/(MAX([1]DATOS_CANTON!AE$3:AE$219)-MIN([1]DATOS_CANTON!AE$3:AE$219))</f>
        <v>0.99652294853963841</v>
      </c>
      <c r="AF46" s="500">
        <f>(MAX([1]DATOS_CANTON!AF$3:AF$219)-[1]DATOS_CANTON!AF47)/(MAX([1]DATOS_CANTON!AF$3:AF$219)-MIN([1]DATOS_CANTON!AF$3:AF$219))</f>
        <v>1</v>
      </c>
      <c r="AG46" s="500">
        <f>([1]DATOS_CANTON!AG47-MIN([1]DATOS_CANTON!AG$3:AG$219))/(MAX([1]DATOS_CANTON!AG$3:AG$219)-MIN([1]DATOS_CANTON!AG$3:AG$219))</f>
        <v>1.4055087446010054E-3</v>
      </c>
      <c r="AH46" s="500">
        <f>(MAX([1]DATOS_CANTON!AH$3:AH$219)-[1]DATOS_CANTON!AH47)/(MAX([1]DATOS_CANTON!AH$3:AH$219)-MIN([1]DATOS_CANTON!AH$3:AH$219))</f>
        <v>1</v>
      </c>
      <c r="AI46" s="501">
        <f t="shared" si="0"/>
        <v>0.62644728887705092</v>
      </c>
      <c r="AJ46" s="501">
        <f t="shared" si="1"/>
        <v>0.87728250912221017</v>
      </c>
      <c r="AK46" s="501"/>
      <c r="AL46" s="502" t="str">
        <f t="shared" si="2"/>
        <v>MUY ALTAMENTE VULNERABLE</v>
      </c>
      <c r="AM46" s="503" t="str">
        <f t="shared" si="3"/>
        <v>5</v>
      </c>
    </row>
    <row r="47" spans="1:39">
      <c r="A47" s="492" t="str">
        <f>[1]DATOS_CANTON!A48</f>
        <v>CHIMBORAZO</v>
      </c>
      <c r="B47" s="499">
        <f>[1]DATOS_CANTON!B48</f>
        <v>604</v>
      </c>
      <c r="C47" s="492" t="str">
        <f>[1]DATOS_CANTON!C48</f>
        <v>CHAMBO</v>
      </c>
      <c r="D47" s="500">
        <f>([1]DATOS_CANTON!D48-MIN([1]DATOS_CANTON!D$3:D$219))/(MAX([1]DATOS_CANTON!D$3:D$219)-MIN([1]DATOS_CANTON!D$3:D$219))</f>
        <v>0.28570129584649245</v>
      </c>
      <c r="E47" s="500">
        <f>([1]DATOS_CANTON!E48-MIN([1]DATOS_CANTON!E$3:E$219))/(MAX([1]DATOS_CANTON!E$3:E$219)-MIN([1]DATOS_CANTON!E$3:E$219))</f>
        <v>1.878971217931644E-2</v>
      </c>
      <c r="F47" s="500">
        <f>([1]DATOS_CANTON!F48-MIN([1]DATOS_CANTON!F$3:F$219))/(MAX([1]DATOS_CANTON!F$3:F$219)-MIN([1]DATOS_CANTON!F$3:F$219))</f>
        <v>0</v>
      </c>
      <c r="G47" s="500">
        <f>([1]DATOS_CANTON!G48-MIN([1]DATOS_CANTON!G$3:G$219))/(MAX([1]DATOS_CANTON!G$3:G$219)-MIN([1]DATOS_CANTON!G$3:G$219))</f>
        <v>4.1219567327509411E-3</v>
      </c>
      <c r="H47" s="500">
        <f>([1]DATOS_CANTON!H48-MIN([1]DATOS_CANTON!H$3:H$219))/(MAX([1]DATOS_CANTON!H$3:H$219)-MIN([1]DATOS_CANTON!H$3:H$219))</f>
        <v>6.3664882819708432E-2</v>
      </c>
      <c r="I47" s="500">
        <f>([1]DATOS_CANTON!I48-MIN([1]DATOS_CANTON!I$3:I$219))/(MAX([1]DATOS_CANTON!I$3:I$219)-MIN([1]DATOS_CANTON!I$3:I$219))</f>
        <v>4.656432861998851E-3</v>
      </c>
      <c r="J47" s="500">
        <f>(MAX([1]DATOS_CANTON!J$3:J$219)-[1]DATOS_CANTON!J48)/(MAX([1]DATOS_CANTON!J$3:J$219)-MIN([1]DATOS_CANTON!J$3:J$219))</f>
        <v>0.99662290055735259</v>
      </c>
      <c r="K47" s="500">
        <f>(MAX([1]DATOS_CANTON!K$3:K$219)-[1]DATOS_CANTON!K48)/(MAX([1]DATOS_CANTON!K$3:K$219)-MIN([1]DATOS_CANTON!K$3:K$219))</f>
        <v>0.99954892049878274</v>
      </c>
      <c r="L47" s="500">
        <f>(MAX([1]DATOS_CANTON!L$3:L$219)-[1]DATOS_CANTON!L48)/(MAX([1]DATOS_CANTON!L$3:L$219)-MIN([1]DATOS_CANTON!L$3:L$219))</f>
        <v>0.99537719840778982</v>
      </c>
      <c r="M47" s="500">
        <f>(MAX([1]DATOS_CANTON!M$3:M$219)-[1]DATOS_CANTON!M48)/(MAX([1]DATOS_CANTON!M$3:M$219)-MIN([1]DATOS_CANTON!M$3:M$219))</f>
        <v>0.99584811199986956</v>
      </c>
      <c r="N47" s="500">
        <f>(MAX([1]DATOS_CANTON!N$3:N$219)-[1]DATOS_CANTON!N48)/(MAX([1]DATOS_CANTON!N$3:N$219)-MIN([1]DATOS_CANTON!N$3:N$219))</f>
        <v>0.9969406326016732</v>
      </c>
      <c r="O47" s="500">
        <f>(MAX([1]DATOS_CANTON!O$3:O$219)-[1]DATOS_CANTON!O48)/(MAX([1]DATOS_CANTON!O$3:O$219)-MIN([1]DATOS_CANTON!O$3:O$219))</f>
        <v>0.99708122817204115</v>
      </c>
      <c r="P47" s="500">
        <f>(MAX([1]DATOS_CANTON!P$3:P$219)-[1]DATOS_CANTON!P48)/(MAX([1]DATOS_CANTON!P$3:P$219)-MIN([1]DATOS_CANTON!P$3:P$219))</f>
        <v>0.99600585267014841</v>
      </c>
      <c r="Q47" s="500">
        <f>([1]DATOS_CANTON!Q48-MIN([1]DATOS_CANTON!Q$3:Q$219))/(MAX([1]DATOS_CANTON!Q$3:Q$219)-MIN([1]DATOS_CANTON!Q$3:Q$219))</f>
        <v>2.5136376893612855E-3</v>
      </c>
      <c r="R47" s="500">
        <f>(MAX([1]DATOS_CANTON!R$3:R$219)-[1]DATOS_CANTON!R48)/(MAX([1]DATOS_CANTON!R$3:R$219)-MIN([1]DATOS_CANTON!R$3:R$219))</f>
        <v>0.99882291922244337</v>
      </c>
      <c r="S47" s="500">
        <f>(MAX([1]DATOS_CANTON!S$3:S$219)-[1]DATOS_CANTON!S48)/(MAX([1]DATOS_CANTON!S$3:S$219)-MIN([1]DATOS_CANTON!S$3:S$219))</f>
        <v>0.99919687930243228</v>
      </c>
      <c r="T47" s="500">
        <f>([1]DATOS_CANTON!T48-MIN([1]DATOS_CANTON!T$3:T$219))/(MAX([1]DATOS_CANTON!T$3:T$219)-MIN([1]DATOS_CANTON!T$3:T$219))</f>
        <v>0.1883799873353923</v>
      </c>
      <c r="U47" s="500">
        <f>(MAX([1]DATOS_CANTON!U$3:U$219)-[1]DATOS_CANTON!U48)/(MAX([1]DATOS_CANTON!U$3:U$219)-MIN([1]DATOS_CANTON!U$3:U$219))</f>
        <v>0.98118475116860537</v>
      </c>
      <c r="V47" s="500">
        <f>(MAX([1]DATOS_CANTON!V$3:V$219)-[1]DATOS_CANTON!V48)/(MAX([1]DATOS_CANTON!V$3:V$219)-MIN([1]DATOS_CANTON!V$3:V$219))</f>
        <v>0.99949553978881212</v>
      </c>
      <c r="W47" s="500">
        <f>(MAX([1]DATOS_CANTON!W$3:W$219)-[1]DATOS_CANTON!W48)/(MAX([1]DATOS_CANTON!W$3:W$219)-MIN([1]DATOS_CANTON!W$3:W$219))</f>
        <v>0.99289075181326925</v>
      </c>
      <c r="X47" s="500">
        <f>([1]DATOS_CANTON!X48-MIN([1]DATOS_CANTON!X$3:X$219))/(MAX([1]DATOS_CANTON!X$3:X$219)-MIN([1]DATOS_CANTON!X$3:X$219))</f>
        <v>0.14893617021276595</v>
      </c>
      <c r="Y47" s="500">
        <f>(MAX([1]DATOS_CANTON!Y$3:Y$219)-[1]DATOS_CANTON!Y48)/(MAX([1]DATOS_CANTON!Y$3:Y$219)-MIN([1]DATOS_CANTON!Y$3:Y$219))</f>
        <v>0.71830742740351194</v>
      </c>
      <c r="Z47" s="500">
        <f>(MAX([1]DATOS_CANTON!Z$3:Z$219)-[1]DATOS_CANTON!Z48)/(MAX([1]DATOS_CANTON!Z$3:Z$219)-MIN([1]DATOS_CANTON!Z$3:Z$219))</f>
        <v>1</v>
      </c>
      <c r="AA47" s="500">
        <f>(MAX([1]DATOS_CANTON!AA$3:AA$219)-[1]DATOS_CANTON!AA48)/(MAX([1]DATOS_CANTON!AA$3:AA$219)-MIN([1]DATOS_CANTON!AA$3:AA$219))</f>
        <v>0.99939009514515731</v>
      </c>
      <c r="AB47" s="500">
        <f>(MAX([1]DATOS_CANTON!AB$3:AB$219)-[1]DATOS_CANTON!AB48)/(MAX([1]DATOS_CANTON!AB$3:AB$219)-MIN([1]DATOS_CANTON!AB$3:AB$219))</f>
        <v>0.18646694214876033</v>
      </c>
      <c r="AC47" s="500">
        <f>(MAX([1]DATOS_CANTON!AC$3:AC$219)-[1]DATOS_CANTON!AC48)/(MAX([1]DATOS_CANTON!AC$3:AC$219)-MIN([1]DATOS_CANTON!AC$3:AC$219))</f>
        <v>0.99631128654568357</v>
      </c>
      <c r="AD47" s="500">
        <f>([1]DATOS_CANTON!AD48-MIN([1]DATOS_CANTON!AD$3:AD$219))/(MAX([1]DATOS_CANTON!AD$3:AD$219)-MIN([1]DATOS_CANTON!AD$3:AD$219))</f>
        <v>3.5587188612099642E-3</v>
      </c>
      <c r="AE47" s="500">
        <f>(MAX([1]DATOS_CANTON!AE$3:AE$219)-[1]DATOS_CANTON!AE48)/(MAX([1]DATOS_CANTON!AE$3:AE$219)-MIN([1]DATOS_CANTON!AE$3:AE$219))</f>
        <v>1</v>
      </c>
      <c r="AF47" s="500">
        <f>(MAX([1]DATOS_CANTON!AF$3:AF$219)-[1]DATOS_CANTON!AF48)/(MAX([1]DATOS_CANTON!AF$3:AF$219)-MIN([1]DATOS_CANTON!AF$3:AF$219))</f>
        <v>1</v>
      </c>
      <c r="AG47" s="500">
        <f>([1]DATOS_CANTON!AG48-MIN([1]DATOS_CANTON!AG$3:AG$219))/(MAX([1]DATOS_CANTON!AG$3:AG$219)-MIN([1]DATOS_CANTON!AG$3:AG$219))</f>
        <v>1.3099199886709622E-4</v>
      </c>
      <c r="AH47" s="500">
        <f>(MAX([1]DATOS_CANTON!AH$3:AH$219)-[1]DATOS_CANTON!AH48)/(MAX([1]DATOS_CANTON!AH$3:AH$219)-MIN([1]DATOS_CANTON!AH$3:AH$219))</f>
        <v>1</v>
      </c>
      <c r="AI47" s="501">
        <f t="shared" si="0"/>
        <v>0.58128634313701011</v>
      </c>
      <c r="AJ47" s="501">
        <f t="shared" si="1"/>
        <v>0.7631760572856181</v>
      </c>
      <c r="AK47" s="501"/>
      <c r="AL47" s="502" t="str">
        <f t="shared" si="2"/>
        <v>VULNERABLE.</v>
      </c>
      <c r="AM47" s="503" t="str">
        <f t="shared" si="3"/>
        <v>3</v>
      </c>
    </row>
    <row r="48" spans="1:39">
      <c r="A48" s="492" t="str">
        <f>[1]DATOS_CANTON!A49</f>
        <v>CHIMBORAZO</v>
      </c>
      <c r="B48" s="499">
        <f>[1]DATOS_CANTON!B49</f>
        <v>605</v>
      </c>
      <c r="C48" s="492" t="str">
        <f>[1]DATOS_CANTON!C49</f>
        <v>CHUNCHI</v>
      </c>
      <c r="D48" s="500">
        <f>([1]DATOS_CANTON!D49-MIN([1]DATOS_CANTON!D$3:D$219))/(MAX([1]DATOS_CANTON!D$3:D$219)-MIN([1]DATOS_CANTON!D$3:D$219))</f>
        <v>0.61135694391570028</v>
      </c>
      <c r="E48" s="500">
        <f>([1]DATOS_CANTON!E49-MIN([1]DATOS_CANTON!E$3:E$219))/(MAX([1]DATOS_CANTON!E$3:E$219)-MIN([1]DATOS_CANTON!E$3:E$219))</f>
        <v>1.1978416035989448E-2</v>
      </c>
      <c r="F48" s="500">
        <f>([1]DATOS_CANTON!F49-MIN([1]DATOS_CANTON!F$3:F$219))/(MAX([1]DATOS_CANTON!F$3:F$219)-MIN([1]DATOS_CANTON!F$3:F$219))</f>
        <v>0</v>
      </c>
      <c r="G48" s="500">
        <f>([1]DATOS_CANTON!G49-MIN([1]DATOS_CANTON!G$3:G$219))/(MAX([1]DATOS_CANTON!G$3:G$219)-MIN([1]DATOS_CANTON!G$3:G$219))</f>
        <v>4.7513307715150626E-3</v>
      </c>
      <c r="H48" s="500">
        <f>([1]DATOS_CANTON!H49-MIN([1]DATOS_CANTON!H$3:H$219))/(MAX([1]DATOS_CANTON!H$3:H$219)-MIN([1]DATOS_CANTON!H$3:H$219))</f>
        <v>4.0782432183059603E-2</v>
      </c>
      <c r="I48" s="500">
        <f>([1]DATOS_CANTON!I49-MIN([1]DATOS_CANTON!I$3:I$219))/(MAX([1]DATOS_CANTON!I$3:I$219)-MIN([1]DATOS_CANTON!I$3:I$219))</f>
        <v>9.5379266456609799E-3</v>
      </c>
      <c r="J48" s="500">
        <f>(MAX([1]DATOS_CANTON!J$3:J$219)-[1]DATOS_CANTON!J49)/(MAX([1]DATOS_CANTON!J$3:J$219)-MIN([1]DATOS_CANTON!J$3:J$219))</f>
        <v>0.9971007919879159</v>
      </c>
      <c r="K48" s="500">
        <f>(MAX([1]DATOS_CANTON!K$3:K$219)-[1]DATOS_CANTON!K49)/(MAX([1]DATOS_CANTON!K$3:K$219)-MIN([1]DATOS_CANTON!K$3:K$219))</f>
        <v>0.99640372233276076</v>
      </c>
      <c r="L48" s="500">
        <f>(MAX([1]DATOS_CANTON!L$3:L$219)-[1]DATOS_CANTON!L49)/(MAX([1]DATOS_CANTON!L$3:L$219)-MIN([1]DATOS_CANTON!L$3:L$219))</f>
        <v>0.99506161092345025</v>
      </c>
      <c r="M48" s="500">
        <f>(MAX([1]DATOS_CANTON!M$3:M$219)-[1]DATOS_CANTON!M49)/(MAX([1]DATOS_CANTON!M$3:M$219)-MIN([1]DATOS_CANTON!M$3:M$219))</f>
        <v>0.99710378904625618</v>
      </c>
      <c r="N48" s="500">
        <f>(MAX([1]DATOS_CANTON!N$3:N$219)-[1]DATOS_CANTON!N49)/(MAX([1]DATOS_CANTON!N$3:N$219)-MIN([1]DATOS_CANTON!N$3:N$219))</f>
        <v>0.99677323997335965</v>
      </c>
      <c r="O48" s="500">
        <f>(MAX([1]DATOS_CANTON!O$3:O$219)-[1]DATOS_CANTON!O49)/(MAX([1]DATOS_CANTON!O$3:O$219)-MIN([1]DATOS_CANTON!O$3:O$219))</f>
        <v>0.99756133493946664</v>
      </c>
      <c r="P48" s="500">
        <f>(MAX([1]DATOS_CANTON!P$3:P$219)-[1]DATOS_CANTON!P49)/(MAX([1]DATOS_CANTON!P$3:P$219)-MIN([1]DATOS_CANTON!P$3:P$219))</f>
        <v>0.99622294507915043</v>
      </c>
      <c r="Q48" s="500">
        <f>([1]DATOS_CANTON!Q49-MIN([1]DATOS_CANTON!Q$3:Q$219))/(MAX([1]DATOS_CANTON!Q$3:Q$219)-MIN([1]DATOS_CANTON!Q$3:Q$219))</f>
        <v>3.2375693188136266E-3</v>
      </c>
      <c r="R48" s="500">
        <f>(MAX([1]DATOS_CANTON!R$3:R$219)-[1]DATOS_CANTON!R49)/(MAX([1]DATOS_CANTON!R$3:R$219)-MIN([1]DATOS_CANTON!R$3:R$219))</f>
        <v>0.9990744852989133</v>
      </c>
      <c r="S48" s="500">
        <f>(MAX([1]DATOS_CANTON!S$3:S$219)-[1]DATOS_CANTON!S49)/(MAX([1]DATOS_CANTON!S$3:S$219)-MIN([1]DATOS_CANTON!S$3:S$219))</f>
        <v>0.99910946480473783</v>
      </c>
      <c r="T48" s="500">
        <f>([1]DATOS_CANTON!T49-MIN([1]DATOS_CANTON!T$3:T$219))/(MAX([1]DATOS_CANTON!T$3:T$219)-MIN([1]DATOS_CANTON!T$3:T$219))</f>
        <v>0.2223545043640226</v>
      </c>
      <c r="U48" s="500">
        <f>(MAX([1]DATOS_CANTON!U$3:U$219)-[1]DATOS_CANTON!U49)/(MAX([1]DATOS_CANTON!U$3:U$219)-MIN([1]DATOS_CANTON!U$3:U$219))</f>
        <v>0.97575996678494403</v>
      </c>
      <c r="V48" s="500">
        <f>(MAX([1]DATOS_CANTON!V$3:V$219)-[1]DATOS_CANTON!V49)/(MAX([1]DATOS_CANTON!V$3:V$219)-MIN([1]DATOS_CANTON!V$3:V$219))</f>
        <v>0.99942056387186329</v>
      </c>
      <c r="W48" s="500">
        <f>(MAX([1]DATOS_CANTON!W$3:W$219)-[1]DATOS_CANTON!W49)/(MAX([1]DATOS_CANTON!W$3:W$219)-MIN([1]DATOS_CANTON!W$3:W$219))</f>
        <v>0.99502763566130392</v>
      </c>
      <c r="X48" s="500">
        <f>([1]DATOS_CANTON!X49-MIN([1]DATOS_CANTON!X$3:X$219))/(MAX([1]DATOS_CANTON!X$3:X$219)-MIN([1]DATOS_CANTON!X$3:X$219))</f>
        <v>4.2553191489361701E-2</v>
      </c>
      <c r="Y48" s="500">
        <f>(MAX([1]DATOS_CANTON!Y$3:Y$219)-[1]DATOS_CANTON!Y49)/(MAX([1]DATOS_CANTON!Y$3:Y$219)-MIN([1]DATOS_CANTON!Y$3:Y$219))</f>
        <v>0.68278410774177778</v>
      </c>
      <c r="Z48" s="500">
        <f>(MAX([1]DATOS_CANTON!Z$3:Z$219)-[1]DATOS_CANTON!Z49)/(MAX([1]DATOS_CANTON!Z$3:Z$219)-MIN([1]DATOS_CANTON!Z$3:Z$219))</f>
        <v>0.99336750075369307</v>
      </c>
      <c r="AA48" s="500">
        <f>(MAX([1]DATOS_CANTON!AA$3:AA$219)-[1]DATOS_CANTON!AA49)/(MAX([1]DATOS_CANTON!AA$3:AA$219)-MIN([1]DATOS_CANTON!AA$3:AA$219))</f>
        <v>0.99658453281288117</v>
      </c>
      <c r="AB48" s="500">
        <f>(MAX([1]DATOS_CANTON!AB$3:AB$219)-[1]DATOS_CANTON!AB49)/(MAX([1]DATOS_CANTON!AB$3:AB$219)-MIN([1]DATOS_CANTON!AB$3:AB$219))</f>
        <v>0.12202236266407393</v>
      </c>
      <c r="AC48" s="500">
        <f>(MAX([1]DATOS_CANTON!AC$3:AC$219)-[1]DATOS_CANTON!AC49)/(MAX([1]DATOS_CANTON!AC$3:AC$219)-MIN([1]DATOS_CANTON!AC$3:AC$219))</f>
        <v>0.99586088399840689</v>
      </c>
      <c r="AD48" s="500">
        <f>([1]DATOS_CANTON!AD49-MIN([1]DATOS_CANTON!AD$3:AD$219))/(MAX([1]DATOS_CANTON!AD$3:AD$219)-MIN([1]DATOS_CANTON!AD$3:AD$219))</f>
        <v>7.1174377224199285E-3</v>
      </c>
      <c r="AE48" s="500">
        <f>(MAX([1]DATOS_CANTON!AE$3:AE$219)-[1]DATOS_CANTON!AE49)/(MAX([1]DATOS_CANTON!AE$3:AE$219)-MIN([1]DATOS_CANTON!AE$3:AE$219))</f>
        <v>0.99860917941585536</v>
      </c>
      <c r="AF48" s="500">
        <f>(MAX([1]DATOS_CANTON!AF$3:AF$219)-[1]DATOS_CANTON!AF49)/(MAX([1]DATOS_CANTON!AF$3:AF$219)-MIN([1]DATOS_CANTON!AF$3:AF$219))</f>
        <v>1</v>
      </c>
      <c r="AG48" s="500">
        <f>([1]DATOS_CANTON!AG49-MIN([1]DATOS_CANTON!AG$3:AG$219))/(MAX([1]DATOS_CANTON!AG$3:AG$219)-MIN([1]DATOS_CANTON!AG$3:AG$219))</f>
        <v>4.2413085038589537E-3</v>
      </c>
      <c r="AH48" s="500">
        <f>(MAX([1]DATOS_CANTON!AH$3:AH$219)-[1]DATOS_CANTON!AH49)/(MAX([1]DATOS_CANTON!AH$3:AH$219)-MIN([1]DATOS_CANTON!AH$3:AH$219))</f>
        <v>1</v>
      </c>
      <c r="AI48" s="501">
        <f t="shared" si="0"/>
        <v>0.58638641736020947</v>
      </c>
      <c r="AJ48" s="501">
        <f t="shared" si="1"/>
        <v>0.77606222173979977</v>
      </c>
      <c r="AK48" s="501"/>
      <c r="AL48" s="502" t="str">
        <f t="shared" si="2"/>
        <v>VULNERABLE.</v>
      </c>
      <c r="AM48" s="503" t="str">
        <f t="shared" si="3"/>
        <v>3</v>
      </c>
    </row>
    <row r="49" spans="1:39">
      <c r="A49" s="492" t="str">
        <f>[1]DATOS_CANTON!A50</f>
        <v>CHIMBORAZO</v>
      </c>
      <c r="B49" s="499">
        <f>[1]DATOS_CANTON!B50</f>
        <v>606</v>
      </c>
      <c r="C49" s="492" t="str">
        <f>[1]DATOS_CANTON!C50</f>
        <v>GUAMOTE</v>
      </c>
      <c r="D49" s="500">
        <f>([1]DATOS_CANTON!D50-MIN([1]DATOS_CANTON!D$3:D$219))/(MAX([1]DATOS_CANTON!D$3:D$219)-MIN([1]DATOS_CANTON!D$3:D$219))</f>
        <v>0.54289397227754976</v>
      </c>
      <c r="E49" s="500">
        <f>([1]DATOS_CANTON!E50-MIN([1]DATOS_CANTON!E$3:E$219))/(MAX([1]DATOS_CANTON!E$3:E$219)-MIN([1]DATOS_CANTON!E$3:E$219))</f>
        <v>9.510383767531834E-3</v>
      </c>
      <c r="F49" s="500">
        <f>([1]DATOS_CANTON!F50-MIN([1]DATOS_CANTON!F$3:F$219))/(MAX([1]DATOS_CANTON!F$3:F$219)-MIN([1]DATOS_CANTON!F$3:F$219))</f>
        <v>0</v>
      </c>
      <c r="G49" s="500">
        <f>([1]DATOS_CANTON!G50-MIN([1]DATOS_CANTON!G$3:G$219))/(MAX([1]DATOS_CANTON!G$3:G$219)-MIN([1]DATOS_CANTON!G$3:G$219))</f>
        <v>2.5361114435269765E-2</v>
      </c>
      <c r="H49" s="500">
        <f>([1]DATOS_CANTON!H50-MIN([1]DATOS_CANTON!H$3:H$219))/(MAX([1]DATOS_CANTON!H$3:H$219)-MIN([1]DATOS_CANTON!H$3:H$219))</f>
        <v>0.17364827458940765</v>
      </c>
      <c r="I49" s="500">
        <f>([1]DATOS_CANTON!I50-MIN([1]DATOS_CANTON!I$3:I$219))/(MAX([1]DATOS_CANTON!I$3:I$219)-MIN([1]DATOS_CANTON!I$3:I$219))</f>
        <v>2.2180141865987862E-2</v>
      </c>
      <c r="J49" s="500">
        <f>(MAX([1]DATOS_CANTON!J$3:J$219)-[1]DATOS_CANTON!J50)/(MAX([1]DATOS_CANTON!J$3:J$219)-MIN([1]DATOS_CANTON!J$3:J$219))</f>
        <v>0.99529792314006527</v>
      </c>
      <c r="K49" s="500">
        <f>(MAX([1]DATOS_CANTON!K$3:K$219)-[1]DATOS_CANTON!K50)/(MAX([1]DATOS_CANTON!K$3:K$219)-MIN([1]DATOS_CANTON!K$3:K$219))</f>
        <v>0.99671886006648791</v>
      </c>
      <c r="L49" s="500">
        <f>(MAX([1]DATOS_CANTON!L$3:L$219)-[1]DATOS_CANTON!L50)/(MAX([1]DATOS_CANTON!L$3:L$219)-MIN([1]DATOS_CANTON!L$3:L$219))</f>
        <v>0.98595714988026706</v>
      </c>
      <c r="M49" s="500">
        <f>(MAX([1]DATOS_CANTON!M$3:M$219)-[1]DATOS_CANTON!M50)/(MAX([1]DATOS_CANTON!M$3:M$219)-MIN([1]DATOS_CANTON!M$3:M$219))</f>
        <v>0.9944407752582699</v>
      </c>
      <c r="N49" s="500">
        <f>(MAX([1]DATOS_CANTON!N$3:N$219)-[1]DATOS_CANTON!N50)/(MAX([1]DATOS_CANTON!N$3:N$219)-MIN([1]DATOS_CANTON!N$3:N$219))</f>
        <v>0.99323484473443335</v>
      </c>
      <c r="O49" s="500">
        <f>(MAX([1]DATOS_CANTON!O$3:O$219)-[1]DATOS_CANTON!O50)/(MAX([1]DATOS_CANTON!O$3:O$219)-MIN([1]DATOS_CANTON!O$3:O$219))</f>
        <v>0.9980657070308776</v>
      </c>
      <c r="P49" s="500">
        <f>(MAX([1]DATOS_CANTON!P$3:P$219)-[1]DATOS_CANTON!P50)/(MAX([1]DATOS_CANTON!P$3:P$219)-MIN([1]DATOS_CANTON!P$3:P$219))</f>
        <v>0.98700446010176868</v>
      </c>
      <c r="Q49" s="500">
        <f>([1]DATOS_CANTON!Q50-MIN([1]DATOS_CANTON!Q$3:Q$219))/(MAX([1]DATOS_CANTON!Q$3:Q$219)-MIN([1]DATOS_CANTON!Q$3:Q$219))</f>
        <v>8.6121530084402372E-3</v>
      </c>
      <c r="R49" s="500">
        <f>(MAX([1]DATOS_CANTON!R$3:R$219)-[1]DATOS_CANTON!R50)/(MAX([1]DATOS_CANTON!R$3:R$219)-MIN([1]DATOS_CANTON!R$3:R$219))</f>
        <v>0.99913349462549261</v>
      </c>
      <c r="S49" s="500">
        <f>(MAX([1]DATOS_CANTON!S$3:S$219)-[1]DATOS_CANTON!S50)/(MAX([1]DATOS_CANTON!S$3:S$219)-MIN([1]DATOS_CANTON!S$3:S$219))</f>
        <v>0.99719727266767189</v>
      </c>
      <c r="T49" s="500">
        <f>([1]DATOS_CANTON!T50-MIN([1]DATOS_CANTON!T$3:T$219))/(MAX([1]DATOS_CANTON!T$3:T$219)-MIN([1]DATOS_CANTON!T$3:T$219))</f>
        <v>0.2734283199407912</v>
      </c>
      <c r="U49" s="500">
        <f>(MAX([1]DATOS_CANTON!U$3:U$219)-[1]DATOS_CANTON!U50)/(MAX([1]DATOS_CANTON!U$3:U$219)-MIN([1]DATOS_CANTON!U$3:U$219))</f>
        <v>0.96362020953701244</v>
      </c>
      <c r="V49" s="500">
        <f>(MAX([1]DATOS_CANTON!V$3:V$219)-[1]DATOS_CANTON!V50)/(MAX([1]DATOS_CANTON!V$3:V$219)-MIN([1]DATOS_CANTON!V$3:V$219))</f>
        <v>0.99960239612477608</v>
      </c>
      <c r="W49" s="500">
        <f>(MAX([1]DATOS_CANTON!W$3:W$219)-[1]DATOS_CANTON!W50)/(MAX([1]DATOS_CANTON!W$3:W$219)-MIN([1]DATOS_CANTON!W$3:W$219))</f>
        <v>0.99556185662331254</v>
      </c>
      <c r="X49" s="500">
        <f>([1]DATOS_CANTON!X50-MIN([1]DATOS_CANTON!X$3:X$219))/(MAX([1]DATOS_CANTON!X$3:X$219)-MIN([1]DATOS_CANTON!X$3:X$219))</f>
        <v>0.2978723404255319</v>
      </c>
      <c r="Y49" s="500">
        <f>(MAX([1]DATOS_CANTON!Y$3:Y$219)-[1]DATOS_CANTON!Y50)/(MAX([1]DATOS_CANTON!Y$3:Y$219)-MIN([1]DATOS_CANTON!Y$3:Y$219))</f>
        <v>0.8773997399296628</v>
      </c>
      <c r="Z49" s="500">
        <f>(MAX([1]DATOS_CANTON!Z$3:Z$219)-[1]DATOS_CANTON!Z50)/(MAX([1]DATOS_CANTON!Z$3:Z$219)-MIN([1]DATOS_CANTON!Z$3:Z$219))</f>
        <v>0.99487488694603554</v>
      </c>
      <c r="AA49" s="500">
        <f>(MAX([1]DATOS_CANTON!AA$3:AA$219)-[1]DATOS_CANTON!AA50)/(MAX([1]DATOS_CANTON!AA$3:AA$219)-MIN([1]DATOS_CANTON!AA$3:AA$219))</f>
        <v>0.99402293242254214</v>
      </c>
      <c r="AB49" s="500">
        <f>(MAX([1]DATOS_CANTON!AB$3:AB$219)-[1]DATOS_CANTON!AB50)/(MAX([1]DATOS_CANTON!AB$3:AB$219)-MIN([1]DATOS_CANTON!AB$3:AB$219))</f>
        <v>0.16694214876033062</v>
      </c>
      <c r="AC49" s="500">
        <f>(MAX([1]DATOS_CANTON!AC$3:AC$219)-[1]DATOS_CANTON!AC50)/(MAX([1]DATOS_CANTON!AC$3:AC$219)-MIN([1]DATOS_CANTON!AC$3:AC$219))</f>
        <v>0.98492611104507988</v>
      </c>
      <c r="AD49" s="500">
        <f>([1]DATOS_CANTON!AD50-MIN([1]DATOS_CANTON!AD$3:AD$219))/(MAX([1]DATOS_CANTON!AD$3:AD$219)-MIN([1]DATOS_CANTON!AD$3:AD$219))</f>
        <v>8.8967971530249119E-3</v>
      </c>
      <c r="AE49" s="500">
        <f>(MAX([1]DATOS_CANTON!AE$3:AE$219)-[1]DATOS_CANTON!AE50)/(MAX([1]DATOS_CANTON!AE$3:AE$219)-MIN([1]DATOS_CANTON!AE$3:AE$219))</f>
        <v>0.99930458970792768</v>
      </c>
      <c r="AF49" s="500">
        <f>(MAX([1]DATOS_CANTON!AF$3:AF$219)-[1]DATOS_CANTON!AF50)/(MAX([1]DATOS_CANTON!AF$3:AF$219)-MIN([1]DATOS_CANTON!AF$3:AF$219))</f>
        <v>1</v>
      </c>
      <c r="AG49" s="500">
        <f>([1]DATOS_CANTON!AG50-MIN([1]DATOS_CANTON!AG$3:AG$219))/(MAX([1]DATOS_CANTON!AG$3:AG$219)-MIN([1]DATOS_CANTON!AG$3:AG$219))</f>
        <v>3.1190257027543722E-3</v>
      </c>
      <c r="AH49" s="500">
        <f>(MAX([1]DATOS_CANTON!AH$3:AH$219)-[1]DATOS_CANTON!AH50)/(MAX([1]DATOS_CANTON!AH$3:AH$219)-MIN([1]DATOS_CANTON!AH$3:AH$219))</f>
        <v>1</v>
      </c>
      <c r="AI49" s="501">
        <f t="shared" si="0"/>
        <v>0.6132902171506831</v>
      </c>
      <c r="AJ49" s="501">
        <f t="shared" si="1"/>
        <v>0.84403903410958925</v>
      </c>
      <c r="AK49" s="501"/>
      <c r="AL49" s="502" t="str">
        <f t="shared" si="2"/>
        <v>MUY ALTAMENTE VULNERABLE</v>
      </c>
      <c r="AM49" s="503" t="str">
        <f t="shared" si="3"/>
        <v>5</v>
      </c>
    </row>
    <row r="50" spans="1:39">
      <c r="A50" s="492" t="str">
        <f>[1]DATOS_CANTON!A51</f>
        <v>CHIMBORAZO</v>
      </c>
      <c r="B50" s="499">
        <f>[1]DATOS_CANTON!B51</f>
        <v>607</v>
      </c>
      <c r="C50" s="492" t="str">
        <f>[1]DATOS_CANTON!C51</f>
        <v>GUANO</v>
      </c>
      <c r="D50" s="500">
        <f>([1]DATOS_CANTON!D51-MIN([1]DATOS_CANTON!D$3:D$219))/(MAX([1]DATOS_CANTON!D$3:D$219)-MIN([1]DATOS_CANTON!D$3:D$219))</f>
        <v>0.25659050278612394</v>
      </c>
      <c r="E50" s="500">
        <f>([1]DATOS_CANTON!E51-MIN([1]DATOS_CANTON!E$3:E$219))/(MAX([1]DATOS_CANTON!E$3:E$219)-MIN([1]DATOS_CANTON!E$3:E$219))</f>
        <v>2.4159063572323419E-2</v>
      </c>
      <c r="F50" s="500">
        <f>([1]DATOS_CANTON!F51-MIN([1]DATOS_CANTON!F$3:F$219))/(MAX([1]DATOS_CANTON!F$3:F$219)-MIN([1]DATOS_CANTON!F$3:F$219))</f>
        <v>4.5662100456621002E-3</v>
      </c>
      <c r="G50" s="500">
        <f>([1]DATOS_CANTON!G51-MIN([1]DATOS_CANTON!G$3:G$219))/(MAX([1]DATOS_CANTON!G$3:G$219)-MIN([1]DATOS_CANTON!G$3:G$219))</f>
        <v>1.8464593278107979E-2</v>
      </c>
      <c r="H50" s="500">
        <f>([1]DATOS_CANTON!H51-MIN([1]DATOS_CANTON!H$3:H$219))/(MAX([1]DATOS_CANTON!H$3:H$219)-MIN([1]DATOS_CANTON!H$3:H$219))</f>
        <v>0.24026573168481269</v>
      </c>
      <c r="I50" s="500">
        <f>([1]DATOS_CANTON!I51-MIN([1]DATOS_CANTON!I$3:I$219))/(MAX([1]DATOS_CANTON!I$3:I$219)-MIN([1]DATOS_CANTON!I$3:I$219))</f>
        <v>2.2769956695174384E-2</v>
      </c>
      <c r="J50" s="500">
        <f>(MAX([1]DATOS_CANTON!J$3:J$219)-[1]DATOS_CANTON!J51)/(MAX([1]DATOS_CANTON!J$3:J$219)-MIN([1]DATOS_CANTON!J$3:J$219))</f>
        <v>0.99147291761151735</v>
      </c>
      <c r="K50" s="500">
        <f>(MAX([1]DATOS_CANTON!K$3:K$219)-[1]DATOS_CANTON!K51)/(MAX([1]DATOS_CANTON!K$3:K$219)-MIN([1]DATOS_CANTON!K$3:K$219))</f>
        <v>0.99855407392760487</v>
      </c>
      <c r="L50" s="500">
        <f>(MAX([1]DATOS_CANTON!L$3:L$219)-[1]DATOS_CANTON!L51)/(MAX([1]DATOS_CANTON!L$3:L$219)-MIN([1]DATOS_CANTON!L$3:L$219))</f>
        <v>0.98324056012813799</v>
      </c>
      <c r="M50" s="500">
        <f>(MAX([1]DATOS_CANTON!M$3:M$219)-[1]DATOS_CANTON!M51)/(MAX([1]DATOS_CANTON!M$3:M$219)-MIN([1]DATOS_CANTON!M$3:M$219))</f>
        <v>0.99386838221504692</v>
      </c>
      <c r="N50" s="500">
        <f>(MAX([1]DATOS_CANTON!N$3:N$219)-[1]DATOS_CANTON!N51)/(MAX([1]DATOS_CANTON!N$3:N$219)-MIN([1]DATOS_CANTON!N$3:N$219))</f>
        <v>0.99000986548043468</v>
      </c>
      <c r="O50" s="500">
        <f>(MAX([1]DATOS_CANTON!O$3:O$219)-[1]DATOS_CANTON!O51)/(MAX([1]DATOS_CANTON!O$3:O$219)-MIN([1]DATOS_CANTON!O$3:O$219))</f>
        <v>0.99462869721208758</v>
      </c>
      <c r="P50" s="500">
        <f>(MAX([1]DATOS_CANTON!P$3:P$219)-[1]DATOS_CANTON!P51)/(MAX([1]DATOS_CANTON!P$3:P$219)-MIN([1]DATOS_CANTON!P$3:P$219))</f>
        <v>0.98529066555590661</v>
      </c>
      <c r="Q50" s="500">
        <f>([1]DATOS_CANTON!Q51-MIN([1]DATOS_CANTON!Q$3:Q$219))/(MAX([1]DATOS_CANTON!Q$3:Q$219)-MIN([1]DATOS_CANTON!Q$3:Q$219))</f>
        <v>9.4439042422790973E-3</v>
      </c>
      <c r="R50" s="500">
        <f>(MAX([1]DATOS_CANTON!R$3:R$219)-[1]DATOS_CANTON!R51)/(MAX([1]DATOS_CANTON!R$3:R$219)-MIN([1]DATOS_CANTON!R$3:R$219))</f>
        <v>0.9967917560865015</v>
      </c>
      <c r="S50" s="500">
        <f>(MAX([1]DATOS_CANTON!S$3:S$219)-[1]DATOS_CANTON!S51)/(MAX([1]DATOS_CANTON!S$3:S$219)-MIN([1]DATOS_CANTON!S$3:S$219))</f>
        <v>0.99815336873620486</v>
      </c>
      <c r="T50" s="500">
        <f>([1]DATOS_CANTON!T51-MIN([1]DATOS_CANTON!T$3:T$219))/(MAX([1]DATOS_CANTON!T$3:T$219)-MIN([1]DATOS_CANTON!T$3:T$219))</f>
        <v>0.11608359275145554</v>
      </c>
      <c r="U50" s="500">
        <f>(MAX([1]DATOS_CANTON!U$3:U$219)-[1]DATOS_CANTON!U51)/(MAX([1]DATOS_CANTON!U$3:U$219)-MIN([1]DATOS_CANTON!U$3:U$219))</f>
        <v>0.96198843715728988</v>
      </c>
      <c r="V50" s="500">
        <f>(MAX([1]DATOS_CANTON!V$3:V$219)-[1]DATOS_CANTON!V51)/(MAX([1]DATOS_CANTON!V$3:V$219)-MIN([1]DATOS_CANTON!V$3:V$219))</f>
        <v>0.99931186016481321</v>
      </c>
      <c r="W50" s="500">
        <f>(MAX([1]DATOS_CANTON!W$3:W$219)-[1]DATOS_CANTON!W51)/(MAX([1]DATOS_CANTON!W$3:W$219)-MIN([1]DATOS_CANTON!W$3:W$219))</f>
        <v>0.99252090653187863</v>
      </c>
      <c r="X50" s="500">
        <f>([1]DATOS_CANTON!X51-MIN([1]DATOS_CANTON!X$3:X$219))/(MAX([1]DATOS_CANTON!X$3:X$219)-MIN([1]DATOS_CANTON!X$3:X$219))</f>
        <v>0.21276595744680851</v>
      </c>
      <c r="Y50" s="500">
        <f>(MAX([1]DATOS_CANTON!Y$3:Y$219)-[1]DATOS_CANTON!Y51)/(MAX([1]DATOS_CANTON!Y$3:Y$219)-MIN([1]DATOS_CANTON!Y$3:Y$219))</f>
        <v>0.75853844011696925</v>
      </c>
      <c r="Z50" s="500">
        <f>(MAX([1]DATOS_CANTON!Z$3:Z$219)-[1]DATOS_CANTON!Z51)/(MAX([1]DATOS_CANTON!Z$3:Z$219)-MIN([1]DATOS_CANTON!Z$3:Z$219))</f>
        <v>0.98854386493819713</v>
      </c>
      <c r="AA50" s="500">
        <f>(MAX([1]DATOS_CANTON!AA$3:AA$219)-[1]DATOS_CANTON!AA51)/(MAX([1]DATOS_CANTON!AA$3:AA$219)-MIN([1]DATOS_CANTON!AA$3:AA$219))</f>
        <v>0.99353500853866794</v>
      </c>
      <c r="AB50" s="500">
        <f>(MAX([1]DATOS_CANTON!AB$3:AB$219)-[1]DATOS_CANTON!AB51)/(MAX([1]DATOS_CANTON!AB$3:AB$219)-MIN([1]DATOS_CANTON!AB$3:AB$219))</f>
        <v>0.23200383279434661</v>
      </c>
      <c r="AC50" s="500">
        <f>(MAX([1]DATOS_CANTON!AC$3:AC$219)-[1]DATOS_CANTON!AC51)/(MAX([1]DATOS_CANTON!AC$3:AC$219)-MIN([1]DATOS_CANTON!AC$3:AC$219))</f>
        <v>0.98408577666289243</v>
      </c>
      <c r="AD50" s="500">
        <f>([1]DATOS_CANTON!AD51-MIN([1]DATOS_CANTON!AD$3:AD$219))/(MAX([1]DATOS_CANTON!AD$3:AD$219)-MIN([1]DATOS_CANTON!AD$3:AD$219))</f>
        <v>4.6263345195729534E-2</v>
      </c>
      <c r="AE50" s="500">
        <f>(MAX([1]DATOS_CANTON!AE$3:AE$219)-[1]DATOS_CANTON!AE51)/(MAX([1]DATOS_CANTON!AE$3:AE$219)-MIN([1]DATOS_CANTON!AE$3:AE$219))</f>
        <v>0.98956884561891512</v>
      </c>
      <c r="AF50" s="500">
        <f>(MAX([1]DATOS_CANTON!AF$3:AF$219)-[1]DATOS_CANTON!AF51)/(MAX([1]DATOS_CANTON!AF$3:AF$219)-MIN([1]DATOS_CANTON!AF$3:AF$219))</f>
        <v>1</v>
      </c>
      <c r="AG50" s="500">
        <f>([1]DATOS_CANTON!AG51-MIN([1]DATOS_CANTON!AG$3:AG$219))/(MAX([1]DATOS_CANTON!AG$3:AG$219)-MIN([1]DATOS_CANTON!AG$3:AG$219))</f>
        <v>7.3451108121503933E-2</v>
      </c>
      <c r="AH50" s="500">
        <f>(MAX([1]DATOS_CANTON!AH$3:AH$219)-[1]DATOS_CANTON!AH51)/(MAX([1]DATOS_CANTON!AH$3:AH$219)-MIN([1]DATOS_CANTON!AH$3:AH$219))</f>
        <v>0.90909090909090906</v>
      </c>
      <c r="AI50" s="501">
        <f t="shared" si="0"/>
        <v>0.58888198162674577</v>
      </c>
      <c r="AJ50" s="501">
        <f t="shared" si="1"/>
        <v>0.78236766949157632</v>
      </c>
      <c r="AK50" s="501"/>
      <c r="AL50" s="502" t="str">
        <f t="shared" si="2"/>
        <v>VULNERABLE.</v>
      </c>
      <c r="AM50" s="503" t="str">
        <f t="shared" si="3"/>
        <v>3</v>
      </c>
    </row>
    <row r="51" spans="1:39">
      <c r="A51" s="492" t="str">
        <f>[1]DATOS_CANTON!A52</f>
        <v>CHIMBORAZO</v>
      </c>
      <c r="B51" s="499">
        <f>[1]DATOS_CANTON!B52</f>
        <v>608</v>
      </c>
      <c r="C51" s="492" t="str">
        <f>[1]DATOS_CANTON!C52</f>
        <v>PALLATANGA</v>
      </c>
      <c r="D51" s="500">
        <f>([1]DATOS_CANTON!D52-MIN([1]DATOS_CANTON!D$3:D$219))/(MAX([1]DATOS_CANTON!D$3:D$219)-MIN([1]DATOS_CANTON!D$3:D$219))</f>
        <v>0.42173875282525158</v>
      </c>
      <c r="E51" s="500">
        <f>([1]DATOS_CANTON!E52-MIN([1]DATOS_CANTON!E$3:E$219))/(MAX([1]DATOS_CANTON!E$3:E$219)-MIN([1]DATOS_CANTON!E$3:E$219))</f>
        <v>7.819509557218619E-3</v>
      </c>
      <c r="F51" s="500">
        <f>([1]DATOS_CANTON!F52-MIN([1]DATOS_CANTON!F$3:F$219))/(MAX([1]DATOS_CANTON!F$3:F$219)-MIN([1]DATOS_CANTON!F$3:F$219))</f>
        <v>4.5662100456621002E-3</v>
      </c>
      <c r="G51" s="500">
        <f>([1]DATOS_CANTON!G52-MIN([1]DATOS_CANTON!G$3:G$219))/(MAX([1]DATOS_CANTON!G$3:G$219)-MIN([1]DATOS_CANTON!G$3:G$219))</f>
        <v>4.7779240407586172E-3</v>
      </c>
      <c r="H51" s="500">
        <f>([1]DATOS_CANTON!H52-MIN([1]DATOS_CANTON!H$3:H$219))/(MAX([1]DATOS_CANTON!H$3:H$219)-MIN([1]DATOS_CANTON!H$3:H$219))</f>
        <v>4.0228824506366487E-2</v>
      </c>
      <c r="I51" s="500">
        <f>([1]DATOS_CANTON!I52-MIN([1]DATOS_CANTON!I$3:I$219))/(MAX([1]DATOS_CANTON!I$3:I$219)-MIN([1]DATOS_CANTON!I$3:I$219))</f>
        <v>7.3494032005215204E-3</v>
      </c>
      <c r="J51" s="500">
        <f>(MAX([1]DATOS_CANTON!J$3:J$219)-[1]DATOS_CANTON!J52)/(MAX([1]DATOS_CANTON!J$3:J$219)-MIN([1]DATOS_CANTON!J$3:J$219))</f>
        <v>0.99815402721919666</v>
      </c>
      <c r="K51" s="500">
        <f>(MAX([1]DATOS_CANTON!K$3:K$219)-[1]DATOS_CANTON!K52)/(MAX([1]DATOS_CANTON!K$3:K$219)-MIN([1]DATOS_CANTON!K$3:K$219))</f>
        <v>0.99577962603655601</v>
      </c>
      <c r="L51" s="500">
        <f>(MAX([1]DATOS_CANTON!L$3:L$219)-[1]DATOS_CANTON!L52)/(MAX([1]DATOS_CANTON!L$3:L$219)-MIN([1]DATOS_CANTON!L$3:L$219))</f>
        <v>0.99577366509665854</v>
      </c>
      <c r="M51" s="500">
        <f>(MAX([1]DATOS_CANTON!M$3:M$219)-[1]DATOS_CANTON!M52)/(MAX([1]DATOS_CANTON!M$3:M$219)-MIN([1]DATOS_CANTON!M$3:M$219))</f>
        <v>0.99747886141076136</v>
      </c>
      <c r="N51" s="500">
        <f>(MAX([1]DATOS_CANTON!N$3:N$219)-[1]DATOS_CANTON!N52)/(MAX([1]DATOS_CANTON!N$3:N$219)-MIN([1]DATOS_CANTON!N$3:N$219))</f>
        <v>0.99709734059413702</v>
      </c>
      <c r="O51" s="500">
        <f>(MAX([1]DATOS_CANTON!O$3:O$219)-[1]DATOS_CANTON!O52)/(MAX([1]DATOS_CANTON!O$3:O$219)-MIN([1]DATOS_CANTON!O$3:O$219))</f>
        <v>0.99814716918997148</v>
      </c>
      <c r="P51" s="500">
        <f>(MAX([1]DATOS_CANTON!P$3:P$219)-[1]DATOS_CANTON!P52)/(MAX([1]DATOS_CANTON!P$3:P$219)-MIN([1]DATOS_CANTON!P$3:P$219))</f>
        <v>0.99640120795158305</v>
      </c>
      <c r="Q51" s="500">
        <f>([1]DATOS_CANTON!Q52-MIN([1]DATOS_CANTON!Q$3:Q$219))/(MAX([1]DATOS_CANTON!Q$3:Q$219)-MIN([1]DATOS_CANTON!Q$3:Q$219))</f>
        <v>2.9687656046518446E-3</v>
      </c>
      <c r="R51" s="500">
        <f>(MAX([1]DATOS_CANTON!R$3:R$219)-[1]DATOS_CANTON!R52)/(MAX([1]DATOS_CANTON!R$3:R$219)-MIN([1]DATOS_CANTON!R$3:R$219))</f>
        <v>0.99957140594379201</v>
      </c>
      <c r="S51" s="500">
        <f>(MAX([1]DATOS_CANTON!S$3:S$219)-[1]DATOS_CANTON!S52)/(MAX([1]DATOS_CANTON!S$3:S$219)-MIN([1]DATOS_CANTON!S$3:S$219))</f>
        <v>0.99957385432373957</v>
      </c>
      <c r="T51" s="500">
        <f>([1]DATOS_CANTON!T52-MIN([1]DATOS_CANTON!T$3:T$219))/(MAX([1]DATOS_CANTON!T$3:T$219)-MIN([1]DATOS_CANTON!T$3:T$219))</f>
        <v>0.27263160466961078</v>
      </c>
      <c r="U51" s="500">
        <f>(MAX([1]DATOS_CANTON!U$3:U$219)-[1]DATOS_CANTON!U52)/(MAX([1]DATOS_CANTON!U$3:U$219)-MIN([1]DATOS_CANTON!U$3:U$219))</f>
        <v>0.9678815183916305</v>
      </c>
      <c r="V51" s="500">
        <f>(MAX([1]DATOS_CANTON!V$3:V$219)-[1]DATOS_CANTON!V52)/(MAX([1]DATOS_CANTON!V$3:V$219)-MIN([1]DATOS_CANTON!V$3:V$219))</f>
        <v>0.99940570306745657</v>
      </c>
      <c r="W51" s="500">
        <f>(MAX([1]DATOS_CANTON!W$3:W$219)-[1]DATOS_CANTON!W52)/(MAX([1]DATOS_CANTON!W$3:W$219)-MIN([1]DATOS_CANTON!W$3:W$219))</f>
        <v>0.9971645195093386</v>
      </c>
      <c r="X51" s="500">
        <f>([1]DATOS_CANTON!X52-MIN([1]DATOS_CANTON!X$3:X$219))/(MAX([1]DATOS_CANTON!X$3:X$219)-MIN([1]DATOS_CANTON!X$3:X$219))</f>
        <v>2.1276595744680851E-2</v>
      </c>
      <c r="Y51" s="500">
        <f>(MAX([1]DATOS_CANTON!Y$3:Y$219)-[1]DATOS_CANTON!Y52)/(MAX([1]DATOS_CANTON!Y$3:Y$219)-MIN([1]DATOS_CANTON!Y$3:Y$219))</f>
        <v>0.79328397907615933</v>
      </c>
      <c r="Z51" s="500">
        <f>(MAX([1]DATOS_CANTON!Z$3:Z$219)-[1]DATOS_CANTON!Z52)/(MAX([1]DATOS_CANTON!Z$3:Z$219)-MIN([1]DATOS_CANTON!Z$3:Z$219))</f>
        <v>0.99939704552306297</v>
      </c>
      <c r="AA51" s="500">
        <f>(MAX([1]DATOS_CANTON!AA$3:AA$219)-[1]DATOS_CANTON!AA52)/(MAX([1]DATOS_CANTON!AA$3:AA$219)-MIN([1]DATOS_CANTON!AA$3:AA$219))</f>
        <v>0.99951207611612591</v>
      </c>
      <c r="AB51" s="500">
        <f>(MAX([1]DATOS_CANTON!AB$3:AB$219)-[1]DATOS_CANTON!AB52)/(MAX([1]DATOS_CANTON!AB$3:AB$219)-MIN([1]DATOS_CANTON!AB$3:AB$219))</f>
        <v>0.42148760330578511</v>
      </c>
      <c r="AC51" s="500">
        <f>(MAX([1]DATOS_CANTON!AC$3:AC$219)-[1]DATOS_CANTON!AC52)/(MAX([1]DATOS_CANTON!AC$3:AC$219)-MIN([1]DATOS_CANTON!AC$3:AC$219))</f>
        <v>0.99612987440858602</v>
      </c>
      <c r="AD51" s="500">
        <f>([1]DATOS_CANTON!AD52-MIN([1]DATOS_CANTON!AD$3:AD$219))/(MAX([1]DATOS_CANTON!AD$3:AD$219)-MIN([1]DATOS_CANTON!AD$3:AD$219))</f>
        <v>7.1174377224199285E-3</v>
      </c>
      <c r="AE51" s="500">
        <f>(MAX([1]DATOS_CANTON!AE$3:AE$219)-[1]DATOS_CANTON!AE52)/(MAX([1]DATOS_CANTON!AE$3:AE$219)-MIN([1]DATOS_CANTON!AE$3:AE$219))</f>
        <v>0.99791376912378305</v>
      </c>
      <c r="AF51" s="500">
        <f>(MAX([1]DATOS_CANTON!AF$3:AF$219)-[1]DATOS_CANTON!AF52)/(MAX([1]DATOS_CANTON!AF$3:AF$219)-MIN([1]DATOS_CANTON!AF$3:AF$219))</f>
        <v>1</v>
      </c>
      <c r="AG51" s="500">
        <f>([1]DATOS_CANTON!AG52-MIN([1]DATOS_CANTON!AG$3:AG$219))/(MAX([1]DATOS_CANTON!AG$3:AG$219)-MIN([1]DATOS_CANTON!AG$3:AG$219))</f>
        <v>7.6329391772286337E-3</v>
      </c>
      <c r="AH51" s="500">
        <f>(MAX([1]DATOS_CANTON!AH$3:AH$219)-[1]DATOS_CANTON!AH52)/(MAX([1]DATOS_CANTON!AH$3:AH$219)-MIN([1]DATOS_CANTON!AH$3:AH$219))</f>
        <v>0.90909090909090906</v>
      </c>
      <c r="AI51" s="501">
        <f t="shared" si="0"/>
        <v>0.60058891801378167</v>
      </c>
      <c r="AJ51" s="501">
        <f t="shared" si="1"/>
        <v>0.81194714244351174</v>
      </c>
      <c r="AK51" s="501"/>
      <c r="AL51" s="502" t="str">
        <f t="shared" si="2"/>
        <v>ALTAMENTE VULNERABLE</v>
      </c>
      <c r="AM51" s="503" t="str">
        <f t="shared" si="3"/>
        <v>4</v>
      </c>
    </row>
    <row r="52" spans="1:39">
      <c r="A52" s="492" t="str">
        <f>[1]DATOS_CANTON!A53</f>
        <v>CHIMBORAZO</v>
      </c>
      <c r="B52" s="499">
        <f>[1]DATOS_CANTON!B53</f>
        <v>609</v>
      </c>
      <c r="C52" s="492" t="str">
        <f>[1]DATOS_CANTON!C53</f>
        <v>PENIPE</v>
      </c>
      <c r="D52" s="500">
        <f>([1]DATOS_CANTON!D53-MIN([1]DATOS_CANTON!D$3:D$219))/(MAX([1]DATOS_CANTON!D$3:D$219)-MIN([1]DATOS_CANTON!D$3:D$219))</f>
        <v>0.22137424773269568</v>
      </c>
      <c r="E52" s="500">
        <f>([1]DATOS_CANTON!E53-MIN([1]DATOS_CANTON!E$3:E$219))/(MAX([1]DATOS_CANTON!E$3:E$219)-MIN([1]DATOS_CANTON!E$3:E$219))</f>
        <v>4.672118465722839E-3</v>
      </c>
      <c r="F52" s="500">
        <f>([1]DATOS_CANTON!F53-MIN([1]DATOS_CANTON!F$3:F$219))/(MAX([1]DATOS_CANTON!F$3:F$219)-MIN([1]DATOS_CANTON!F$3:F$219))</f>
        <v>0</v>
      </c>
      <c r="G52" s="500">
        <f>([1]DATOS_CANTON!G53-MIN([1]DATOS_CANTON!G$3:G$219))/(MAX([1]DATOS_CANTON!G$3:G$219)-MIN([1]DATOS_CANTON!G$3:G$219))</f>
        <v>1.5246807699637887E-3</v>
      </c>
      <c r="H52" s="500">
        <f>([1]DATOS_CANTON!H53-MIN([1]DATOS_CANTON!H$3:H$219))/(MAX([1]DATOS_CANTON!H$3:H$219)-MIN([1]DATOS_CANTON!H$3:H$219))</f>
        <v>8.1195792581657128E-2</v>
      </c>
      <c r="I52" s="500">
        <f>([1]DATOS_CANTON!I53-MIN([1]DATOS_CANTON!I$3:I$219))/(MAX([1]DATOS_CANTON!I$3:I$219)-MIN([1]DATOS_CANTON!I$3:I$219))</f>
        <v>5.9524733419218647E-3</v>
      </c>
      <c r="J52" s="500">
        <f>(MAX([1]DATOS_CANTON!J$3:J$219)-[1]DATOS_CANTON!J53)/(MAX([1]DATOS_CANTON!J$3:J$219)-MIN([1]DATOS_CANTON!J$3:J$219))</f>
        <v>0.99815402721919666</v>
      </c>
      <c r="K52" s="500">
        <f>(MAX([1]DATOS_CANTON!K$3:K$219)-[1]DATOS_CANTON!K53)/(MAX([1]DATOS_CANTON!K$3:K$219)-MIN([1]DATOS_CANTON!K$3:K$219))</f>
        <v>0.99884449497633376</v>
      </c>
      <c r="L52" s="500">
        <f>(MAX([1]DATOS_CANTON!L$3:L$219)-[1]DATOS_CANTON!L53)/(MAX([1]DATOS_CANTON!L$3:L$219)-MIN([1]DATOS_CANTON!L$3:L$219))</f>
        <v>0.99687425662495832</v>
      </c>
      <c r="M52" s="500">
        <f>(MAX([1]DATOS_CANTON!M$3:M$219)-[1]DATOS_CANTON!M53)/(MAX([1]DATOS_CANTON!M$3:M$219)-MIN([1]DATOS_CANTON!M$3:M$219))</f>
        <v>0.9985486330243063</v>
      </c>
      <c r="N52" s="500">
        <f>(MAX([1]DATOS_CANTON!N$3:N$219)-[1]DATOS_CANTON!N53)/(MAX([1]DATOS_CANTON!N$3:N$219)-MIN([1]DATOS_CANTON!N$3:N$219))</f>
        <v>0.99845963166498686</v>
      </c>
      <c r="O52" s="500">
        <f>(MAX([1]DATOS_CANTON!O$3:O$219)-[1]DATOS_CANTON!O53)/(MAX([1]DATOS_CANTON!O$3:O$219)-MIN([1]DATOS_CANTON!O$3:O$219))</f>
        <v>0.99849035020062227</v>
      </c>
      <c r="P52" s="500">
        <f>(MAX([1]DATOS_CANTON!P$3:P$219)-[1]DATOS_CANTON!P53)/(MAX([1]DATOS_CANTON!P$3:P$219)-MIN([1]DATOS_CANTON!P$3:P$219))</f>
        <v>0.99714249910427322</v>
      </c>
      <c r="Q52" s="500">
        <f>([1]DATOS_CANTON!Q53-MIN([1]DATOS_CANTON!Q$3:Q$219))/(MAX([1]DATOS_CANTON!Q$3:Q$219)-MIN([1]DATOS_CANTON!Q$3:Q$219))</f>
        <v>1.4975497125390225E-3</v>
      </c>
      <c r="R52" s="500">
        <f>(MAX([1]DATOS_CANTON!R$3:R$219)-[1]DATOS_CANTON!R53)/(MAX([1]DATOS_CANTON!R$3:R$219)-MIN([1]DATOS_CANTON!R$3:R$219))</f>
        <v>0.9998571353145973</v>
      </c>
      <c r="S52" s="500">
        <f>(MAX([1]DATOS_CANTON!S$3:S$219)-[1]DATOS_CANTON!S53)/(MAX([1]DATOS_CANTON!S$3:S$219)-MIN([1]DATOS_CANTON!S$3:S$219))</f>
        <v>0.99980331738018746</v>
      </c>
      <c r="T52" s="500">
        <f>([1]DATOS_CANTON!T53-MIN([1]DATOS_CANTON!T$3:T$219))/(MAX([1]DATOS_CANTON!T$3:T$219)-MIN([1]DATOS_CANTON!T$3:T$219))</f>
        <v>0.14992218234361196</v>
      </c>
      <c r="U52" s="500">
        <f>(MAX([1]DATOS_CANTON!U$3:U$219)-[1]DATOS_CANTON!U53)/(MAX([1]DATOS_CANTON!U$3:U$219)-MIN([1]DATOS_CANTON!U$3:U$219))</f>
        <v>0.96093035121995585</v>
      </c>
      <c r="V52" s="500">
        <f>(MAX([1]DATOS_CANTON!V$3:V$219)-[1]DATOS_CANTON!V53)/(MAX([1]DATOS_CANTON!V$3:V$219)-MIN([1]DATOS_CANTON!V$3:V$219))</f>
        <v>0.99929411151127756</v>
      </c>
      <c r="W52" s="500">
        <f>(MAX([1]DATOS_CANTON!W$3:W$219)-[1]DATOS_CANTON!W53)/(MAX([1]DATOS_CANTON!W$3:W$219)-MIN([1]DATOS_CANTON!W$3:W$219))</f>
        <v>0.99889046415582816</v>
      </c>
      <c r="X52" s="500">
        <f>([1]DATOS_CANTON!X53-MIN([1]DATOS_CANTON!X$3:X$219))/(MAX([1]DATOS_CANTON!X$3:X$219)-MIN([1]DATOS_CANTON!X$3:X$219))</f>
        <v>0.10638297872340426</v>
      </c>
      <c r="Y52" s="500">
        <f>(MAX([1]DATOS_CANTON!Y$3:Y$219)-[1]DATOS_CANTON!Y53)/(MAX([1]DATOS_CANTON!Y$3:Y$219)-MIN([1]DATOS_CANTON!Y$3:Y$219))</f>
        <v>0.72048581882806972</v>
      </c>
      <c r="Z52" s="500">
        <f>(MAX([1]DATOS_CANTON!Z$3:Z$219)-[1]DATOS_CANTON!Z53)/(MAX([1]DATOS_CANTON!Z$3:Z$219)-MIN([1]DATOS_CANTON!Z$3:Z$219))</f>
        <v>0.99819113656918901</v>
      </c>
      <c r="AA52" s="500">
        <f>(MAX([1]DATOS_CANTON!AA$3:AA$219)-[1]DATOS_CANTON!AA53)/(MAX([1]DATOS_CANTON!AA$3:AA$219)-MIN([1]DATOS_CANTON!AA$3:AA$219))</f>
        <v>0.99817028543547204</v>
      </c>
      <c r="AB52" s="500">
        <f>(MAX([1]DATOS_CANTON!AB$3:AB$219)-[1]DATOS_CANTON!AB53)/(MAX([1]DATOS_CANTON!AB$3:AB$219)-MIN([1]DATOS_CANTON!AB$3:AB$219))</f>
        <v>0.19089745082062631</v>
      </c>
      <c r="AC52" s="500">
        <f>(MAX([1]DATOS_CANTON!AC$3:AC$219)-[1]DATOS_CANTON!AC53)/(MAX([1]DATOS_CANTON!AC$3:AC$219)-MIN([1]DATOS_CANTON!AC$3:AC$219))</f>
        <v>0.99746023008063456</v>
      </c>
      <c r="AD52" s="500">
        <f>([1]DATOS_CANTON!AD53-MIN([1]DATOS_CANTON!AD$3:AD$219))/(MAX([1]DATOS_CANTON!AD$3:AD$219)-MIN([1]DATOS_CANTON!AD$3:AD$219))</f>
        <v>1.601423487544484E-2</v>
      </c>
      <c r="AE52" s="500">
        <f>(MAX([1]DATOS_CANTON!AE$3:AE$219)-[1]DATOS_CANTON!AE53)/(MAX([1]DATOS_CANTON!AE$3:AE$219)-MIN([1]DATOS_CANTON!AE$3:AE$219))</f>
        <v>0.99443671766342145</v>
      </c>
      <c r="AF52" s="500">
        <f>(MAX([1]DATOS_CANTON!AF$3:AF$219)-[1]DATOS_CANTON!AF53)/(MAX([1]DATOS_CANTON!AF$3:AF$219)-MIN([1]DATOS_CANTON!AF$3:AF$219))</f>
        <v>1</v>
      </c>
      <c r="AG52" s="500">
        <f>([1]DATOS_CANTON!AG53-MIN([1]DATOS_CANTON!AG$3:AG$219))/(MAX([1]DATOS_CANTON!AG$3:AG$219)-MIN([1]DATOS_CANTON!AG$3:AG$219))</f>
        <v>5.1540041067761805E-2</v>
      </c>
      <c r="AH52" s="500">
        <f>(MAX([1]DATOS_CANTON!AH$3:AH$219)-[1]DATOS_CANTON!AH53)/(MAX([1]DATOS_CANTON!AH$3:AH$219)-MIN([1]DATOS_CANTON!AH$3:AH$219))</f>
        <v>1</v>
      </c>
      <c r="AI52" s="501">
        <f t="shared" si="0"/>
        <v>0.57663125123556092</v>
      </c>
      <c r="AJ52" s="501">
        <f t="shared" si="1"/>
        <v>0.75141421281705401</v>
      </c>
      <c r="AK52" s="501"/>
      <c r="AL52" s="502" t="str">
        <f t="shared" si="2"/>
        <v>VULNERABLE.</v>
      </c>
      <c r="AM52" s="503" t="str">
        <f t="shared" si="3"/>
        <v>3</v>
      </c>
    </row>
    <row r="53" spans="1:39">
      <c r="A53" s="492" t="str">
        <f>[1]DATOS_CANTON!A54</f>
        <v>CHIMBORAZO</v>
      </c>
      <c r="B53" s="499">
        <f>[1]DATOS_CANTON!B54</f>
        <v>610</v>
      </c>
      <c r="C53" s="492" t="str">
        <f>[1]DATOS_CANTON!C54</f>
        <v>CUMANDA</v>
      </c>
      <c r="D53" s="500">
        <f>([1]DATOS_CANTON!D54-MIN([1]DATOS_CANTON!D$3:D$219))/(MAX([1]DATOS_CANTON!D$3:D$219)-MIN([1]DATOS_CANTON!D$3:D$219))</f>
        <v>0.19077088703072367</v>
      </c>
      <c r="E53" s="500">
        <f>([1]DATOS_CANTON!E54-MIN([1]DATOS_CANTON!E$3:E$219))/(MAX([1]DATOS_CANTON!E$3:E$219)-MIN([1]DATOS_CANTON!E$3:E$219))</f>
        <v>2.104498691884826E-2</v>
      </c>
      <c r="F53" s="500">
        <f>([1]DATOS_CANTON!F54-MIN([1]DATOS_CANTON!F$3:F$219))/(MAX([1]DATOS_CANTON!F$3:F$219)-MIN([1]DATOS_CANTON!F$3:F$219))</f>
        <v>9.1324200913242004E-3</v>
      </c>
      <c r="G53" s="500">
        <f>([1]DATOS_CANTON!G54-MIN([1]DATOS_CANTON!G$3:G$219))/(MAX([1]DATOS_CANTON!G$3:G$219)-MIN([1]DATOS_CANTON!G$3:G$219))</f>
        <v>5.6289086565523595E-3</v>
      </c>
      <c r="H53" s="500">
        <f>([1]DATOS_CANTON!H54-MIN([1]DATOS_CANTON!H$3:H$219))/(MAX([1]DATOS_CANTON!H$3:H$219)-MIN([1]DATOS_CANTON!H$3:H$219))</f>
        <v>6.4403026388632587E-2</v>
      </c>
      <c r="I53" s="500">
        <f>([1]DATOS_CANTON!I54-MIN([1]DATOS_CANTON!I$3:I$219))/(MAX([1]DATOS_CANTON!I$3:I$219)-MIN([1]DATOS_CANTON!I$3:I$219))</f>
        <v>6.2939450851351138E-3</v>
      </c>
      <c r="J53" s="500">
        <f>(MAX([1]DATOS_CANTON!J$3:J$219)-[1]DATOS_CANTON!J54)/(MAX([1]DATOS_CANTON!J$3:J$219)-MIN([1]DATOS_CANTON!J$3:J$219))</f>
        <v>0.99641300314471304</v>
      </c>
      <c r="K53" s="500">
        <f>(MAX([1]DATOS_CANTON!K$3:K$219)-[1]DATOS_CANTON!K54)/(MAX([1]DATOS_CANTON!K$3:K$219)-MIN([1]DATOS_CANTON!K$3:K$219))</f>
        <v>0.99427190825166534</v>
      </c>
      <c r="L53" s="500">
        <f>(MAX([1]DATOS_CANTON!L$3:L$219)-[1]DATOS_CANTON!L54)/(MAX([1]DATOS_CANTON!L$3:L$219)-MIN([1]DATOS_CANTON!L$3:L$219))</f>
        <v>0.9948903373138589</v>
      </c>
      <c r="M53" s="500">
        <f>(MAX([1]DATOS_CANTON!M$3:M$219)-[1]DATOS_CANTON!M54)/(MAX([1]DATOS_CANTON!M$3:M$219)-MIN([1]DATOS_CANTON!M$3:M$219))</f>
        <v>0.9956670988152605</v>
      </c>
      <c r="N53" s="500">
        <f>(MAX([1]DATOS_CANTON!N$3:N$219)-[1]DATOS_CANTON!N54)/(MAX([1]DATOS_CANTON!N$3:N$219)-MIN([1]DATOS_CANTON!N$3:N$219))</f>
        <v>0.99569409175252954</v>
      </c>
      <c r="O53" s="500">
        <f>(MAX([1]DATOS_CANTON!O$3:O$219)-[1]DATOS_CANTON!O54)/(MAX([1]DATOS_CANTON!O$3:O$219)-MIN([1]DATOS_CANTON!O$3:O$219))</f>
        <v>0.99681430960820172</v>
      </c>
      <c r="P53" s="500">
        <f>(MAX([1]DATOS_CANTON!P$3:P$219)-[1]DATOS_CANTON!P54)/(MAX([1]DATOS_CANTON!P$3:P$219)-MIN([1]DATOS_CANTON!P$3:P$219))</f>
        <v>0.99583641469239059</v>
      </c>
      <c r="Q53" s="500">
        <f>([1]DATOS_CANTON!Q54-MIN([1]DATOS_CANTON!Q$3:Q$219))/(MAX([1]DATOS_CANTON!Q$3:Q$219)-MIN([1]DATOS_CANTON!Q$3:Q$219))</f>
        <v>3.8323161688166825E-3</v>
      </c>
      <c r="R53" s="500">
        <f>(MAX([1]DATOS_CANTON!R$3:R$219)-[1]DATOS_CANTON!R54)/(MAX([1]DATOS_CANTON!R$3:R$219)-MIN([1]DATOS_CANTON!R$3:R$219))</f>
        <v>0.99901858172636449</v>
      </c>
      <c r="S53" s="500">
        <f>(MAX([1]DATOS_CANTON!S$3:S$219)-[1]DATOS_CANTON!S54)/(MAX([1]DATOS_CANTON!S$3:S$219)-MIN([1]DATOS_CANTON!S$3:S$219))</f>
        <v>0.99883629449944278</v>
      </c>
      <c r="T53" s="500">
        <f>([1]DATOS_CANTON!T54-MIN([1]DATOS_CANTON!T$3:T$219))/(MAX([1]DATOS_CANTON!T$3:T$219)-MIN([1]DATOS_CANTON!T$3:T$219))</f>
        <v>0.24534687762997245</v>
      </c>
      <c r="U53" s="500">
        <f>(MAX([1]DATOS_CANTON!U$3:U$219)-[1]DATOS_CANTON!U54)/(MAX([1]DATOS_CANTON!U$3:U$219)-MIN([1]DATOS_CANTON!U$3:U$219))</f>
        <v>0.97556930309938872</v>
      </c>
      <c r="V53" s="500">
        <f>(MAX([1]DATOS_CANTON!V$3:V$219)-[1]DATOS_CANTON!V54)/(MAX([1]DATOS_CANTON!V$3:V$219)-MIN([1]DATOS_CANTON!V$3:V$219))</f>
        <v>0.99977454248897957</v>
      </c>
      <c r="W53" s="500">
        <f>(MAX([1]DATOS_CANTON!W$3:W$219)-[1]DATOS_CANTON!W54)/(MAX([1]DATOS_CANTON!W$3:W$219)-MIN([1]DATOS_CANTON!W$3:W$219))</f>
        <v>0.99486325998068581</v>
      </c>
      <c r="X53" s="500">
        <f>([1]DATOS_CANTON!X54-MIN([1]DATOS_CANTON!X$3:X$219))/(MAX([1]DATOS_CANTON!X$3:X$219)-MIN([1]DATOS_CANTON!X$3:X$219))</f>
        <v>0</v>
      </c>
      <c r="Y53" s="500">
        <f>(MAX([1]DATOS_CANTON!Y$3:Y$219)-[1]DATOS_CANTON!Y54)/(MAX([1]DATOS_CANTON!Y$3:Y$219)-MIN([1]DATOS_CANTON!Y$3:Y$219))</f>
        <v>0.79261152448048455</v>
      </c>
      <c r="Z53" s="500">
        <f>(MAX([1]DATOS_CANTON!Z$3:Z$219)-[1]DATOS_CANTON!Z54)/(MAX([1]DATOS_CANTON!Z$3:Z$219)-MIN([1]DATOS_CANTON!Z$3:Z$219))</f>
        <v>0.99788965933072049</v>
      </c>
      <c r="AA53" s="500">
        <f>(MAX([1]DATOS_CANTON!AA$3:AA$219)-[1]DATOS_CANTON!AA54)/(MAX([1]DATOS_CANTON!AA$3:AA$219)-MIN([1]DATOS_CANTON!AA$3:AA$219))</f>
        <v>0.99951207611612591</v>
      </c>
      <c r="AB53" s="500">
        <f>(MAX([1]DATOS_CANTON!AB$3:AB$219)-[1]DATOS_CANTON!AB54)/(MAX([1]DATOS_CANTON!AB$3:AB$219)-MIN([1]DATOS_CANTON!AB$3:AB$219))</f>
        <v>8.4227184807455655E-2</v>
      </c>
      <c r="AC53" s="500">
        <f>(MAX([1]DATOS_CANTON!AC$3:AC$219)-[1]DATOS_CANTON!AC54)/(MAX([1]DATOS_CANTON!AC$3:AC$219)-MIN([1]DATOS_CANTON!AC$3:AC$219))</f>
        <v>0.9955189116939932</v>
      </c>
      <c r="AD53" s="500">
        <f>([1]DATOS_CANTON!AD54-MIN([1]DATOS_CANTON!AD$3:AD$219))/(MAX([1]DATOS_CANTON!AD$3:AD$219)-MIN([1]DATOS_CANTON!AD$3:AD$219))</f>
        <v>7.1174377224199285E-3</v>
      </c>
      <c r="AE53" s="500">
        <f>(MAX([1]DATOS_CANTON!AE$3:AE$219)-[1]DATOS_CANTON!AE54)/(MAX([1]DATOS_CANTON!AE$3:AE$219)-MIN([1]DATOS_CANTON!AE$3:AE$219))</f>
        <v>0.99582753824756609</v>
      </c>
      <c r="AF53" s="500">
        <f>(MAX([1]DATOS_CANTON!AF$3:AF$219)-[1]DATOS_CANTON!AF54)/(MAX([1]DATOS_CANTON!AF$3:AF$219)-MIN([1]DATOS_CANTON!AF$3:AF$219))</f>
        <v>1</v>
      </c>
      <c r="AG53" s="500">
        <f>([1]DATOS_CANTON!AG54-MIN([1]DATOS_CANTON!AG$3:AG$219))/(MAX([1]DATOS_CANTON!AG$3:AG$219)-MIN([1]DATOS_CANTON!AG$3:AG$219))</f>
        <v>1.5308362245981732E-2</v>
      </c>
      <c r="AH53" s="500">
        <f>(MAX([1]DATOS_CANTON!AH$3:AH$219)-[1]DATOS_CANTON!AH54)/(MAX([1]DATOS_CANTON!AH$3:AH$219)-MIN([1]DATOS_CANTON!AH$3:AH$219))</f>
        <v>1</v>
      </c>
      <c r="AI53" s="501">
        <f t="shared" si="0"/>
        <v>0.56872794770407342</v>
      </c>
      <c r="AJ53" s="501">
        <f t="shared" si="1"/>
        <v>0.73144523499810477</v>
      </c>
      <c r="AK53" s="501"/>
      <c r="AL53" s="502" t="str">
        <f t="shared" si="2"/>
        <v>MODERADAMENTE VULNERABLE</v>
      </c>
      <c r="AM53" s="503" t="str">
        <f t="shared" si="3"/>
        <v>2</v>
      </c>
    </row>
    <row r="54" spans="1:39">
      <c r="A54" s="492" t="str">
        <f>[1]DATOS_CANTON!A55</f>
        <v>EL ORO</v>
      </c>
      <c r="B54" s="499">
        <f>[1]DATOS_CANTON!B55</f>
        <v>701</v>
      </c>
      <c r="C54" s="492" t="str">
        <f>[1]DATOS_CANTON!C55</f>
        <v>MACHALA</v>
      </c>
      <c r="D54" s="500">
        <f>([1]DATOS_CANTON!D55-MIN([1]DATOS_CANTON!D$3:D$219))/(MAX([1]DATOS_CANTON!D$3:D$219)-MIN([1]DATOS_CANTON!D$3:D$219))</f>
        <v>7.465075493502441E-3</v>
      </c>
      <c r="E54" s="500">
        <f>([1]DATOS_CANTON!E55-MIN([1]DATOS_CANTON!E$3:E$219))/(MAX([1]DATOS_CANTON!E$3:E$219)-MIN([1]DATOS_CANTON!E$3:E$219))</f>
        <v>0.19387250780528831</v>
      </c>
      <c r="F54" s="500">
        <f>([1]DATOS_CANTON!F55-MIN([1]DATOS_CANTON!F$3:F$219))/(MAX([1]DATOS_CANTON!F$3:F$219)-MIN([1]DATOS_CANTON!F$3:F$219))</f>
        <v>0.23744292237442921</v>
      </c>
      <c r="G54" s="500">
        <f>([1]DATOS_CANTON!G55-MIN([1]DATOS_CANTON!G$3:G$219))/(MAX([1]DATOS_CANTON!G$3:G$219)-MIN([1]DATOS_CANTON!G$3:G$219))</f>
        <v>0.10255694283776776</v>
      </c>
      <c r="H54" s="500">
        <f>([1]DATOS_CANTON!H55-MIN([1]DATOS_CANTON!H$3:H$219))/(MAX([1]DATOS_CANTON!H$3:H$219)-MIN([1]DATOS_CANTON!H$3:H$219))</f>
        <v>0.13969367041889647</v>
      </c>
      <c r="I54" s="500">
        <f>([1]DATOS_CANTON!I55-MIN([1]DATOS_CANTON!I$3:I$219))/(MAX([1]DATOS_CANTON!I$3:I$219)-MIN([1]DATOS_CANTON!I$3:I$219))</f>
        <v>0.10658574821115371</v>
      </c>
      <c r="J54" s="500">
        <f>(MAX([1]DATOS_CANTON!J$3:J$219)-[1]DATOS_CANTON!J55)/(MAX([1]DATOS_CANTON!J$3:J$219)-MIN([1]DATOS_CANTON!J$3:J$219))</f>
        <v>0.92283646367837724</v>
      </c>
      <c r="K54" s="500">
        <f>(MAX([1]DATOS_CANTON!K$3:K$219)-[1]DATOS_CANTON!K55)/(MAX([1]DATOS_CANTON!K$3:K$219)-MIN([1]DATOS_CANTON!K$3:K$219))</f>
        <v>0.90294375718328657</v>
      </c>
      <c r="L54" s="500">
        <f>(MAX([1]DATOS_CANTON!L$3:L$219)-[1]DATOS_CANTON!L55)/(MAX([1]DATOS_CANTON!L$3:L$219)-MIN([1]DATOS_CANTON!L$3:L$219))</f>
        <v>0.90054712403063897</v>
      </c>
      <c r="M54" s="500">
        <f>(MAX([1]DATOS_CANTON!M$3:M$219)-[1]DATOS_CANTON!M55)/(MAX([1]DATOS_CANTON!M$3:M$219)-MIN([1]DATOS_CANTON!M$3:M$219))</f>
        <v>0.90371240103389516</v>
      </c>
      <c r="N54" s="500">
        <f>(MAX([1]DATOS_CANTON!N$3:N$219)-[1]DATOS_CANTON!N55)/(MAX([1]DATOS_CANTON!N$3:N$219)-MIN([1]DATOS_CANTON!N$3:N$219))</f>
        <v>0.90615328178590127</v>
      </c>
      <c r="O54" s="500">
        <f>(MAX([1]DATOS_CANTON!O$3:O$219)-[1]DATOS_CANTON!O55)/(MAX([1]DATOS_CANTON!O$3:O$219)-MIN([1]DATOS_CANTON!O$3:O$219))</f>
        <v>0.91716858333838858</v>
      </c>
      <c r="P54" s="500">
        <f>(MAX([1]DATOS_CANTON!P$3:P$219)-[1]DATOS_CANTON!P55)/(MAX([1]DATOS_CANTON!P$3:P$219)-MIN([1]DATOS_CANTON!P$3:P$219))</f>
        <v>0.90593544766043221</v>
      </c>
      <c r="Q54" s="500">
        <f>([1]DATOS_CANTON!Q55-MIN([1]DATOS_CANTON!Q$3:Q$219))/(MAX([1]DATOS_CANTON!Q$3:Q$219)-MIN([1]DATOS_CANTON!Q$3:Q$219))</f>
        <v>8.5834839246932235E-2</v>
      </c>
      <c r="R54" s="500">
        <f>(MAX([1]DATOS_CANTON!R$3:R$219)-[1]DATOS_CANTON!R55)/(MAX([1]DATOS_CANTON!R$3:R$219)-MIN([1]DATOS_CANTON!R$3:R$219))</f>
        <v>0.94117080715441503</v>
      </c>
      <c r="S54" s="500">
        <f>(MAX([1]DATOS_CANTON!S$3:S$219)-[1]DATOS_CANTON!S55)/(MAX([1]DATOS_CANTON!S$3:S$219)-MIN([1]DATOS_CANTON!S$3:S$219))</f>
        <v>0.9239821674424703</v>
      </c>
      <c r="T54" s="500">
        <f>([1]DATOS_CANTON!T55-MIN([1]DATOS_CANTON!T$3:T$219))/(MAX([1]DATOS_CANTON!T$3:T$219)-MIN([1]DATOS_CANTON!T$3:T$219))</f>
        <v>0</v>
      </c>
      <c r="U54" s="500">
        <f>(MAX([1]DATOS_CANTON!U$3:U$219)-[1]DATOS_CANTON!U55)/(MAX([1]DATOS_CANTON!U$3:U$219)-MIN([1]DATOS_CANTON!U$3:U$219))</f>
        <v>0.58843668226035017</v>
      </c>
      <c r="V54" s="500">
        <f>(MAX([1]DATOS_CANTON!V$3:V$219)-[1]DATOS_CANTON!V55)/(MAX([1]DATOS_CANTON!V$3:V$219)-MIN([1]DATOS_CANTON!V$3:V$219))</f>
        <v>0.99819318240769073</v>
      </c>
      <c r="W54" s="500">
        <f>(MAX([1]DATOS_CANTON!W$3:W$219)-[1]DATOS_CANTON!W55)/(MAX([1]DATOS_CANTON!W$3:W$219)-MIN([1]DATOS_CANTON!W$3:W$219))</f>
        <v>0.87821816762210037</v>
      </c>
      <c r="X54" s="500">
        <f>([1]DATOS_CANTON!X55-MIN([1]DATOS_CANTON!X$3:X$219))/(MAX([1]DATOS_CANTON!X$3:X$219)-MIN([1]DATOS_CANTON!X$3:X$219))</f>
        <v>2.1276595744680851E-2</v>
      </c>
      <c r="Y54" s="500">
        <f>(MAX([1]DATOS_CANTON!Y$3:Y$219)-[1]DATOS_CANTON!Y55)/(MAX([1]DATOS_CANTON!Y$3:Y$219)-MIN([1]DATOS_CANTON!Y$3:Y$219))</f>
        <v>0.59362296242817336</v>
      </c>
      <c r="Z54" s="500">
        <f>(MAX([1]DATOS_CANTON!Z$3:Z$219)-[1]DATOS_CANTON!Z55)/(MAX([1]DATOS_CANTON!Z$3:Z$219)-MIN([1]DATOS_CANTON!Z$3:Z$219))</f>
        <v>0.81549593005728072</v>
      </c>
      <c r="AA54" s="500">
        <f>(MAX([1]DATOS_CANTON!AA$3:AA$219)-[1]DATOS_CANTON!AA55)/(MAX([1]DATOS_CANTON!AA$3:AA$219)-MIN([1]DATOS_CANTON!AA$3:AA$219))</f>
        <v>0.91180775798975355</v>
      </c>
      <c r="AB54" s="500">
        <f>(MAX([1]DATOS_CANTON!AB$3:AB$219)-[1]DATOS_CANTON!AB55)/(MAX([1]DATOS_CANTON!AB$3:AB$219)-MIN([1]DATOS_CANTON!AB$3:AB$219))</f>
        <v>0.22961175586015528</v>
      </c>
      <c r="AC54" s="500">
        <f>(MAX([1]DATOS_CANTON!AC$3:AC$219)-[1]DATOS_CANTON!AC55)/(MAX([1]DATOS_CANTON!AC$3:AC$219)-MIN([1]DATOS_CANTON!AC$3:AC$219))</f>
        <v>0.90097816590244195</v>
      </c>
      <c r="AD54" s="500">
        <f>([1]DATOS_CANTON!AD55-MIN([1]DATOS_CANTON!AD$3:AD$219))/(MAX([1]DATOS_CANTON!AD$3:AD$219)-MIN([1]DATOS_CANTON!AD$3:AD$219))</f>
        <v>0.50711743772241991</v>
      </c>
      <c r="AE54" s="500">
        <f>(MAX([1]DATOS_CANTON!AE$3:AE$219)-[1]DATOS_CANTON!AE55)/(MAX([1]DATOS_CANTON!AE$3:AE$219)-MIN([1]DATOS_CANTON!AE$3:AE$219))</f>
        <v>0.71210013908205838</v>
      </c>
      <c r="AF54" s="500">
        <f>(MAX([1]DATOS_CANTON!AF$3:AF$219)-[1]DATOS_CANTON!AF55)/(MAX([1]DATOS_CANTON!AF$3:AF$219)-MIN([1]DATOS_CANTON!AF$3:AF$219))</f>
        <v>0.94505494505494503</v>
      </c>
      <c r="AG54" s="500">
        <f>([1]DATOS_CANTON!AG55-MIN([1]DATOS_CANTON!AG$3:AG$219))/(MAX([1]DATOS_CANTON!AG$3:AG$219)-MIN([1]DATOS_CANTON!AG$3:AG$219))</f>
        <v>1.7000637258372867E-2</v>
      </c>
      <c r="AH54" s="500">
        <f>(MAX([1]DATOS_CANTON!AH$3:AH$219)-[1]DATOS_CANTON!AH55)/(MAX([1]DATOS_CANTON!AH$3:AH$219)-MIN([1]DATOS_CANTON!AH$3:AH$219))</f>
        <v>0.72727272727272729</v>
      </c>
      <c r="AI54" s="501">
        <f t="shared" si="0"/>
        <v>0.51870918784052855</v>
      </c>
      <c r="AJ54" s="501">
        <f t="shared" si="1"/>
        <v>0.60506472812941736</v>
      </c>
      <c r="AK54" s="501"/>
      <c r="AL54" s="502" t="str">
        <f t="shared" si="2"/>
        <v>MENOS VULNERABLE</v>
      </c>
      <c r="AM54" s="503" t="str">
        <f t="shared" si="3"/>
        <v>1</v>
      </c>
    </row>
    <row r="55" spans="1:39">
      <c r="A55" s="492" t="str">
        <f>[1]DATOS_CANTON!A56</f>
        <v>EL ORO</v>
      </c>
      <c r="B55" s="499">
        <f>[1]DATOS_CANTON!B56</f>
        <v>702</v>
      </c>
      <c r="C55" s="492" t="str">
        <f>[1]DATOS_CANTON!C56</f>
        <v>ARENILLAS</v>
      </c>
      <c r="D55" s="500">
        <f>([1]DATOS_CANTON!D56-MIN([1]DATOS_CANTON!D$3:D$219))/(MAX([1]DATOS_CANTON!D$3:D$219)-MIN([1]DATOS_CANTON!D$3:D$219))</f>
        <v>6.7330365117022437E-2</v>
      </c>
      <c r="E55" s="500">
        <f>([1]DATOS_CANTON!E56-MIN([1]DATOS_CANTON!E$3:E$219))/(MAX([1]DATOS_CANTON!E$3:E$219)-MIN([1]DATOS_CANTON!E$3:E$219))</f>
        <v>8.5361626223291708E-3</v>
      </c>
      <c r="F55" s="500">
        <f>([1]DATOS_CANTON!F56-MIN([1]DATOS_CANTON!F$3:F$219))/(MAX([1]DATOS_CANTON!F$3:F$219)-MIN([1]DATOS_CANTON!F$3:F$219))</f>
        <v>2.2831050228310501E-2</v>
      </c>
      <c r="G55" s="500">
        <f>([1]DATOS_CANTON!G56-MIN([1]DATOS_CANTON!G$3:G$219))/(MAX([1]DATOS_CANTON!G$3:G$219)-MIN([1]DATOS_CANTON!G$3:G$219))</f>
        <v>1.0810163947504886E-2</v>
      </c>
      <c r="H55" s="500">
        <f>([1]DATOS_CANTON!H56-MIN([1]DATOS_CANTON!H$3:H$219))/(MAX([1]DATOS_CANTON!H$3:H$219)-MIN([1]DATOS_CANTON!H$3:H$219))</f>
        <v>6.4033954604170509E-2</v>
      </c>
      <c r="I55" s="500">
        <f>([1]DATOS_CANTON!I56-MIN([1]DATOS_CANTON!I$3:I$219))/(MAX([1]DATOS_CANTON!I$3:I$219)-MIN([1]DATOS_CANTON!I$3:I$219))</f>
        <v>1.1074549490120602E-2</v>
      </c>
      <c r="J55" s="500">
        <f>(MAX([1]DATOS_CANTON!J$3:J$219)-[1]DATOS_CANTON!J56)/(MAX([1]DATOS_CANTON!J$3:J$219)-MIN([1]DATOS_CANTON!J$3:J$219))</f>
        <v>0.99341259459439202</v>
      </c>
      <c r="K55" s="500">
        <f>(MAX([1]DATOS_CANTON!K$3:K$219)-[1]DATOS_CANTON!K56)/(MAX([1]DATOS_CANTON!K$3:K$219)-MIN([1]DATOS_CANTON!K$3:K$219))</f>
        <v>0.99136769776437583</v>
      </c>
      <c r="L55" s="500">
        <f>(MAX([1]DATOS_CANTON!L$3:L$219)-[1]DATOS_CANTON!L56)/(MAX([1]DATOS_CANTON!L$3:L$219)-MIN([1]DATOS_CANTON!L$3:L$219))</f>
        <v>0.98934614713671754</v>
      </c>
      <c r="M55" s="500">
        <f>(MAX([1]DATOS_CANTON!M$3:M$219)-[1]DATOS_CANTON!M56)/(MAX([1]DATOS_CANTON!M$3:M$219)-MIN([1]DATOS_CANTON!M$3:M$219))</f>
        <v>0.99101946299421895</v>
      </c>
      <c r="N55" s="500">
        <f>(MAX([1]DATOS_CANTON!N$3:N$219)-[1]DATOS_CANTON!N56)/(MAX([1]DATOS_CANTON!N$3:N$219)-MIN([1]DATOS_CANTON!N$3:N$219))</f>
        <v>0.99209693101642937</v>
      </c>
      <c r="O55" s="500">
        <f>(MAX([1]DATOS_CANTON!O$3:O$219)-[1]DATOS_CANTON!O56)/(MAX([1]DATOS_CANTON!O$3:O$219)-MIN([1]DATOS_CANTON!O$3:O$219))</f>
        <v>0.99447790555589255</v>
      </c>
      <c r="P55" s="500">
        <f>(MAX([1]DATOS_CANTON!P$3:P$219)-[1]DATOS_CANTON!P56)/(MAX([1]DATOS_CANTON!P$3:P$219)-MIN([1]DATOS_CANTON!P$3:P$219))</f>
        <v>0.99134807326074559</v>
      </c>
      <c r="Q55" s="500">
        <f>([1]DATOS_CANTON!Q56-MIN([1]DATOS_CANTON!Q$3:Q$219))/(MAX([1]DATOS_CANTON!Q$3:Q$219)-MIN([1]DATOS_CANTON!Q$3:Q$219))</f>
        <v>7.7510867669571175E-3</v>
      </c>
      <c r="R55" s="500">
        <f>(MAX([1]DATOS_CANTON!R$3:R$219)-[1]DATOS_CANTON!R56)/(MAX([1]DATOS_CANTON!R$3:R$219)-MIN([1]DATOS_CANTON!R$3:R$219))</f>
        <v>0.99681970787277585</v>
      </c>
      <c r="S55" s="500">
        <f>(MAX([1]DATOS_CANTON!S$3:S$219)-[1]DATOS_CANTON!S56)/(MAX([1]DATOS_CANTON!S$3:S$219)-MIN([1]DATOS_CANTON!S$3:S$219))</f>
        <v>0.99562927511527788</v>
      </c>
      <c r="T55" s="500">
        <f>([1]DATOS_CANTON!T56-MIN([1]DATOS_CANTON!T$3:T$219))/(MAX([1]DATOS_CANTON!T$3:T$219)-MIN([1]DATOS_CANTON!T$3:T$219))</f>
        <v>0.11630752819881311</v>
      </c>
      <c r="U55" s="500">
        <f>(MAX([1]DATOS_CANTON!U$3:U$219)-[1]DATOS_CANTON!U56)/(MAX([1]DATOS_CANTON!U$3:U$219)-MIN([1]DATOS_CANTON!U$3:U$219))</f>
        <v>0.96599884549017689</v>
      </c>
      <c r="V55" s="500">
        <f>(MAX([1]DATOS_CANTON!V$3:V$219)-[1]DATOS_CANTON!V56)/(MAX([1]DATOS_CANTON!V$3:V$219)-MIN([1]DATOS_CANTON!V$3:V$219))</f>
        <v>0.99940904134015851</v>
      </c>
      <c r="W55" s="500">
        <f>(MAX([1]DATOS_CANTON!W$3:W$219)-[1]DATOS_CANTON!W56)/(MAX([1]DATOS_CANTON!W$3:W$219)-MIN([1]DATOS_CANTON!W$3:W$219))</f>
        <v>0.99143191764778404</v>
      </c>
      <c r="X55" s="500">
        <f>([1]DATOS_CANTON!X56-MIN([1]DATOS_CANTON!X$3:X$219))/(MAX([1]DATOS_CANTON!X$3:X$219)-MIN([1]DATOS_CANTON!X$3:X$219))</f>
        <v>0</v>
      </c>
      <c r="Y55" s="500">
        <f>(MAX([1]DATOS_CANTON!Y$3:Y$219)-[1]DATOS_CANTON!Y56)/(MAX([1]DATOS_CANTON!Y$3:Y$219)-MIN([1]DATOS_CANTON!Y$3:Y$219))</f>
        <v>0.81225903865322258</v>
      </c>
      <c r="Z55" s="500">
        <f>(MAX([1]DATOS_CANTON!Z$3:Z$219)-[1]DATOS_CANTON!Z56)/(MAX([1]DATOS_CANTON!Z$3:Z$219)-MIN([1]DATOS_CANTON!Z$3:Z$219))</f>
        <v>0.96412420862224901</v>
      </c>
      <c r="AA55" s="500">
        <f>(MAX([1]DATOS_CANTON!AA$3:AA$219)-[1]DATOS_CANTON!AA56)/(MAX([1]DATOS_CANTON!AA$3:AA$219)-MIN([1]DATOS_CANTON!AA$3:AA$219))</f>
        <v>0.99377897048060504</v>
      </c>
      <c r="AB55" s="500">
        <f>(MAX([1]DATOS_CANTON!AB$3:AB$219)-[1]DATOS_CANTON!AB56)/(MAX([1]DATOS_CANTON!AB$3:AB$219)-MIN([1]DATOS_CANTON!AB$3:AB$219))</f>
        <v>0.21265873815762956</v>
      </c>
      <c r="AC55" s="500">
        <f>(MAX([1]DATOS_CANTON!AC$3:AC$219)-[1]DATOS_CANTON!AC56)/(MAX([1]DATOS_CANTON!AC$3:AC$219)-MIN([1]DATOS_CANTON!AC$3:AC$219))</f>
        <v>0.98976585323132549</v>
      </c>
      <c r="AD55" s="500">
        <f>([1]DATOS_CANTON!AD56-MIN([1]DATOS_CANTON!AD$3:AD$219))/(MAX([1]DATOS_CANTON!AD$3:AD$219)-MIN([1]DATOS_CANTON!AD$3:AD$219))</f>
        <v>1.0676156583629894E-2</v>
      </c>
      <c r="AE55" s="500">
        <f>(MAX([1]DATOS_CANTON!AE$3:AE$219)-[1]DATOS_CANTON!AE56)/(MAX([1]DATOS_CANTON!AE$3:AE$219)-MIN([1]DATOS_CANTON!AE$3:AE$219))</f>
        <v>0.99582753824756609</v>
      </c>
      <c r="AF55" s="500">
        <f>(MAX([1]DATOS_CANTON!AF$3:AF$219)-[1]DATOS_CANTON!AF56)/(MAX([1]DATOS_CANTON!AF$3:AF$219)-MIN([1]DATOS_CANTON!AF$3:AF$219))</f>
        <v>1</v>
      </c>
      <c r="AG55" s="500">
        <f>([1]DATOS_CANTON!AG56-MIN([1]DATOS_CANTON!AG$3:AG$219))/(MAX([1]DATOS_CANTON!AG$3:AG$219)-MIN([1]DATOS_CANTON!AG$3:AG$219))</f>
        <v>8.5782057636479506E-3</v>
      </c>
      <c r="AH55" s="500">
        <f>(MAX([1]DATOS_CANTON!AH$3:AH$219)-[1]DATOS_CANTON!AH56)/(MAX([1]DATOS_CANTON!AH$3:AH$219)-MIN([1]DATOS_CANTON!AH$3:AH$219))</f>
        <v>1</v>
      </c>
      <c r="AI55" s="501">
        <f t="shared" si="0"/>
        <v>0.56386491595665356</v>
      </c>
      <c r="AJ55" s="501">
        <f t="shared" si="1"/>
        <v>0.71915799679319725</v>
      </c>
      <c r="AK55" s="501"/>
      <c r="AL55" s="502" t="str">
        <f t="shared" si="2"/>
        <v>MODERADAMENTE VULNERABLE</v>
      </c>
      <c r="AM55" s="503" t="str">
        <f t="shared" si="3"/>
        <v>2</v>
      </c>
    </row>
    <row r="56" spans="1:39">
      <c r="A56" s="492" t="str">
        <f>[1]DATOS_CANTON!A57</f>
        <v>EL ORO</v>
      </c>
      <c r="B56" s="499">
        <f>[1]DATOS_CANTON!B57</f>
        <v>703</v>
      </c>
      <c r="C56" s="492" t="str">
        <f>[1]DATOS_CANTON!C57</f>
        <v>ATAHUALPA</v>
      </c>
      <c r="D56" s="500">
        <f>([1]DATOS_CANTON!D57-MIN([1]DATOS_CANTON!D$3:D$219))/(MAX([1]DATOS_CANTON!D$3:D$219)-MIN([1]DATOS_CANTON!D$3:D$219))</f>
        <v>4.7659175194595282E-2</v>
      </c>
      <c r="E56" s="500">
        <f>([1]DATOS_CANTON!E57-MIN([1]DATOS_CANTON!E$3:E$219))/(MAX([1]DATOS_CANTON!E$3:E$219)-MIN([1]DATOS_CANTON!E$3:E$219))</f>
        <v>5.3546618312953287E-3</v>
      </c>
      <c r="F56" s="500">
        <f>([1]DATOS_CANTON!F57-MIN([1]DATOS_CANTON!F$3:F$219))/(MAX([1]DATOS_CANTON!F$3:F$219)-MIN([1]DATOS_CANTON!F$3:F$219))</f>
        <v>0</v>
      </c>
      <c r="G56" s="500">
        <f>([1]DATOS_CANTON!G57-MIN([1]DATOS_CANTON!G$3:G$219))/(MAX([1]DATOS_CANTON!G$3:G$219)-MIN([1]DATOS_CANTON!G$3:G$219))</f>
        <v>1.440468750692533E-3</v>
      </c>
      <c r="H56" s="500">
        <f>([1]DATOS_CANTON!H57-MIN([1]DATOS_CANTON!H$3:H$219))/(MAX([1]DATOS_CANTON!H$3:H$219)-MIN([1]DATOS_CANTON!H$3:H$219))</f>
        <v>1.4762871378483115E-2</v>
      </c>
      <c r="I56" s="500">
        <f>([1]DATOS_CANTON!I57-MIN([1]DATOS_CANTON!I$3:I$219))/(MAX([1]DATOS_CANTON!I$3:I$219)-MIN([1]DATOS_CANTON!I$3:I$219))</f>
        <v>3.4690424821891444E-3</v>
      </c>
      <c r="J56" s="500">
        <f>(MAX([1]DATOS_CANTON!J$3:J$219)-[1]DATOS_CANTON!J57)/(MAX([1]DATOS_CANTON!J$3:J$219)-MIN([1]DATOS_CANTON!J$3:J$219))</f>
        <v>0.99766489128438474</v>
      </c>
      <c r="K56" s="500">
        <f>(MAX([1]DATOS_CANTON!K$3:K$219)-[1]DATOS_CANTON!K57)/(MAX([1]DATOS_CANTON!K$3:K$219)-MIN([1]DATOS_CANTON!K$3:K$219))</f>
        <v>0.99750979398643058</v>
      </c>
      <c r="L56" s="500">
        <f>(MAX([1]DATOS_CANTON!L$3:L$219)-[1]DATOS_CANTON!L57)/(MAX([1]DATOS_CANTON!L$3:L$219)-MIN([1]DATOS_CANTON!L$3:L$219))</f>
        <v>0.99748481532581634</v>
      </c>
      <c r="M56" s="500">
        <f>(MAX([1]DATOS_CANTON!M$3:M$219)-[1]DATOS_CANTON!M57)/(MAX([1]DATOS_CANTON!M$3:M$219)-MIN([1]DATOS_CANTON!M$3:M$219))</f>
        <v>0.99781153429058322</v>
      </c>
      <c r="N56" s="500">
        <f>(MAX([1]DATOS_CANTON!N$3:N$219)-[1]DATOS_CANTON!N57)/(MAX([1]DATOS_CANTON!N$3:N$219)-MIN([1]DATOS_CANTON!N$3:N$219))</f>
        <v>0.99817826958760869</v>
      </c>
      <c r="O56" s="500">
        <f>(MAX([1]DATOS_CANTON!O$3:O$219)-[1]DATOS_CANTON!O57)/(MAX([1]DATOS_CANTON!O$3:O$219)-MIN([1]DATOS_CANTON!O$3:O$219))</f>
        <v>0.99852154847431773</v>
      </c>
      <c r="P56" s="500">
        <f>(MAX([1]DATOS_CANTON!P$3:P$219)-[1]DATOS_CANTON!P57)/(MAX([1]DATOS_CANTON!P$3:P$219)-MIN([1]DATOS_CANTON!P$3:P$219))</f>
        <v>0.99799851388773675</v>
      </c>
      <c r="Q56" s="500">
        <f>([1]DATOS_CANTON!Q57-MIN([1]DATOS_CANTON!Q$3:Q$219))/(MAX([1]DATOS_CANTON!Q$3:Q$219)-MIN([1]DATOS_CANTON!Q$3:Q$219))</f>
        <v>1.2034059070237268E-3</v>
      </c>
      <c r="R56" s="500">
        <f>(MAX([1]DATOS_CANTON!R$3:R$219)-[1]DATOS_CANTON!R57)/(MAX([1]DATOS_CANTON!R$3:R$219)-MIN([1]DATOS_CANTON!R$3:R$219))</f>
        <v>0.99957451169782252</v>
      </c>
      <c r="S56" s="500">
        <f>(MAX([1]DATOS_CANTON!S$3:S$219)-[1]DATOS_CANTON!S57)/(MAX([1]DATOS_CANTON!S$3:S$219)-MIN([1]DATOS_CANTON!S$3:S$219))</f>
        <v>0.9997049760702813</v>
      </c>
      <c r="T56" s="500">
        <f>([1]DATOS_CANTON!T57-MIN([1]DATOS_CANTON!T$3:T$219))/(MAX([1]DATOS_CANTON!T$3:T$219)-MIN([1]DATOS_CANTON!T$3:T$219))</f>
        <v>0.11337180178167629</v>
      </c>
      <c r="U56" s="500">
        <f>(MAX([1]DATOS_CANTON!U$3:U$219)-[1]DATOS_CANTON!U57)/(MAX([1]DATOS_CANTON!U$3:U$219)-MIN([1]DATOS_CANTON!U$3:U$219))</f>
        <v>0.96217764330872046</v>
      </c>
      <c r="V56" s="500">
        <f>(MAX([1]DATOS_CANTON!V$3:V$219)-[1]DATOS_CANTON!V57)/(MAX([1]DATOS_CANTON!V$3:V$219)-MIN([1]DATOS_CANTON!V$3:V$219))</f>
        <v>0.99987339618039672</v>
      </c>
      <c r="W56" s="500">
        <f>(MAX([1]DATOS_CANTON!W$3:W$219)-[1]DATOS_CANTON!W57)/(MAX([1]DATOS_CANTON!W$3:W$219)-MIN([1]DATOS_CANTON!W$3:W$219))</f>
        <v>0.99917812159690977</v>
      </c>
      <c r="X56" s="500">
        <f>([1]DATOS_CANTON!X57-MIN([1]DATOS_CANTON!X$3:X$219))/(MAX([1]DATOS_CANTON!X$3:X$219)-MIN([1]DATOS_CANTON!X$3:X$219))</f>
        <v>0</v>
      </c>
      <c r="Y56" s="500">
        <f>(MAX([1]DATOS_CANTON!Y$3:Y$219)-[1]DATOS_CANTON!Y57)/(MAX([1]DATOS_CANTON!Y$3:Y$219)-MIN([1]DATOS_CANTON!Y$3:Y$219))</f>
        <v>0.47779058427165527</v>
      </c>
      <c r="Z56" s="500">
        <f>(MAX([1]DATOS_CANTON!Z$3:Z$219)-[1]DATOS_CANTON!Z57)/(MAX([1]DATOS_CANTON!Z$3:Z$219)-MIN([1]DATOS_CANTON!Z$3:Z$219))</f>
        <v>0.9939704552306301</v>
      </c>
      <c r="AA56" s="500">
        <f>(MAX([1]DATOS_CANTON!AA$3:AA$219)-[1]DATOS_CANTON!AA57)/(MAX([1]DATOS_CANTON!AA$3:AA$219)-MIN([1]DATOS_CANTON!AA$3:AA$219))</f>
        <v>0.99756038058062946</v>
      </c>
      <c r="AB56" s="500">
        <f>(MAX([1]DATOS_CANTON!AB$3:AB$219)-[1]DATOS_CANTON!AB57)/(MAX([1]DATOS_CANTON!AB$3:AB$219)-MIN([1]DATOS_CANTON!AB$3:AB$219))</f>
        <v>7.0977151191054993E-2</v>
      </c>
      <c r="AC56" s="500">
        <f>(MAX([1]DATOS_CANTON!AC$3:AC$219)-[1]DATOS_CANTON!AC57)/(MAX([1]DATOS_CANTON!AC$3:AC$219)-MIN([1]DATOS_CANTON!AC$3:AC$219))</f>
        <v>0.99811915232572446</v>
      </c>
      <c r="AD56" s="500">
        <f>([1]DATOS_CANTON!AD57-MIN([1]DATOS_CANTON!AD$3:AD$219))/(MAX([1]DATOS_CANTON!AD$3:AD$219)-MIN([1]DATOS_CANTON!AD$3:AD$219))</f>
        <v>1.7793594306049821E-3</v>
      </c>
      <c r="AE56" s="500">
        <f>(MAX([1]DATOS_CANTON!AE$3:AE$219)-[1]DATOS_CANTON!AE57)/(MAX([1]DATOS_CANTON!AE$3:AE$219)-MIN([1]DATOS_CANTON!AE$3:AE$219))</f>
        <v>0.99930458970792768</v>
      </c>
      <c r="AF56" s="500">
        <f>(MAX([1]DATOS_CANTON!AF$3:AF$219)-[1]DATOS_CANTON!AF57)/(MAX([1]DATOS_CANTON!AF$3:AF$219)-MIN([1]DATOS_CANTON!AF$3:AF$219))</f>
        <v>1</v>
      </c>
      <c r="AG56" s="500">
        <f>([1]DATOS_CANTON!AG57-MIN([1]DATOS_CANTON!AG$3:AG$219))/(MAX([1]DATOS_CANTON!AG$3:AG$219)-MIN([1]DATOS_CANTON!AG$3:AG$219))</f>
        <v>9.0632301918855765E-4</v>
      </c>
      <c r="AH56" s="500">
        <f>(MAX([1]DATOS_CANTON!AH$3:AH$219)-[1]DATOS_CANTON!AH57)/(MAX([1]DATOS_CANTON!AH$3:AH$219)-MIN([1]DATOS_CANTON!AH$3:AH$219))</f>
        <v>1</v>
      </c>
      <c r="AI56" s="501">
        <f t="shared" si="0"/>
        <v>0.53818256396384678</v>
      </c>
      <c r="AJ56" s="501">
        <f t="shared" si="1"/>
        <v>0.65426737033053362</v>
      </c>
      <c r="AK56" s="501"/>
      <c r="AL56" s="502" t="str">
        <f t="shared" si="2"/>
        <v>MENOS VULNERABLE</v>
      </c>
      <c r="AM56" s="503" t="str">
        <f t="shared" si="3"/>
        <v>1</v>
      </c>
    </row>
    <row r="57" spans="1:39">
      <c r="A57" s="492" t="str">
        <f>[1]DATOS_CANTON!A58</f>
        <v>EL ORO</v>
      </c>
      <c r="B57" s="499">
        <f>[1]DATOS_CANTON!B58</f>
        <v>704</v>
      </c>
      <c r="C57" s="492" t="str">
        <f>[1]DATOS_CANTON!C58</f>
        <v>BALSAS</v>
      </c>
      <c r="D57" s="500">
        <f>([1]DATOS_CANTON!D58-MIN([1]DATOS_CANTON!D$3:D$219))/(MAX([1]DATOS_CANTON!D$3:D$219)-MIN([1]DATOS_CANTON!D$3:D$219))</f>
        <v>6.8629158093008402E-2</v>
      </c>
      <c r="E57" s="500">
        <f>([1]DATOS_CANTON!E58-MIN([1]DATOS_CANTON!E$3:E$219))/(MAX([1]DATOS_CANTON!E$3:E$219)-MIN([1]DATOS_CANTON!E$3:E$219))</f>
        <v>2.5571761490617646E-2</v>
      </c>
      <c r="F57" s="500">
        <f>([1]DATOS_CANTON!F58-MIN([1]DATOS_CANTON!F$3:F$219))/(MAX([1]DATOS_CANTON!F$3:F$219)-MIN([1]DATOS_CANTON!F$3:F$219))</f>
        <v>0</v>
      </c>
      <c r="G57" s="500">
        <f>([1]DATOS_CANTON!G58-MIN([1]DATOS_CANTON!G$3:G$219))/(MAX([1]DATOS_CANTON!G$3:G$219)-MIN([1]DATOS_CANTON!G$3:G$219))</f>
        <v>2.2870211549456832E-3</v>
      </c>
      <c r="H57" s="500">
        <f>([1]DATOS_CANTON!H58-MIN([1]DATOS_CANTON!H$3:H$219))/(MAX([1]DATOS_CANTON!H$3:H$219)-MIN([1]DATOS_CANTON!H$3:H$219))</f>
        <v>1.4762871378483115E-2</v>
      </c>
      <c r="I57" s="500">
        <f>([1]DATOS_CANTON!I58-MIN([1]DATOS_CANTON!I$3:I$219))/(MAX([1]DATOS_CANTON!I$3:I$219)-MIN([1]DATOS_CANTON!I$3:I$219))</f>
        <v>2.2738913809427722E-3</v>
      </c>
      <c r="J57" s="500">
        <f>(MAX([1]DATOS_CANTON!J$3:J$219)-[1]DATOS_CANTON!J58)/(MAX([1]DATOS_CANTON!J$3:J$219)-MIN([1]DATOS_CANTON!J$3:J$219))</f>
        <v>0.99770424704925464</v>
      </c>
      <c r="K57" s="500">
        <f>(MAX([1]DATOS_CANTON!K$3:K$219)-[1]DATOS_CANTON!K58)/(MAX([1]DATOS_CANTON!K$3:K$219)-MIN([1]DATOS_CANTON!K$3:K$219))</f>
        <v>0.99511845471285387</v>
      </c>
      <c r="L57" s="500">
        <f>(MAX([1]DATOS_CANTON!L$3:L$219)-[1]DATOS_CANTON!L58)/(MAX([1]DATOS_CANTON!L$3:L$219)-MIN([1]DATOS_CANTON!L$3:L$219))</f>
        <v>0.99721363211063008</v>
      </c>
      <c r="M57" s="500">
        <f>(MAX([1]DATOS_CANTON!M$3:M$219)-[1]DATOS_CANTON!M58)/(MAX([1]DATOS_CANTON!M$3:M$219)-MIN([1]DATOS_CANTON!M$3:M$219))</f>
        <v>0.99781968803763765</v>
      </c>
      <c r="N57" s="500">
        <f>(MAX([1]DATOS_CANTON!N$3:N$219)-[1]DATOS_CANTON!N58)/(MAX([1]DATOS_CANTON!N$3:N$219)-MIN([1]DATOS_CANTON!N$3:N$219))</f>
        <v>0.99751582216492096</v>
      </c>
      <c r="O57" s="500">
        <f>(MAX([1]DATOS_CANTON!O$3:O$219)-[1]DATOS_CANTON!O58)/(MAX([1]DATOS_CANTON!O$3:O$219)-MIN([1]DATOS_CANTON!O$3:O$219))</f>
        <v>0.99845395221464417</v>
      </c>
      <c r="P57" s="500">
        <f>(MAX([1]DATOS_CANTON!P$3:P$219)-[1]DATOS_CANTON!P58)/(MAX([1]DATOS_CANTON!P$3:P$219)-MIN([1]DATOS_CANTON!P$3:P$219))</f>
        <v>0.99780260122595432</v>
      </c>
      <c r="Q57" s="500">
        <f>([1]DATOS_CANTON!Q58-MIN([1]DATOS_CANTON!Q$3:Q$219))/(MAX([1]DATOS_CANTON!Q$3:Q$219)-MIN([1]DATOS_CANTON!Q$3:Q$219))</f>
        <v>1.9089535486313618E-3</v>
      </c>
      <c r="R57" s="500">
        <f>(MAX([1]DATOS_CANTON!R$3:R$219)-[1]DATOS_CANTON!R58)/(MAX([1]DATOS_CANTON!R$3:R$219)-MIN([1]DATOS_CANTON!R$3:R$219))</f>
        <v>0.99918008093595001</v>
      </c>
      <c r="S57" s="500">
        <f>(MAX([1]DATOS_CANTON!S$3:S$219)-[1]DATOS_CANTON!S58)/(MAX([1]DATOS_CANTON!S$3:S$219)-MIN([1]DATOS_CANTON!S$3:S$219))</f>
        <v>0.99916409886579693</v>
      </c>
      <c r="T57" s="500">
        <f>([1]DATOS_CANTON!T58-MIN([1]DATOS_CANTON!T$3:T$219))/(MAX([1]DATOS_CANTON!T$3:T$219)-MIN([1]DATOS_CANTON!T$3:T$219))</f>
        <v>0.16884642923604679</v>
      </c>
      <c r="U57" s="500">
        <f>(MAX([1]DATOS_CANTON!U$3:U$219)-[1]DATOS_CANTON!U58)/(MAX([1]DATOS_CANTON!U$3:U$219)-MIN([1]DATOS_CANTON!U$3:U$219))</f>
        <v>0.88900504990497242</v>
      </c>
      <c r="V57" s="500">
        <f>(MAX([1]DATOS_CANTON!V$3:V$219)-[1]DATOS_CANTON!V58)/(MAX([1]DATOS_CANTON!V$3:V$219)-MIN([1]DATOS_CANTON!V$3:V$219))</f>
        <v>0.99940295675619928</v>
      </c>
      <c r="W57" s="500">
        <f>(MAX([1]DATOS_CANTON!W$3:W$219)-[1]DATOS_CANTON!W58)/(MAX([1]DATOS_CANTON!W$3:W$219)-MIN([1]DATOS_CANTON!W$3:W$219))</f>
        <v>0.99736998911011121</v>
      </c>
      <c r="X57" s="500">
        <f>([1]DATOS_CANTON!X58-MIN([1]DATOS_CANTON!X$3:X$219))/(MAX([1]DATOS_CANTON!X$3:X$219)-MIN([1]DATOS_CANTON!X$3:X$219))</f>
        <v>0</v>
      </c>
      <c r="Y57" s="500">
        <f>(MAX([1]DATOS_CANTON!Y$3:Y$219)-[1]DATOS_CANTON!Y58)/(MAX([1]DATOS_CANTON!Y$3:Y$219)-MIN([1]DATOS_CANTON!Y$3:Y$219))</f>
        <v>0.80489799135069107</v>
      </c>
      <c r="Z57" s="500">
        <f>(MAX([1]DATOS_CANTON!Z$3:Z$219)-[1]DATOS_CANTON!Z58)/(MAX([1]DATOS_CANTON!Z$3:Z$219)-MIN([1]DATOS_CANTON!Z$3:Z$219))</f>
        <v>0.98130841121495327</v>
      </c>
      <c r="AA57" s="500">
        <f>(MAX([1]DATOS_CANTON!AA$3:AA$219)-[1]DATOS_CANTON!AA58)/(MAX([1]DATOS_CANTON!AA$3:AA$219)-MIN([1]DATOS_CANTON!AA$3:AA$219))</f>
        <v>0.9997560380580629</v>
      </c>
      <c r="AB57" s="500">
        <f>(MAX([1]DATOS_CANTON!AB$3:AB$219)-[1]DATOS_CANTON!AB58)/(MAX([1]DATOS_CANTON!AB$3:AB$219)-MIN([1]DATOS_CANTON!AB$3:AB$219))</f>
        <v>0.20454545454545459</v>
      </c>
      <c r="AC57" s="500">
        <f>(MAX([1]DATOS_CANTON!AC$3:AC$219)-[1]DATOS_CANTON!AC58)/(MAX([1]DATOS_CANTON!AC$3:AC$219)-MIN([1]DATOS_CANTON!AC$3:AC$219))</f>
        <v>0.99784182112763287</v>
      </c>
      <c r="AD57" s="500">
        <f>([1]DATOS_CANTON!AD58-MIN([1]DATOS_CANTON!AD$3:AD$219))/(MAX([1]DATOS_CANTON!AD$3:AD$219)-MIN([1]DATOS_CANTON!AD$3:AD$219))</f>
        <v>0</v>
      </c>
      <c r="AE57" s="500">
        <f>(MAX([1]DATOS_CANTON!AE$3:AE$219)-[1]DATOS_CANTON!AE58)/(MAX([1]DATOS_CANTON!AE$3:AE$219)-MIN([1]DATOS_CANTON!AE$3:AE$219))</f>
        <v>1</v>
      </c>
      <c r="AF57" s="500">
        <f>(MAX([1]DATOS_CANTON!AF$3:AF$219)-[1]DATOS_CANTON!AF58)/(MAX([1]DATOS_CANTON!AF$3:AF$219)-MIN([1]DATOS_CANTON!AF$3:AF$219))</f>
        <v>1</v>
      </c>
      <c r="AG57" s="500">
        <f>([1]DATOS_CANTON!AG58-MIN([1]DATOS_CANTON!AG$3:AG$219))/(MAX([1]DATOS_CANTON!AG$3:AG$219)-MIN([1]DATOS_CANTON!AG$3:AG$219))</f>
        <v>2.5702754372300502E-3</v>
      </c>
      <c r="AH57" s="500">
        <f>(MAX([1]DATOS_CANTON!AH$3:AH$219)-[1]DATOS_CANTON!AH58)/(MAX([1]DATOS_CANTON!AH$3:AH$219)-MIN([1]DATOS_CANTON!AH$3:AH$219))</f>
        <v>1</v>
      </c>
      <c r="AI57" s="501">
        <f t="shared" si="0"/>
        <v>0.56186518831288024</v>
      </c>
      <c r="AJ57" s="501">
        <f t="shared" si="1"/>
        <v>0.7141053606640958</v>
      </c>
      <c r="AK57" s="501"/>
      <c r="AL57" s="502" t="str">
        <f t="shared" si="2"/>
        <v>MODERADAMENTE VULNERABLE</v>
      </c>
      <c r="AM57" s="503" t="str">
        <f t="shared" si="3"/>
        <v>2</v>
      </c>
    </row>
    <row r="58" spans="1:39">
      <c r="A58" s="492" t="str">
        <f>[1]DATOS_CANTON!A59</f>
        <v>EL ORO</v>
      </c>
      <c r="B58" s="499">
        <f>[1]DATOS_CANTON!B59</f>
        <v>705</v>
      </c>
      <c r="C58" s="492" t="str">
        <f>[1]DATOS_CANTON!C59</f>
        <v>CHILLA</v>
      </c>
      <c r="D58" s="500">
        <f>([1]DATOS_CANTON!D59-MIN([1]DATOS_CANTON!D$3:D$219))/(MAX([1]DATOS_CANTON!D$3:D$219)-MIN([1]DATOS_CANTON!D$3:D$219))</f>
        <v>0.25402713797313398</v>
      </c>
      <c r="E58" s="500">
        <f>([1]DATOS_CANTON!E59-MIN([1]DATOS_CANTON!E$3:E$219))/(MAX([1]DATOS_CANTON!E$3:E$219)-MIN([1]DATOS_CANTON!E$3:E$219))</f>
        <v>1.8346382744611595E-3</v>
      </c>
      <c r="F58" s="500">
        <f>([1]DATOS_CANTON!F59-MIN([1]DATOS_CANTON!F$3:F$219))/(MAX([1]DATOS_CANTON!F$3:F$219)-MIN([1]DATOS_CANTON!F$3:F$219))</f>
        <v>0</v>
      </c>
      <c r="G58" s="500">
        <f>([1]DATOS_CANTON!G59-MIN([1]DATOS_CANTON!G$3:G$219))/(MAX([1]DATOS_CANTON!G$3:G$219)-MIN([1]DATOS_CANTON!G$3:G$219))</f>
        <v>0</v>
      </c>
      <c r="H58" s="500">
        <f>([1]DATOS_CANTON!H59-MIN([1]DATOS_CANTON!H$3:H$219))/(MAX([1]DATOS_CANTON!H$3:H$219)-MIN([1]DATOS_CANTON!H$3:H$219))</f>
        <v>2.2144307067724672E-2</v>
      </c>
      <c r="I58" s="500">
        <f>([1]DATOS_CANTON!I59-MIN([1]DATOS_CANTON!I$3:I$219))/(MAX([1]DATOS_CANTON!I$3:I$219)-MIN([1]DATOS_CANTON!I$3:I$219))</f>
        <v>1.3270833656696727E-3</v>
      </c>
      <c r="J58" s="500">
        <f>(MAX([1]DATOS_CANTON!J$3:J$219)-[1]DATOS_CANTON!J59)/(MAX([1]DATOS_CANTON!J$3:J$219)-MIN([1]DATOS_CANTON!J$3:J$219))</f>
        <v>0.99947525646840107</v>
      </c>
      <c r="K58" s="500">
        <f>(MAX([1]DATOS_CANTON!K$3:K$219)-[1]DATOS_CANTON!K59)/(MAX([1]DATOS_CANTON!K$3:K$219)-MIN([1]DATOS_CANTON!K$3:K$219))</f>
        <v>0.99983934154751164</v>
      </c>
      <c r="L58" s="500">
        <f>(MAX([1]DATOS_CANTON!L$3:L$219)-[1]DATOS_CANTON!L59)/(MAX([1]DATOS_CANTON!L$3:L$219)-MIN([1]DATOS_CANTON!L$3:L$219))</f>
        <v>0.9989564996748973</v>
      </c>
      <c r="M58" s="500">
        <f>(MAX([1]DATOS_CANTON!M$3:M$219)-[1]DATOS_CANTON!M59)/(MAX([1]DATOS_CANTON!M$3:M$219)-MIN([1]DATOS_CANTON!M$3:M$219))</f>
        <v>0.99946837569204927</v>
      </c>
      <c r="N58" s="500">
        <f>(MAX([1]DATOS_CANTON!N$3:N$219)-[1]DATOS_CANTON!N59)/(MAX([1]DATOS_CANTON!N$3:N$219)-MIN([1]DATOS_CANTON!N$3:N$219))</f>
        <v>0.99949782211505933</v>
      </c>
      <c r="O58" s="500">
        <f>(MAX([1]DATOS_CANTON!O$3:O$219)-[1]DATOS_CANTON!O59)/(MAX([1]DATOS_CANTON!O$3:O$219)-MIN([1]DATOS_CANTON!O$3:O$219))</f>
        <v>0.99959962215424081</v>
      </c>
      <c r="P58" s="500">
        <f>(MAX([1]DATOS_CANTON!P$3:P$219)-[1]DATOS_CANTON!P59)/(MAX([1]DATOS_CANTON!P$3:P$219)-MIN([1]DATOS_CANTON!P$3:P$219))</f>
        <v>0.99980232235928268</v>
      </c>
      <c r="Q58" s="500">
        <f>([1]DATOS_CANTON!Q59-MIN([1]DATOS_CANTON!Q$3:Q$219))/(MAX([1]DATOS_CANTON!Q$3:Q$219)-MIN([1]DATOS_CANTON!Q$3:Q$219))</f>
        <v>2.7923786942499358E-4</v>
      </c>
      <c r="R58" s="500">
        <f>(MAX([1]DATOS_CANTON!R$3:R$219)-[1]DATOS_CANTON!R59)/(MAX([1]DATOS_CANTON!R$3:R$219)-MIN([1]DATOS_CANTON!R$3:R$219))</f>
        <v>1</v>
      </c>
      <c r="S58" s="500">
        <f>(MAX([1]DATOS_CANTON!S$3:S$219)-[1]DATOS_CANTON!S59)/(MAX([1]DATOS_CANTON!S$3:S$219)-MIN([1]DATOS_CANTON!S$3:S$219))</f>
        <v>0.99978146375576393</v>
      </c>
      <c r="T58" s="500">
        <f>([1]DATOS_CANTON!T59-MIN([1]DATOS_CANTON!T$3:T$219))/(MAX([1]DATOS_CANTON!T$3:T$219)-MIN([1]DATOS_CANTON!T$3:T$219))</f>
        <v>0.12382755193127018</v>
      </c>
      <c r="U58" s="500">
        <f>(MAX([1]DATOS_CANTON!U$3:U$219)-[1]DATOS_CANTON!U59)/(MAX([1]DATOS_CANTON!U$3:U$219)-MIN([1]DATOS_CANTON!U$3:U$219))</f>
        <v>0.9802584589771457</v>
      </c>
      <c r="V58" s="500">
        <f>(MAX([1]DATOS_CANTON!V$3:V$219)-[1]DATOS_CANTON!V59)/(MAX([1]DATOS_CANTON!V$3:V$219)-MIN([1]DATOS_CANTON!V$3:V$219))</f>
        <v>1</v>
      </c>
      <c r="W58" s="500">
        <f>(MAX([1]DATOS_CANTON!W$3:W$219)-[1]DATOS_CANTON!W59)/(MAX([1]DATOS_CANTON!W$3:W$219)-MIN([1]DATOS_CANTON!W$3:W$219))</f>
        <v>0.99960960775853214</v>
      </c>
      <c r="X58" s="500">
        <f>([1]DATOS_CANTON!X59-MIN([1]DATOS_CANTON!X$3:X$219))/(MAX([1]DATOS_CANTON!X$3:X$219)-MIN([1]DATOS_CANTON!X$3:X$219))</f>
        <v>0</v>
      </c>
      <c r="Y58" s="500">
        <f>(MAX([1]DATOS_CANTON!Y$3:Y$219)-[1]DATOS_CANTON!Y59)/(MAX([1]DATOS_CANTON!Y$3:Y$219)-MIN([1]DATOS_CANTON!Y$3:Y$219))</f>
        <v>1</v>
      </c>
      <c r="Z58" s="500">
        <f>(MAX([1]DATOS_CANTON!Z$3:Z$219)-[1]DATOS_CANTON!Z59)/(MAX([1]DATOS_CANTON!Z$3:Z$219)-MIN([1]DATOS_CANTON!Z$3:Z$219))</f>
        <v>1</v>
      </c>
      <c r="AA58" s="500">
        <f>(MAX([1]DATOS_CANTON!AA$3:AA$219)-[1]DATOS_CANTON!AA59)/(MAX([1]DATOS_CANTON!AA$3:AA$219)-MIN([1]DATOS_CANTON!AA$3:AA$219))</f>
        <v>0.99963405708709441</v>
      </c>
      <c r="AB58" s="500">
        <f>(MAX([1]DATOS_CANTON!AB$3:AB$219)-[1]DATOS_CANTON!AB59)/(MAX([1]DATOS_CANTON!AB$3:AB$219)-MIN([1]DATOS_CANTON!AB$3:AB$219))</f>
        <v>1</v>
      </c>
      <c r="AC58" s="500">
        <f>(MAX([1]DATOS_CANTON!AC$3:AC$219)-[1]DATOS_CANTON!AC59)/(MAX([1]DATOS_CANTON!AC$3:AC$219)-MIN([1]DATOS_CANTON!AC$3:AC$219))</f>
        <v>0.99950372311920443</v>
      </c>
      <c r="AD58" s="500">
        <f>([1]DATOS_CANTON!AD59-MIN([1]DATOS_CANTON!AD$3:AD$219))/(MAX([1]DATOS_CANTON!AD$3:AD$219)-MIN([1]DATOS_CANTON!AD$3:AD$219))</f>
        <v>0</v>
      </c>
      <c r="AE58" s="500">
        <f>(MAX([1]DATOS_CANTON!AE$3:AE$219)-[1]DATOS_CANTON!AE59)/(MAX([1]DATOS_CANTON!AE$3:AE$219)-MIN([1]DATOS_CANTON!AE$3:AE$219))</f>
        <v>1</v>
      </c>
      <c r="AF58" s="500">
        <f>(MAX([1]DATOS_CANTON!AF$3:AF$219)-[1]DATOS_CANTON!AF59)/(MAX([1]DATOS_CANTON!AF$3:AF$219)-MIN([1]DATOS_CANTON!AF$3:AF$219))</f>
        <v>1</v>
      </c>
      <c r="AG58" s="500">
        <f>([1]DATOS_CANTON!AG59-MIN([1]DATOS_CANTON!AG$3:AG$219))/(MAX([1]DATOS_CANTON!AG$3:AG$219)-MIN([1]DATOS_CANTON!AG$3:AG$219))</f>
        <v>1.6639524180414927E-3</v>
      </c>
      <c r="AH58" s="500">
        <f>(MAX([1]DATOS_CANTON!AH$3:AH$219)-[1]DATOS_CANTON!AH59)/(MAX([1]DATOS_CANTON!AH$3:AH$219)-MIN([1]DATOS_CANTON!AH$3:AH$219))</f>
        <v>0.54545454545454541</v>
      </c>
      <c r="AI58" s="501">
        <f t="shared" si="0"/>
        <v>0.61702277326824884</v>
      </c>
      <c r="AJ58" s="501">
        <f t="shared" si="1"/>
        <v>0.8534699423396348</v>
      </c>
      <c r="AK58" s="501"/>
      <c r="AL58" s="502" t="str">
        <f t="shared" si="2"/>
        <v>MUY ALTAMENTE VULNERABLE</v>
      </c>
      <c r="AM58" s="503" t="str">
        <f t="shared" si="3"/>
        <v>5</v>
      </c>
    </row>
    <row r="59" spans="1:39">
      <c r="A59" s="492" t="str">
        <f>[1]DATOS_CANTON!A60</f>
        <v>EL ORO</v>
      </c>
      <c r="B59" s="499">
        <f>[1]DATOS_CANTON!B60</f>
        <v>706</v>
      </c>
      <c r="C59" s="492" t="str">
        <f>[1]DATOS_CANTON!C60</f>
        <v>EL GUABO</v>
      </c>
      <c r="D59" s="500">
        <f>([1]DATOS_CANTON!D60-MIN([1]DATOS_CANTON!D$3:D$219))/(MAX([1]DATOS_CANTON!D$3:D$219)-MIN([1]DATOS_CANTON!D$3:D$219))</f>
        <v>9.1650481443309811E-2</v>
      </c>
      <c r="E59" s="500">
        <f>([1]DATOS_CANTON!E60-MIN([1]DATOS_CANTON!E$3:E$219))/(MAX([1]DATOS_CANTON!E$3:E$219)-MIN([1]DATOS_CANTON!E$3:E$219))</f>
        <v>2.1357011009180273E-2</v>
      </c>
      <c r="F59" s="500">
        <f>([1]DATOS_CANTON!F60-MIN([1]DATOS_CANTON!F$3:F$219))/(MAX([1]DATOS_CANTON!F$3:F$219)-MIN([1]DATOS_CANTON!F$3:F$219))</f>
        <v>9.1324200913242004E-3</v>
      </c>
      <c r="G59" s="500">
        <f>([1]DATOS_CANTON!G60-MIN([1]DATOS_CANTON!G$3:G$219))/(MAX([1]DATOS_CANTON!G$3:G$219)-MIN([1]DATOS_CANTON!G$3:G$219))</f>
        <v>2.4213171646256332E-2</v>
      </c>
      <c r="H59" s="500">
        <f>([1]DATOS_CANTON!H60-MIN([1]DATOS_CANTON!H$3:H$219))/(MAX([1]DATOS_CANTON!H$3:H$219)-MIN([1]DATOS_CANTON!H$3:H$219))</f>
        <v>0.1033400996493818</v>
      </c>
      <c r="I59" s="500">
        <f>([1]DATOS_CANTON!I60-MIN([1]DATOS_CANTON!I$3:I$219))/(MAX([1]DATOS_CANTON!I$3:I$219)-MIN([1]DATOS_CANTON!I$3:I$219))</f>
        <v>2.0433979542738293E-2</v>
      </c>
      <c r="J59" s="500">
        <f>(MAX([1]DATOS_CANTON!J$3:J$219)-[1]DATOS_CANTON!J60)/(MAX([1]DATOS_CANTON!J$3:J$219)-MIN([1]DATOS_CANTON!J$3:J$219))</f>
        <v>0.9875317188724011</v>
      </c>
      <c r="K59" s="500">
        <f>(MAX([1]DATOS_CANTON!K$3:K$219)-[1]DATOS_CANTON!K60)/(MAX([1]DATOS_CANTON!K$3:K$219)-MIN([1]DATOS_CANTON!K$3:K$219))</f>
        <v>0.99196089820433286</v>
      </c>
      <c r="L59" s="500">
        <f>(MAX([1]DATOS_CANTON!L$3:L$219)-[1]DATOS_CANTON!L60)/(MAX([1]DATOS_CANTON!L$3:L$219)-MIN([1]DATOS_CANTON!L$3:L$219))</f>
        <v>0.97999904847994668</v>
      </c>
      <c r="M59" s="500">
        <f>(MAX([1]DATOS_CANTON!M$3:M$219)-[1]DATOS_CANTON!M60)/(MAX([1]DATOS_CANTON!M$3:M$219)-MIN([1]DATOS_CANTON!M$3:M$219))</f>
        <v>0.98099850786428899</v>
      </c>
      <c r="N59" s="500">
        <f>(MAX([1]DATOS_CANTON!N$3:N$219)-[1]DATOS_CANTON!N60)/(MAX([1]DATOS_CANTON!N$3:N$219)-MIN([1]DATOS_CANTON!N$3:N$219))</f>
        <v>0.98413687730832655</v>
      </c>
      <c r="O59" s="500">
        <f>(MAX([1]DATOS_CANTON!O$3:O$219)-[1]DATOS_CANTON!O60)/(MAX([1]DATOS_CANTON!O$3:O$219)-MIN([1]DATOS_CANTON!O$3:O$219))</f>
        <v>0.98861782981341695</v>
      </c>
      <c r="P59" s="500">
        <f>(MAX([1]DATOS_CANTON!P$3:P$219)-[1]DATOS_CANTON!P60)/(MAX([1]DATOS_CANTON!P$3:P$219)-MIN([1]DATOS_CANTON!P$3:P$219))</f>
        <v>0.98600371704563705</v>
      </c>
      <c r="Q59" s="500">
        <f>([1]DATOS_CANTON!Q60-MIN([1]DATOS_CANTON!Q$3:Q$219))/(MAX([1]DATOS_CANTON!Q$3:Q$219)-MIN([1]DATOS_CANTON!Q$3:Q$219))</f>
        <v>1.5676076121634425E-2</v>
      </c>
      <c r="R59" s="500">
        <f>(MAX([1]DATOS_CANTON!R$3:R$219)-[1]DATOS_CANTON!R60)/(MAX([1]DATOS_CANTON!R$3:R$219)-MIN([1]DATOS_CANTON!R$3:R$219))</f>
        <v>0.99542211855905438</v>
      </c>
      <c r="S59" s="500">
        <f>(MAX([1]DATOS_CANTON!S$3:S$219)-[1]DATOS_CANTON!S60)/(MAX([1]DATOS_CANTON!S$3:S$219)-MIN([1]DATOS_CANTON!S$3:S$219))</f>
        <v>0.99161367162743941</v>
      </c>
      <c r="T59" s="500">
        <f>([1]DATOS_CANTON!T60-MIN([1]DATOS_CANTON!T$3:T$219))/(MAX([1]DATOS_CANTON!T$3:T$219)-MIN([1]DATOS_CANTON!T$3:T$219))</f>
        <v>7.801032351287332E-2</v>
      </c>
      <c r="U59" s="500">
        <f>(MAX([1]DATOS_CANTON!U$3:U$219)-[1]DATOS_CANTON!U60)/(MAX([1]DATOS_CANTON!U$3:U$219)-MIN([1]DATOS_CANTON!U$3:U$219))</f>
        <v>0.28794198034762342</v>
      </c>
      <c r="V59" s="500">
        <f>(MAX([1]DATOS_CANTON!V$3:V$219)-[1]DATOS_CANTON!V60)/(MAX([1]DATOS_CANTON!V$3:V$219)-MIN([1]DATOS_CANTON!V$3:V$219))</f>
        <v>0.99898697588330831</v>
      </c>
      <c r="W59" s="500">
        <f>(MAX([1]DATOS_CANTON!W$3:W$219)-[1]DATOS_CANTON!W60)/(MAX([1]DATOS_CANTON!W$3:W$219)-MIN([1]DATOS_CANTON!W$3:W$219))</f>
        <v>0.98730197867225544</v>
      </c>
      <c r="X59" s="500">
        <f>([1]DATOS_CANTON!X60-MIN([1]DATOS_CANTON!X$3:X$219))/(MAX([1]DATOS_CANTON!X$3:X$219)-MIN([1]DATOS_CANTON!X$3:X$219))</f>
        <v>2.1276595744680851E-2</v>
      </c>
      <c r="Y59" s="500">
        <f>(MAX([1]DATOS_CANTON!Y$3:Y$219)-[1]DATOS_CANTON!Y60)/(MAX([1]DATOS_CANTON!Y$3:Y$219)-MIN([1]DATOS_CANTON!Y$3:Y$219))</f>
        <v>0.69558112061880129</v>
      </c>
      <c r="Z59" s="500">
        <f>(MAX([1]DATOS_CANTON!Z$3:Z$219)-[1]DATOS_CANTON!Z60)/(MAX([1]DATOS_CANTON!Z$3:Z$219)-MIN([1]DATOS_CANTON!Z$3:Z$219))</f>
        <v>1</v>
      </c>
      <c r="AA59" s="500">
        <f>(MAX([1]DATOS_CANTON!AA$3:AA$219)-[1]DATOS_CANTON!AA60)/(MAX([1]DATOS_CANTON!AA$3:AA$219)-MIN([1]DATOS_CANTON!AA$3:AA$219))</f>
        <v>0.99121737009026589</v>
      </c>
      <c r="AB59" s="500">
        <f>(MAX([1]DATOS_CANTON!AB$3:AB$219)-[1]DATOS_CANTON!AB60)/(MAX([1]DATOS_CANTON!AB$3:AB$219)-MIN([1]DATOS_CANTON!AB$3:AB$219))</f>
        <v>0.24484259668159739</v>
      </c>
      <c r="AC59" s="500">
        <f>(MAX([1]DATOS_CANTON!AC$3:AC$219)-[1]DATOS_CANTON!AC60)/(MAX([1]DATOS_CANTON!AC$3:AC$219)-MIN([1]DATOS_CANTON!AC$3:AC$219))</f>
        <v>0.98047630069374503</v>
      </c>
      <c r="AD59" s="500">
        <f>([1]DATOS_CANTON!AD60-MIN([1]DATOS_CANTON!AD$3:AD$219))/(MAX([1]DATOS_CANTON!AD$3:AD$219)-MIN([1]DATOS_CANTON!AD$3:AD$219))</f>
        <v>1.9572953736654804E-2</v>
      </c>
      <c r="AE59" s="500">
        <f>(MAX([1]DATOS_CANTON!AE$3:AE$219)-[1]DATOS_CANTON!AE60)/(MAX([1]DATOS_CANTON!AE$3:AE$219)-MIN([1]DATOS_CANTON!AE$3:AE$219))</f>
        <v>0.98539638386648121</v>
      </c>
      <c r="AF59" s="500">
        <f>(MAX([1]DATOS_CANTON!AF$3:AF$219)-[1]DATOS_CANTON!AF60)/(MAX([1]DATOS_CANTON!AF$3:AF$219)-MIN([1]DATOS_CANTON!AF$3:AF$219))</f>
        <v>1</v>
      </c>
      <c r="AG59" s="500">
        <f>([1]DATOS_CANTON!AG60-MIN([1]DATOS_CANTON!AG$3:AG$219))/(MAX([1]DATOS_CANTON!AG$3:AG$219)-MIN([1]DATOS_CANTON!AG$3:AG$219))</f>
        <v>9.4031013240812866E-3</v>
      </c>
      <c r="AH59" s="500">
        <f>(MAX([1]DATOS_CANTON!AH$3:AH$219)-[1]DATOS_CANTON!AH60)/(MAX([1]DATOS_CANTON!AH$3:AH$219)-MIN([1]DATOS_CANTON!AH$3:AH$219))</f>
        <v>1</v>
      </c>
      <c r="AI59" s="501">
        <f t="shared" si="0"/>
        <v>0.53626372872727157</v>
      </c>
      <c r="AJ59" s="501">
        <f t="shared" si="1"/>
        <v>0.64941912198416429</v>
      </c>
      <c r="AK59" s="501"/>
      <c r="AL59" s="502" t="str">
        <f t="shared" si="2"/>
        <v>MENOS VULNERABLE</v>
      </c>
      <c r="AM59" s="503" t="str">
        <f t="shared" si="3"/>
        <v>1</v>
      </c>
    </row>
    <row r="60" spans="1:39">
      <c r="A60" s="492" t="str">
        <f>[1]DATOS_CANTON!A61</f>
        <v>EL ORO</v>
      </c>
      <c r="B60" s="499">
        <f>[1]DATOS_CANTON!B61</f>
        <v>707</v>
      </c>
      <c r="C60" s="492" t="str">
        <f>[1]DATOS_CANTON!C61</f>
        <v>HUAQUILLAS</v>
      </c>
      <c r="D60" s="500">
        <f>([1]DATOS_CANTON!D61-MIN([1]DATOS_CANTON!D$3:D$219))/(MAX([1]DATOS_CANTON!D$3:D$219)-MIN([1]DATOS_CANTON!D$3:D$219))</f>
        <v>4.1849566372856258E-2</v>
      </c>
      <c r="E60" s="500">
        <f>([1]DATOS_CANTON!E61-MIN([1]DATOS_CANTON!E$3:E$219))/(MAX([1]DATOS_CANTON!E$3:E$219)-MIN([1]DATOS_CANTON!E$3:E$219))</f>
        <v>0.1970212410514473</v>
      </c>
      <c r="F60" s="500">
        <f>([1]DATOS_CANTON!F61-MIN([1]DATOS_CANTON!F$3:F$219))/(MAX([1]DATOS_CANTON!F$3:F$219)-MIN([1]DATOS_CANTON!F$3:F$219))</f>
        <v>1.8264840182648401E-2</v>
      </c>
      <c r="G60" s="500">
        <f>([1]DATOS_CANTON!G61-MIN([1]DATOS_CANTON!G$3:G$219))/(MAX([1]DATOS_CANTON!G$3:G$219)-MIN([1]DATOS_CANTON!G$3:G$219))</f>
        <v>2.1753294241227544E-2</v>
      </c>
      <c r="H60" s="500">
        <f>([1]DATOS_CANTON!H61-MIN([1]DATOS_CANTON!H$3:H$219))/(MAX([1]DATOS_CANTON!H$3:H$219)-MIN([1]DATOS_CANTON!H$3:H$219))</f>
        <v>7.2707141539029338E-2</v>
      </c>
      <c r="I60" s="500">
        <f>([1]DATOS_CANTON!I61-MIN([1]DATOS_CANTON!I$3:I$219))/(MAX([1]DATOS_CANTON!I$3:I$219)-MIN([1]DATOS_CANTON!I$3:I$219))</f>
        <v>2.1613609201111335E-2</v>
      </c>
      <c r="J60" s="500">
        <f>(MAX([1]DATOS_CANTON!J$3:J$219)-[1]DATOS_CANTON!J61)/(MAX([1]DATOS_CANTON!J$3:J$219)-MIN([1]DATOS_CANTON!J$3:J$219))</f>
        <v>0.98948451444356567</v>
      </c>
      <c r="K60" s="500">
        <f>(MAX([1]DATOS_CANTON!K$3:K$219)-[1]DATOS_CANTON!K61)/(MAX([1]DATOS_CANTON!K$3:K$219)-MIN([1]DATOS_CANTON!K$3:K$219))</f>
        <v>0.98242643696627407</v>
      </c>
      <c r="L60" s="500">
        <f>(MAX([1]DATOS_CANTON!L$3:L$219)-[1]DATOS_CANTON!L61)/(MAX([1]DATOS_CANTON!L$3:L$219)-MIN([1]DATOS_CANTON!L$3:L$219))</f>
        <v>0.98116941814548742</v>
      </c>
      <c r="M60" s="500">
        <f>(MAX([1]DATOS_CANTON!M$3:M$219)-[1]DATOS_CANTON!M61)/(MAX([1]DATOS_CANTON!M$3:M$219)-MIN([1]DATOS_CANTON!M$3:M$219))</f>
        <v>0.98098872336782372</v>
      </c>
      <c r="N60" s="500">
        <f>(MAX([1]DATOS_CANTON!N$3:N$219)-[1]DATOS_CANTON!N61)/(MAX([1]DATOS_CANTON!N$3:N$219)-MIN([1]DATOS_CANTON!N$3:N$219))</f>
        <v>0.98343703366016444</v>
      </c>
      <c r="O60" s="500">
        <f>(MAX([1]DATOS_CANTON!O$3:O$219)-[1]DATOS_CANTON!O61)/(MAX([1]DATOS_CANTON!O$3:O$219)-MIN([1]DATOS_CANTON!O$3:O$219))</f>
        <v>0.99133034638749984</v>
      </c>
      <c r="P60" s="500">
        <f>(MAX([1]DATOS_CANTON!P$3:P$219)-[1]DATOS_CANTON!P61)/(MAX([1]DATOS_CANTON!P$3:P$219)-MIN([1]DATOS_CANTON!P$3:P$219))</f>
        <v>0.98388927228153533</v>
      </c>
      <c r="Q60" s="500">
        <f>([1]DATOS_CANTON!Q61-MIN([1]DATOS_CANTON!Q$3:Q$219))/(MAX([1]DATOS_CANTON!Q$3:Q$219)-MIN([1]DATOS_CANTON!Q$3:Q$219))</f>
        <v>1.4734517825263674E-2</v>
      </c>
      <c r="R60" s="500">
        <f>(MAX([1]DATOS_CANTON!R$3:R$219)-[1]DATOS_CANTON!R61)/(MAX([1]DATOS_CANTON!R$3:R$219)-MIN([1]DATOS_CANTON!R$3:R$219))</f>
        <v>0.99422329750328431</v>
      </c>
      <c r="S60" s="500">
        <f>(MAX([1]DATOS_CANTON!S$3:S$219)-[1]DATOS_CANTON!S61)/(MAX([1]DATOS_CANTON!S$3:S$219)-MIN([1]DATOS_CANTON!S$3:S$219))</f>
        <v>0.99021503966432833</v>
      </c>
      <c r="T60" s="500">
        <f>([1]DATOS_CANTON!T61-MIN([1]DATOS_CANTON!T$3:T$219))/(MAX([1]DATOS_CANTON!T$3:T$219)-MIN([1]DATOS_CANTON!T$3:T$219))</f>
        <v>0.10055045049334693</v>
      </c>
      <c r="U60" s="500">
        <f>(MAX([1]DATOS_CANTON!U$3:U$219)-[1]DATOS_CANTON!U61)/(MAX([1]DATOS_CANTON!U$3:U$219)-MIN([1]DATOS_CANTON!U$3:U$219))</f>
        <v>0.91916360215495341</v>
      </c>
      <c r="V60" s="500">
        <f>(MAX([1]DATOS_CANTON!V$3:V$219)-[1]DATOS_CANTON!V61)/(MAX([1]DATOS_CANTON!V$3:V$219)-MIN([1]DATOS_CANTON!V$3:V$219))</f>
        <v>0.99537461637749458</v>
      </c>
      <c r="W60" s="500">
        <f>(MAX([1]DATOS_CANTON!W$3:W$219)-[1]DATOS_CANTON!W61)/(MAX([1]DATOS_CANTON!W$3:W$219)-MIN([1]DATOS_CANTON!W$3:W$219))</f>
        <v>0.96930284164457869</v>
      </c>
      <c r="X60" s="500">
        <f>([1]DATOS_CANTON!X61-MIN([1]DATOS_CANTON!X$3:X$219))/(MAX([1]DATOS_CANTON!X$3:X$219)-MIN([1]DATOS_CANTON!X$3:X$219))</f>
        <v>0</v>
      </c>
      <c r="Y60" s="500">
        <f>(MAX([1]DATOS_CANTON!Y$3:Y$219)-[1]DATOS_CANTON!Y61)/(MAX([1]DATOS_CANTON!Y$3:Y$219)-MIN([1]DATOS_CANTON!Y$3:Y$219))</f>
        <v>0.76512254125872359</v>
      </c>
      <c r="Z60" s="500">
        <f>(MAX([1]DATOS_CANTON!Z$3:Z$219)-[1]DATOS_CANTON!Z61)/(MAX([1]DATOS_CANTON!Z$3:Z$219)-MIN([1]DATOS_CANTON!Z$3:Z$219))</f>
        <v>0.89478444377449506</v>
      </c>
      <c r="AA60" s="500">
        <f>(MAX([1]DATOS_CANTON!AA$3:AA$219)-[1]DATOS_CANTON!AA61)/(MAX([1]DATOS_CANTON!AA$3:AA$219)-MIN([1]DATOS_CANTON!AA$3:AA$219))</f>
        <v>0.99243717979995116</v>
      </c>
      <c r="AB60" s="500">
        <f>(MAX([1]DATOS_CANTON!AB$3:AB$219)-[1]DATOS_CANTON!AB61)/(MAX([1]DATOS_CANTON!AB$3:AB$219)-MIN([1]DATOS_CANTON!AB$3:AB$219))</f>
        <v>0.21792355371900832</v>
      </c>
      <c r="AC60" s="500">
        <f>(MAX([1]DATOS_CANTON!AC$3:AC$219)-[1]DATOS_CANTON!AC61)/(MAX([1]DATOS_CANTON!AC$3:AC$219)-MIN([1]DATOS_CANTON!AC$3:AC$219))</f>
        <v>0.98051383423935146</v>
      </c>
      <c r="AD60" s="500">
        <f>([1]DATOS_CANTON!AD61-MIN([1]DATOS_CANTON!AD$3:AD$219))/(MAX([1]DATOS_CANTON!AD$3:AD$219)-MIN([1]DATOS_CANTON!AD$3:AD$219))</f>
        <v>3.3807829181494664E-2</v>
      </c>
      <c r="AE60" s="500">
        <f>(MAX([1]DATOS_CANTON!AE$3:AE$219)-[1]DATOS_CANTON!AE61)/(MAX([1]DATOS_CANTON!AE$3:AE$219)-MIN([1]DATOS_CANTON!AE$3:AE$219))</f>
        <v>0.99582753824756609</v>
      </c>
      <c r="AF60" s="500">
        <f>(MAX([1]DATOS_CANTON!AF$3:AF$219)-[1]DATOS_CANTON!AF61)/(MAX([1]DATOS_CANTON!AF$3:AF$219)-MIN([1]DATOS_CANTON!AF$3:AF$219))</f>
        <v>1</v>
      </c>
      <c r="AG60" s="500">
        <f>([1]DATOS_CANTON!AG61-MIN([1]DATOS_CANTON!AG$3:AG$219))/(MAX([1]DATOS_CANTON!AG$3:AG$219)-MIN([1]DATOS_CANTON!AG$3:AG$219))</f>
        <v>7.172697019046945E-3</v>
      </c>
      <c r="AH60" s="500">
        <f>(MAX([1]DATOS_CANTON!AH$3:AH$219)-[1]DATOS_CANTON!AH61)/(MAX([1]DATOS_CANTON!AH$3:AH$219)-MIN([1]DATOS_CANTON!AH$3:AH$219))</f>
        <v>0.90909090909090906</v>
      </c>
      <c r="AI60" s="501">
        <f t="shared" si="0"/>
        <v>0.55570017595651378</v>
      </c>
      <c r="AJ60" s="501">
        <f t="shared" si="1"/>
        <v>0.6985284573467232</v>
      </c>
      <c r="AK60" s="501"/>
      <c r="AL60" s="502" t="str">
        <f t="shared" si="2"/>
        <v>MODERADAMENTE VULNERABLE</v>
      </c>
      <c r="AM60" s="503" t="str">
        <f t="shared" si="3"/>
        <v>2</v>
      </c>
    </row>
    <row r="61" spans="1:39">
      <c r="A61" s="492" t="str">
        <f>[1]DATOS_CANTON!A62</f>
        <v>EL ORO</v>
      </c>
      <c r="B61" s="499">
        <f>[1]DATOS_CANTON!B62</f>
        <v>708</v>
      </c>
      <c r="C61" s="492" t="str">
        <f>[1]DATOS_CANTON!C62</f>
        <v>MARCABELI</v>
      </c>
      <c r="D61" s="500">
        <f>([1]DATOS_CANTON!D62-MIN([1]DATOS_CANTON!D$3:D$219))/(MAX([1]DATOS_CANTON!D$3:D$219)-MIN([1]DATOS_CANTON!D$3:D$219))</f>
        <v>0.10019603430505254</v>
      </c>
      <c r="E61" s="500">
        <f>([1]DATOS_CANTON!E62-MIN([1]DATOS_CANTON!E$3:E$219))/(MAX([1]DATOS_CANTON!E$3:E$219)-MIN([1]DATOS_CANTON!E$3:E$219))</f>
        <v>9.4329155410456424E-3</v>
      </c>
      <c r="F61" s="500">
        <f>([1]DATOS_CANTON!F62-MIN([1]DATOS_CANTON!F$3:F$219))/(MAX([1]DATOS_CANTON!F$3:F$219)-MIN([1]DATOS_CANTON!F$3:F$219))</f>
        <v>0</v>
      </c>
      <c r="G61" s="500">
        <f>([1]DATOS_CANTON!G62-MIN([1]DATOS_CANTON!G$3:G$219))/(MAX([1]DATOS_CANTON!G$3:G$219)-MIN([1]DATOS_CANTON!G$3:G$219))</f>
        <v>1.3562567314212772E-3</v>
      </c>
      <c r="H61" s="500">
        <f>([1]DATOS_CANTON!H62-MIN([1]DATOS_CANTON!H$3:H$219))/(MAX([1]DATOS_CANTON!H$3:H$219)-MIN([1]DATOS_CANTON!H$3:H$219))</f>
        <v>3.0263886325890384E-2</v>
      </c>
      <c r="I61" s="500">
        <f>([1]DATOS_CANTON!I62-MIN([1]DATOS_CANTON!I$3:I$219))/(MAX([1]DATOS_CANTON!I$3:I$219)-MIN([1]DATOS_CANTON!I$3:I$219))</f>
        <v>2.0721126235894887E-3</v>
      </c>
      <c r="J61" s="500">
        <f>(MAX([1]DATOS_CANTON!J$3:J$219)-[1]DATOS_CANTON!J62)/(MAX([1]DATOS_CANTON!J$3:J$219)-MIN([1]DATOS_CANTON!J$3:J$219))</f>
        <v>0.99797411515121981</v>
      </c>
      <c r="K61" s="500">
        <f>(MAX([1]DATOS_CANTON!K$3:K$219)-[1]DATOS_CANTON!K62)/(MAX([1]DATOS_CANTON!K$3:K$219)-MIN([1]DATOS_CANTON!K$3:K$219))</f>
        <v>0.99822657785137858</v>
      </c>
      <c r="L61" s="500">
        <f>(MAX([1]DATOS_CANTON!L$3:L$219)-[1]DATOS_CANTON!L62)/(MAX([1]DATOS_CANTON!L$3:L$219)-MIN([1]DATOS_CANTON!L$3:L$219))</f>
        <v>0.99782577667824346</v>
      </c>
      <c r="M61" s="500">
        <f>(MAX([1]DATOS_CANTON!M$3:M$219)-[1]DATOS_CANTON!M62)/(MAX([1]DATOS_CANTON!M$3:M$219)-MIN([1]DATOS_CANTON!M$3:M$219))</f>
        <v>0.99809039243984576</v>
      </c>
      <c r="N61" s="500">
        <f>(MAX([1]DATOS_CANTON!N$3:N$219)-[1]DATOS_CANTON!N62)/(MAX([1]DATOS_CANTON!N$3:N$219)-MIN([1]DATOS_CANTON!N$3:N$219))</f>
        <v>0.99823703508478256</v>
      </c>
      <c r="O61" s="500">
        <f>(MAX([1]DATOS_CANTON!O$3:O$219)-[1]DATOS_CANTON!O62)/(MAX([1]DATOS_CANTON!O$3:O$219)-MIN([1]DATOS_CANTON!O$3:O$219))</f>
        <v>0.99828756142160135</v>
      </c>
      <c r="P61" s="500">
        <f>(MAX([1]DATOS_CANTON!P$3:P$219)-[1]DATOS_CANTON!P62)/(MAX([1]DATOS_CANTON!P$3:P$219)-MIN([1]DATOS_CANTON!P$3:P$219))</f>
        <v>0.99832679996964235</v>
      </c>
      <c r="Q61" s="500">
        <f>([1]DATOS_CANTON!Q62-MIN([1]DATOS_CANTON!Q$3:Q$219))/(MAX([1]DATOS_CANTON!Q$3:Q$219)-MIN([1]DATOS_CANTON!Q$3:Q$219))</f>
        <v>1.2143369268232816E-3</v>
      </c>
      <c r="R61" s="500">
        <f>(MAX([1]DATOS_CANTON!R$3:R$219)-[1]DATOS_CANTON!R62)/(MAX([1]DATOS_CANTON!R$3:R$219)-MIN([1]DATOS_CANTON!R$3:R$219))</f>
        <v>0.99934158014553565</v>
      </c>
      <c r="S61" s="500">
        <f>(MAX([1]DATOS_CANTON!S$3:S$219)-[1]DATOS_CANTON!S62)/(MAX([1]DATOS_CANTON!S$3:S$219)-MIN([1]DATOS_CANTON!S$3:S$219))</f>
        <v>0.99945912279551563</v>
      </c>
      <c r="T61" s="500">
        <f>([1]DATOS_CANTON!T62-MIN([1]DATOS_CANTON!T$3:T$219))/(MAX([1]DATOS_CANTON!T$3:T$219)-MIN([1]DATOS_CANTON!T$3:T$219))</f>
        <v>0.16835017870371677</v>
      </c>
      <c r="U61" s="500">
        <f>(MAX([1]DATOS_CANTON!U$3:U$219)-[1]DATOS_CANTON!U62)/(MAX([1]DATOS_CANTON!U$3:U$219)-MIN([1]DATOS_CANTON!U$3:U$219))</f>
        <v>0.97542784233546176</v>
      </c>
      <c r="V61" s="500">
        <f>(MAX([1]DATOS_CANTON!V$3:V$219)-[1]DATOS_CANTON!V62)/(MAX([1]DATOS_CANTON!V$3:V$219)-MIN([1]DATOS_CANTON!V$3:V$219))</f>
        <v>0.99936193953520791</v>
      </c>
      <c r="W61" s="500">
        <f>(MAX([1]DATOS_CANTON!W$3:W$219)-[1]DATOS_CANTON!W62)/(MAX([1]DATOS_CANTON!W$3:W$219)-MIN([1]DATOS_CANTON!W$3:W$219))</f>
        <v>0.99722616038957035</v>
      </c>
      <c r="X61" s="500">
        <f>([1]DATOS_CANTON!X62-MIN([1]DATOS_CANTON!X$3:X$219))/(MAX([1]DATOS_CANTON!X$3:X$219)-MIN([1]DATOS_CANTON!X$3:X$219))</f>
        <v>0</v>
      </c>
      <c r="Y61" s="500">
        <f>(MAX([1]DATOS_CANTON!Y$3:Y$219)-[1]DATOS_CANTON!Y62)/(MAX([1]DATOS_CANTON!Y$3:Y$219)-MIN([1]DATOS_CANTON!Y$3:Y$219))</f>
        <v>1</v>
      </c>
      <c r="Z61" s="500">
        <f>(MAX([1]DATOS_CANTON!Z$3:Z$219)-[1]DATOS_CANTON!Z62)/(MAX([1]DATOS_CANTON!Z$3:Z$219)-MIN([1]DATOS_CANTON!Z$3:Z$219))</f>
        <v>0.99276454627675614</v>
      </c>
      <c r="AA61" s="500">
        <f>(MAX([1]DATOS_CANTON!AA$3:AA$219)-[1]DATOS_CANTON!AA62)/(MAX([1]DATOS_CANTON!AA$3:AA$219)-MIN([1]DATOS_CANTON!AA$3:AA$219))</f>
        <v>0.9997560380580629</v>
      </c>
      <c r="AB61" s="500">
        <f>(MAX([1]DATOS_CANTON!AB$3:AB$219)-[1]DATOS_CANTON!AB62)/(MAX([1]DATOS_CANTON!AB$3:AB$219)-MIN([1]DATOS_CANTON!AB$3:AB$219))</f>
        <v>1</v>
      </c>
      <c r="AC61" s="500">
        <f>(MAX([1]DATOS_CANTON!AC$3:AC$219)-[1]DATOS_CANTON!AC62)/(MAX([1]DATOS_CANTON!AC$3:AC$219)-MIN([1]DATOS_CANTON!AC$3:AC$219))</f>
        <v>0.99846946541805071</v>
      </c>
      <c r="AD61" s="500">
        <f>([1]DATOS_CANTON!AD62-MIN([1]DATOS_CANTON!AD$3:AD$219))/(MAX([1]DATOS_CANTON!AD$3:AD$219)-MIN([1]DATOS_CANTON!AD$3:AD$219))</f>
        <v>0</v>
      </c>
      <c r="AE61" s="500">
        <f>(MAX([1]DATOS_CANTON!AE$3:AE$219)-[1]DATOS_CANTON!AE62)/(MAX([1]DATOS_CANTON!AE$3:AE$219)-MIN([1]DATOS_CANTON!AE$3:AE$219))</f>
        <v>1</v>
      </c>
      <c r="AF61" s="500">
        <f>(MAX([1]DATOS_CANTON!AF$3:AF$219)-[1]DATOS_CANTON!AF62)/(MAX([1]DATOS_CANTON!AF$3:AF$219)-MIN([1]DATOS_CANTON!AF$3:AF$219))</f>
        <v>1</v>
      </c>
      <c r="AG61" s="500">
        <f>([1]DATOS_CANTON!AG62-MIN([1]DATOS_CANTON!AG$3:AG$219))/(MAX([1]DATOS_CANTON!AG$3:AG$219)-MIN([1]DATOS_CANTON!AG$3:AG$219))</f>
        <v>1.2037102598598031E-4</v>
      </c>
      <c r="AH61" s="500">
        <f>(MAX([1]DATOS_CANTON!AH$3:AH$219)-[1]DATOS_CANTON!AH62)/(MAX([1]DATOS_CANTON!AH$3:AH$219)-MIN([1]DATOS_CANTON!AH$3:AH$219))</f>
        <v>1</v>
      </c>
      <c r="AI61" s="501">
        <f t="shared" si="0"/>
        <v>0.63155965963762817</v>
      </c>
      <c r="AJ61" s="501">
        <f t="shared" si="1"/>
        <v>0.89019974277184544</v>
      </c>
      <c r="AK61" s="501"/>
      <c r="AL61" s="502" t="str">
        <f t="shared" si="2"/>
        <v>MUY ALTAMENTE VULNERABLE</v>
      </c>
      <c r="AM61" s="503" t="str">
        <f t="shared" si="3"/>
        <v>5</v>
      </c>
    </row>
    <row r="62" spans="1:39">
      <c r="A62" s="492" t="str">
        <f>[1]DATOS_CANTON!A63</f>
        <v>EL ORO</v>
      </c>
      <c r="B62" s="499">
        <f>[1]DATOS_CANTON!B63</f>
        <v>709</v>
      </c>
      <c r="C62" s="492" t="str">
        <f>[1]DATOS_CANTON!C63</f>
        <v>PASAJE</v>
      </c>
      <c r="D62" s="500">
        <f>([1]DATOS_CANTON!D63-MIN([1]DATOS_CANTON!D$3:D$219))/(MAX([1]DATOS_CANTON!D$3:D$219)-MIN([1]DATOS_CANTON!D$3:D$219))</f>
        <v>5.3323770068684828E-2</v>
      </c>
      <c r="E62" s="500">
        <f>([1]DATOS_CANTON!E63-MIN([1]DATOS_CANTON!E$3:E$219))/(MAX([1]DATOS_CANTON!E$3:E$219)-MIN([1]DATOS_CANTON!E$3:E$219))</f>
        <v>4.148229415035852E-2</v>
      </c>
      <c r="F62" s="500">
        <f>([1]DATOS_CANTON!F63-MIN([1]DATOS_CANTON!F$3:F$219))/(MAX([1]DATOS_CANTON!F$3:F$219)-MIN([1]DATOS_CANTON!F$3:F$219))</f>
        <v>9.1324200913242004E-3</v>
      </c>
      <c r="G62" s="500">
        <f>([1]DATOS_CANTON!G63-MIN([1]DATOS_CANTON!G$3:G$219))/(MAX([1]DATOS_CANTON!G$3:G$219)-MIN([1]DATOS_CANTON!G$3:G$219))</f>
        <v>2.9576147610373148E-2</v>
      </c>
      <c r="H62" s="500">
        <f>([1]DATOS_CANTON!H63-MIN([1]DATOS_CANTON!H$3:H$219))/(MAX([1]DATOS_CANTON!H$3:H$219)-MIN([1]DATOS_CANTON!H$3:H$219))</f>
        <v>7.8612290090422587E-2</v>
      </c>
      <c r="I62" s="500">
        <f>([1]DATOS_CANTON!I63-MIN([1]DATOS_CANTON!I$3:I$219))/(MAX([1]DATOS_CANTON!I$3:I$219)-MIN([1]DATOS_CANTON!I$3:I$219))</f>
        <v>3.6273611994971054E-2</v>
      </c>
      <c r="J62" s="500">
        <f>(MAX([1]DATOS_CANTON!J$3:J$219)-[1]DATOS_CANTON!J63)/(MAX([1]DATOS_CANTON!J$3:J$219)-MIN([1]DATOS_CANTON!J$3:J$219))</f>
        <v>0.97628721462385259</v>
      </c>
      <c r="K62" s="500">
        <f>(MAX([1]DATOS_CANTON!K$3:K$219)-[1]DATOS_CANTON!K63)/(MAX([1]DATOS_CANTON!K$3:K$219)-MIN([1]DATOS_CANTON!K$3:K$219))</f>
        <v>0.96084259179158893</v>
      </c>
      <c r="L62" s="500">
        <f>(MAX([1]DATOS_CANTON!L$3:L$219)-[1]DATOS_CANTON!L63)/(MAX([1]DATOS_CANTON!L$3:L$219)-MIN([1]DATOS_CANTON!L$3:L$219))</f>
        <v>0.96987170337948203</v>
      </c>
      <c r="M62" s="500">
        <f>(MAX([1]DATOS_CANTON!M$3:M$219)-[1]DATOS_CANTON!M63)/(MAX([1]DATOS_CANTON!M$3:M$219)-MIN([1]DATOS_CANTON!M$3:M$219))</f>
        <v>0.97316275694495402</v>
      </c>
      <c r="N62" s="500">
        <f>(MAX([1]DATOS_CANTON!N$3:N$219)-[1]DATOS_CANTON!N63)/(MAX([1]DATOS_CANTON!N$3:N$219)-MIN([1]DATOS_CANTON!N$3:N$219))</f>
        <v>0.9745919359491696</v>
      </c>
      <c r="O62" s="500">
        <f>(MAX([1]DATOS_CANTON!O$3:O$219)-[1]DATOS_CANTON!O63)/(MAX([1]DATOS_CANTON!O$3:O$219)-MIN([1]DATOS_CANTON!O$3:O$219))</f>
        <v>0.97639157299962731</v>
      </c>
      <c r="P62" s="500">
        <f>(MAX([1]DATOS_CANTON!P$3:P$219)-[1]DATOS_CANTON!P63)/(MAX([1]DATOS_CANTON!P$3:P$219)-MIN([1]DATOS_CANTON!P$3:P$219))</f>
        <v>0.97376888306838061</v>
      </c>
      <c r="Q62" s="500">
        <f>([1]DATOS_CANTON!Q63-MIN([1]DATOS_CANTON!Q$3:Q$219))/(MAX([1]DATOS_CANTON!Q$3:Q$219)-MIN([1]DATOS_CANTON!Q$3:Q$219))</f>
        <v>2.4060665172429385E-2</v>
      </c>
      <c r="R62" s="500">
        <f>(MAX([1]DATOS_CANTON!R$3:R$219)-[1]DATOS_CANTON!R63)/(MAX([1]DATOS_CANTON!R$3:R$219)-MIN([1]DATOS_CANTON!R$3:R$219))</f>
        <v>0.98762357018848823</v>
      </c>
      <c r="S62" s="500">
        <f>(MAX([1]DATOS_CANTON!S$3:S$219)-[1]DATOS_CANTON!S63)/(MAX([1]DATOS_CANTON!S$3:S$219)-MIN([1]DATOS_CANTON!S$3:S$219))</f>
        <v>0.98299788019843093</v>
      </c>
      <c r="T62" s="500">
        <f>([1]DATOS_CANTON!T63-MIN([1]DATOS_CANTON!T$3:T$219))/(MAX([1]DATOS_CANTON!T$3:T$219)-MIN([1]DATOS_CANTON!T$3:T$219))</f>
        <v>7.6306790281485168E-2</v>
      </c>
      <c r="U62" s="500">
        <f>(MAX([1]DATOS_CANTON!U$3:U$219)-[1]DATOS_CANTON!U63)/(MAX([1]DATOS_CANTON!U$3:U$219)-MIN([1]DATOS_CANTON!U$3:U$219))</f>
        <v>0.52904228572004453</v>
      </c>
      <c r="V62" s="500">
        <f>(MAX([1]DATOS_CANTON!V$3:V$219)-[1]DATOS_CANTON!V63)/(MAX([1]DATOS_CANTON!V$3:V$219)-MIN([1]DATOS_CANTON!V$3:V$219))</f>
        <v>0.99873469399530335</v>
      </c>
      <c r="W62" s="500">
        <f>(MAX([1]DATOS_CANTON!W$3:W$219)-[1]DATOS_CANTON!W63)/(MAX([1]DATOS_CANTON!W$3:W$219)-MIN([1]DATOS_CANTON!W$3:W$219))</f>
        <v>0.97460395734451089</v>
      </c>
      <c r="X62" s="500">
        <f>([1]DATOS_CANTON!X63-MIN([1]DATOS_CANTON!X$3:X$219))/(MAX([1]DATOS_CANTON!X$3:X$219)-MIN([1]DATOS_CANTON!X$3:X$219))</f>
        <v>6.3829787234042548E-2</v>
      </c>
      <c r="Y62" s="500">
        <f>(MAX([1]DATOS_CANTON!Y$3:Y$219)-[1]DATOS_CANTON!Y63)/(MAX([1]DATOS_CANTON!Y$3:Y$219)-MIN([1]DATOS_CANTON!Y$3:Y$219))</f>
        <v>0.54432897300172767</v>
      </c>
      <c r="Z62" s="500">
        <f>(MAX([1]DATOS_CANTON!Z$3:Z$219)-[1]DATOS_CANTON!Z63)/(MAX([1]DATOS_CANTON!Z$3:Z$219)-MIN([1]DATOS_CANTON!Z$3:Z$219))</f>
        <v>1</v>
      </c>
      <c r="AA62" s="500">
        <f>(MAX([1]DATOS_CANTON!AA$3:AA$219)-[1]DATOS_CANTON!AA63)/(MAX([1]DATOS_CANTON!AA$3:AA$219)-MIN([1]DATOS_CANTON!AA$3:AA$219))</f>
        <v>0.9864601122224933</v>
      </c>
      <c r="AB62" s="500">
        <f>(MAX([1]DATOS_CANTON!AB$3:AB$219)-[1]DATOS_CANTON!AB63)/(MAX([1]DATOS_CANTON!AB$3:AB$219)-MIN([1]DATOS_CANTON!AB$3:AB$219))</f>
        <v>0.23353314652573337</v>
      </c>
      <c r="AC62" s="500">
        <f>(MAX([1]DATOS_CANTON!AC$3:AC$219)-[1]DATOS_CANTON!AC63)/(MAX([1]DATOS_CANTON!AC$3:AC$219)-MIN([1]DATOS_CANTON!AC$3:AC$219))</f>
        <v>0.97083434986686012</v>
      </c>
      <c r="AD62" s="500">
        <f>([1]DATOS_CANTON!AD63-MIN([1]DATOS_CANTON!AD$3:AD$219))/(MAX([1]DATOS_CANTON!AD$3:AD$219)-MIN([1]DATOS_CANTON!AD$3:AD$219))</f>
        <v>4.4483985765124558E-2</v>
      </c>
      <c r="AE62" s="500">
        <f>(MAX([1]DATOS_CANTON!AE$3:AE$219)-[1]DATOS_CANTON!AE63)/(MAX([1]DATOS_CANTON!AE$3:AE$219)-MIN([1]DATOS_CANTON!AE$3:AE$219))</f>
        <v>0.97218358831710705</v>
      </c>
      <c r="AF62" s="500">
        <f>(MAX([1]DATOS_CANTON!AF$3:AF$219)-[1]DATOS_CANTON!AF63)/(MAX([1]DATOS_CANTON!AF$3:AF$219)-MIN([1]DATOS_CANTON!AF$3:AF$219))</f>
        <v>1</v>
      </c>
      <c r="AG62" s="500">
        <f>([1]DATOS_CANTON!AG63-MIN([1]DATOS_CANTON!AG$3:AG$219))/(MAX([1]DATOS_CANTON!AG$3:AG$219)-MIN([1]DATOS_CANTON!AG$3:AG$219))</f>
        <v>1.1162642498052822E-2</v>
      </c>
      <c r="AH62" s="500">
        <f>(MAX([1]DATOS_CANTON!AH$3:AH$219)-[1]DATOS_CANTON!AH63)/(MAX([1]DATOS_CANTON!AH$3:AH$219)-MIN([1]DATOS_CANTON!AH$3:AH$219))</f>
        <v>0.54545454545454541</v>
      </c>
      <c r="AI62" s="501">
        <f t="shared" si="0"/>
        <v>0.51630604405220393</v>
      </c>
      <c r="AJ62" s="501">
        <f t="shared" si="1"/>
        <v>0.59899279570095754</v>
      </c>
      <c r="AK62" s="501"/>
      <c r="AL62" s="502" t="str">
        <f t="shared" si="2"/>
        <v>MENOS VULNERABLE</v>
      </c>
      <c r="AM62" s="503" t="str">
        <f t="shared" si="3"/>
        <v>1</v>
      </c>
    </row>
    <row r="63" spans="1:39">
      <c r="A63" s="492" t="str">
        <f>[1]DATOS_CANTON!A64</f>
        <v>EL ORO</v>
      </c>
      <c r="B63" s="499">
        <f>[1]DATOS_CANTON!B64</f>
        <v>710</v>
      </c>
      <c r="C63" s="492" t="str">
        <f>[1]DATOS_CANTON!C64</f>
        <v>PIÑAS</v>
      </c>
      <c r="D63" s="500">
        <f>([1]DATOS_CANTON!D64-MIN([1]DATOS_CANTON!D$3:D$219))/(MAX([1]DATOS_CANTON!D$3:D$219)-MIN([1]DATOS_CANTON!D$3:D$219))</f>
        <v>1.8756578510820403E-2</v>
      </c>
      <c r="E63" s="500">
        <f>([1]DATOS_CANTON!E64-MIN([1]DATOS_CANTON!E$3:E$219))/(MAX([1]DATOS_CANTON!E$3:E$219)-MIN([1]DATOS_CANTON!E$3:E$219))</f>
        <v>1.0857498521265042E-2</v>
      </c>
      <c r="F63" s="500">
        <f>([1]DATOS_CANTON!F64-MIN([1]DATOS_CANTON!F$3:F$219))/(MAX([1]DATOS_CANTON!F$3:F$219)-MIN([1]DATOS_CANTON!F$3:F$219))</f>
        <v>9.1324200913242004E-3</v>
      </c>
      <c r="G63" s="500">
        <f>([1]DATOS_CANTON!G64-MIN([1]DATOS_CANTON!G$3:G$219))/(MAX([1]DATOS_CANTON!G$3:G$219)-MIN([1]DATOS_CANTON!G$3:G$219))</f>
        <v>9.2899153890816898E-3</v>
      </c>
      <c r="H63" s="500">
        <f>([1]DATOS_CANTON!H64-MIN([1]DATOS_CANTON!H$3:H$219))/(MAX([1]DATOS_CANTON!H$3:H$219)-MIN([1]DATOS_CANTON!H$3:H$219))</f>
        <v>3.3031924709355967E-2</v>
      </c>
      <c r="I63" s="500">
        <f>([1]DATOS_CANTON!I64-MIN([1]DATOS_CANTON!I$3:I$219))/(MAX([1]DATOS_CANTON!I$3:I$219)-MIN([1]DATOS_CANTON!I$3:I$219))</f>
        <v>1.3441569528303351E-2</v>
      </c>
      <c r="J63" s="500">
        <f>(MAX([1]DATOS_CANTON!J$3:J$219)-[1]DATOS_CANTON!J64)/(MAX([1]DATOS_CANTON!J$3:J$219)-MIN([1]DATOS_CANTON!J$3:J$219))</f>
        <v>0.98887731121414413</v>
      </c>
      <c r="K63" s="500">
        <f>(MAX([1]DATOS_CANTON!K$3:K$219)-[1]DATOS_CANTON!K64)/(MAX([1]DATOS_CANTON!K$3:K$219)-MIN([1]DATOS_CANTON!K$3:K$219))</f>
        <v>0.98722765302717597</v>
      </c>
      <c r="L63" s="500">
        <f>(MAX([1]DATOS_CANTON!L$3:L$219)-[1]DATOS_CANTON!L64)/(MAX([1]DATOS_CANTON!L$3:L$219)-MIN([1]DATOS_CANTON!L$3:L$219))</f>
        <v>0.98885770017603125</v>
      </c>
      <c r="M63" s="500">
        <f>(MAX([1]DATOS_CANTON!M$3:M$219)-[1]DATOS_CANTON!M64)/(MAX([1]DATOS_CANTON!M$3:M$219)-MIN([1]DATOS_CANTON!M$3:M$219))</f>
        <v>0.99016984255114437</v>
      </c>
      <c r="N63" s="500">
        <f>(MAX([1]DATOS_CANTON!N$3:N$219)-[1]DATOS_CANTON!N64)/(MAX([1]DATOS_CANTON!N$3:N$219)-MIN([1]DATOS_CANTON!N$3:N$219))</f>
        <v>0.99079696698803676</v>
      </c>
      <c r="O63" s="500">
        <f>(MAX([1]DATOS_CANTON!O$3:O$219)-[1]DATOS_CANTON!O64)/(MAX([1]DATOS_CANTON!O$3:O$219)-MIN([1]DATOS_CANTON!O$3:O$219))</f>
        <v>0.99313811302441268</v>
      </c>
      <c r="P63" s="500">
        <f>(MAX([1]DATOS_CANTON!P$3:P$219)-[1]DATOS_CANTON!P64)/(MAX([1]DATOS_CANTON!P$3:P$219)-MIN([1]DATOS_CANTON!P$3:P$219))</f>
        <v>0.9891153749080005</v>
      </c>
      <c r="Q63" s="500">
        <f>([1]DATOS_CANTON!Q64-MIN([1]DATOS_CANTON!Q$3:Q$219))/(MAX([1]DATOS_CANTON!Q$3:Q$219)-MIN([1]DATOS_CANTON!Q$3:Q$219))</f>
        <v>8.2946565697168025E-3</v>
      </c>
      <c r="R63" s="500">
        <f>(MAX([1]DATOS_CANTON!R$3:R$219)-[1]DATOS_CANTON!R64)/(MAX([1]DATOS_CANTON!R$3:R$219)-MIN([1]DATOS_CANTON!R$3:R$219))</f>
        <v>0.99478233322877296</v>
      </c>
      <c r="S63" s="500">
        <f>(MAX([1]DATOS_CANTON!S$3:S$219)-[1]DATOS_CANTON!S64)/(MAX([1]DATOS_CANTON!S$3:S$219)-MIN([1]DATOS_CANTON!S$3:S$219))</f>
        <v>0.99536156821608868</v>
      </c>
      <c r="T63" s="500">
        <f>([1]DATOS_CANTON!T64-MIN([1]DATOS_CANTON!T$3:T$219))/(MAX([1]DATOS_CANTON!T$3:T$219)-MIN([1]DATOS_CANTON!T$3:T$219))</f>
        <v>0.1638645051312029</v>
      </c>
      <c r="U63" s="500">
        <f>(MAX([1]DATOS_CANTON!U$3:U$219)-[1]DATOS_CANTON!U64)/(MAX([1]DATOS_CANTON!U$3:U$219)-MIN([1]DATOS_CANTON!U$3:U$219))</f>
        <v>0.76398632937572464</v>
      </c>
      <c r="V63" s="500">
        <f>(MAX([1]DATOS_CANTON!V$3:V$219)-[1]DATOS_CANTON!V64)/(MAX([1]DATOS_CANTON!V$3:V$219)-MIN([1]DATOS_CANTON!V$3:V$219))</f>
        <v>0.99947921174841037</v>
      </c>
      <c r="W63" s="500">
        <f>(MAX([1]DATOS_CANTON!W$3:W$219)-[1]DATOS_CANTON!W64)/(MAX([1]DATOS_CANTON!W$3:W$219)-MIN([1]DATOS_CANTON!W$3:W$219))</f>
        <v>0.99083605580554357</v>
      </c>
      <c r="X63" s="500">
        <f>([1]DATOS_CANTON!X64-MIN([1]DATOS_CANTON!X$3:X$219))/(MAX([1]DATOS_CANTON!X$3:X$219)-MIN([1]DATOS_CANTON!X$3:X$219))</f>
        <v>4.2553191489361701E-2</v>
      </c>
      <c r="Y63" s="500">
        <f>(MAX([1]DATOS_CANTON!Y$3:Y$219)-[1]DATOS_CANTON!Y64)/(MAX([1]DATOS_CANTON!Y$3:Y$219)-MIN([1]DATOS_CANTON!Y$3:Y$219))</f>
        <v>0.61648242425373656</v>
      </c>
      <c r="Z63" s="500">
        <f>(MAX([1]DATOS_CANTON!Z$3:Z$219)-[1]DATOS_CANTON!Z64)/(MAX([1]DATOS_CANTON!Z$3:Z$219)-MIN([1]DATOS_CANTON!Z$3:Z$219))</f>
        <v>0.9357853482062104</v>
      </c>
      <c r="AA63" s="500">
        <f>(MAX([1]DATOS_CANTON!AA$3:AA$219)-[1]DATOS_CANTON!AA64)/(MAX([1]DATOS_CANTON!AA$3:AA$219)-MIN([1]DATOS_CANTON!AA$3:AA$219))</f>
        <v>0.98938765552573793</v>
      </c>
      <c r="AB63" s="500">
        <f>(MAX([1]DATOS_CANTON!AB$3:AB$219)-[1]DATOS_CANTON!AB64)/(MAX([1]DATOS_CANTON!AB$3:AB$219)-MIN([1]DATOS_CANTON!AB$3:AB$219))</f>
        <v>0.10688086173275146</v>
      </c>
      <c r="AC63" s="500">
        <f>(MAX([1]DATOS_CANTON!AC$3:AC$219)-[1]DATOS_CANTON!AC64)/(MAX([1]DATOS_CANTON!AC$3:AC$219)-MIN([1]DATOS_CANTON!AC$3:AC$219))</f>
        <v>0.98999105450496383</v>
      </c>
      <c r="AD63" s="500">
        <f>([1]DATOS_CANTON!AD64-MIN([1]DATOS_CANTON!AD$3:AD$219))/(MAX([1]DATOS_CANTON!AD$3:AD$219)-MIN([1]DATOS_CANTON!AD$3:AD$219))</f>
        <v>5.3380782918149468E-3</v>
      </c>
      <c r="AE63" s="500">
        <f>(MAX([1]DATOS_CANTON!AE$3:AE$219)-[1]DATOS_CANTON!AE64)/(MAX([1]DATOS_CANTON!AE$3:AE$219)-MIN([1]DATOS_CANTON!AE$3:AE$219))</f>
        <v>0.99652294853963841</v>
      </c>
      <c r="AF63" s="500">
        <f>(MAX([1]DATOS_CANTON!AF$3:AF$219)-[1]DATOS_CANTON!AF64)/(MAX([1]DATOS_CANTON!AF$3:AF$219)-MIN([1]DATOS_CANTON!AF$3:AF$219))</f>
        <v>1</v>
      </c>
      <c r="AG63" s="500">
        <f>([1]DATOS_CANTON!AG64-MIN([1]DATOS_CANTON!AG$3:AG$219))/(MAX([1]DATOS_CANTON!AG$3:AG$219)-MIN([1]DATOS_CANTON!AG$3:AG$219))</f>
        <v>1.4338313389506479E-3</v>
      </c>
      <c r="AH63" s="500">
        <f>(MAX([1]DATOS_CANTON!AH$3:AH$219)-[1]DATOS_CANTON!AH64)/(MAX([1]DATOS_CANTON!AH$3:AH$219)-MIN([1]DATOS_CANTON!AH$3:AH$219))</f>
        <v>1</v>
      </c>
      <c r="AI63" s="501">
        <f t="shared" si="0"/>
        <v>0.53907616016284665</v>
      </c>
      <c r="AJ63" s="501">
        <f t="shared" si="1"/>
        <v>0.65652518601556109</v>
      </c>
      <c r="AK63" s="501"/>
      <c r="AL63" s="502" t="str">
        <f t="shared" si="2"/>
        <v>MENOS VULNERABLE</v>
      </c>
      <c r="AM63" s="503" t="str">
        <f t="shared" si="3"/>
        <v>1</v>
      </c>
    </row>
    <row r="64" spans="1:39">
      <c r="A64" s="492" t="str">
        <f>[1]DATOS_CANTON!A65</f>
        <v>EL ORO</v>
      </c>
      <c r="B64" s="499">
        <f>[1]DATOS_CANTON!B65</f>
        <v>711</v>
      </c>
      <c r="C64" s="492" t="str">
        <f>[1]DATOS_CANTON!C65</f>
        <v>PORTOVELO</v>
      </c>
      <c r="D64" s="500">
        <f>([1]DATOS_CANTON!D65-MIN([1]DATOS_CANTON!D$3:D$219))/(MAX([1]DATOS_CANTON!D$3:D$219)-MIN([1]DATOS_CANTON!D$3:D$219))</f>
        <v>5.0012398869497432E-2</v>
      </c>
      <c r="E64" s="500">
        <f>([1]DATOS_CANTON!E65-MIN([1]DATOS_CANTON!E$3:E$219))/(MAX([1]DATOS_CANTON!E$3:E$219)-MIN([1]DATOS_CANTON!E$3:E$219))</f>
        <v>1.0915841195523643E-2</v>
      </c>
      <c r="F64" s="500">
        <f>([1]DATOS_CANTON!F65-MIN([1]DATOS_CANTON!F$3:F$219))/(MAX([1]DATOS_CANTON!F$3:F$219)-MIN([1]DATOS_CANTON!F$3:F$219))</f>
        <v>0</v>
      </c>
      <c r="G64" s="500">
        <f>([1]DATOS_CANTON!G65-MIN([1]DATOS_CANTON!G$3:G$219))/(MAX([1]DATOS_CANTON!G$3:G$219)-MIN([1]DATOS_CANTON!G$3:G$219))</f>
        <v>3.864888463396581E-3</v>
      </c>
      <c r="H64" s="500">
        <f>([1]DATOS_CANTON!H65-MIN([1]DATOS_CANTON!H$3:H$219))/(MAX([1]DATOS_CANTON!H$3:H$219)-MIN([1]DATOS_CANTON!H$3:H$219))</f>
        <v>2.2144307067724672E-2</v>
      </c>
      <c r="I64" s="500">
        <f>([1]DATOS_CANTON!I65-MIN([1]DATOS_CANTON!I$3:I$219))/(MAX([1]DATOS_CANTON!I$3:I$219)-MIN([1]DATOS_CANTON!I$3:I$219))</f>
        <v>5.7662160274419109E-3</v>
      </c>
      <c r="J64" s="500">
        <f>(MAX([1]DATOS_CANTON!J$3:J$219)-[1]DATOS_CANTON!J65)/(MAX([1]DATOS_CANTON!J$3:J$219)-MIN([1]DATOS_CANTON!J$3:J$219))</f>
        <v>0.99514237416462703</v>
      </c>
      <c r="K64" s="500">
        <f>(MAX([1]DATOS_CANTON!K$3:K$219)-[1]DATOS_CANTON!K65)/(MAX([1]DATOS_CANTON!K$3:K$219)-MIN([1]DATOS_CANTON!K$3:K$219))</f>
        <v>0.99022455108320873</v>
      </c>
      <c r="L64" s="500">
        <f>(MAX([1]DATOS_CANTON!L$3:L$219)-[1]DATOS_CANTON!L65)/(MAX([1]DATOS_CANTON!L$3:L$219)-MIN([1]DATOS_CANTON!L$3:L$219))</f>
        <v>0.99464294210000481</v>
      </c>
      <c r="M64" s="500">
        <f>(MAX([1]DATOS_CANTON!M$3:M$219)-[1]DATOS_CANTON!M65)/(MAX([1]DATOS_CANTON!M$3:M$219)-MIN([1]DATOS_CANTON!M$3:M$219))</f>
        <v>0.99563937607527542</v>
      </c>
      <c r="N64" s="500">
        <f>(MAX([1]DATOS_CANTON!N$3:N$219)-[1]DATOS_CANTON!N65)/(MAX([1]DATOS_CANTON!N$3:N$219)-MIN([1]DATOS_CANTON!N$3:N$219))</f>
        <v>0.99554628762327402</v>
      </c>
      <c r="O64" s="500">
        <f>(MAX([1]DATOS_CANTON!O$3:O$219)-[1]DATOS_CANTON!O65)/(MAX([1]DATOS_CANTON!O$3:O$219)-MIN([1]DATOS_CANTON!O$3:O$219))</f>
        <v>0.99623020859512446</v>
      </c>
      <c r="P64" s="500">
        <f>(MAX([1]DATOS_CANTON!P$3:P$219)-[1]DATOS_CANTON!P65)/(MAX([1]DATOS_CANTON!P$3:P$219)-MIN([1]DATOS_CANTON!P$3:P$219))</f>
        <v>0.9953492805063372</v>
      </c>
      <c r="Q64" s="500">
        <f>([1]DATOS_CANTON!Q65-MIN([1]DATOS_CANTON!Q$3:Q$219))/(MAX([1]DATOS_CANTON!Q$3:Q$219)-MIN([1]DATOS_CANTON!Q$3:Q$219))</f>
        <v>4.3078155300973206E-3</v>
      </c>
      <c r="R64" s="500">
        <f>(MAX([1]DATOS_CANTON!R$3:R$219)-[1]DATOS_CANTON!R65)/(MAX([1]DATOS_CANTON!R$3:R$219)-MIN([1]DATOS_CANTON!R$3:R$219))</f>
        <v>0.99783528944074684</v>
      </c>
      <c r="S64" s="500">
        <f>(MAX([1]DATOS_CANTON!S$3:S$219)-[1]DATOS_CANTON!S65)/(MAX([1]DATOS_CANTON!S$3:S$219)-MIN([1]DATOS_CANTON!S$3:S$219))</f>
        <v>0.99796761292860425</v>
      </c>
      <c r="T64" s="500">
        <f>([1]DATOS_CANTON!T65-MIN([1]DATOS_CANTON!T$3:T$219))/(MAX([1]DATOS_CANTON!T$3:T$219)-MIN([1]DATOS_CANTON!T$3:T$219))</f>
        <v>0.22214778584701975</v>
      </c>
      <c r="U64" s="500">
        <f>(MAX([1]DATOS_CANTON!U$3:U$219)-[1]DATOS_CANTON!U65)/(MAX([1]DATOS_CANTON!U$3:U$219)-MIN([1]DATOS_CANTON!U$3:U$219))</f>
        <v>0.68557237700124307</v>
      </c>
      <c r="V64" s="500">
        <f>(MAX([1]DATOS_CANTON!V$3:V$219)-[1]DATOS_CANTON!V65)/(MAX([1]DATOS_CANTON!V$3:V$219)-MIN([1]DATOS_CANTON!V$3:V$219))</f>
        <v>0.99816871881259839</v>
      </c>
      <c r="W64" s="500">
        <f>(MAX([1]DATOS_CANTON!W$3:W$219)-[1]DATOS_CANTON!W65)/(MAX([1]DATOS_CANTON!W$3:W$219)-MIN([1]DATOS_CANTON!W$3:W$219))</f>
        <v>0.99451396165937245</v>
      </c>
      <c r="X64" s="500">
        <f>([1]DATOS_CANTON!X65-MIN([1]DATOS_CANTON!X$3:X$219))/(MAX([1]DATOS_CANTON!X$3:X$219)-MIN([1]DATOS_CANTON!X$3:X$219))</f>
        <v>0</v>
      </c>
      <c r="Y64" s="500">
        <f>(MAX([1]DATOS_CANTON!Y$3:Y$219)-[1]DATOS_CANTON!Y65)/(MAX([1]DATOS_CANTON!Y$3:Y$219)-MIN([1]DATOS_CANTON!Y$3:Y$219))</f>
        <v>1</v>
      </c>
      <c r="Z64" s="500">
        <f>(MAX([1]DATOS_CANTON!Z$3:Z$219)-[1]DATOS_CANTON!Z65)/(MAX([1]DATOS_CANTON!Z$3:Z$219)-MIN([1]DATOS_CANTON!Z$3:Z$219))</f>
        <v>0.99547784142297258</v>
      </c>
      <c r="AA64" s="500">
        <f>(MAX([1]DATOS_CANTON!AA$3:AA$219)-[1]DATOS_CANTON!AA65)/(MAX([1]DATOS_CANTON!AA$3:AA$219)-MIN([1]DATOS_CANTON!AA$3:AA$219))</f>
        <v>0.9957306660161015</v>
      </c>
      <c r="AB64" s="500">
        <f>(MAX([1]DATOS_CANTON!AB$3:AB$219)-[1]DATOS_CANTON!AB65)/(MAX([1]DATOS_CANTON!AB$3:AB$219)-MIN([1]DATOS_CANTON!AB$3:AB$219))</f>
        <v>1</v>
      </c>
      <c r="AC64" s="500">
        <f>(MAX([1]DATOS_CANTON!AC$3:AC$219)-[1]DATOS_CANTON!AC65)/(MAX([1]DATOS_CANTON!AC$3:AC$219)-MIN([1]DATOS_CANTON!AC$3:AC$219))</f>
        <v>0.99501220882830699</v>
      </c>
      <c r="AD64" s="500">
        <f>([1]DATOS_CANTON!AD65-MIN([1]DATOS_CANTON!AD$3:AD$219))/(MAX([1]DATOS_CANTON!AD$3:AD$219)-MIN([1]DATOS_CANTON!AD$3:AD$219))</f>
        <v>0</v>
      </c>
      <c r="AE64" s="500">
        <f>(MAX([1]DATOS_CANTON!AE$3:AE$219)-[1]DATOS_CANTON!AE65)/(MAX([1]DATOS_CANTON!AE$3:AE$219)-MIN([1]DATOS_CANTON!AE$3:AE$219))</f>
        <v>1</v>
      </c>
      <c r="AF64" s="500">
        <f>(MAX([1]DATOS_CANTON!AF$3:AF$219)-[1]DATOS_CANTON!AF65)/(MAX([1]DATOS_CANTON!AF$3:AF$219)-MIN([1]DATOS_CANTON!AF$3:AF$219))</f>
        <v>1</v>
      </c>
      <c r="AG64" s="500">
        <f>([1]DATOS_CANTON!AG65-MIN([1]DATOS_CANTON!AG$3:AG$219))/(MAX([1]DATOS_CANTON!AG$3:AG$219)-MIN([1]DATOS_CANTON!AG$3:AG$219))</f>
        <v>7.6173617503363308E-2</v>
      </c>
      <c r="AH64" s="500">
        <f>(MAX([1]DATOS_CANTON!AH$3:AH$219)-[1]DATOS_CANTON!AH65)/(MAX([1]DATOS_CANTON!AH$3:AH$219)-MIN([1]DATOS_CANTON!AH$3:AH$219))</f>
        <v>0.90909090909090906</v>
      </c>
      <c r="AI64" s="501">
        <f t="shared" si="0"/>
        <v>0.61805366501847281</v>
      </c>
      <c r="AJ64" s="501">
        <f t="shared" si="1"/>
        <v>0.85607465749601763</v>
      </c>
      <c r="AK64" s="501"/>
      <c r="AL64" s="502" t="str">
        <f t="shared" si="2"/>
        <v>MUY ALTAMENTE VULNERABLE</v>
      </c>
      <c r="AM64" s="503" t="str">
        <f t="shared" si="3"/>
        <v>5</v>
      </c>
    </row>
    <row r="65" spans="1:39">
      <c r="A65" s="492" t="str">
        <f>[1]DATOS_CANTON!A66</f>
        <v>EL ORO</v>
      </c>
      <c r="B65" s="499">
        <f>[1]DATOS_CANTON!B66</f>
        <v>712</v>
      </c>
      <c r="C65" s="492" t="str">
        <f>[1]DATOS_CANTON!C66</f>
        <v>SANTA ROSA</v>
      </c>
      <c r="D65" s="500">
        <f>([1]DATOS_CANTON!D66-MIN([1]DATOS_CANTON!D$3:D$219))/(MAX([1]DATOS_CANTON!D$3:D$219)-MIN([1]DATOS_CANTON!D$3:D$219))</f>
        <v>4.6465089509789122E-2</v>
      </c>
      <c r="E65" s="500">
        <f>([1]DATOS_CANTON!E66-MIN([1]DATOS_CANTON!E$3:E$219))/(MAX([1]DATOS_CANTON!E$3:E$219)-MIN([1]DATOS_CANTON!E$3:E$219))</f>
        <v>2.176152893588142E-2</v>
      </c>
      <c r="F65" s="500">
        <f>([1]DATOS_CANTON!F66-MIN([1]DATOS_CANTON!F$3:F$219))/(MAX([1]DATOS_CANTON!F$3:F$219)-MIN([1]DATOS_CANTON!F$3:F$219))</f>
        <v>0</v>
      </c>
      <c r="G65" s="500">
        <f>([1]DATOS_CANTON!G66-MIN([1]DATOS_CANTON!G$3:G$219))/(MAX([1]DATOS_CANTON!G$3:G$219)-MIN([1]DATOS_CANTON!G$3:G$219))</f>
        <v>2.7949525974975735E-2</v>
      </c>
      <c r="H65" s="500">
        <f>([1]DATOS_CANTON!H66-MIN([1]DATOS_CANTON!H$3:H$219))/(MAX([1]DATOS_CANTON!H$3:H$219)-MIN([1]DATOS_CANTON!H$3:H$219))</f>
        <v>6.8278280125484411E-2</v>
      </c>
      <c r="I65" s="500">
        <f>([1]DATOS_CANTON!I66-MIN([1]DATOS_CANTON!I$3:I$219))/(MAX([1]DATOS_CANTON!I$3:I$219)-MIN([1]DATOS_CANTON!I$3:I$219))</f>
        <v>3.2307883340835362E-2</v>
      </c>
      <c r="J65" s="500">
        <f>(MAX([1]DATOS_CANTON!J$3:J$219)-[1]DATOS_CANTON!J66)/(MAX([1]DATOS_CANTON!J$3:J$219)-MIN([1]DATOS_CANTON!J$3:J$219))</f>
        <v>0.97643901543120803</v>
      </c>
      <c r="K65" s="500">
        <f>(MAX([1]DATOS_CANTON!K$3:K$219)-[1]DATOS_CANTON!K66)/(MAX([1]DATOS_CANTON!K$3:K$219)-MIN([1]DATOS_CANTON!K$3:K$219))</f>
        <v>0.9681587305510585</v>
      </c>
      <c r="L65" s="500">
        <f>(MAX([1]DATOS_CANTON!L$3:L$219)-[1]DATOS_CANTON!L66)/(MAX([1]DATOS_CANTON!L$3:L$219)-MIN([1]DATOS_CANTON!L$3:L$219))</f>
        <v>0.97215852324087726</v>
      </c>
      <c r="M65" s="500">
        <f>(MAX([1]DATOS_CANTON!M$3:M$219)-[1]DATOS_CANTON!M66)/(MAX([1]DATOS_CANTON!M$3:M$219)-MIN([1]DATOS_CANTON!M$3:M$219))</f>
        <v>0.97511476398979147</v>
      </c>
      <c r="N65" s="500">
        <f>(MAX([1]DATOS_CANTON!N$3:N$219)-[1]DATOS_CANTON!N66)/(MAX([1]DATOS_CANTON!N$3:N$219)-MIN([1]DATOS_CANTON!N$3:N$219))</f>
        <v>0.97541109136432114</v>
      </c>
      <c r="O65" s="500">
        <f>(MAX([1]DATOS_CANTON!O$3:O$219)-[1]DATOS_CANTON!O66)/(MAX([1]DATOS_CANTON!O$3:O$219)-MIN([1]DATOS_CANTON!O$3:O$219))</f>
        <v>0.97843159345182895</v>
      </c>
      <c r="P65" s="500">
        <f>(MAX([1]DATOS_CANTON!P$3:P$219)-[1]DATOS_CANTON!P66)/(MAX([1]DATOS_CANTON!P$3:P$219)-MIN([1]DATOS_CANTON!P$3:P$219))</f>
        <v>0.9755232721297471</v>
      </c>
      <c r="Q65" s="500">
        <f>([1]DATOS_CANTON!Q66-MIN([1]DATOS_CANTON!Q$3:Q$219))/(MAX([1]DATOS_CANTON!Q$3:Q$219)-MIN([1]DATOS_CANTON!Q$3:Q$219))</f>
        <v>2.1438711014145236E-2</v>
      </c>
      <c r="R65" s="500">
        <f>(MAX([1]DATOS_CANTON!R$3:R$219)-[1]DATOS_CANTON!R66)/(MAX([1]DATOS_CANTON!R$3:R$219)-MIN([1]DATOS_CANTON!R$3:R$219))</f>
        <v>0.98780991543031771</v>
      </c>
      <c r="S65" s="500">
        <f>(MAX([1]DATOS_CANTON!S$3:S$219)-[1]DATOS_CANTON!S66)/(MAX([1]DATOS_CANTON!S$3:S$219)-MIN([1]DATOS_CANTON!S$3:S$219))</f>
        <v>0.98342948928079721</v>
      </c>
      <c r="T65" s="500">
        <f>([1]DATOS_CANTON!T66-MIN([1]DATOS_CANTON!T$3:T$219))/(MAX([1]DATOS_CANTON!T$3:T$219)-MIN([1]DATOS_CANTON!T$3:T$219))</f>
        <v>7.0259122654367567E-2</v>
      </c>
      <c r="U65" s="500">
        <f>(MAX([1]DATOS_CANTON!U$3:U$219)-[1]DATOS_CANTON!U66)/(MAX([1]DATOS_CANTON!U$3:U$219)-MIN([1]DATOS_CANTON!U$3:U$219))</f>
        <v>0.92336468575641695</v>
      </c>
      <c r="V65" s="500">
        <f>(MAX([1]DATOS_CANTON!V$3:V$219)-[1]DATOS_CANTON!V66)/(MAX([1]DATOS_CANTON!V$3:V$219)-MIN([1]DATOS_CANTON!V$3:V$219))</f>
        <v>0.99925027743830686</v>
      </c>
      <c r="W65" s="500">
        <f>(MAX([1]DATOS_CANTON!W$3:W$219)-[1]DATOS_CANTON!W66)/(MAX([1]DATOS_CANTON!W$3:W$219)-MIN([1]DATOS_CANTON!W$3:W$219))</f>
        <v>0.97460395734451089</v>
      </c>
      <c r="X65" s="500">
        <f>([1]DATOS_CANTON!X66-MIN([1]DATOS_CANTON!X$3:X$219))/(MAX([1]DATOS_CANTON!X$3:X$219)-MIN([1]DATOS_CANTON!X$3:X$219))</f>
        <v>2.1276595744680851E-2</v>
      </c>
      <c r="Y65" s="500">
        <f>(MAX([1]DATOS_CANTON!Y$3:Y$219)-[1]DATOS_CANTON!Y66)/(MAX([1]DATOS_CANTON!Y$3:Y$219)-MIN([1]DATOS_CANTON!Y$3:Y$219))</f>
        <v>0.56986893555616025</v>
      </c>
      <c r="Z65" s="500">
        <f>(MAX([1]DATOS_CANTON!Z$3:Z$219)-[1]DATOS_CANTON!Z66)/(MAX([1]DATOS_CANTON!Z$3:Z$219)-MIN([1]DATOS_CANTON!Z$3:Z$219))</f>
        <v>0.99638227313837802</v>
      </c>
      <c r="AA65" s="500">
        <f>(MAX([1]DATOS_CANTON!AA$3:AA$219)-[1]DATOS_CANTON!AA66)/(MAX([1]DATOS_CANTON!AA$3:AA$219)-MIN([1]DATOS_CANTON!AA$3:AA$219))</f>
        <v>0.98328860697731157</v>
      </c>
      <c r="AB65" s="500">
        <f>(MAX([1]DATOS_CANTON!AB$3:AB$219)-[1]DATOS_CANTON!AB66)/(MAX([1]DATOS_CANTON!AB$3:AB$219)-MIN([1]DATOS_CANTON!AB$3:AB$219))</f>
        <v>0.18856821427026091</v>
      </c>
      <c r="AC65" s="500">
        <f>(MAX([1]DATOS_CANTON!AC$3:AC$219)-[1]DATOS_CANTON!AC66)/(MAX([1]DATOS_CANTON!AC$3:AC$219)-MIN([1]DATOS_CANTON!AC$3:AC$219))</f>
        <v>0.97296333598153351</v>
      </c>
      <c r="AD65" s="500">
        <f>([1]DATOS_CANTON!AD66-MIN([1]DATOS_CANTON!AD$3:AD$219))/(MAX([1]DATOS_CANTON!AD$3:AD$219)-MIN([1]DATOS_CANTON!AD$3:AD$219))</f>
        <v>3.9145907473309607E-2</v>
      </c>
      <c r="AE65" s="500">
        <f>(MAX([1]DATOS_CANTON!AE$3:AE$219)-[1]DATOS_CANTON!AE66)/(MAX([1]DATOS_CANTON!AE$3:AE$219)-MIN([1]DATOS_CANTON!AE$3:AE$219))</f>
        <v>0.97705146036161339</v>
      </c>
      <c r="AF65" s="500">
        <f>(MAX([1]DATOS_CANTON!AF$3:AF$219)-[1]DATOS_CANTON!AF66)/(MAX([1]DATOS_CANTON!AF$3:AF$219)-MIN([1]DATOS_CANTON!AF$3:AF$219))</f>
        <v>1</v>
      </c>
      <c r="AG65" s="500">
        <f>([1]DATOS_CANTON!AG66-MIN([1]DATOS_CANTON!AG$3:AG$219))/(MAX([1]DATOS_CANTON!AG$3:AG$219)-MIN([1]DATOS_CANTON!AG$3:AG$219))</f>
        <v>2.5646109183601218E-2</v>
      </c>
      <c r="AH65" s="500">
        <f>(MAX([1]DATOS_CANTON!AH$3:AH$219)-[1]DATOS_CANTON!AH66)/(MAX([1]DATOS_CANTON!AH$3:AH$219)-MIN([1]DATOS_CANTON!AH$3:AH$219))</f>
        <v>1</v>
      </c>
      <c r="AI65" s="501">
        <f t="shared" si="0"/>
        <v>0.54675387312652024</v>
      </c>
      <c r="AJ65" s="501">
        <f t="shared" si="1"/>
        <v>0.6759241726875308</v>
      </c>
      <c r="AK65" s="501"/>
      <c r="AL65" s="502" t="str">
        <f t="shared" si="2"/>
        <v>MODERADAMENTE VULNERABLE</v>
      </c>
      <c r="AM65" s="503" t="str">
        <f t="shared" si="3"/>
        <v>2</v>
      </c>
    </row>
    <row r="66" spans="1:39">
      <c r="A66" s="492" t="str">
        <f>[1]DATOS_CANTON!A67</f>
        <v>EL ORO</v>
      </c>
      <c r="B66" s="499">
        <f>[1]DATOS_CANTON!B67</f>
        <v>713</v>
      </c>
      <c r="C66" s="492" t="str">
        <f>[1]DATOS_CANTON!C67</f>
        <v>ZARUMA</v>
      </c>
      <c r="D66" s="500">
        <f>([1]DATOS_CANTON!D67-MIN([1]DATOS_CANTON!D$3:D$219))/(MAX([1]DATOS_CANTON!D$3:D$219)-MIN([1]DATOS_CANTON!D$3:D$219))</f>
        <v>0.13052224428856624</v>
      </c>
      <c r="E66" s="500">
        <f>([1]DATOS_CANTON!E67-MIN([1]DATOS_CANTON!E$3:E$219))/(MAX([1]DATOS_CANTON!E$3:E$219)-MIN([1]DATOS_CANTON!E$3:E$219))</f>
        <v>9.5600937289574243E-3</v>
      </c>
      <c r="F66" s="500">
        <f>([1]DATOS_CANTON!F67-MIN([1]DATOS_CANTON!F$3:F$219))/(MAX([1]DATOS_CANTON!F$3:F$219)-MIN([1]DATOS_CANTON!F$3:F$219))</f>
        <v>9.1324200913242004E-3</v>
      </c>
      <c r="G66" s="500">
        <f>([1]DATOS_CANTON!G67-MIN([1]DATOS_CANTON!G$3:G$219))/(MAX([1]DATOS_CANTON!G$3:G$219)-MIN([1]DATOS_CANTON!G$3:G$219))</f>
        <v>8.5718971195057198E-3</v>
      </c>
      <c r="H66" s="500">
        <f>([1]DATOS_CANTON!H67-MIN([1]DATOS_CANTON!H$3:H$219))/(MAX([1]DATOS_CANTON!H$3:H$219)-MIN([1]DATOS_CANTON!H$3:H$219))</f>
        <v>7.0123639047794797E-2</v>
      </c>
      <c r="I66" s="500">
        <f>([1]DATOS_CANTON!I67-MIN([1]DATOS_CANTON!I$3:I$219))/(MAX([1]DATOS_CANTON!I$3:I$219)-MIN([1]DATOS_CANTON!I$3:I$219))</f>
        <v>1.2448197184410262E-2</v>
      </c>
      <c r="J66" s="500">
        <f>(MAX([1]DATOS_CANTON!J$3:J$219)-[1]DATOS_CANTON!J67)/(MAX([1]DATOS_CANTON!J$3:J$219)-MIN([1]DATOS_CANTON!J$3:J$219))</f>
        <v>0.99150477704022155</v>
      </c>
      <c r="K66" s="500">
        <f>(MAX([1]DATOS_CANTON!K$3:K$219)-[1]DATOS_CANTON!K67)/(MAX([1]DATOS_CANTON!K$3:K$219)-MIN([1]DATOS_CANTON!K$3:K$219))</f>
        <v>0.9896993215269968</v>
      </c>
      <c r="L66" s="500">
        <f>(MAX([1]DATOS_CANTON!L$3:L$219)-[1]DATOS_CANTON!L67)/(MAX([1]DATOS_CANTON!L$3:L$219)-MIN([1]DATOS_CANTON!L$3:L$219))</f>
        <v>0.98988058423331271</v>
      </c>
      <c r="M66" s="500">
        <f>(MAX([1]DATOS_CANTON!M$3:M$219)-[1]DATOS_CANTON!M67)/(MAX([1]DATOS_CANTON!M$3:M$219)-MIN([1]DATOS_CANTON!M$3:M$219))</f>
        <v>0.99238766174995718</v>
      </c>
      <c r="N66" s="500">
        <f>(MAX([1]DATOS_CANTON!N$3:N$219)-[1]DATOS_CANTON!N67)/(MAX([1]DATOS_CANTON!N$3:N$219)-MIN([1]DATOS_CANTON!N$3:N$219))</f>
        <v>0.99163927244752959</v>
      </c>
      <c r="O66" s="500">
        <f>(MAX([1]DATOS_CANTON!O$3:O$219)-[1]DATOS_CANTON!O67)/(MAX([1]DATOS_CANTON!O$3:O$219)-MIN([1]DATOS_CANTON!O$3:O$219))</f>
        <v>0.9938054094340113</v>
      </c>
      <c r="P66" s="500">
        <f>(MAX([1]DATOS_CANTON!P$3:P$219)-[1]DATOS_CANTON!P67)/(MAX([1]DATOS_CANTON!P$3:P$219)-MIN([1]DATOS_CANTON!P$3:P$219))</f>
        <v>0.99100566734736018</v>
      </c>
      <c r="Q66" s="500">
        <f>([1]DATOS_CANTON!Q67-MIN([1]DATOS_CANTON!Q$3:Q$219))/(MAX([1]DATOS_CANTON!Q$3:Q$219)-MIN([1]DATOS_CANTON!Q$3:Q$219))</f>
        <v>7.1295092319915172E-3</v>
      </c>
      <c r="R66" s="500">
        <f>(MAX([1]DATOS_CANTON!R$3:R$219)-[1]DATOS_CANTON!R67)/(MAX([1]DATOS_CANTON!R$3:R$219)-MIN([1]DATOS_CANTON!R$3:R$219))</f>
        <v>0.99575753999434757</v>
      </c>
      <c r="S66" s="500">
        <f>(MAX([1]DATOS_CANTON!S$3:S$219)-[1]DATOS_CANTON!S67)/(MAX([1]DATOS_CANTON!S$3:S$219)-MIN([1]DATOS_CANTON!S$3:S$219))</f>
        <v>0.99613737188312679</v>
      </c>
      <c r="T66" s="500">
        <f>([1]DATOS_CANTON!T67-MIN([1]DATOS_CANTON!T$3:T$219))/(MAX([1]DATOS_CANTON!T$3:T$219)-MIN([1]DATOS_CANTON!T$3:T$219))</f>
        <v>0.17168193548774061</v>
      </c>
      <c r="U66" s="500">
        <f>(MAX([1]DATOS_CANTON!U$3:U$219)-[1]DATOS_CANTON!U67)/(MAX([1]DATOS_CANTON!U$3:U$219)-MIN([1]DATOS_CANTON!U$3:U$219))</f>
        <v>0.94751960029686988</v>
      </c>
      <c r="V66" s="500">
        <f>(MAX([1]DATOS_CANTON!V$3:V$219)-[1]DATOS_CANTON!V67)/(MAX([1]DATOS_CANTON!V$3:V$219)-MIN([1]DATOS_CANTON!V$3:V$219))</f>
        <v>0.99934097157954971</v>
      </c>
      <c r="W66" s="500">
        <f>(MAX([1]DATOS_CANTON!W$3:W$219)-[1]DATOS_CANTON!W67)/(MAX([1]DATOS_CANTON!W$3:W$219)-MIN([1]DATOS_CANTON!W$3:W$219))</f>
        <v>0.99611662454539851</v>
      </c>
      <c r="X66" s="500">
        <f>([1]DATOS_CANTON!X67-MIN([1]DATOS_CANTON!X$3:X$219))/(MAX([1]DATOS_CANTON!X$3:X$219)-MIN([1]DATOS_CANTON!X$3:X$219))</f>
        <v>4.2553191489361701E-2</v>
      </c>
      <c r="Y66" s="500">
        <f>(MAX([1]DATOS_CANTON!Y$3:Y$219)-[1]DATOS_CANTON!Y67)/(MAX([1]DATOS_CANTON!Y$3:Y$219)-MIN([1]DATOS_CANTON!Y$3:Y$219))</f>
        <v>0.59610340731676814</v>
      </c>
      <c r="Z66" s="500">
        <f>(MAX([1]DATOS_CANTON!Z$3:Z$219)-[1]DATOS_CANTON!Z67)/(MAX([1]DATOS_CANTON!Z$3:Z$219)-MIN([1]DATOS_CANTON!Z$3:Z$219))</f>
        <v>0.99487488694603554</v>
      </c>
      <c r="AA66" s="500">
        <f>(MAX([1]DATOS_CANTON!AA$3:AA$219)-[1]DATOS_CANTON!AA67)/(MAX([1]DATOS_CANTON!AA$3:AA$219)-MIN([1]DATOS_CANTON!AA$3:AA$219))</f>
        <v>0.98963161746767503</v>
      </c>
      <c r="AB66" s="500">
        <f>(MAX([1]DATOS_CANTON!AB$3:AB$219)-[1]DATOS_CANTON!AB67)/(MAX([1]DATOS_CANTON!AB$3:AB$219)-MIN([1]DATOS_CANTON!AB$3:AB$219))</f>
        <v>0.25845229151014276</v>
      </c>
      <c r="AC66" s="500">
        <f>(MAX([1]DATOS_CANTON!AC$3:AC$219)-[1]DATOS_CANTON!AC67)/(MAX([1]DATOS_CANTON!AC$3:AC$219)-MIN([1]DATOS_CANTON!AC$3:AC$219))</f>
        <v>0.99069168068961633</v>
      </c>
      <c r="AD66" s="500">
        <f>([1]DATOS_CANTON!AD67-MIN([1]DATOS_CANTON!AD$3:AD$219))/(MAX([1]DATOS_CANTON!AD$3:AD$219)-MIN([1]DATOS_CANTON!AD$3:AD$219))</f>
        <v>1.2455516014234875E-2</v>
      </c>
      <c r="AE66" s="500">
        <f>(MAX([1]DATOS_CANTON!AE$3:AE$219)-[1]DATOS_CANTON!AE67)/(MAX([1]DATOS_CANTON!AE$3:AE$219)-MIN([1]DATOS_CANTON!AE$3:AE$219))</f>
        <v>0.98331015299026425</v>
      </c>
      <c r="AF66" s="500">
        <f>(MAX([1]DATOS_CANTON!AF$3:AF$219)-[1]DATOS_CANTON!AF67)/(MAX([1]DATOS_CANTON!AF$3:AF$219)-MIN([1]DATOS_CANTON!AF$3:AF$219))</f>
        <v>1</v>
      </c>
      <c r="AG66" s="500">
        <f>([1]DATOS_CANTON!AG67-MIN([1]DATOS_CANTON!AG$3:AG$219))/(MAX([1]DATOS_CANTON!AG$3:AG$219)-MIN([1]DATOS_CANTON!AG$3:AG$219))</f>
        <v>4.3669900162854915E-2</v>
      </c>
      <c r="AH66" s="500">
        <f>(MAX([1]DATOS_CANTON!AH$3:AH$219)-[1]DATOS_CANTON!AH67)/(MAX([1]DATOS_CANTON!AH$3:AH$219)-MIN([1]DATOS_CANTON!AH$3:AH$219))</f>
        <v>0.36363636363636365</v>
      </c>
      <c r="AI66" s="501">
        <f t="shared" si="0"/>
        <v>0.53899709739867474</v>
      </c>
      <c r="AJ66" s="501">
        <f t="shared" si="1"/>
        <v>0.65632542112259407</v>
      </c>
      <c r="AK66" s="501"/>
      <c r="AL66" s="502" t="str">
        <f t="shared" si="2"/>
        <v>MENOS VULNERABLE</v>
      </c>
      <c r="AM66" s="503" t="str">
        <f t="shared" si="3"/>
        <v>1</v>
      </c>
    </row>
    <row r="67" spans="1:39">
      <c r="A67" s="492" t="str">
        <f>[1]DATOS_CANTON!A68</f>
        <v>EL ORO</v>
      </c>
      <c r="B67" s="499">
        <f>[1]DATOS_CANTON!B68</f>
        <v>714</v>
      </c>
      <c r="C67" s="492" t="str">
        <f>[1]DATOS_CANTON!C68</f>
        <v>LAS LAJAS</v>
      </c>
      <c r="D67" s="500">
        <f>([1]DATOS_CANTON!D68-MIN([1]DATOS_CANTON!D$3:D$219))/(MAX([1]DATOS_CANTON!D$3:D$219)-MIN([1]DATOS_CANTON!D$3:D$219))</f>
        <v>9.4201975427713691E-2</v>
      </c>
      <c r="E67" s="500">
        <f>([1]DATOS_CANTON!E68-MIN([1]DATOS_CANTON!E$3:E$219))/(MAX([1]DATOS_CANTON!E$3:E$219)-MIN([1]DATOS_CANTON!E$3:E$219))</f>
        <v>4.0737131012046398E-3</v>
      </c>
      <c r="F67" s="500">
        <f>([1]DATOS_CANTON!F68-MIN([1]DATOS_CANTON!F$3:F$219))/(MAX([1]DATOS_CANTON!F$3:F$219)-MIN([1]DATOS_CANTON!F$3:F$219))</f>
        <v>0</v>
      </c>
      <c r="G67" s="500">
        <f>([1]DATOS_CANTON!G68-MIN([1]DATOS_CANTON!G$3:G$219))/(MAX([1]DATOS_CANTON!G$3:G$219)-MIN([1]DATOS_CANTON!G$3:G$219))</f>
        <v>6.7812836571063859E-4</v>
      </c>
      <c r="H67" s="500">
        <f>([1]DATOS_CANTON!H68-MIN([1]DATOS_CANTON!H$3:H$219))/(MAX([1]DATOS_CANTON!H$3:H$219)-MIN([1]DATOS_CANTON!H$3:H$219))</f>
        <v>1.4762871378483115E-2</v>
      </c>
      <c r="I67" s="500">
        <f>([1]DATOS_CANTON!I68-MIN([1]DATOS_CANTON!I$3:I$219))/(MAX([1]DATOS_CANTON!I$3:I$219)-MIN([1]DATOS_CANTON!I$3:I$219))</f>
        <v>2.5687987955360331E-3</v>
      </c>
      <c r="J67" s="500">
        <f>(MAX([1]DATOS_CANTON!J$3:J$219)-[1]DATOS_CANTON!J68)/(MAX([1]DATOS_CANTON!J$3:J$219)-MIN([1]DATOS_CANTON!J$3:J$219))</f>
        <v>0.9987331191879969</v>
      </c>
      <c r="K67" s="500">
        <f>(MAX([1]DATOS_CANTON!K$3:K$219)-[1]DATOS_CANTON!K68)/(MAX([1]DATOS_CANTON!K$3:K$219)-MIN([1]DATOS_CANTON!K$3:K$219))</f>
        <v>0.99905458679881853</v>
      </c>
      <c r="L67" s="500">
        <f>(MAX([1]DATOS_CANTON!L$3:L$219)-[1]DATOS_CANTON!L68)/(MAX([1]DATOS_CANTON!L$3:L$219)-MIN([1]DATOS_CANTON!L$3:L$219))</f>
        <v>0.99807158602534218</v>
      </c>
      <c r="M67" s="500">
        <f>(MAX([1]DATOS_CANTON!M$3:M$219)-[1]DATOS_CANTON!M68)/(MAX([1]DATOS_CANTON!M$3:M$219)-MIN([1]DATOS_CANTON!M$3:M$219))</f>
        <v>0.99869376972187573</v>
      </c>
      <c r="N67" s="500">
        <f>(MAX([1]DATOS_CANTON!N$3:N$219)-[1]DATOS_CANTON!N68)/(MAX([1]DATOS_CANTON!N$3:N$219)-MIN([1]DATOS_CANTON!N$3:N$219))</f>
        <v>0.99933221025938734</v>
      </c>
      <c r="O67" s="500">
        <f>(MAX([1]DATOS_CANTON!O$3:O$219)-[1]DATOS_CANTON!O68)/(MAX([1]DATOS_CANTON!O$3:O$219)-MIN([1]DATOS_CANTON!O$3:O$219))</f>
        <v>0.99902418732830112</v>
      </c>
      <c r="P67" s="500">
        <f>(MAX([1]DATOS_CANTON!P$3:P$219)-[1]DATOS_CANTON!P68)/(MAX([1]DATOS_CANTON!P$3:P$219)-MIN([1]DATOS_CANTON!P$3:P$219))</f>
        <v>0.9987203902721421</v>
      </c>
      <c r="Q67" s="500">
        <f>([1]DATOS_CANTON!Q68-MIN([1]DATOS_CANTON!Q$3:Q$219))/(MAX([1]DATOS_CANTON!Q$3:Q$219)-MIN([1]DATOS_CANTON!Q$3:Q$219))</f>
        <v>7.5125917895122829E-4</v>
      </c>
      <c r="R67" s="500">
        <f>(MAX([1]DATOS_CANTON!R$3:R$219)-[1]DATOS_CANTON!R68)/(MAX([1]DATOS_CANTON!R$3:R$219)-MIN([1]DATOS_CANTON!R$3:R$219))</f>
        <v>0.99979812598801798</v>
      </c>
      <c r="S67" s="500">
        <f>(MAX([1]DATOS_CANTON!S$3:S$219)-[1]DATOS_CANTON!S68)/(MAX([1]DATOS_CANTON!S$3:S$219)-MIN([1]DATOS_CANTON!S$3:S$219))</f>
        <v>0.99991804890841141</v>
      </c>
      <c r="T67" s="500">
        <f>([1]DATOS_CANTON!T68-MIN([1]DATOS_CANTON!T$3:T$219))/(MAX([1]DATOS_CANTON!T$3:T$219)-MIN([1]DATOS_CANTON!T$3:T$219))</f>
        <v>0.18215115383676292</v>
      </c>
      <c r="U67" s="500">
        <f>(MAX([1]DATOS_CANTON!U$3:U$219)-[1]DATOS_CANTON!U68)/(MAX([1]DATOS_CANTON!U$3:U$219)-MIN([1]DATOS_CANTON!U$3:U$219))</f>
        <v>0.97558740189445203</v>
      </c>
      <c r="V67" s="500">
        <f>(MAX([1]DATOS_CANTON!V$3:V$219)-[1]DATOS_CANTON!V68)/(MAX([1]DATOS_CANTON!V$3:V$219)-MIN([1]DATOS_CANTON!V$3:V$219))</f>
        <v>0.99996100318563519</v>
      </c>
      <c r="W67" s="500">
        <f>(MAX([1]DATOS_CANTON!W$3:W$219)-[1]DATOS_CANTON!W68)/(MAX([1]DATOS_CANTON!W$3:W$219)-MIN([1]DATOS_CANTON!W$3:W$219))</f>
        <v>0.99868499455505555</v>
      </c>
      <c r="X67" s="500">
        <f>([1]DATOS_CANTON!X68-MIN([1]DATOS_CANTON!X$3:X$219))/(MAX([1]DATOS_CANTON!X$3:X$219)-MIN([1]DATOS_CANTON!X$3:X$219))</f>
        <v>0</v>
      </c>
      <c r="Y67" s="500">
        <f>(MAX([1]DATOS_CANTON!Y$3:Y$219)-[1]DATOS_CANTON!Y68)/(MAX([1]DATOS_CANTON!Y$3:Y$219)-MIN([1]DATOS_CANTON!Y$3:Y$219))</f>
        <v>1</v>
      </c>
      <c r="Z67" s="500">
        <f>(MAX([1]DATOS_CANTON!Z$3:Z$219)-[1]DATOS_CANTON!Z68)/(MAX([1]DATOS_CANTON!Z$3:Z$219)-MIN([1]DATOS_CANTON!Z$3:Z$219))</f>
        <v>0.9719626168224299</v>
      </c>
      <c r="AA67" s="500">
        <f>(MAX([1]DATOS_CANTON!AA$3:AA$219)-[1]DATOS_CANTON!AA68)/(MAX([1]DATOS_CANTON!AA$3:AA$219)-MIN([1]DATOS_CANTON!AA$3:AA$219))</f>
        <v>0.99890217126128322</v>
      </c>
      <c r="AB67" s="500">
        <f>(MAX([1]DATOS_CANTON!AB$3:AB$219)-[1]DATOS_CANTON!AB68)/(MAX([1]DATOS_CANTON!AB$3:AB$219)-MIN([1]DATOS_CANTON!AB$3:AB$219))</f>
        <v>1</v>
      </c>
      <c r="AC67" s="500">
        <f>(MAX([1]DATOS_CANTON!AC$3:AC$219)-[1]DATOS_CANTON!AC68)/(MAX([1]DATOS_CANTON!AC$3:AC$219)-MIN([1]DATOS_CANTON!AC$3:AC$219))</f>
        <v>0.99863628117630132</v>
      </c>
      <c r="AD67" s="500">
        <f>([1]DATOS_CANTON!AD68-MIN([1]DATOS_CANTON!AD$3:AD$219))/(MAX([1]DATOS_CANTON!AD$3:AD$219)-MIN([1]DATOS_CANTON!AD$3:AD$219))</f>
        <v>0</v>
      </c>
      <c r="AE67" s="500">
        <f>(MAX([1]DATOS_CANTON!AE$3:AE$219)-[1]DATOS_CANTON!AE68)/(MAX([1]DATOS_CANTON!AE$3:AE$219)-MIN([1]DATOS_CANTON!AE$3:AE$219))</f>
        <v>1</v>
      </c>
      <c r="AF67" s="500">
        <f>(MAX([1]DATOS_CANTON!AF$3:AF$219)-[1]DATOS_CANTON!AF68)/(MAX([1]DATOS_CANTON!AF$3:AF$219)-MIN([1]DATOS_CANTON!AF$3:AF$219))</f>
        <v>1</v>
      </c>
      <c r="AG67" s="500">
        <f>([1]DATOS_CANTON!AG68-MIN([1]DATOS_CANTON!AG$3:AG$219))/(MAX([1]DATOS_CANTON!AG$3:AG$219)-MIN([1]DATOS_CANTON!AG$3:AG$219))</f>
        <v>1.0019117751186009E-3</v>
      </c>
      <c r="AH67" s="500">
        <f>(MAX([1]DATOS_CANTON!AH$3:AH$219)-[1]DATOS_CANTON!AH68)/(MAX([1]DATOS_CANTON!AH$3:AH$219)-MIN([1]DATOS_CANTON!AH$3:AH$219))</f>
        <v>1</v>
      </c>
      <c r="AI67" s="501">
        <f t="shared" ref="AI67:AI130" si="4">(D67*$D$222)+(E67*$E$222)+(F67*$F$222)+(G67*$G$222)+(H67*$H$222)+(I67*$I$222)+(J67*$J$222)+(K67*$K$222)+(L67*$L$222)+(M67*$M$222)+(N67*$N$222)+(O67*$O$222)+(P67*$P$222)+(Q67*$Q$222)+(R67*$R$222)+(S67*$S$222)+(T67*$T$222)+(U67*$U$222)+(V67*$V$222)+(W67*$W$222)+(X67*$X$222)+(Y67*$Y$222)+(Z67*$Z$222)+(AA67*$AA$222)+(AB67*$AB$222)+(AC67*$AC$222)+(AD67*$AD$222)+(AE67*$AE$222)+(AF67*$AF$222)+(AG67*$AG$222)+(AH67*$AH$222)</f>
        <v>0.63080179847054552</v>
      </c>
      <c r="AJ67" s="501">
        <f t="shared" ref="AJ67:AJ130" si="5">(AI67-MIN($AI$2:$AI$218))/((MAX($AI$2:$AI$218)-MIN($AI$2:$AI$218)))</f>
        <v>0.88828488365312097</v>
      </c>
      <c r="AK67" s="501"/>
      <c r="AL67" s="502" t="str">
        <f t="shared" ref="AL67:AL130" si="6">IF(AND(AJ67&lt;=AK$7),"MENOS VULNERABLE",IF(AND(AJ67&gt;AK$7,AJ67&lt;=AK$8),"MODERADAMENTE VULNERABLE",IF(AND(AJ67&gt;AK$8,AJ67&lt;=AK$9),"VULNERABLE.",IF(AND(AJ67&gt;AK$9,AJ67&lt;=AK$10),"ALTAMENTE VULNERABLE",IF(AND(AJ67&gt;AK$10),"MUY ALTAMENTE VULNERABLE")))))</f>
        <v>MUY ALTAMENTE VULNERABLE</v>
      </c>
      <c r="AM67" s="503" t="str">
        <f t="shared" ref="AM67:AM130" si="7">IF(AND(AJ67&lt;=AK$7),"1",IF(AND(AJ67&gt;AK$7,AJ67&lt;=AK$8),"2",IF(AND(AJ67&gt;AK$8,AJ67&lt;=AK$9),"3",IF(AND(AJ67&gt;AK$9,AJ67&lt;=AK$10),"4",IF(AND(AJ67&gt;AK$10),"5")))))</f>
        <v>5</v>
      </c>
    </row>
    <row r="68" spans="1:39">
      <c r="A68" s="492" t="str">
        <f>[1]DATOS_CANTON!A69</f>
        <v>ESMERALDAS</v>
      </c>
      <c r="B68" s="499">
        <f>[1]DATOS_CANTON!B69</f>
        <v>801</v>
      </c>
      <c r="C68" s="492" t="str">
        <f>[1]DATOS_CANTON!C69</f>
        <v>ESMERALDAS</v>
      </c>
      <c r="D68" s="500">
        <f>([1]DATOS_CANTON!D69-MIN([1]DATOS_CANTON!D$3:D$219))/(MAX([1]DATOS_CANTON!D$3:D$219)-MIN([1]DATOS_CANTON!D$3:D$219))</f>
        <v>7.9269856731977367E-2</v>
      </c>
      <c r="E68" s="500">
        <f>([1]DATOS_CANTON!E69-MIN([1]DATOS_CANTON!E$3:E$219))/(MAX([1]DATOS_CANTON!E$3:E$219)-MIN([1]DATOS_CANTON!E$3:E$219))</f>
        <v>3.6440126055708393E-2</v>
      </c>
      <c r="F68" s="500">
        <f>([1]DATOS_CANTON!F69-MIN([1]DATOS_CANTON!F$3:F$219))/(MAX([1]DATOS_CANTON!F$3:F$219)-MIN([1]DATOS_CANTON!F$3:F$219))</f>
        <v>0.19634703196347031</v>
      </c>
      <c r="G68" s="500">
        <f>([1]DATOS_CANTON!G69-MIN([1]DATOS_CANTON!G$3:G$219))/(MAX([1]DATOS_CANTON!G$3:G$219)-MIN([1]DATOS_CANTON!G$3:G$219))</f>
        <v>9.2367288505945805E-2</v>
      </c>
      <c r="H68" s="500">
        <f>([1]DATOS_CANTON!H69-MIN([1]DATOS_CANTON!H$3:H$219))/(MAX([1]DATOS_CANTON!H$3:H$219)-MIN([1]DATOS_CANTON!H$3:H$219))</f>
        <v>0.16386787230116256</v>
      </c>
      <c r="I68" s="500">
        <f>([1]DATOS_CANTON!I69-MIN([1]DATOS_CANTON!I$3:I$219))/(MAX([1]DATOS_CANTON!I$3:I$219)-MIN([1]DATOS_CANTON!I$3:I$219))</f>
        <v>9.3865925776460177E-2</v>
      </c>
      <c r="J68" s="500">
        <f>(MAX([1]DATOS_CANTON!J$3:J$219)-[1]DATOS_CANTON!J69)/(MAX([1]DATOS_CANTON!J$3:J$219)-MIN([1]DATOS_CANTON!J$3:J$219))</f>
        <v>0.9426267911558226</v>
      </c>
      <c r="K68" s="500">
        <f>(MAX([1]DATOS_CANTON!K$3:K$219)-[1]DATOS_CANTON!K69)/(MAX([1]DATOS_CANTON!K$3:K$219)-MIN([1]DATOS_CANTON!K$3:K$219))</f>
        <v>0.96137400051905042</v>
      </c>
      <c r="L68" s="500">
        <f>(MAX([1]DATOS_CANTON!L$3:L$219)-[1]DATOS_CANTON!L69)/(MAX([1]DATOS_CANTON!L$3:L$219)-MIN([1]DATOS_CANTON!L$3:L$219))</f>
        <v>0.93023930729340121</v>
      </c>
      <c r="M68" s="500">
        <f>(MAX([1]DATOS_CANTON!M$3:M$219)-[1]DATOS_CANTON!M69)/(MAX([1]DATOS_CANTON!M$3:M$219)-MIN([1]DATOS_CANTON!M$3:M$219))</f>
        <v>0.92885692620043536</v>
      </c>
      <c r="N68" s="500">
        <f>(MAX([1]DATOS_CANTON!N$3:N$219)-[1]DATOS_CANTON!N69)/(MAX([1]DATOS_CANTON!N$3:N$219)-MIN([1]DATOS_CANTON!N$3:N$219))</f>
        <v>0.93753939959469612</v>
      </c>
      <c r="O68" s="500">
        <f>(MAX([1]DATOS_CANTON!O$3:O$219)-[1]DATOS_CANTON!O69)/(MAX([1]DATOS_CANTON!O$3:O$219)-MIN([1]DATOS_CANTON!O$3:O$219))</f>
        <v>0.94574966851834197</v>
      </c>
      <c r="P68" s="500">
        <f>(MAX([1]DATOS_CANTON!P$3:P$219)-[1]DATOS_CANTON!P69)/(MAX([1]DATOS_CANTON!P$3:P$219)-MIN([1]DATOS_CANTON!P$3:P$219))</f>
        <v>0.929439672137513</v>
      </c>
      <c r="Q68" s="500">
        <f>([1]DATOS_CANTON!Q69-MIN([1]DATOS_CANTON!Q$3:Q$219))/(MAX([1]DATOS_CANTON!Q$3:Q$219)-MIN([1]DATOS_CANTON!Q$3:Q$219))</f>
        <v>5.8427294557693674E-2</v>
      </c>
      <c r="R68" s="500">
        <f>(MAX([1]DATOS_CANTON!R$3:R$219)-[1]DATOS_CANTON!R69)/(MAX([1]DATOS_CANTON!R$3:R$219)-MIN([1]DATOS_CANTON!R$3:R$219))</f>
        <v>0.96424966535500323</v>
      </c>
      <c r="S68" s="500">
        <f>(MAX([1]DATOS_CANTON!S$3:S$219)-[1]DATOS_CANTON!S69)/(MAX([1]DATOS_CANTON!S$3:S$219)-MIN([1]DATOS_CANTON!S$3:S$219))</f>
        <v>0.96000240389868663</v>
      </c>
      <c r="T68" s="500">
        <f>([1]DATOS_CANTON!T69-MIN([1]DATOS_CANTON!T$3:T$219))/(MAX([1]DATOS_CANTON!T$3:T$219)-MIN([1]DATOS_CANTON!T$3:T$219))</f>
        <v>0.51379775133520722</v>
      </c>
      <c r="U68" s="500">
        <f>(MAX([1]DATOS_CANTON!U$3:U$219)-[1]DATOS_CANTON!U69)/(MAX([1]DATOS_CANTON!U$3:U$219)-MIN([1]DATOS_CANTON!U$3:U$219))</f>
        <v>0.74128288601679315</v>
      </c>
      <c r="V68" s="500">
        <f>(MAX([1]DATOS_CANTON!V$3:V$219)-[1]DATOS_CANTON!V69)/(MAX([1]DATOS_CANTON!V$3:V$219)-MIN([1]DATOS_CANTON!V$3:V$219))</f>
        <v>0.87371561873720194</v>
      </c>
      <c r="W68" s="500">
        <f>(MAX([1]DATOS_CANTON!W$3:W$219)-[1]DATOS_CANTON!W69)/(MAX([1]DATOS_CANTON!W$3:W$219)-MIN([1]DATOS_CANTON!W$3:W$219))</f>
        <v>0.932092296944667</v>
      </c>
      <c r="X68" s="500">
        <f>([1]DATOS_CANTON!X69-MIN([1]DATOS_CANTON!X$3:X$219))/(MAX([1]DATOS_CANTON!X$3:X$219)-MIN([1]DATOS_CANTON!X$3:X$219))</f>
        <v>0.10638297872340426</v>
      </c>
      <c r="Y68" s="500">
        <f>(MAX([1]DATOS_CANTON!Y$3:Y$219)-[1]DATOS_CANTON!Y69)/(MAX([1]DATOS_CANTON!Y$3:Y$219)-MIN([1]DATOS_CANTON!Y$3:Y$219))</f>
        <v>0.76006989610860498</v>
      </c>
      <c r="Z68" s="500">
        <f>(MAX([1]DATOS_CANTON!Z$3:Z$219)-[1]DATOS_CANTON!Z69)/(MAX([1]DATOS_CANTON!Z$3:Z$219)-MIN([1]DATOS_CANTON!Z$3:Z$219))</f>
        <v>0.86463671992764546</v>
      </c>
      <c r="AA68" s="500">
        <f>(MAX([1]DATOS_CANTON!AA$3:AA$219)-[1]DATOS_CANTON!AA69)/(MAX([1]DATOS_CANTON!AA$3:AA$219)-MIN([1]DATOS_CANTON!AA$3:AA$219))</f>
        <v>0.94071724810929491</v>
      </c>
      <c r="AB68" s="500">
        <f>(MAX([1]DATOS_CANTON!AB$3:AB$219)-[1]DATOS_CANTON!AB69)/(MAX([1]DATOS_CANTON!AB$3:AB$219)-MIN([1]DATOS_CANTON!AB$3:AB$219))</f>
        <v>0.22101534828807559</v>
      </c>
      <c r="AC68" s="500">
        <f>(MAX([1]DATOS_CANTON!AC$3:AC$219)-[1]DATOS_CANTON!AC69)/(MAX([1]DATOS_CANTON!AC$3:AC$219)-MIN([1]DATOS_CANTON!AC$3:AC$219))</f>
        <v>0.93163264667796841</v>
      </c>
      <c r="AD68" s="500">
        <f>([1]DATOS_CANTON!AD69-MIN([1]DATOS_CANTON!AD$3:AD$219))/(MAX([1]DATOS_CANTON!AD$3:AD$219)-MIN([1]DATOS_CANTON!AD$3:AD$219))</f>
        <v>0.13523131672597866</v>
      </c>
      <c r="AE68" s="500">
        <f>(MAX([1]DATOS_CANTON!AE$3:AE$219)-[1]DATOS_CANTON!AE69)/(MAX([1]DATOS_CANTON!AE$3:AE$219)-MIN([1]DATOS_CANTON!AE$3:AE$219))</f>
        <v>0.94436717663421421</v>
      </c>
      <c r="AF68" s="500">
        <f>(MAX([1]DATOS_CANTON!AF$3:AF$219)-[1]DATOS_CANTON!AF69)/(MAX([1]DATOS_CANTON!AF$3:AF$219)-MIN([1]DATOS_CANTON!AF$3:AF$219))</f>
        <v>1</v>
      </c>
      <c r="AG68" s="500">
        <f>([1]DATOS_CANTON!AG69-MIN([1]DATOS_CANTON!AG$3:AG$219))/(MAX([1]DATOS_CANTON!AG$3:AG$219)-MIN([1]DATOS_CANTON!AG$3:AG$219))</f>
        <v>0.64919634638532886</v>
      </c>
      <c r="AH68" s="500">
        <f>(MAX([1]DATOS_CANTON!AH$3:AH$219)-[1]DATOS_CANTON!AH69)/(MAX([1]DATOS_CANTON!AH$3:AH$219)-MIN([1]DATOS_CANTON!AH$3:AH$219))</f>
        <v>0.90909090909090906</v>
      </c>
      <c r="AI68" s="501">
        <f t="shared" si="4"/>
        <v>0.59271526067502045</v>
      </c>
      <c r="AJ68" s="501">
        <f t="shared" si="5"/>
        <v>0.79205307053733787</v>
      </c>
      <c r="AK68" s="501"/>
      <c r="AL68" s="502" t="str">
        <f t="shared" si="6"/>
        <v>ALTAMENTE VULNERABLE</v>
      </c>
      <c r="AM68" s="503" t="str">
        <f t="shared" si="7"/>
        <v>4</v>
      </c>
    </row>
    <row r="69" spans="1:39">
      <c r="A69" s="492" t="str">
        <f>[1]DATOS_CANTON!A70</f>
        <v>ESMERALDAS</v>
      </c>
      <c r="B69" s="499">
        <f>[1]DATOS_CANTON!B70</f>
        <v>802</v>
      </c>
      <c r="C69" s="492" t="str">
        <f>[1]DATOS_CANTON!C70</f>
        <v>ELOY ALFARO</v>
      </c>
      <c r="D69" s="500">
        <f>([1]DATOS_CANTON!D70-MIN([1]DATOS_CANTON!D$3:D$219))/(MAX([1]DATOS_CANTON!D$3:D$219)-MIN([1]DATOS_CANTON!D$3:D$219))</f>
        <v>0.46062871081578532</v>
      </c>
      <c r="E69" s="500">
        <f>([1]DATOS_CANTON!E70-MIN([1]DATOS_CANTON!E$3:E$219))/(MAX([1]DATOS_CANTON!E$3:E$219)-MIN([1]DATOS_CANTON!E$3:E$219))</f>
        <v>2.3096252001499969E-3</v>
      </c>
      <c r="F69" s="500">
        <f>([1]DATOS_CANTON!F70-MIN([1]DATOS_CANTON!F$3:F$219))/(MAX([1]DATOS_CANTON!F$3:F$219)-MIN([1]DATOS_CANTON!F$3:F$219))</f>
        <v>0</v>
      </c>
      <c r="G69" s="500">
        <f>([1]DATOS_CANTON!G70-MIN([1]DATOS_CANTON!G$3:G$219))/(MAX([1]DATOS_CANTON!G$3:G$219)-MIN([1]DATOS_CANTON!G$3:G$219))</f>
        <v>2.3765518280656501E-2</v>
      </c>
      <c r="H69" s="500">
        <f>([1]DATOS_CANTON!H70-MIN([1]DATOS_CANTON!H$3:H$219))/(MAX([1]DATOS_CANTON!H$3:H$219)-MIN([1]DATOS_CANTON!H$3:H$219))</f>
        <v>0.1227163683336409</v>
      </c>
      <c r="I69" s="500">
        <f>([1]DATOS_CANTON!I70-MIN([1]DATOS_CANTON!I$3:I$219))/(MAX([1]DATOS_CANTON!I$3:I$219)-MIN([1]DATOS_CANTON!I$3:I$219))</f>
        <v>2.0177875735328355E-2</v>
      </c>
      <c r="J69" s="500">
        <f>(MAX([1]DATOS_CANTON!J$3:J$219)-[1]DATOS_CANTON!J70)/(MAX([1]DATOS_CANTON!J$3:J$219)-MIN([1]DATOS_CANTON!J$3:J$219))</f>
        <v>0.99689839091144206</v>
      </c>
      <c r="K69" s="500">
        <f>(MAX([1]DATOS_CANTON!K$3:K$219)-[1]DATOS_CANTON!K70)/(MAX([1]DATOS_CANTON!K$3:K$219)-MIN([1]DATOS_CANTON!K$3:K$219))</f>
        <v>0.98738831147966433</v>
      </c>
      <c r="L69" s="500">
        <f>(MAX([1]DATOS_CANTON!L$3:L$219)-[1]DATOS_CANTON!L70)/(MAX([1]DATOS_CANTON!L$3:L$219)-MIN([1]DATOS_CANTON!L$3:L$219))</f>
        <v>0.98938262207209349</v>
      </c>
      <c r="M69" s="500">
        <f>(MAX([1]DATOS_CANTON!M$3:M$219)-[1]DATOS_CANTON!M70)/(MAX([1]DATOS_CANTON!M$3:M$219)-MIN([1]DATOS_CANTON!M$3:M$219))</f>
        <v>0.99236320050879379</v>
      </c>
      <c r="N69" s="500">
        <f>(MAX([1]DATOS_CANTON!N$3:N$219)-[1]DATOS_CANTON!N70)/(MAX([1]DATOS_CANTON!N$3:N$219)-MIN([1]DATOS_CANTON!N$3:N$219))</f>
        <v>0.99236938923059936</v>
      </c>
      <c r="O69" s="500">
        <f>(MAX([1]DATOS_CANTON!O$3:O$219)-[1]DATOS_CANTON!O70)/(MAX([1]DATOS_CANTON!O$3:O$219)-MIN([1]DATOS_CANTON!O$3:O$219))</f>
        <v>0.99952855941971208</v>
      </c>
      <c r="P69" s="500">
        <f>(MAX([1]DATOS_CANTON!P$3:P$219)-[1]DATOS_CANTON!P70)/(MAX([1]DATOS_CANTON!P$3:P$219)-MIN([1]DATOS_CANTON!P$3:P$219))</f>
        <v>0.99110450616771884</v>
      </c>
      <c r="Q69" s="500">
        <f>([1]DATOS_CANTON!Q70-MIN([1]DATOS_CANTON!Q$3:Q$219))/(MAX([1]DATOS_CANTON!Q$3:Q$219)-MIN([1]DATOS_CANTON!Q$3:Q$219))</f>
        <v>8.5202330692167073E-3</v>
      </c>
      <c r="R69" s="500">
        <f>(MAX([1]DATOS_CANTON!R$3:R$219)-[1]DATOS_CANTON!R70)/(MAX([1]DATOS_CANTON!R$3:R$219)-MIN([1]DATOS_CANTON!R$3:R$219))</f>
        <v>0.99872042933943717</v>
      </c>
      <c r="S69" s="500">
        <f>(MAX([1]DATOS_CANTON!S$3:S$219)-[1]DATOS_CANTON!S70)/(MAX([1]DATOS_CANTON!S$3:S$219)-MIN([1]DATOS_CANTON!S$3:S$219))</f>
        <v>0.99781463755763888</v>
      </c>
      <c r="T69" s="500">
        <f>([1]DATOS_CANTON!T70-MIN([1]DATOS_CANTON!T$3:T$219))/(MAX([1]DATOS_CANTON!T$3:T$219)-MIN([1]DATOS_CANTON!T$3:T$219))</f>
        <v>0.34341821646086629</v>
      </c>
      <c r="U69" s="500">
        <f>(MAX([1]DATOS_CANTON!U$3:U$219)-[1]DATOS_CANTON!U70)/(MAX([1]DATOS_CANTON!U$3:U$219)-MIN([1]DATOS_CANTON!U$3:U$219))</f>
        <v>0.96322749119915529</v>
      </c>
      <c r="V69" s="500">
        <f>(MAX([1]DATOS_CANTON!V$3:V$219)-[1]DATOS_CANTON!V70)/(MAX([1]DATOS_CANTON!V$3:V$219)-MIN([1]DATOS_CANTON!V$3:V$219))</f>
        <v>0.99930332335799399</v>
      </c>
      <c r="W69" s="500">
        <f>(MAX([1]DATOS_CANTON!W$3:W$219)-[1]DATOS_CANTON!W70)/(MAX([1]DATOS_CANTON!W$3:W$219)-MIN([1]DATOS_CANTON!W$3:W$219))</f>
        <v>0.99404138157759558</v>
      </c>
      <c r="X69" s="500">
        <f>([1]DATOS_CANTON!X70-MIN([1]DATOS_CANTON!X$3:X$219))/(MAX([1]DATOS_CANTON!X$3:X$219)-MIN([1]DATOS_CANTON!X$3:X$219))</f>
        <v>0</v>
      </c>
      <c r="Y69" s="500">
        <f>(MAX([1]DATOS_CANTON!Y$3:Y$219)-[1]DATOS_CANTON!Y70)/(MAX([1]DATOS_CANTON!Y$3:Y$219)-MIN([1]DATOS_CANTON!Y$3:Y$219))</f>
        <v>1</v>
      </c>
      <c r="Z69" s="500">
        <f>(MAX([1]DATOS_CANTON!Z$3:Z$219)-[1]DATOS_CANTON!Z70)/(MAX([1]DATOS_CANTON!Z$3:Z$219)-MIN([1]DATOS_CANTON!Z$3:Z$219))</f>
        <v>1</v>
      </c>
      <c r="AA69" s="500">
        <f>(MAX([1]DATOS_CANTON!AA$3:AA$219)-[1]DATOS_CANTON!AA70)/(MAX([1]DATOS_CANTON!AA$3:AA$219)-MIN([1]DATOS_CANTON!AA$3:AA$219))</f>
        <v>0.98865576969992686</v>
      </c>
      <c r="AB69" s="500">
        <f>(MAX([1]DATOS_CANTON!AB$3:AB$219)-[1]DATOS_CANTON!AB70)/(MAX([1]DATOS_CANTON!AB$3:AB$219)-MIN([1]DATOS_CANTON!AB$3:AB$219))</f>
        <v>1</v>
      </c>
      <c r="AC69" s="500">
        <f>(MAX([1]DATOS_CANTON!AC$3:AC$219)-[1]DATOS_CANTON!AC70)/(MAX([1]DATOS_CANTON!AC$3:AC$219)-MIN([1]DATOS_CANTON!AC$3:AC$219))</f>
        <v>0.98826659660404825</v>
      </c>
      <c r="AD69" s="500">
        <f>([1]DATOS_CANTON!AD70-MIN([1]DATOS_CANTON!AD$3:AD$219))/(MAX([1]DATOS_CANTON!AD$3:AD$219)-MIN([1]DATOS_CANTON!AD$3:AD$219))</f>
        <v>0</v>
      </c>
      <c r="AE69" s="500">
        <f>(MAX([1]DATOS_CANTON!AE$3:AE$219)-[1]DATOS_CANTON!AE70)/(MAX([1]DATOS_CANTON!AE$3:AE$219)-MIN([1]DATOS_CANTON!AE$3:AE$219))</f>
        <v>1</v>
      </c>
      <c r="AF69" s="500">
        <f>(MAX([1]DATOS_CANTON!AF$3:AF$219)-[1]DATOS_CANTON!AF70)/(MAX([1]DATOS_CANTON!AF$3:AF$219)-MIN([1]DATOS_CANTON!AF$3:AF$219))</f>
        <v>1</v>
      </c>
      <c r="AG69" s="500">
        <f>([1]DATOS_CANTON!AG70-MIN([1]DATOS_CANTON!AG$3:AG$219))/(MAX([1]DATOS_CANTON!AG$3:AG$219)-MIN([1]DATOS_CANTON!AG$3:AG$219))</f>
        <v>2.5366423564398499E-2</v>
      </c>
      <c r="AH69" s="500">
        <f>(MAX([1]DATOS_CANTON!AH$3:AH$219)-[1]DATOS_CANTON!AH70)/(MAX([1]DATOS_CANTON!AH$3:AH$219)-MIN([1]DATOS_CANTON!AH$3:AH$219))</f>
        <v>1</v>
      </c>
      <c r="AI69" s="501">
        <f t="shared" si="4"/>
        <v>0.66074402355442796</v>
      </c>
      <c r="AJ69" s="501">
        <f t="shared" si="5"/>
        <v>0.9639387701789115</v>
      </c>
      <c r="AK69" s="501"/>
      <c r="AL69" s="502" t="str">
        <f t="shared" si="6"/>
        <v>MUY ALTAMENTE VULNERABLE</v>
      </c>
      <c r="AM69" s="503" t="str">
        <f t="shared" si="7"/>
        <v>5</v>
      </c>
    </row>
    <row r="70" spans="1:39">
      <c r="A70" s="492" t="str">
        <f>[1]DATOS_CANTON!A71</f>
        <v>ESMERALDAS</v>
      </c>
      <c r="B70" s="499">
        <f>[1]DATOS_CANTON!B71</f>
        <v>803</v>
      </c>
      <c r="C70" s="492" t="str">
        <f>[1]DATOS_CANTON!C71</f>
        <v>MUISNE</v>
      </c>
      <c r="D70" s="500">
        <f>([1]DATOS_CANTON!D71-MIN([1]DATOS_CANTON!D$3:D$219))/(MAX([1]DATOS_CANTON!D$3:D$219)-MIN([1]DATOS_CANTON!D$3:D$219))</f>
        <v>0.35307468003578618</v>
      </c>
      <c r="E70" s="500">
        <f>([1]DATOS_CANTON!E71-MIN([1]DATOS_CANTON!E$3:E$219))/(MAX([1]DATOS_CANTON!E$3:E$219)-MIN([1]DATOS_CANTON!E$3:E$219))</f>
        <v>5.8515538889158366E-3</v>
      </c>
      <c r="F70" s="500">
        <f>([1]DATOS_CANTON!F71-MIN([1]DATOS_CANTON!F$3:F$219))/(MAX([1]DATOS_CANTON!F$3:F$219)-MIN([1]DATOS_CANTON!F$3:F$219))</f>
        <v>9.1324200913242004E-3</v>
      </c>
      <c r="G70" s="500">
        <f>([1]DATOS_CANTON!G71-MIN([1]DATOS_CANTON!G$3:G$219))/(MAX([1]DATOS_CANTON!G$3:G$219)-MIN([1]DATOS_CANTON!G$3:G$219))</f>
        <v>1.5370909622774476E-2</v>
      </c>
      <c r="H70" s="500">
        <f>([1]DATOS_CANTON!H71-MIN([1]DATOS_CANTON!H$3:H$219))/(MAX([1]DATOS_CANTON!H$3:H$219)-MIN([1]DATOS_CANTON!H$3:H$219))</f>
        <v>7.6582395275881163E-2</v>
      </c>
      <c r="I70" s="500">
        <f>([1]DATOS_CANTON!I71-MIN([1]DATOS_CANTON!I$3:I$219))/(MAX([1]DATOS_CANTON!I$3:I$219)-MIN([1]DATOS_CANTON!I$3:I$219))</f>
        <v>1.3573501792726652E-2</v>
      </c>
      <c r="J70" s="500">
        <f>(MAX([1]DATOS_CANTON!J$3:J$219)-[1]DATOS_CANTON!J71)/(MAX([1]DATOS_CANTON!J$3:J$219)-MIN([1]DATOS_CANTON!J$3:J$219))</f>
        <v>0.998332065203132</v>
      </c>
      <c r="K70" s="500">
        <f>(MAX([1]DATOS_CANTON!K$3:K$219)-[1]DATOS_CANTON!K71)/(MAX([1]DATOS_CANTON!K$3:K$219)-MIN([1]DATOS_CANTON!K$3:K$219))</f>
        <v>0.99683626432022943</v>
      </c>
      <c r="L70" s="500">
        <f>(MAX([1]DATOS_CANTON!L$3:L$219)-[1]DATOS_CANTON!L71)/(MAX([1]DATOS_CANTON!L$3:L$219)-MIN([1]DATOS_CANTON!L$3:L$219))</f>
        <v>0.99218643449577371</v>
      </c>
      <c r="M70" s="500">
        <f>(MAX([1]DATOS_CANTON!M$3:M$219)-[1]DATOS_CANTON!M71)/(MAX([1]DATOS_CANTON!M$3:M$219)-MIN([1]DATOS_CANTON!M$3:M$219))</f>
        <v>0.99303343851667036</v>
      </c>
      <c r="N70" s="500">
        <f>(MAX([1]DATOS_CANTON!N$3:N$219)-[1]DATOS_CANTON!N71)/(MAX([1]DATOS_CANTON!N$3:N$219)-MIN([1]DATOS_CANTON!N$3:N$219))</f>
        <v>0.99388660752127134</v>
      </c>
      <c r="O70" s="500">
        <f>(MAX([1]DATOS_CANTON!O$3:O$219)-[1]DATOS_CANTON!O71)/(MAX([1]DATOS_CANTON!O$3:O$219)-MIN([1]DATOS_CANTON!O$3:O$219))</f>
        <v>0.9992807064675755</v>
      </c>
      <c r="P70" s="500">
        <f>(MAX([1]DATOS_CANTON!P$3:P$219)-[1]DATOS_CANTON!P71)/(MAX([1]DATOS_CANTON!P$3:P$219)-MIN([1]DATOS_CANTON!P$3:P$219))</f>
        <v>0.99237529100090194</v>
      </c>
      <c r="Q70" s="500">
        <f>([1]DATOS_CANTON!Q71-MIN([1]DATOS_CANTON!Q$3:Q$219))/(MAX([1]DATOS_CANTON!Q$3:Q$219)-MIN([1]DATOS_CANTON!Q$3:Q$219))</f>
        <v>6.8144971159497985E-3</v>
      </c>
      <c r="R70" s="500">
        <f>(MAX([1]DATOS_CANTON!R$3:R$219)-[1]DATOS_CANTON!R71)/(MAX([1]DATOS_CANTON!R$3:R$219)-MIN([1]DATOS_CANTON!R$3:R$219))</f>
        <v>0.99933847439150514</v>
      </c>
      <c r="S70" s="500">
        <f>(MAX([1]DATOS_CANTON!S$3:S$219)-[1]DATOS_CANTON!S71)/(MAX([1]DATOS_CANTON!S$3:S$219)-MIN([1]DATOS_CANTON!S$3:S$219))</f>
        <v>0.99807141764461638</v>
      </c>
      <c r="T70" s="500">
        <f>([1]DATOS_CANTON!T71-MIN([1]DATOS_CANTON!T$3:T$219))/(MAX([1]DATOS_CANTON!T$3:T$219)-MIN([1]DATOS_CANTON!T$3:T$219))</f>
        <v>0.55904095093932327</v>
      </c>
      <c r="U70" s="500">
        <f>(MAX([1]DATOS_CANTON!U$3:U$219)-[1]DATOS_CANTON!U71)/(MAX([1]DATOS_CANTON!U$3:U$219)-MIN([1]DATOS_CANTON!U$3:U$219))</f>
        <v>0.96498427689629596</v>
      </c>
      <c r="V70" s="500">
        <f>(MAX([1]DATOS_CANTON!V$3:V$219)-[1]DATOS_CANTON!V71)/(MAX([1]DATOS_CANTON!V$3:V$219)-MIN([1]DATOS_CANTON!V$3:V$219))</f>
        <v>0.9988822079678803</v>
      </c>
      <c r="W70" s="500">
        <f>(MAX([1]DATOS_CANTON!W$3:W$219)-[1]DATOS_CANTON!W71)/(MAX([1]DATOS_CANTON!W$3:W$219)-MIN([1]DATOS_CANTON!W$3:W$219))</f>
        <v>0.99539748094269453</v>
      </c>
      <c r="X70" s="500">
        <f>([1]DATOS_CANTON!X71-MIN([1]DATOS_CANTON!X$3:X$219))/(MAX([1]DATOS_CANTON!X$3:X$219)-MIN([1]DATOS_CANTON!X$3:X$219))</f>
        <v>0.1702127659574468</v>
      </c>
      <c r="Y70" s="500">
        <f>(MAX([1]DATOS_CANTON!Y$3:Y$219)-[1]DATOS_CANTON!Y71)/(MAX([1]DATOS_CANTON!Y$3:Y$219)-MIN([1]DATOS_CANTON!Y$3:Y$219))</f>
        <v>0.89576634664892374</v>
      </c>
      <c r="Z70" s="500">
        <f>(MAX([1]DATOS_CANTON!Z$3:Z$219)-[1]DATOS_CANTON!Z71)/(MAX([1]DATOS_CANTON!Z$3:Z$219)-MIN([1]DATOS_CANTON!Z$3:Z$219))</f>
        <v>1</v>
      </c>
      <c r="AA70" s="500">
        <f>(MAX([1]DATOS_CANTON!AA$3:AA$219)-[1]DATOS_CANTON!AA71)/(MAX([1]DATOS_CANTON!AA$3:AA$219)-MIN([1]DATOS_CANTON!AA$3:AA$219))</f>
        <v>0.99121737009026589</v>
      </c>
      <c r="AB70" s="500">
        <f>(MAX([1]DATOS_CANTON!AB$3:AB$219)-[1]DATOS_CANTON!AB71)/(MAX([1]DATOS_CANTON!AB$3:AB$219)-MIN([1]DATOS_CANTON!AB$3:AB$219))</f>
        <v>0.19606725562838423</v>
      </c>
      <c r="AC70" s="500">
        <f>(MAX([1]DATOS_CANTON!AC$3:AC$219)-[1]DATOS_CANTON!AC71)/(MAX([1]DATOS_CANTON!AC$3:AC$219)-MIN([1]DATOS_CANTON!AC$3:AC$219))</f>
        <v>0.99147779995037233</v>
      </c>
      <c r="AD70" s="500">
        <f>([1]DATOS_CANTON!AD71-MIN([1]DATOS_CANTON!AD$3:AD$219))/(MAX([1]DATOS_CANTON!AD$3:AD$219)-MIN([1]DATOS_CANTON!AD$3:AD$219))</f>
        <v>1.0676156583629894E-2</v>
      </c>
      <c r="AE70" s="500">
        <f>(MAX([1]DATOS_CANTON!AE$3:AE$219)-[1]DATOS_CANTON!AE71)/(MAX([1]DATOS_CANTON!AE$3:AE$219)-MIN([1]DATOS_CANTON!AE$3:AE$219))</f>
        <v>0.99860917941585536</v>
      </c>
      <c r="AF70" s="500">
        <f>(MAX([1]DATOS_CANTON!AF$3:AF$219)-[1]DATOS_CANTON!AF71)/(MAX([1]DATOS_CANTON!AF$3:AF$219)-MIN([1]DATOS_CANTON!AF$3:AF$219))</f>
        <v>1</v>
      </c>
      <c r="AG70" s="500">
        <f>([1]DATOS_CANTON!AG71-MIN([1]DATOS_CANTON!AG$3:AG$219))/(MAX([1]DATOS_CANTON!AG$3:AG$219)-MIN([1]DATOS_CANTON!AG$3:AG$219))</f>
        <v>6.4079869716065996E-2</v>
      </c>
      <c r="AH70" s="500">
        <f>(MAX([1]DATOS_CANTON!AH$3:AH$219)-[1]DATOS_CANTON!AH71)/(MAX([1]DATOS_CANTON!AH$3:AH$219)-MIN([1]DATOS_CANTON!AH$3:AH$219))</f>
        <v>0.81818181818181823</v>
      </c>
      <c r="AI70" s="501">
        <f t="shared" si="4"/>
        <v>0.60602896201157552</v>
      </c>
      <c r="AJ70" s="501">
        <f t="shared" si="5"/>
        <v>0.82569229565612123</v>
      </c>
      <c r="AK70" s="501"/>
      <c r="AL70" s="502" t="str">
        <f t="shared" si="6"/>
        <v>ALTAMENTE VULNERABLE</v>
      </c>
      <c r="AM70" s="503" t="str">
        <f t="shared" si="7"/>
        <v>4</v>
      </c>
    </row>
    <row r="71" spans="1:39">
      <c r="A71" s="492" t="str">
        <f>[1]DATOS_CANTON!A72</f>
        <v>ESMERALDAS</v>
      </c>
      <c r="B71" s="499">
        <f>[1]DATOS_CANTON!B72</f>
        <v>804</v>
      </c>
      <c r="C71" s="492" t="str">
        <f>[1]DATOS_CANTON!C72</f>
        <v>QUININDE</v>
      </c>
      <c r="D71" s="500">
        <f>([1]DATOS_CANTON!D72-MIN([1]DATOS_CANTON!D$3:D$219))/(MAX([1]DATOS_CANTON!D$3:D$219)-MIN([1]DATOS_CANTON!D$3:D$219))</f>
        <v>0.27160195302808526</v>
      </c>
      <c r="E71" s="500">
        <f>([1]DATOS_CANTON!E72-MIN([1]DATOS_CANTON!E$3:E$219))/(MAX([1]DATOS_CANTON!E$3:E$219)-MIN([1]DATOS_CANTON!E$3:E$219))</f>
        <v>8.123406425002512E-3</v>
      </c>
      <c r="F71" s="500">
        <f>([1]DATOS_CANTON!F72-MIN([1]DATOS_CANTON!F$3:F$219))/(MAX([1]DATOS_CANTON!F$3:F$219)-MIN([1]DATOS_CANTON!F$3:F$219))</f>
        <v>2.2831050228310501E-2</v>
      </c>
      <c r="G71" s="500">
        <f>([1]DATOS_CANTON!G72-MIN([1]DATOS_CANTON!G$3:G$219))/(MAX([1]DATOS_CANTON!G$3:G$219)-MIN([1]DATOS_CANTON!G$3:G$219))</f>
        <v>6.9718687533518606E-2</v>
      </c>
      <c r="H71" s="500">
        <f>([1]DATOS_CANTON!H72-MIN([1]DATOS_CANTON!H$3:H$219))/(MAX([1]DATOS_CANTON!H$3:H$219)-MIN([1]DATOS_CANTON!H$3:H$219))</f>
        <v>0.11994832995017531</v>
      </c>
      <c r="I71" s="500">
        <f>([1]DATOS_CANTON!I72-MIN([1]DATOS_CANTON!I$3:I$219))/(MAX([1]DATOS_CANTON!I$3:I$219)-MIN([1]DATOS_CANTON!I$3:I$219))</f>
        <v>5.2935880919490273E-2</v>
      </c>
      <c r="J71" s="500">
        <f>(MAX([1]DATOS_CANTON!J$3:J$219)-[1]DATOS_CANTON!J72)/(MAX([1]DATOS_CANTON!J$3:J$219)-MIN([1]DATOS_CANTON!J$3:J$219))</f>
        <v>0.98689265621427524</v>
      </c>
      <c r="K71" s="500">
        <f>(MAX([1]DATOS_CANTON!K$3:K$219)-[1]DATOS_CANTON!K72)/(MAX([1]DATOS_CANTON!K$3:K$219)-MIN([1]DATOS_CANTON!K$3:K$219))</f>
        <v>0.96382713150512256</v>
      </c>
      <c r="L71" s="500">
        <f>(MAX([1]DATOS_CANTON!L$3:L$219)-[1]DATOS_CANTON!L72)/(MAX([1]DATOS_CANTON!L$3:L$219)-MIN([1]DATOS_CANTON!L$3:L$219))</f>
        <v>0.96102891035095228</v>
      </c>
      <c r="M71" s="500">
        <f>(MAX([1]DATOS_CANTON!M$3:M$219)-[1]DATOS_CANTON!M72)/(MAX([1]DATOS_CANTON!M$3:M$219)-MIN([1]DATOS_CANTON!M$3:M$219))</f>
        <v>0.97086666177441838</v>
      </c>
      <c r="N71" s="500">
        <f>(MAX([1]DATOS_CANTON!N$3:N$219)-[1]DATOS_CANTON!N72)/(MAX([1]DATOS_CANTON!N$3:N$219)-MIN([1]DATOS_CANTON!N$3:N$219))</f>
        <v>0.96336238367102722</v>
      </c>
      <c r="O71" s="500">
        <f>(MAX([1]DATOS_CANTON!O$3:O$219)-[1]DATOS_CANTON!O72)/(MAX([1]DATOS_CANTON!O$3:O$219)-MIN([1]DATOS_CANTON!O$3:O$219))</f>
        <v>0.9948592177899489</v>
      </c>
      <c r="P71" s="500">
        <f>(MAX([1]DATOS_CANTON!P$3:P$219)-[1]DATOS_CANTON!P72)/(MAX([1]DATOS_CANTON!P$3:P$219)-MIN([1]DATOS_CANTON!P$3:P$219))</f>
        <v>0.9579158422744225</v>
      </c>
      <c r="Q71" s="500">
        <f>([1]DATOS_CANTON!Q72-MIN([1]DATOS_CANTON!Q$3:Q$219))/(MAX([1]DATOS_CANTON!Q$3:Q$219)-MIN([1]DATOS_CANTON!Q$3:Q$219))</f>
        <v>3.4810329416218949E-2</v>
      </c>
      <c r="R71" s="500">
        <f>(MAX([1]DATOS_CANTON!R$3:R$219)-[1]DATOS_CANTON!R72)/(MAX([1]DATOS_CANTON!R$3:R$219)-MIN([1]DATOS_CANTON!R$3:R$219))</f>
        <v>0.99206479845209217</v>
      </c>
      <c r="S71" s="500">
        <f>(MAX([1]DATOS_CANTON!S$3:S$219)-[1]DATOS_CANTON!S72)/(MAX([1]DATOS_CANTON!S$3:S$219)-MIN([1]DATOS_CANTON!S$3:S$219))</f>
        <v>0.98882733451342908</v>
      </c>
      <c r="T71" s="500">
        <f>([1]DATOS_CANTON!T72-MIN([1]DATOS_CANTON!T$3:T$219))/(MAX([1]DATOS_CANTON!T$3:T$219)-MIN([1]DATOS_CANTON!T$3:T$219))</f>
        <v>0.379024186491277</v>
      </c>
      <c r="U71" s="500">
        <f>(MAX([1]DATOS_CANTON!U$3:U$219)-[1]DATOS_CANTON!U72)/(MAX([1]DATOS_CANTON!U$3:U$219)-MIN([1]DATOS_CANTON!U$3:U$219))</f>
        <v>0.87166648627176291</v>
      </c>
      <c r="V71" s="500">
        <f>(MAX([1]DATOS_CANTON!V$3:V$219)-[1]DATOS_CANTON!V72)/(MAX([1]DATOS_CANTON!V$3:V$219)-MIN([1]DATOS_CANTON!V$3:V$219))</f>
        <v>0.99693371472421621</v>
      </c>
      <c r="W71" s="500">
        <f>(MAX([1]DATOS_CANTON!W$3:W$219)-[1]DATOS_CANTON!W72)/(MAX([1]DATOS_CANTON!W$3:W$219)-MIN([1]DATOS_CANTON!W$3:W$219))</f>
        <v>0.97709013951385892</v>
      </c>
      <c r="X71" s="500">
        <f>([1]DATOS_CANTON!X72-MIN([1]DATOS_CANTON!X$3:X$219))/(MAX([1]DATOS_CANTON!X$3:X$219)-MIN([1]DATOS_CANTON!X$3:X$219))</f>
        <v>2.1276595744680851E-2</v>
      </c>
      <c r="Y71" s="500">
        <f>(MAX([1]DATOS_CANTON!Y$3:Y$219)-[1]DATOS_CANTON!Y72)/(MAX([1]DATOS_CANTON!Y$3:Y$219)-MIN([1]DATOS_CANTON!Y$3:Y$219))</f>
        <v>0.7477943627080772</v>
      </c>
      <c r="Z71" s="500">
        <f>(MAX([1]DATOS_CANTON!Z$3:Z$219)-[1]DATOS_CANTON!Z72)/(MAX([1]DATOS_CANTON!Z$3:Z$219)-MIN([1]DATOS_CANTON!Z$3:Z$219))</f>
        <v>1</v>
      </c>
      <c r="AA71" s="500">
        <f>(MAX([1]DATOS_CANTON!AA$3:AA$219)-[1]DATOS_CANTON!AA72)/(MAX([1]DATOS_CANTON!AA$3:AA$219)-MIN([1]DATOS_CANTON!AA$3:AA$219))</f>
        <v>0.98145889241278361</v>
      </c>
      <c r="AB71" s="500">
        <f>(MAX([1]DATOS_CANTON!AB$3:AB$219)-[1]DATOS_CANTON!AB72)/(MAX([1]DATOS_CANTON!AB$3:AB$219)-MIN([1]DATOS_CANTON!AB$3:AB$219))</f>
        <v>0.16387747656287177</v>
      </c>
      <c r="AC71" s="500">
        <f>(MAX([1]DATOS_CANTON!AC$3:AC$219)-[1]DATOS_CANTON!AC72)/(MAX([1]DATOS_CANTON!AC$3:AC$219)-MIN([1]DATOS_CANTON!AC$3:AC$219))</f>
        <v>0.95791238419337288</v>
      </c>
      <c r="AD71" s="500">
        <f>([1]DATOS_CANTON!AD72-MIN([1]DATOS_CANTON!AD$3:AD$219))/(MAX([1]DATOS_CANTON!AD$3:AD$219)-MIN([1]DATOS_CANTON!AD$3:AD$219))</f>
        <v>6.0498220640569395E-2</v>
      </c>
      <c r="AE71" s="500">
        <f>(MAX([1]DATOS_CANTON!AE$3:AE$219)-[1]DATOS_CANTON!AE72)/(MAX([1]DATOS_CANTON!AE$3:AE$219)-MIN([1]DATOS_CANTON!AE$3:AE$219))</f>
        <v>0.97913769123783034</v>
      </c>
      <c r="AF71" s="500">
        <f>(MAX([1]DATOS_CANTON!AF$3:AF$219)-[1]DATOS_CANTON!AF72)/(MAX([1]DATOS_CANTON!AF$3:AF$219)-MIN([1]DATOS_CANTON!AF$3:AF$219))</f>
        <v>1</v>
      </c>
      <c r="AG71" s="500">
        <f>([1]DATOS_CANTON!AG72-MIN([1]DATOS_CANTON!AG$3:AG$219))/(MAX([1]DATOS_CANTON!AG$3:AG$219)-MIN([1]DATOS_CANTON!AG$3:AG$219))</f>
        <v>9.3892940593358357E-2</v>
      </c>
      <c r="AH71" s="500">
        <f>(MAX([1]DATOS_CANTON!AH$3:AH$219)-[1]DATOS_CANTON!AH72)/(MAX([1]DATOS_CANTON!AH$3:AH$219)-MIN([1]DATOS_CANTON!AH$3:AH$219))</f>
        <v>1</v>
      </c>
      <c r="AI71" s="501">
        <f t="shared" si="4"/>
        <v>0.58292860573407401</v>
      </c>
      <c r="AJ71" s="501">
        <f t="shared" si="5"/>
        <v>0.76732550001459887</v>
      </c>
      <c r="AK71" s="501"/>
      <c r="AL71" s="502" t="str">
        <f t="shared" si="6"/>
        <v>VULNERABLE.</v>
      </c>
      <c r="AM71" s="503" t="str">
        <f t="shared" si="7"/>
        <v>3</v>
      </c>
    </row>
    <row r="72" spans="1:39">
      <c r="A72" s="492" t="str">
        <f>[1]DATOS_CANTON!A73</f>
        <v>ESMERALDAS</v>
      </c>
      <c r="B72" s="499">
        <f>[1]DATOS_CANTON!B73</f>
        <v>805</v>
      </c>
      <c r="C72" s="492" t="str">
        <f>[1]DATOS_CANTON!C73</f>
        <v>SAN LORENZO</v>
      </c>
      <c r="D72" s="500">
        <f>([1]DATOS_CANTON!D73-MIN([1]DATOS_CANTON!D$3:D$219))/(MAX([1]DATOS_CANTON!D$3:D$219)-MIN([1]DATOS_CANTON!D$3:D$219))</f>
        <v>0.40202222195423915</v>
      </c>
      <c r="E72" s="500">
        <f>([1]DATOS_CANTON!E73-MIN([1]DATOS_CANTON!E$3:E$219))/(MAX([1]DATOS_CANTON!E$3:E$219)-MIN([1]DATOS_CANTON!E$3:E$219))</f>
        <v>3.5143681423546727E-3</v>
      </c>
      <c r="F72" s="500">
        <f>([1]DATOS_CANTON!F73-MIN([1]DATOS_CANTON!F$3:F$219))/(MAX([1]DATOS_CANTON!F$3:F$219)-MIN([1]DATOS_CANTON!F$3:F$219))</f>
        <v>0</v>
      </c>
      <c r="G72" s="500">
        <f>([1]DATOS_CANTON!G73-MIN([1]DATOS_CANTON!G$3:G$219))/(MAX([1]DATOS_CANTON!G$3:G$219)-MIN([1]DATOS_CANTON!G$3:G$219))</f>
        <v>2.6491328378120831E-2</v>
      </c>
      <c r="H72" s="500">
        <f>([1]DATOS_CANTON!H73-MIN([1]DATOS_CANTON!H$3:H$219))/(MAX([1]DATOS_CANTON!H$3:H$219)-MIN([1]DATOS_CANTON!H$3:H$219))</f>
        <v>0.10610813803284738</v>
      </c>
      <c r="I72" s="500">
        <f>([1]DATOS_CANTON!I73-MIN([1]DATOS_CANTON!I$3:I$219))/(MAX([1]DATOS_CANTON!I$3:I$219)-MIN([1]DATOS_CANTON!I$3:I$219))</f>
        <v>1.7795334254272276E-2</v>
      </c>
      <c r="J72" s="500">
        <f>(MAX([1]DATOS_CANTON!J$3:J$219)-[1]DATOS_CANTON!J73)/(MAX([1]DATOS_CANTON!J$3:J$219)-MIN([1]DATOS_CANTON!J$3:J$219))</f>
        <v>0.99308650397118403</v>
      </c>
      <c r="K72" s="500">
        <f>(MAX([1]DATOS_CANTON!K$3:K$219)-[1]DATOS_CANTON!K73)/(MAX([1]DATOS_CANTON!K$3:K$219)-MIN([1]DATOS_CANTON!K$3:K$219))</f>
        <v>0.97295994661196039</v>
      </c>
      <c r="L72" s="500">
        <f>(MAX([1]DATOS_CANTON!L$3:L$219)-[1]DATOS_CANTON!L73)/(MAX([1]DATOS_CANTON!L$3:L$219)-MIN([1]DATOS_CANTON!L$3:L$219))</f>
        <v>0.98800608972834103</v>
      </c>
      <c r="M72" s="500">
        <f>(MAX([1]DATOS_CANTON!M$3:M$219)-[1]DATOS_CANTON!M73)/(MAX([1]DATOS_CANTON!M$3:M$219)-MIN([1]DATOS_CANTON!M$3:M$219))</f>
        <v>0.9892533613822232</v>
      </c>
      <c r="N72" s="500">
        <f>(MAX([1]DATOS_CANTON!N$3:N$219)-[1]DATOS_CANTON!N73)/(MAX([1]DATOS_CANTON!N$3:N$219)-MIN([1]DATOS_CANTON!N$3:N$219))</f>
        <v>0.98925481788038194</v>
      </c>
      <c r="O72" s="500">
        <f>(MAX([1]DATOS_CANTON!O$3:O$219)-[1]DATOS_CANTON!O73)/(MAX([1]DATOS_CANTON!O$3:O$219)-MIN([1]DATOS_CANTON!O$3:O$219))</f>
        <v>0.995491849450997</v>
      </c>
      <c r="P72" s="500">
        <f>(MAX([1]DATOS_CANTON!P$3:P$219)-[1]DATOS_CANTON!P73)/(MAX([1]DATOS_CANTON!P$3:P$219)-MIN([1]DATOS_CANTON!P$3:P$219))</f>
        <v>0.98956720951535448</v>
      </c>
      <c r="Q72" s="500">
        <f>([1]DATOS_CANTON!Q73-MIN([1]DATOS_CANTON!Q$3:Q$219))/(MAX([1]DATOS_CANTON!Q$3:Q$219)-MIN([1]DATOS_CANTON!Q$3:Q$219))</f>
        <v>1.0903692250056022E-2</v>
      </c>
      <c r="R72" s="500">
        <f>(MAX([1]DATOS_CANTON!R$3:R$219)-[1]DATOS_CANTON!R73)/(MAX([1]DATOS_CANTON!R$3:R$219)-MIN([1]DATOS_CANTON!R$3:R$219))</f>
        <v>0.99773901106580165</v>
      </c>
      <c r="S72" s="500">
        <f>(MAX([1]DATOS_CANTON!S$3:S$219)-[1]DATOS_CANTON!S73)/(MAX([1]DATOS_CANTON!S$3:S$219)-MIN([1]DATOS_CANTON!S$3:S$219))</f>
        <v>0.99677659039751743</v>
      </c>
      <c r="T72" s="500">
        <f>([1]DATOS_CANTON!T73-MIN([1]DATOS_CANTON!T$3:T$219))/(MAX([1]DATOS_CANTON!T$3:T$219)-MIN([1]DATOS_CANTON!T$3:T$219))</f>
        <v>0.40152087174046502</v>
      </c>
      <c r="U72" s="500">
        <f>(MAX([1]DATOS_CANTON!U$3:U$219)-[1]DATOS_CANTON!U73)/(MAX([1]DATOS_CANTON!U$3:U$219)-MIN([1]DATOS_CANTON!U$3:U$219))</f>
        <v>0.9085729374947521</v>
      </c>
      <c r="V72" s="500">
        <f>(MAX([1]DATOS_CANTON!V$3:V$219)-[1]DATOS_CANTON!V73)/(MAX([1]DATOS_CANTON!V$3:V$219)-MIN([1]DATOS_CANTON!V$3:V$219))</f>
        <v>0.99882805602717806</v>
      </c>
      <c r="W72" s="500">
        <f>(MAX([1]DATOS_CANTON!W$3:W$219)-[1]DATOS_CANTON!W73)/(MAX([1]DATOS_CANTON!W$3:W$219)-MIN([1]DATOS_CANTON!W$3:W$219))</f>
        <v>0.99443177381906345</v>
      </c>
      <c r="X72" s="500">
        <f>([1]DATOS_CANTON!X73-MIN([1]DATOS_CANTON!X$3:X$219))/(MAX([1]DATOS_CANTON!X$3:X$219)-MIN([1]DATOS_CANTON!X$3:X$219))</f>
        <v>0</v>
      </c>
      <c r="Y72" s="500">
        <f>(MAX([1]DATOS_CANTON!Y$3:Y$219)-[1]DATOS_CANTON!Y73)/(MAX([1]DATOS_CANTON!Y$3:Y$219)-MIN([1]DATOS_CANTON!Y$3:Y$219))</f>
        <v>1</v>
      </c>
      <c r="Z72" s="500">
        <f>(MAX([1]DATOS_CANTON!Z$3:Z$219)-[1]DATOS_CANTON!Z73)/(MAX([1]DATOS_CANTON!Z$3:Z$219)-MIN([1]DATOS_CANTON!Z$3:Z$219))</f>
        <v>1</v>
      </c>
      <c r="AA72" s="500">
        <f>(MAX([1]DATOS_CANTON!AA$3:AA$219)-[1]DATOS_CANTON!AA73)/(MAX([1]DATOS_CANTON!AA$3:AA$219)-MIN([1]DATOS_CANTON!AA$3:AA$219))</f>
        <v>0.99011954135154912</v>
      </c>
      <c r="AB72" s="500">
        <f>(MAX([1]DATOS_CANTON!AB$3:AB$219)-[1]DATOS_CANTON!AB73)/(MAX([1]DATOS_CANTON!AB$3:AB$219)-MIN([1]DATOS_CANTON!AB$3:AB$219))</f>
        <v>1</v>
      </c>
      <c r="AC72" s="500">
        <f>(MAX([1]DATOS_CANTON!AC$3:AC$219)-[1]DATOS_CANTON!AC73)/(MAX([1]DATOS_CANTON!AC$3:AC$219)-MIN([1]DATOS_CANTON!AC$3:AC$219))</f>
        <v>0.98760141876802388</v>
      </c>
      <c r="AD72" s="500">
        <f>([1]DATOS_CANTON!AD73-MIN([1]DATOS_CANTON!AD$3:AD$219))/(MAX([1]DATOS_CANTON!AD$3:AD$219)-MIN([1]DATOS_CANTON!AD$3:AD$219))</f>
        <v>0</v>
      </c>
      <c r="AE72" s="500">
        <f>(MAX([1]DATOS_CANTON!AE$3:AE$219)-[1]DATOS_CANTON!AE73)/(MAX([1]DATOS_CANTON!AE$3:AE$219)-MIN([1]DATOS_CANTON!AE$3:AE$219))</f>
        <v>1</v>
      </c>
      <c r="AF72" s="500">
        <f>(MAX([1]DATOS_CANTON!AF$3:AF$219)-[1]DATOS_CANTON!AF73)/(MAX([1]DATOS_CANTON!AF$3:AF$219)-MIN([1]DATOS_CANTON!AF$3:AF$219))</f>
        <v>1</v>
      </c>
      <c r="AG72" s="500">
        <f>([1]DATOS_CANTON!AG73-MIN([1]DATOS_CANTON!AG$3:AG$219))/(MAX([1]DATOS_CANTON!AG$3:AG$219)-MIN([1]DATOS_CANTON!AG$3:AG$219))</f>
        <v>1.9337251292218367E-2</v>
      </c>
      <c r="AH72" s="500">
        <f>(MAX([1]DATOS_CANTON!AH$3:AH$219)-[1]DATOS_CANTON!AH73)/(MAX([1]DATOS_CANTON!AH$3:AH$219)-MIN([1]DATOS_CANTON!AH$3:AH$219))</f>
        <v>1</v>
      </c>
      <c r="AI72" s="501">
        <f t="shared" si="4"/>
        <v>0.65709808682699589</v>
      </c>
      <c r="AJ72" s="501">
        <f t="shared" si="5"/>
        <v>0.95472671988256141</v>
      </c>
      <c r="AK72" s="501"/>
      <c r="AL72" s="502" t="str">
        <f t="shared" si="6"/>
        <v>MUY ALTAMENTE VULNERABLE</v>
      </c>
      <c r="AM72" s="503" t="str">
        <f t="shared" si="7"/>
        <v>5</v>
      </c>
    </row>
    <row r="73" spans="1:39">
      <c r="A73" s="492" t="str">
        <f>[1]DATOS_CANTON!A74</f>
        <v>ESMERALDAS</v>
      </c>
      <c r="B73" s="499">
        <f>[1]DATOS_CANTON!B74</f>
        <v>806</v>
      </c>
      <c r="C73" s="492" t="str">
        <f>[1]DATOS_CANTON!C74</f>
        <v>ATACAMES</v>
      </c>
      <c r="D73" s="500">
        <f>([1]DATOS_CANTON!D74-MIN([1]DATOS_CANTON!D$3:D$219))/(MAX([1]DATOS_CANTON!D$3:D$219)-MIN([1]DATOS_CANTON!D$3:D$219))</f>
        <v>0.20162270172587221</v>
      </c>
      <c r="E73" s="500">
        <f>([1]DATOS_CANTON!E74-MIN([1]DATOS_CANTON!E$3:E$219))/(MAX([1]DATOS_CANTON!E$3:E$219)-MIN([1]DATOS_CANTON!E$3:E$219))</f>
        <v>2.1139343067219627E-2</v>
      </c>
      <c r="F73" s="500">
        <f>([1]DATOS_CANTON!F74-MIN([1]DATOS_CANTON!F$3:F$219))/(MAX([1]DATOS_CANTON!F$3:F$219)-MIN([1]DATOS_CANTON!F$3:F$219))</f>
        <v>5.4794520547945202E-2</v>
      </c>
      <c r="G73" s="500">
        <f>([1]DATOS_CANTON!G74-MIN([1]DATOS_CANTON!G$3:G$219))/(MAX([1]DATOS_CANTON!G$3:G$219)-MIN([1]DATOS_CANTON!G$3:G$219))</f>
        <v>2.2604278857021289E-2</v>
      </c>
      <c r="H73" s="500">
        <f>([1]DATOS_CANTON!H74-MIN([1]DATOS_CANTON!H$3:H$219))/(MAX([1]DATOS_CANTON!H$3:H$219)-MIN([1]DATOS_CANTON!H$3:H$219))</f>
        <v>8.2118472042812321E-2</v>
      </c>
      <c r="I73" s="500">
        <f>([1]DATOS_CANTON!I74-MIN([1]DATOS_CANTON!I$3:I$219))/(MAX([1]DATOS_CANTON!I$3:I$219)-MIN([1]DATOS_CANTON!I$3:I$219))</f>
        <v>1.9021528241265309E-2</v>
      </c>
      <c r="J73" s="500">
        <f>(MAX([1]DATOS_CANTON!J$3:J$219)-[1]DATOS_CANTON!J74)/(MAX([1]DATOS_CANTON!J$3:J$219)-MIN([1]DATOS_CANTON!J$3:J$219))</f>
        <v>0.99160597757845848</v>
      </c>
      <c r="K73" s="500">
        <f>(MAX([1]DATOS_CANTON!K$3:K$219)-[1]DATOS_CANTON!K74)/(MAX([1]DATOS_CANTON!K$3:K$219)-MIN([1]DATOS_CANTON!K$3:K$219))</f>
        <v>0.98665299010096763</v>
      </c>
      <c r="L73" s="500">
        <f>(MAX([1]DATOS_CANTON!L$3:L$219)-[1]DATOS_CANTON!L74)/(MAX([1]DATOS_CANTON!L$3:L$219)-MIN([1]DATOS_CANTON!L$3:L$219))</f>
        <v>0.98562094612810636</v>
      </c>
      <c r="M73" s="500">
        <f>(MAX([1]DATOS_CANTON!M$3:M$219)-[1]DATOS_CANTON!M74)/(MAX([1]DATOS_CANTON!M$3:M$219)-MIN([1]DATOS_CANTON!M$3:M$219))</f>
        <v>0.98544393075837999</v>
      </c>
      <c r="N73" s="500">
        <f>(MAX([1]DATOS_CANTON!N$3:N$219)-[1]DATOS_CANTON!N74)/(MAX([1]DATOS_CANTON!N$3:N$219)-MIN([1]DATOS_CANTON!N$3:N$219))</f>
        <v>0.98811512338973639</v>
      </c>
      <c r="O73" s="500">
        <f>(MAX([1]DATOS_CANTON!O$3:O$219)-[1]DATOS_CANTON!O74)/(MAX([1]DATOS_CANTON!O$3:O$219)-MIN([1]DATOS_CANTON!O$3:O$219))</f>
        <v>0.99841062127895586</v>
      </c>
      <c r="P73" s="500">
        <f>(MAX([1]DATOS_CANTON!P$3:P$219)-[1]DATOS_CANTON!P74)/(MAX([1]DATOS_CANTON!P$3:P$219)-MIN([1]DATOS_CANTON!P$3:P$219))</f>
        <v>0.98590134826740838</v>
      </c>
      <c r="Q73" s="500">
        <f>([1]DATOS_CANTON!Q74-MIN([1]DATOS_CANTON!Q$3:Q$219))/(MAX([1]DATOS_CANTON!Q$3:Q$219)-MIN([1]DATOS_CANTON!Q$3:Q$219))</f>
        <v>1.2282491338408971E-2</v>
      </c>
      <c r="R73" s="500">
        <f>(MAX([1]DATOS_CANTON!R$3:R$219)-[1]DATOS_CANTON!R74)/(MAX([1]DATOS_CANTON!R$3:R$219)-MIN([1]DATOS_CANTON!R$3:R$219))</f>
        <v>0.99679796759456241</v>
      </c>
      <c r="S73" s="500">
        <f>(MAX([1]DATOS_CANTON!S$3:S$219)-[1]DATOS_CANTON!S74)/(MAX([1]DATOS_CANTON!S$3:S$219)-MIN([1]DATOS_CANTON!S$3:S$219))</f>
        <v>0.99449288664525015</v>
      </c>
      <c r="T73" s="500">
        <f>([1]DATOS_CANTON!T74-MIN([1]DATOS_CANTON!T$3:T$219))/(MAX([1]DATOS_CANTON!T$3:T$219)-MIN([1]DATOS_CANTON!T$3:T$219))</f>
        <v>0.58008821004960753</v>
      </c>
      <c r="U73" s="500">
        <f>(MAX([1]DATOS_CANTON!U$3:U$219)-[1]DATOS_CANTON!U74)/(MAX([1]DATOS_CANTON!U$3:U$219)-MIN([1]DATOS_CANTON!U$3:U$219))</f>
        <v>0.94288278705968487</v>
      </c>
      <c r="V73" s="500">
        <f>(MAX([1]DATOS_CANTON!V$3:V$219)-[1]DATOS_CANTON!V74)/(MAX([1]DATOS_CANTON!V$3:V$219)-MIN([1]DATOS_CANTON!V$3:V$219))</f>
        <v>0.99828940461773985</v>
      </c>
      <c r="W73" s="500">
        <f>(MAX([1]DATOS_CANTON!W$3:W$219)-[1]DATOS_CANTON!W74)/(MAX([1]DATOS_CANTON!W$3:W$219)-MIN([1]DATOS_CANTON!W$3:W$219))</f>
        <v>0.98395282417966257</v>
      </c>
      <c r="X73" s="500">
        <f>([1]DATOS_CANTON!X74-MIN([1]DATOS_CANTON!X$3:X$219))/(MAX([1]DATOS_CANTON!X$3:X$219)-MIN([1]DATOS_CANTON!X$3:X$219))</f>
        <v>4.2553191489361701E-2</v>
      </c>
      <c r="Y73" s="500">
        <f>(MAX([1]DATOS_CANTON!Y$3:Y$219)-[1]DATOS_CANTON!Y74)/(MAX([1]DATOS_CANTON!Y$3:Y$219)-MIN([1]DATOS_CANTON!Y$3:Y$219))</f>
        <v>0.78393538383230821</v>
      </c>
      <c r="Z73" s="500">
        <f>(MAX([1]DATOS_CANTON!Z$3:Z$219)-[1]DATOS_CANTON!Z74)/(MAX([1]DATOS_CANTON!Z$3:Z$219)-MIN([1]DATOS_CANTON!Z$3:Z$219))</f>
        <v>1</v>
      </c>
      <c r="AA73" s="500">
        <f>(MAX([1]DATOS_CANTON!AA$3:AA$219)-[1]DATOS_CANTON!AA74)/(MAX([1]DATOS_CANTON!AA$3:AA$219)-MIN([1]DATOS_CANTON!AA$3:AA$219))</f>
        <v>0.99170529397413998</v>
      </c>
      <c r="AB73" s="500">
        <f>(MAX([1]DATOS_CANTON!AB$3:AB$219)-[1]DATOS_CANTON!AB74)/(MAX([1]DATOS_CANTON!AB$3:AB$219)-MIN([1]DATOS_CANTON!AB$3:AB$219))</f>
        <v>0.2085950413223141</v>
      </c>
      <c r="AC73" s="500">
        <f>(MAX([1]DATOS_CANTON!AC$3:AC$219)-[1]DATOS_CANTON!AC74)/(MAX([1]DATOS_CANTON!AC$3:AC$219)-MIN([1]DATOS_CANTON!AC$3:AC$219))</f>
        <v>0.98579355298798299</v>
      </c>
      <c r="AD73" s="500">
        <f>([1]DATOS_CANTON!AD74-MIN([1]DATOS_CANTON!AD$3:AD$219))/(MAX([1]DATOS_CANTON!AD$3:AD$219)-MIN([1]DATOS_CANTON!AD$3:AD$219))</f>
        <v>3.3807829181494664E-2</v>
      </c>
      <c r="AE73" s="500">
        <f>(MAX([1]DATOS_CANTON!AE$3:AE$219)-[1]DATOS_CANTON!AE74)/(MAX([1]DATOS_CANTON!AE$3:AE$219)-MIN([1]DATOS_CANTON!AE$3:AE$219))</f>
        <v>0.99374130737134914</v>
      </c>
      <c r="AF73" s="500">
        <f>(MAX([1]DATOS_CANTON!AF$3:AF$219)-[1]DATOS_CANTON!AF74)/(MAX([1]DATOS_CANTON!AF$3:AF$219)-MIN([1]DATOS_CANTON!AF$3:AF$219))</f>
        <v>1</v>
      </c>
      <c r="AG73" s="500">
        <f>([1]DATOS_CANTON!AG74-MIN([1]DATOS_CANTON!AG$3:AG$219))/(MAX([1]DATOS_CANTON!AG$3:AG$219)-MIN([1]DATOS_CANTON!AG$3:AG$219))</f>
        <v>0.32714366635983855</v>
      </c>
      <c r="AH73" s="500">
        <f>(MAX([1]DATOS_CANTON!AH$3:AH$219)-[1]DATOS_CANTON!AH74)/(MAX([1]DATOS_CANTON!AH$3:AH$219)-MIN([1]DATOS_CANTON!AH$3:AH$219))</f>
        <v>1</v>
      </c>
      <c r="AI73" s="501">
        <f t="shared" si="4"/>
        <v>0.60759189369163813</v>
      </c>
      <c r="AJ73" s="501">
        <f t="shared" si="5"/>
        <v>0.82964129596053315</v>
      </c>
      <c r="AK73" s="501"/>
      <c r="AL73" s="502" t="str">
        <f t="shared" si="6"/>
        <v>ALTAMENTE VULNERABLE</v>
      </c>
      <c r="AM73" s="503" t="str">
        <f t="shared" si="7"/>
        <v>4</v>
      </c>
    </row>
    <row r="74" spans="1:39">
      <c r="A74" s="492" t="str">
        <f>[1]DATOS_CANTON!A75</f>
        <v>ESMERALDAS</v>
      </c>
      <c r="B74" s="499">
        <f>[1]DATOS_CANTON!B75</f>
        <v>807</v>
      </c>
      <c r="C74" s="492" t="str">
        <f>[1]DATOS_CANTON!C75</f>
        <v>RIOVERDE</v>
      </c>
      <c r="D74" s="500">
        <f>([1]DATOS_CANTON!D75-MIN([1]DATOS_CANTON!D$3:D$219))/(MAX([1]DATOS_CANTON!D$3:D$219)-MIN([1]DATOS_CANTON!D$3:D$219))</f>
        <v>0.36560485735083598</v>
      </c>
      <c r="E74" s="500">
        <f>([1]DATOS_CANTON!E75-MIN([1]DATOS_CANTON!E$3:E$219))/(MAX([1]DATOS_CANTON!E$3:E$219)-MIN([1]DATOS_CANTON!E$3:E$219))</f>
        <v>4.528759592259732E-3</v>
      </c>
      <c r="F74" s="500">
        <f>([1]DATOS_CANTON!F75-MIN([1]DATOS_CANTON!F$3:F$219))/(MAX([1]DATOS_CANTON!F$3:F$219)-MIN([1]DATOS_CANTON!F$3:F$219))</f>
        <v>6.3926940639269403E-2</v>
      </c>
      <c r="G74" s="500">
        <f>([1]DATOS_CANTON!G75-MIN([1]DATOS_CANTON!G$3:G$219))/(MAX([1]DATOS_CANTON!G$3:G$219)-MIN([1]DATOS_CANTON!G$3:G$219))</f>
        <v>1.5477282699748693E-2</v>
      </c>
      <c r="H74" s="500">
        <f>([1]DATOS_CANTON!H75-MIN([1]DATOS_CANTON!H$3:H$219))/(MAX([1]DATOS_CANTON!H$3:H$219)-MIN([1]DATOS_CANTON!H$3:H$219))</f>
        <v>7.6213323491419085E-2</v>
      </c>
      <c r="I74" s="500">
        <f>([1]DATOS_CANTON!I75-MIN([1]DATOS_CANTON!I$3:I$219))/(MAX([1]DATOS_CANTON!I$3:I$219)-MIN([1]DATOS_CANTON!I$3:I$219))</f>
        <v>1.3682151892839958E-2</v>
      </c>
      <c r="J74" s="500">
        <f>(MAX([1]DATOS_CANTON!J$3:J$219)-[1]DATOS_CANTON!J75)/(MAX([1]DATOS_CANTON!J$3:J$219)-MIN([1]DATOS_CANTON!J$3:J$219))</f>
        <v>0.99911168416436469</v>
      </c>
      <c r="K74" s="500">
        <f>(MAX([1]DATOS_CANTON!K$3:K$219)-[1]DATOS_CANTON!K75)/(MAX([1]DATOS_CANTON!K$3:K$219)-MIN([1]DATOS_CANTON!K$3:K$219))</f>
        <v>0.99396294968918764</v>
      </c>
      <c r="L74" s="500">
        <f>(MAX([1]DATOS_CANTON!L$3:L$219)-[1]DATOS_CANTON!L75)/(MAX([1]DATOS_CANTON!L$3:L$219)-MIN([1]DATOS_CANTON!L$3:L$219))</f>
        <v>0.99296509507271202</v>
      </c>
      <c r="M74" s="500">
        <f>(MAX([1]DATOS_CANTON!M$3:M$219)-[1]DATOS_CANTON!M75)/(MAX([1]DATOS_CANTON!M$3:M$219)-MIN([1]DATOS_CANTON!M$3:M$219))</f>
        <v>0.99336121914825959</v>
      </c>
      <c r="N74" s="500">
        <f>(MAX([1]DATOS_CANTON!N$3:N$219)-[1]DATOS_CANTON!N75)/(MAX([1]DATOS_CANTON!N$3:N$219)-MIN([1]DATOS_CANTON!N$3:N$219))</f>
        <v>0.99468439366472328</v>
      </c>
      <c r="O74" s="500">
        <f>(MAX([1]DATOS_CANTON!O$3:O$219)-[1]DATOS_CANTON!O75)/(MAX([1]DATOS_CANTON!O$3:O$219)-MIN([1]DATOS_CANTON!O$3:O$219))</f>
        <v>0.99981107712039929</v>
      </c>
      <c r="P74" s="500">
        <f>(MAX([1]DATOS_CANTON!P$3:P$219)-[1]DATOS_CANTON!P75)/(MAX([1]DATOS_CANTON!P$3:P$219)-MIN([1]DATOS_CANTON!P$3:P$219))</f>
        <v>0.99235940619048713</v>
      </c>
      <c r="Q74" s="500">
        <f>([1]DATOS_CANTON!Q75-MIN([1]DATOS_CANTON!Q$3:Q$219))/(MAX([1]DATOS_CANTON!Q$3:Q$219)-MIN([1]DATOS_CANTON!Q$3:Q$219))</f>
        <v>6.0637348015349143E-3</v>
      </c>
      <c r="R74" s="500">
        <f>(MAX([1]DATOS_CANTON!R$3:R$219)-[1]DATOS_CANTON!R75)/(MAX([1]DATOS_CANTON!R$3:R$219)-MIN([1]DATOS_CANTON!R$3:R$219))</f>
        <v>0.99939127221002355</v>
      </c>
      <c r="S74" s="500">
        <f>(MAX([1]DATOS_CANTON!S$3:S$219)-[1]DATOS_CANTON!S75)/(MAX([1]DATOS_CANTON!S$3:S$219)-MIN([1]DATOS_CANTON!S$3:S$219))</f>
        <v>0.99859044122467711</v>
      </c>
      <c r="T74" s="500">
        <f>([1]DATOS_CANTON!T75-MIN([1]DATOS_CANTON!T$3:T$219))/(MAX([1]DATOS_CANTON!T$3:T$219)-MIN([1]DATOS_CANTON!T$3:T$219))</f>
        <v>0.45328646265251427</v>
      </c>
      <c r="U74" s="500">
        <f>(MAX([1]DATOS_CANTON!U$3:U$219)-[1]DATOS_CANTON!U75)/(MAX([1]DATOS_CANTON!U$3:U$219)-MIN([1]DATOS_CANTON!U$3:U$219))</f>
        <v>0.92941496745661611</v>
      </c>
      <c r="V74" s="500">
        <f>(MAX([1]DATOS_CANTON!V$3:V$219)-[1]DATOS_CANTON!V75)/(MAX([1]DATOS_CANTON!V$3:V$219)-MIN([1]DATOS_CANTON!V$3:V$219))</f>
        <v>0.99957674610342451</v>
      </c>
      <c r="W74" s="500">
        <f>(MAX([1]DATOS_CANTON!W$3:W$219)-[1]DATOS_CANTON!W75)/(MAX([1]DATOS_CANTON!W$3:W$219)-MIN([1]DATOS_CANTON!W$3:W$219))</f>
        <v>0.99652756374694362</v>
      </c>
      <c r="X74" s="500">
        <f>([1]DATOS_CANTON!X75-MIN([1]DATOS_CANTON!X$3:X$219))/(MAX([1]DATOS_CANTON!X$3:X$219)-MIN([1]DATOS_CANTON!X$3:X$219))</f>
        <v>0.1276595744680851</v>
      </c>
      <c r="Y74" s="500">
        <f>(MAX([1]DATOS_CANTON!Y$3:Y$219)-[1]DATOS_CANTON!Y75)/(MAX([1]DATOS_CANTON!Y$3:Y$219)-MIN([1]DATOS_CANTON!Y$3:Y$219))</f>
        <v>0.85925542153039647</v>
      </c>
      <c r="Z74" s="500">
        <f>(MAX([1]DATOS_CANTON!Z$3:Z$219)-[1]DATOS_CANTON!Z75)/(MAX([1]DATOS_CANTON!Z$3:Z$219)-MIN([1]DATOS_CANTON!Z$3:Z$219))</f>
        <v>0.66385287910762736</v>
      </c>
      <c r="AA74" s="500">
        <f>(MAX([1]DATOS_CANTON!AA$3:AA$219)-[1]DATOS_CANTON!AA75)/(MAX([1]DATOS_CANTON!AA$3:AA$219)-MIN([1]DATOS_CANTON!AA$3:AA$219))</f>
        <v>0.99329104659673095</v>
      </c>
      <c r="AB74" s="500">
        <f>(MAX([1]DATOS_CANTON!AB$3:AB$219)-[1]DATOS_CANTON!AB75)/(MAX([1]DATOS_CANTON!AB$3:AB$219)-MIN([1]DATOS_CANTON!AB$3:AB$219))</f>
        <v>0.19518716577540099</v>
      </c>
      <c r="AC74" s="500">
        <f>(MAX([1]DATOS_CANTON!AC$3:AC$219)-[1]DATOS_CANTON!AC75)/(MAX([1]DATOS_CANTON!AC$3:AC$219)-MIN([1]DATOS_CANTON!AC$3:AC$219))</f>
        <v>0.99214923337733096</v>
      </c>
      <c r="AD74" s="500">
        <f>([1]DATOS_CANTON!AD75-MIN([1]DATOS_CANTON!AD$3:AD$219))/(MAX([1]DATOS_CANTON!AD$3:AD$219)-MIN([1]DATOS_CANTON!AD$3:AD$219))</f>
        <v>2.6690391459074734E-2</v>
      </c>
      <c r="AE74" s="500">
        <f>(MAX([1]DATOS_CANTON!AE$3:AE$219)-[1]DATOS_CANTON!AE75)/(MAX([1]DATOS_CANTON!AE$3:AE$219)-MIN([1]DATOS_CANTON!AE$3:AE$219))</f>
        <v>0.99443671766342145</v>
      </c>
      <c r="AF74" s="500">
        <f>(MAX([1]DATOS_CANTON!AF$3:AF$219)-[1]DATOS_CANTON!AF75)/(MAX([1]DATOS_CANTON!AF$3:AF$219)-MIN([1]DATOS_CANTON!AF$3:AF$219))</f>
        <v>1</v>
      </c>
      <c r="AG74" s="500">
        <f>([1]DATOS_CANTON!AG75-MIN([1]DATOS_CANTON!AG$3:AG$219))/(MAX([1]DATOS_CANTON!AG$3:AG$219)-MIN([1]DATOS_CANTON!AG$3:AG$219))</f>
        <v>0.16709268569000921</v>
      </c>
      <c r="AH74" s="500">
        <f>(MAX([1]DATOS_CANTON!AH$3:AH$219)-[1]DATOS_CANTON!AH75)/(MAX([1]DATOS_CANTON!AH$3:AH$219)-MIN([1]DATOS_CANTON!AH$3:AH$219))</f>
        <v>1</v>
      </c>
      <c r="AI74" s="501">
        <f t="shared" si="4"/>
        <v>0.59905074091684452</v>
      </c>
      <c r="AJ74" s="501">
        <f t="shared" si="5"/>
        <v>0.80806068860709013</v>
      </c>
      <c r="AK74" s="501"/>
      <c r="AL74" s="502" t="str">
        <f t="shared" si="6"/>
        <v>ALTAMENTE VULNERABLE</v>
      </c>
      <c r="AM74" s="503" t="str">
        <f t="shared" si="7"/>
        <v>4</v>
      </c>
    </row>
    <row r="75" spans="1:39">
      <c r="A75" s="492" t="str">
        <f>[1]DATOS_CANTON!A76</f>
        <v>GUAYAS</v>
      </c>
      <c r="B75" s="499">
        <f>[1]DATOS_CANTON!B76</f>
        <v>901</v>
      </c>
      <c r="C75" s="492" t="str">
        <f>[1]DATOS_CANTON!C76</f>
        <v>GUAYAQUIL</v>
      </c>
      <c r="D75" s="500">
        <f>([1]DATOS_CANTON!D76-MIN([1]DATOS_CANTON!D$3:D$219))/(MAX([1]DATOS_CANTON!D$3:D$219)-MIN([1]DATOS_CANTON!D$3:D$219))</f>
        <v>6.7160571045376764E-3</v>
      </c>
      <c r="E75" s="500">
        <f>([1]DATOS_CANTON!E76-MIN([1]DATOS_CANTON!E$3:E$219))/(MAX([1]DATOS_CANTON!E$3:E$219)-MIN([1]DATOS_CANTON!E$3:E$219))</f>
        <v>0.14576782149505171</v>
      </c>
      <c r="F75" s="500">
        <f>([1]DATOS_CANTON!F76-MIN([1]DATOS_CANTON!F$3:F$219))/(MAX([1]DATOS_CANTON!F$3:F$219)-MIN([1]DATOS_CANTON!F$3:F$219))</f>
        <v>0.35616438356164382</v>
      </c>
      <c r="G75" s="500">
        <f>([1]DATOS_CANTON!G76-MIN([1]DATOS_CANTON!G$3:G$219))/(MAX([1]DATOS_CANTON!G$3:G$219)-MIN([1]DATOS_CANTON!G$3:G$219))</f>
        <v>1</v>
      </c>
      <c r="H75" s="500">
        <f>([1]DATOS_CANTON!H76-MIN([1]DATOS_CANTON!H$3:H$219))/(MAX([1]DATOS_CANTON!H$3:H$219)-MIN([1]DATOS_CANTON!H$3:H$219))</f>
        <v>1</v>
      </c>
      <c r="I75" s="500">
        <f>([1]DATOS_CANTON!I76-MIN([1]DATOS_CANTON!I$3:I$219))/(MAX([1]DATOS_CANTON!I$3:I$219)-MIN([1]DATOS_CANTON!I$3:I$219))</f>
        <v>1</v>
      </c>
      <c r="J75" s="500">
        <f>(MAX([1]DATOS_CANTON!J$3:J$219)-[1]DATOS_CANTON!J76)/(MAX([1]DATOS_CANTON!J$3:J$219)-MIN([1]DATOS_CANTON!J$3:J$219))</f>
        <v>0.13992286270085497</v>
      </c>
      <c r="K75" s="500">
        <f>(MAX([1]DATOS_CANTON!K$3:K$219)-[1]DATOS_CANTON!K76)/(MAX([1]DATOS_CANTON!K$3:K$219)-MIN([1]DATOS_CANTON!K$3:K$219))</f>
        <v>0.43299924614110757</v>
      </c>
      <c r="L75" s="500">
        <f>(MAX([1]DATOS_CANTON!L$3:L$219)-[1]DATOS_CANTON!L76)/(MAX([1]DATOS_CANTON!L$3:L$219)-MIN([1]DATOS_CANTON!L$3:L$219))</f>
        <v>0.11630588197979606</v>
      </c>
      <c r="M75" s="500">
        <f>(MAX([1]DATOS_CANTON!M$3:M$219)-[1]DATOS_CANTON!M76)/(MAX([1]DATOS_CANTON!M$3:M$219)-MIN([1]DATOS_CANTON!M$3:M$219))</f>
        <v>8.7540259126081391E-2</v>
      </c>
      <c r="N75" s="500">
        <f>(MAX([1]DATOS_CANTON!N$3:N$219)-[1]DATOS_CANTON!N76)/(MAX([1]DATOS_CANTON!N$3:N$219)-MIN([1]DATOS_CANTON!N$3:N$219))</f>
        <v>0.14006845290034439</v>
      </c>
      <c r="O75" s="500">
        <f>(MAX([1]DATOS_CANTON!O$3:O$219)-[1]DATOS_CANTON!O76)/(MAX([1]DATOS_CANTON!O$3:O$219)-MIN([1]DATOS_CANTON!O$3:O$219))</f>
        <v>0.36844294615697931</v>
      </c>
      <c r="P75" s="500">
        <f>(MAX([1]DATOS_CANTON!P$3:P$219)-[1]DATOS_CANTON!P76)/(MAX([1]DATOS_CANTON!P$3:P$219)-MIN([1]DATOS_CANTON!P$3:P$219))</f>
        <v>5.3117041048115092E-2</v>
      </c>
      <c r="Q75" s="500">
        <f>([1]DATOS_CANTON!Q76-MIN([1]DATOS_CANTON!Q$3:Q$219))/(MAX([1]DATOS_CANTON!Q$3:Q$219)-MIN([1]DATOS_CANTON!Q$3:Q$219))</f>
        <v>0.75316167326088712</v>
      </c>
      <c r="R75" s="500">
        <f>(MAX([1]DATOS_CANTON!R$3:R$219)-[1]DATOS_CANTON!R76)/(MAX([1]DATOS_CANTON!R$3:R$219)-MIN([1]DATOS_CANTON!R$3:R$219))</f>
        <v>0.46077587947189758</v>
      </c>
      <c r="S75" s="500">
        <f>(MAX([1]DATOS_CANTON!S$3:S$219)-[1]DATOS_CANTON!S76)/(MAX([1]DATOS_CANTON!S$3:S$219)-MIN([1]DATOS_CANTON!S$3:S$219))</f>
        <v>0.25330536069407111</v>
      </c>
      <c r="T75" s="500">
        <f>([1]DATOS_CANTON!T76-MIN([1]DATOS_CANTON!T$3:T$219))/(MAX([1]DATOS_CANTON!T$3:T$219)-MIN([1]DATOS_CANTON!T$3:T$219))</f>
        <v>0</v>
      </c>
      <c r="U75" s="500">
        <f>(MAX([1]DATOS_CANTON!U$3:U$219)-[1]DATOS_CANTON!U76)/(MAX([1]DATOS_CANTON!U$3:U$219)-MIN([1]DATOS_CANTON!U$3:U$219))</f>
        <v>0.37993864491483487</v>
      </c>
      <c r="V75" s="500">
        <f>(MAX([1]DATOS_CANTON!V$3:V$219)-[1]DATOS_CANTON!V76)/(MAX([1]DATOS_CANTON!V$3:V$219)-MIN([1]DATOS_CANTON!V$3:V$219))</f>
        <v>0.97533482942662419</v>
      </c>
      <c r="W75" s="500">
        <f>(MAX([1]DATOS_CANTON!W$3:W$219)-[1]DATOS_CANTON!W76)/(MAX([1]DATOS_CANTON!W$3:W$219)-MIN([1]DATOS_CANTON!W$3:W$219))</f>
        <v>0</v>
      </c>
      <c r="X75" s="500">
        <f>([1]DATOS_CANTON!X76-MIN([1]DATOS_CANTON!X$3:X$219))/(MAX([1]DATOS_CANTON!X$3:X$219)-MIN([1]DATOS_CANTON!X$3:X$219))</f>
        <v>8.5106382978723402E-2</v>
      </c>
      <c r="Y75" s="500">
        <f>(MAX([1]DATOS_CANTON!Y$3:Y$219)-[1]DATOS_CANTON!Y76)/(MAX([1]DATOS_CANTON!Y$3:Y$219)-MIN([1]DATOS_CANTON!Y$3:Y$219))</f>
        <v>0.6085130601047003</v>
      </c>
      <c r="Z75" s="500">
        <f>(MAX([1]DATOS_CANTON!Z$3:Z$219)-[1]DATOS_CANTON!Z76)/(MAX([1]DATOS_CANTON!Z$3:Z$219)-MIN([1]DATOS_CANTON!Z$3:Z$219))</f>
        <v>0.73952366596321972</v>
      </c>
      <c r="AA75" s="500">
        <f>(MAX([1]DATOS_CANTON!AA$3:AA$219)-[1]DATOS_CANTON!AA76)/(MAX([1]DATOS_CANTON!AA$3:AA$219)-MIN([1]DATOS_CANTON!AA$3:AA$219))</f>
        <v>0</v>
      </c>
      <c r="AB75" s="500">
        <f>(MAX([1]DATOS_CANTON!AB$3:AB$219)-[1]DATOS_CANTON!AB76)/(MAX([1]DATOS_CANTON!AB$3:AB$219)-MIN([1]DATOS_CANTON!AB$3:AB$219))</f>
        <v>0.21317701763963928</v>
      </c>
      <c r="AC75" s="500">
        <f>(MAX([1]DATOS_CANTON!AC$3:AC$219)-[1]DATOS_CANTON!AC76)/(MAX([1]DATOS_CANTON!AC$3:AC$219)-MIN([1]DATOS_CANTON!AC$3:AC$219))</f>
        <v>5.506171140456783E-2</v>
      </c>
      <c r="AD75" s="500">
        <f>([1]DATOS_CANTON!AD76-MIN([1]DATOS_CANTON!AD$3:AD$219))/(MAX([1]DATOS_CANTON!AD$3:AD$219)-MIN([1]DATOS_CANTON!AD$3:AD$219))</f>
        <v>0.99110320284697506</v>
      </c>
      <c r="AE75" s="500">
        <f>(MAX([1]DATOS_CANTON!AE$3:AE$219)-[1]DATOS_CANTON!AE76)/(MAX([1]DATOS_CANTON!AE$3:AE$219)-MIN([1]DATOS_CANTON!AE$3:AE$219))</f>
        <v>0.37899860917941586</v>
      </c>
      <c r="AF75" s="500">
        <f>(MAX([1]DATOS_CANTON!AF$3:AF$219)-[1]DATOS_CANTON!AF76)/(MAX([1]DATOS_CANTON!AF$3:AF$219)-MIN([1]DATOS_CANTON!AF$3:AF$219))</f>
        <v>0.7142857142857143</v>
      </c>
      <c r="AG75" s="500">
        <f>([1]DATOS_CANTON!AG76-MIN([1]DATOS_CANTON!AG$3:AG$219))/(MAX([1]DATOS_CANTON!AG$3:AG$219)-MIN([1]DATOS_CANTON!AG$3:AG$219))</f>
        <v>6.0493521206542521E-2</v>
      </c>
      <c r="AH75" s="500">
        <f>(MAX([1]DATOS_CANTON!AH$3:AH$219)-[1]DATOS_CANTON!AH76)/(MAX([1]DATOS_CANTON!AH$3:AH$219)-MIN([1]DATOS_CANTON!AH$3:AH$219))</f>
        <v>0</v>
      </c>
      <c r="AI75" s="501">
        <f t="shared" si="4"/>
        <v>0.34316314216287125</v>
      </c>
      <c r="AJ75" s="501">
        <f t="shared" si="5"/>
        <v>0.16151918057765585</v>
      </c>
      <c r="AK75" s="501"/>
      <c r="AL75" s="502" t="str">
        <f t="shared" si="6"/>
        <v>MENOS VULNERABLE</v>
      </c>
      <c r="AM75" s="503" t="str">
        <f t="shared" si="7"/>
        <v>1</v>
      </c>
    </row>
    <row r="76" spans="1:39" ht="41.4">
      <c r="A76" s="492" t="str">
        <f>[1]DATOS_CANTON!A77</f>
        <v>GUAYAS</v>
      </c>
      <c r="B76" s="499">
        <f>[1]DATOS_CANTON!B77</f>
        <v>902</v>
      </c>
      <c r="C76" s="492" t="str">
        <f>[1]DATOS_CANTON!C77</f>
        <v>ALFREDO BAQUERIZO MORENO</v>
      </c>
      <c r="D76" s="500">
        <f>([1]DATOS_CANTON!D77-MIN([1]DATOS_CANTON!D$3:D$219))/(MAX([1]DATOS_CANTON!D$3:D$219)-MIN([1]DATOS_CANTON!D$3:D$219))</f>
        <v>0.23762264387864124</v>
      </c>
      <c r="E76" s="500">
        <f>([1]DATOS_CANTON!E77-MIN([1]DATOS_CANTON!E$3:E$219))/(MAX([1]DATOS_CANTON!E$3:E$219)-MIN([1]DATOS_CANTON!E$3:E$219))</f>
        <v>2.9889194478097725E-2</v>
      </c>
      <c r="F76" s="500">
        <f>([1]DATOS_CANTON!F77-MIN([1]DATOS_CANTON!F$3:F$219))/(MAX([1]DATOS_CANTON!F$3:F$219)-MIN([1]DATOS_CANTON!F$3:F$219))</f>
        <v>9.1324200913242004E-3</v>
      </c>
      <c r="G76" s="500">
        <f>([1]DATOS_CANTON!G77-MIN([1]DATOS_CANTON!G$3:G$219))/(MAX([1]DATOS_CANTON!G$3:G$219)-MIN([1]DATOS_CANTON!G$3:G$219))</f>
        <v>1.114701202458991E-2</v>
      </c>
      <c r="H76" s="500">
        <f>([1]DATOS_CANTON!H77-MIN([1]DATOS_CANTON!H$3:H$219))/(MAX([1]DATOS_CANTON!H$3:H$219)-MIN([1]DATOS_CANTON!H$3:H$219))</f>
        <v>2.1590699391031556E-2</v>
      </c>
      <c r="I76" s="500">
        <f>([1]DATOS_CANTON!I77-MIN([1]DATOS_CANTON!I$3:I$219))/(MAX([1]DATOS_CANTON!I$3:I$219)-MIN([1]DATOS_CANTON!I$3:I$219))</f>
        <v>1.1423781954770515E-2</v>
      </c>
      <c r="J76" s="500">
        <f>(MAX([1]DATOS_CANTON!J$3:J$219)-[1]DATOS_CANTON!J77)/(MAX([1]DATOS_CANTON!J$3:J$219)-MIN([1]DATOS_CANTON!J$3:J$219))</f>
        <v>0.99595197847052253</v>
      </c>
      <c r="K76" s="500">
        <f>(MAX([1]DATOS_CANTON!K$3:K$219)-[1]DATOS_CANTON!K77)/(MAX([1]DATOS_CANTON!K$3:K$219)-MIN([1]DATOS_CANTON!K$3:K$219))</f>
        <v>0.99911019934006451</v>
      </c>
      <c r="L76" s="500">
        <f>(MAX([1]DATOS_CANTON!L$3:L$219)-[1]DATOS_CANTON!L77)/(MAX([1]DATOS_CANTON!L$3:L$219)-MIN([1]DATOS_CANTON!L$3:L$219))</f>
        <v>0.99073853814802482</v>
      </c>
      <c r="M76" s="500">
        <f>(MAX([1]DATOS_CANTON!M$3:M$219)-[1]DATOS_CANTON!M77)/(MAX([1]DATOS_CANTON!M$3:M$219)-MIN([1]DATOS_CANTON!M$3:M$219))</f>
        <v>0.99520396598256733</v>
      </c>
      <c r="N76" s="500">
        <f>(MAX([1]DATOS_CANTON!N$3:N$219)-[1]DATOS_CANTON!N77)/(MAX([1]DATOS_CANTON!N$3:N$219)-MIN([1]DATOS_CANTON!N$3:N$219))</f>
        <v>0.9925670549938207</v>
      </c>
      <c r="O76" s="500">
        <f>(MAX([1]DATOS_CANTON!O$3:O$219)-[1]DATOS_CANTON!O77)/(MAX([1]DATOS_CANTON!O$3:O$219)-MIN([1]DATOS_CANTON!O$3:O$219))</f>
        <v>0.99987174043036287</v>
      </c>
      <c r="P76" s="500">
        <f>(MAX([1]DATOS_CANTON!P$3:P$219)-[1]DATOS_CANTON!P77)/(MAX([1]DATOS_CANTON!P$3:P$219)-MIN([1]DATOS_CANTON!P$3:P$219))</f>
        <v>0.99192345639354795</v>
      </c>
      <c r="Q76" s="500">
        <f>([1]DATOS_CANTON!Q77-MIN([1]DATOS_CANTON!Q$3:Q$219))/(MAX([1]DATOS_CANTON!Q$3:Q$219)-MIN([1]DATOS_CANTON!Q$3:Q$219))</f>
        <v>5.9350468866219723E-3</v>
      </c>
      <c r="R76" s="500">
        <f>(MAX([1]DATOS_CANTON!R$3:R$219)-[1]DATOS_CANTON!R77)/(MAX([1]DATOS_CANTON!R$3:R$219)-MIN([1]DATOS_CANTON!R$3:R$219))</f>
        <v>0.99926393629477328</v>
      </c>
      <c r="S76" s="500">
        <f>(MAX([1]DATOS_CANTON!S$3:S$219)-[1]DATOS_CANTON!S77)/(MAX([1]DATOS_CANTON!S$3:S$219)-MIN([1]DATOS_CANTON!S$3:S$219))</f>
        <v>0.99751415022181433</v>
      </c>
      <c r="T76" s="500">
        <f>([1]DATOS_CANTON!T77-MIN([1]DATOS_CANTON!T$3:T$219))/(MAX([1]DATOS_CANTON!T$3:T$219)-MIN([1]DATOS_CANTON!T$3:T$219))</f>
        <v>0.22863366690269435</v>
      </c>
      <c r="U76" s="500">
        <f>(MAX([1]DATOS_CANTON!U$3:U$219)-[1]DATOS_CANTON!U77)/(MAX([1]DATOS_CANTON!U$3:U$219)-MIN([1]DATOS_CANTON!U$3:U$219))</f>
        <v>0.92178233117166186</v>
      </c>
      <c r="V76" s="500">
        <f>(MAX([1]DATOS_CANTON!V$3:V$219)-[1]DATOS_CANTON!V77)/(MAX([1]DATOS_CANTON!V$3:V$219)-MIN([1]DATOS_CANTON!V$3:V$219))</f>
        <v>0.99745644261774447</v>
      </c>
      <c r="W76" s="500">
        <f>(MAX([1]DATOS_CANTON!W$3:W$219)-[1]DATOS_CANTON!W77)/(MAX([1]DATOS_CANTON!W$3:W$219)-MIN([1]DATOS_CANTON!W$3:W$219))</f>
        <v>0.99451396165937245</v>
      </c>
      <c r="X76" s="500">
        <f>([1]DATOS_CANTON!X77-MIN([1]DATOS_CANTON!X$3:X$219))/(MAX([1]DATOS_CANTON!X$3:X$219)-MIN([1]DATOS_CANTON!X$3:X$219))</f>
        <v>0</v>
      </c>
      <c r="Y76" s="500">
        <f>(MAX([1]DATOS_CANTON!Y$3:Y$219)-[1]DATOS_CANTON!Y77)/(MAX([1]DATOS_CANTON!Y$3:Y$219)-MIN([1]DATOS_CANTON!Y$3:Y$219))</f>
        <v>0.73700479504684213</v>
      </c>
      <c r="Z76" s="500">
        <f>(MAX([1]DATOS_CANTON!Z$3:Z$219)-[1]DATOS_CANTON!Z77)/(MAX([1]DATOS_CANTON!Z$3:Z$219)-MIN([1]DATOS_CANTON!Z$3:Z$219))</f>
        <v>0.98552909255351218</v>
      </c>
      <c r="AA76" s="500">
        <f>(MAX([1]DATOS_CANTON!AA$3:AA$219)-[1]DATOS_CANTON!AA77)/(MAX([1]DATOS_CANTON!AA$3:AA$219)-MIN([1]DATOS_CANTON!AA$3:AA$219))</f>
        <v>0.99865820931934624</v>
      </c>
      <c r="AB76" s="500">
        <f>(MAX([1]DATOS_CANTON!AB$3:AB$219)-[1]DATOS_CANTON!AB77)/(MAX([1]DATOS_CANTON!AB$3:AB$219)-MIN([1]DATOS_CANTON!AB$3:AB$219))</f>
        <v>0.23023821098687405</v>
      </c>
      <c r="AC76" s="500">
        <f>(MAX([1]DATOS_CANTON!AC$3:AC$219)-[1]DATOS_CANTON!AC77)/(MAX([1]DATOS_CANTON!AC$3:AC$219)-MIN([1]DATOS_CANTON!AC$3:AC$219))</f>
        <v>0.99041434949152474</v>
      </c>
      <c r="AD76" s="500">
        <f>([1]DATOS_CANTON!AD77-MIN([1]DATOS_CANTON!AD$3:AD$219))/(MAX([1]DATOS_CANTON!AD$3:AD$219)-MIN([1]DATOS_CANTON!AD$3:AD$219))</f>
        <v>7.1174377224199285E-3</v>
      </c>
      <c r="AE76" s="500">
        <f>(MAX([1]DATOS_CANTON!AE$3:AE$219)-[1]DATOS_CANTON!AE77)/(MAX([1]DATOS_CANTON!AE$3:AE$219)-MIN([1]DATOS_CANTON!AE$3:AE$219))</f>
        <v>0.99095966620305975</v>
      </c>
      <c r="AF76" s="500">
        <f>(MAX([1]DATOS_CANTON!AF$3:AF$219)-[1]DATOS_CANTON!AF77)/(MAX([1]DATOS_CANTON!AF$3:AF$219)-MIN([1]DATOS_CANTON!AF$3:AF$219))</f>
        <v>1</v>
      </c>
      <c r="AG76" s="500">
        <f>([1]DATOS_CANTON!AG77-MIN([1]DATOS_CANTON!AG$3:AG$219))/(MAX([1]DATOS_CANTON!AG$3:AG$219)-MIN([1]DATOS_CANTON!AG$3:AG$219))</f>
        <v>5.1582524959286273E-2</v>
      </c>
      <c r="AH76" s="500">
        <f>(MAX([1]DATOS_CANTON!AH$3:AH$219)-[1]DATOS_CANTON!AH77)/(MAX([1]DATOS_CANTON!AH$3:AH$219)-MIN([1]DATOS_CANTON!AH$3:AH$219))</f>
        <v>1</v>
      </c>
      <c r="AI76" s="501">
        <f t="shared" si="4"/>
        <v>0.57543156007016238</v>
      </c>
      <c r="AJ76" s="501">
        <f t="shared" si="5"/>
        <v>0.74838299856898827</v>
      </c>
      <c r="AK76" s="501"/>
      <c r="AL76" s="502" t="str">
        <f t="shared" si="6"/>
        <v>VULNERABLE.</v>
      </c>
      <c r="AM76" s="503" t="str">
        <f t="shared" si="7"/>
        <v>3</v>
      </c>
    </row>
    <row r="77" spans="1:39">
      <c r="A77" s="492" t="str">
        <f>[1]DATOS_CANTON!A78</f>
        <v>GUAYAS</v>
      </c>
      <c r="B77" s="499">
        <f>[1]DATOS_CANTON!B78</f>
        <v>903</v>
      </c>
      <c r="C77" s="492" t="str">
        <f>[1]DATOS_CANTON!C78</f>
        <v>BALAO</v>
      </c>
      <c r="D77" s="500">
        <f>([1]DATOS_CANTON!D78-MIN([1]DATOS_CANTON!D$3:D$219))/(MAX([1]DATOS_CANTON!D$3:D$219)-MIN([1]DATOS_CANTON!D$3:D$219))</f>
        <v>0.19727593436659552</v>
      </c>
      <c r="E77" s="500">
        <f>([1]DATOS_CANTON!E78-MIN([1]DATOS_CANTON!E$3:E$219))/(MAX([1]DATOS_CANTON!E$3:E$219)-MIN([1]DATOS_CANTON!E$3:E$219))</f>
        <v>1.2929890558967138E-2</v>
      </c>
      <c r="F77" s="500">
        <f>([1]DATOS_CANTON!F78-MIN([1]DATOS_CANTON!F$3:F$219))/(MAX([1]DATOS_CANTON!F$3:F$219)-MIN([1]DATOS_CANTON!F$3:F$219))</f>
        <v>9.1324200913242004E-3</v>
      </c>
      <c r="G77" s="500">
        <f>([1]DATOS_CANTON!G78-MIN([1]DATOS_CANTON!G$3:G$219))/(MAX([1]DATOS_CANTON!G$3:G$219)-MIN([1]DATOS_CANTON!G$3:G$219))</f>
        <v>1.0287162985714983E-2</v>
      </c>
      <c r="H77" s="500">
        <f>([1]DATOS_CANTON!H78-MIN([1]DATOS_CANTON!H$3:H$219))/(MAX([1]DATOS_CANTON!H$3:H$219)-MIN([1]DATOS_CANTON!H$3:H$219))</f>
        <v>2.7680383834655839E-3</v>
      </c>
      <c r="I77" s="500">
        <f>([1]DATOS_CANTON!I78-MIN([1]DATOS_CANTON!I$3:I$219))/(MAX([1]DATOS_CANTON!I$3:I$219)-MIN([1]DATOS_CANTON!I$3:I$219))</f>
        <v>9.1654120167010723E-3</v>
      </c>
      <c r="J77" s="500">
        <f>(MAX([1]DATOS_CANTON!J$3:J$219)-[1]DATOS_CANTON!J78)/(MAX([1]DATOS_CANTON!J$3:J$219)-MIN([1]DATOS_CANTON!J$3:J$219))</f>
        <v>0.99538038283788799</v>
      </c>
      <c r="K77" s="500">
        <f>(MAX([1]DATOS_CANTON!K$3:K$219)-[1]DATOS_CANTON!K78)/(MAX([1]DATOS_CANTON!K$3:K$219)-MIN([1]DATOS_CANTON!K$3:K$219))</f>
        <v>0.99560660924156852</v>
      </c>
      <c r="L77" s="500">
        <f>(MAX([1]DATOS_CANTON!L$3:L$219)-[1]DATOS_CANTON!L78)/(MAX([1]DATOS_CANTON!L$3:L$219)-MIN([1]DATOS_CANTON!L$3:L$219))</f>
        <v>0.99206432275560208</v>
      </c>
      <c r="M77" s="500">
        <f>(MAX([1]DATOS_CANTON!M$3:M$219)-[1]DATOS_CANTON!M78)/(MAX([1]DATOS_CANTON!M$3:M$219)-MIN([1]DATOS_CANTON!M$3:M$219))</f>
        <v>0.99272196537919</v>
      </c>
      <c r="N77" s="500">
        <f>(MAX([1]DATOS_CANTON!N$3:N$219)-[1]DATOS_CANTON!N78)/(MAX([1]DATOS_CANTON!N$3:N$219)-MIN([1]DATOS_CANTON!N$3:N$219))</f>
        <v>0.99407536942128449</v>
      </c>
      <c r="O77" s="500">
        <f>(MAX([1]DATOS_CANTON!O$3:O$219)-[1]DATOS_CANTON!O78)/(MAX([1]DATOS_CANTON!O$3:O$219)-MIN([1]DATOS_CANTON!O$3:O$219))</f>
        <v>0.99972441524902289</v>
      </c>
      <c r="P77" s="500">
        <f>(MAX([1]DATOS_CANTON!P$3:P$219)-[1]DATOS_CANTON!P78)/(MAX([1]DATOS_CANTON!P$3:P$219)-MIN([1]DATOS_CANTON!P$3:P$219))</f>
        <v>0.99483390665732407</v>
      </c>
      <c r="Q77" s="500">
        <f>([1]DATOS_CANTON!Q78-MIN([1]DATOS_CANTON!Q$3:Q$219))/(MAX([1]DATOS_CANTON!Q$3:Q$219)-MIN([1]DATOS_CANTON!Q$3:Q$219))</f>
        <v>6.2445934927639135E-3</v>
      </c>
      <c r="R77" s="500">
        <f>(MAX([1]DATOS_CANTON!R$3:R$219)-[1]DATOS_CANTON!R78)/(MAX([1]DATOS_CANTON!R$3:R$219)-MIN([1]DATOS_CANTON!R$3:R$219))</f>
        <v>0.99906206228279137</v>
      </c>
      <c r="S77" s="500">
        <f>(MAX([1]DATOS_CANTON!S$3:S$219)-[1]DATOS_CANTON!S78)/(MAX([1]DATOS_CANTON!S$3:S$219)-MIN([1]DATOS_CANTON!S$3:S$219))</f>
        <v>0.99719727266767189</v>
      </c>
      <c r="T77" s="500">
        <f>([1]DATOS_CANTON!T78-MIN([1]DATOS_CANTON!T$3:T$219))/(MAX([1]DATOS_CANTON!T$3:T$219)-MIN([1]DATOS_CANTON!T$3:T$219))</f>
        <v>0.1691175684119274</v>
      </c>
      <c r="U77" s="500">
        <f>(MAX([1]DATOS_CANTON!U$3:U$219)-[1]DATOS_CANTON!U78)/(MAX([1]DATOS_CANTON!U$3:U$219)-MIN([1]DATOS_CANTON!U$3:U$219))</f>
        <v>0.96233778540531578</v>
      </c>
      <c r="V77" s="500">
        <f>(MAX([1]DATOS_CANTON!V$3:V$219)-[1]DATOS_CANTON!V78)/(MAX([1]DATOS_CANTON!V$3:V$219)-MIN([1]DATOS_CANTON!V$3:V$219))</f>
        <v>0.99956399617889824</v>
      </c>
      <c r="W77" s="500">
        <f>(MAX([1]DATOS_CANTON!W$3:W$219)-[1]DATOS_CANTON!W78)/(MAX([1]DATOS_CANTON!W$3:W$219)-MIN([1]DATOS_CANTON!W$3:W$219))</f>
        <v>0.99648646982678912</v>
      </c>
      <c r="X77" s="500">
        <f>([1]DATOS_CANTON!X78-MIN([1]DATOS_CANTON!X$3:X$219))/(MAX([1]DATOS_CANTON!X$3:X$219)-MIN([1]DATOS_CANTON!X$3:X$219))</f>
        <v>0</v>
      </c>
      <c r="Y77" s="500">
        <f>(MAX([1]DATOS_CANTON!Y$3:Y$219)-[1]DATOS_CANTON!Y78)/(MAX([1]DATOS_CANTON!Y$3:Y$219)-MIN([1]DATOS_CANTON!Y$3:Y$219))</f>
        <v>0.71497049152522774</v>
      </c>
      <c r="Z77" s="500">
        <f>(MAX([1]DATOS_CANTON!Z$3:Z$219)-[1]DATOS_CANTON!Z78)/(MAX([1]DATOS_CANTON!Z$3:Z$219)-MIN([1]DATOS_CANTON!Z$3:Z$219))</f>
        <v>0.99969852276153148</v>
      </c>
      <c r="AA77" s="500">
        <f>(MAX([1]DATOS_CANTON!AA$3:AA$219)-[1]DATOS_CANTON!AA78)/(MAX([1]DATOS_CANTON!AA$3:AA$219)-MIN([1]DATOS_CANTON!AA$3:AA$219))</f>
        <v>0.99853622834837763</v>
      </c>
      <c r="AB77" s="500">
        <f>(MAX([1]DATOS_CANTON!AB$3:AB$219)-[1]DATOS_CANTON!AB78)/(MAX([1]DATOS_CANTON!AB$3:AB$219)-MIN([1]DATOS_CANTON!AB$3:AB$219))</f>
        <v>0.13626753795886989</v>
      </c>
      <c r="AC77" s="500">
        <f>(MAX([1]DATOS_CANTON!AC$3:AC$219)-[1]DATOS_CANTON!AC78)/(MAX([1]DATOS_CANTON!AC$3:AC$219)-MIN([1]DATOS_CANTON!AC$3:AC$219))</f>
        <v>0.99258086915180443</v>
      </c>
      <c r="AD77" s="500">
        <f>([1]DATOS_CANTON!AD78-MIN([1]DATOS_CANTON!AD$3:AD$219))/(MAX([1]DATOS_CANTON!AD$3:AD$219)-MIN([1]DATOS_CANTON!AD$3:AD$219))</f>
        <v>8.8967971530249119E-3</v>
      </c>
      <c r="AE77" s="500">
        <f>(MAX([1]DATOS_CANTON!AE$3:AE$219)-[1]DATOS_CANTON!AE78)/(MAX([1]DATOS_CANTON!AE$3:AE$219)-MIN([1]DATOS_CANTON!AE$3:AE$219))</f>
        <v>0.99374130737134914</v>
      </c>
      <c r="AF77" s="500">
        <f>(MAX([1]DATOS_CANTON!AF$3:AF$219)-[1]DATOS_CANTON!AF78)/(MAX([1]DATOS_CANTON!AF$3:AF$219)-MIN([1]DATOS_CANTON!AF$3:AF$219))</f>
        <v>1</v>
      </c>
      <c r="AG77" s="500">
        <f>([1]DATOS_CANTON!AG78-MIN([1]DATOS_CANTON!AG$3:AG$219))/(MAX([1]DATOS_CANTON!AG$3:AG$219)-MIN([1]DATOS_CANTON!AG$3:AG$219))</f>
        <v>2.3082914394958578E-3</v>
      </c>
      <c r="AH77" s="500">
        <f>(MAX([1]DATOS_CANTON!AH$3:AH$219)-[1]DATOS_CANTON!AH78)/(MAX([1]DATOS_CANTON!AH$3:AH$219)-MIN([1]DATOS_CANTON!AH$3:AH$219))</f>
        <v>1</v>
      </c>
      <c r="AI77" s="501">
        <f t="shared" si="4"/>
        <v>0.56247768428491118</v>
      </c>
      <c r="AJ77" s="501">
        <f t="shared" si="5"/>
        <v>0.71565293104791727</v>
      </c>
      <c r="AK77" s="501"/>
      <c r="AL77" s="502" t="str">
        <f t="shared" si="6"/>
        <v>MODERADAMENTE VULNERABLE</v>
      </c>
      <c r="AM77" s="503" t="str">
        <f t="shared" si="7"/>
        <v>2</v>
      </c>
    </row>
    <row r="78" spans="1:39">
      <c r="A78" s="492" t="str">
        <f>[1]DATOS_CANTON!A79</f>
        <v>GUAYAS</v>
      </c>
      <c r="B78" s="499">
        <f>[1]DATOS_CANTON!B79</f>
        <v>904</v>
      </c>
      <c r="C78" s="492" t="str">
        <f>[1]DATOS_CANTON!C79</f>
        <v>BALZAR</v>
      </c>
      <c r="D78" s="500">
        <f>([1]DATOS_CANTON!D79-MIN([1]DATOS_CANTON!D$3:D$219))/(MAX([1]DATOS_CANTON!D$3:D$219)-MIN([1]DATOS_CANTON!D$3:D$219))</f>
        <v>0.41217598629625063</v>
      </c>
      <c r="E78" s="500">
        <f>([1]DATOS_CANTON!E79-MIN([1]DATOS_CANTON!E$3:E$219))/(MAX([1]DATOS_CANTON!E$3:E$219)-MIN([1]DATOS_CANTON!E$3:E$219))</f>
        <v>1.1728466311249974E-2</v>
      </c>
      <c r="F78" s="500">
        <f>([1]DATOS_CANTON!F79-MIN([1]DATOS_CANTON!F$3:F$219))/(MAX([1]DATOS_CANTON!F$3:F$219)-MIN([1]DATOS_CANTON!F$3:F$219))</f>
        <v>1.3698630136986301E-2</v>
      </c>
      <c r="G78" s="500">
        <f>([1]DATOS_CANTON!G79-MIN([1]DATOS_CANTON!G$3:G$219))/(MAX([1]DATOS_CANTON!G$3:G$219)-MIN([1]DATOS_CANTON!G$3:G$219))</f>
        <v>2.733788078237398E-2</v>
      </c>
      <c r="H78" s="500">
        <f>([1]DATOS_CANTON!H79-MIN([1]DATOS_CANTON!H$3:H$219))/(MAX([1]DATOS_CANTON!H$3:H$219)-MIN([1]DATOS_CANTON!H$3:H$219))</f>
        <v>2.1221627606569479E-2</v>
      </c>
      <c r="I78" s="500">
        <f>([1]DATOS_CANTON!I79-MIN([1]DATOS_CANTON!I$3:I$219))/(MAX([1]DATOS_CANTON!I$3:I$219)-MIN([1]DATOS_CANTON!I$3:I$219))</f>
        <v>2.4027193567914072E-2</v>
      </c>
      <c r="J78" s="500">
        <f>(MAX([1]DATOS_CANTON!J$3:J$219)-[1]DATOS_CANTON!J79)/(MAX([1]DATOS_CANTON!J$3:J$219)-MIN([1]DATOS_CANTON!J$3:J$219))</f>
        <v>0.99273417617139625</v>
      </c>
      <c r="K78" s="500">
        <f>(MAX([1]DATOS_CANTON!K$3:K$219)-[1]DATOS_CANTON!K79)/(MAX([1]DATOS_CANTON!K$3:K$219)-MIN([1]DATOS_CANTON!K$3:K$219))</f>
        <v>0.98200625332130453</v>
      </c>
      <c r="L78" s="500">
        <f>(MAX([1]DATOS_CANTON!L$3:L$219)-[1]DATOS_CANTON!L79)/(MAX([1]DATOS_CANTON!L$3:L$219)-MIN([1]DATOS_CANTON!L$3:L$219))</f>
        <v>0.98166262270644022</v>
      </c>
      <c r="M78" s="500">
        <f>(MAX([1]DATOS_CANTON!M$3:M$219)-[1]DATOS_CANTON!M79)/(MAX([1]DATOS_CANTON!M$3:M$219)-MIN([1]DATOS_CANTON!M$3:M$219))</f>
        <v>0.98731929258090556</v>
      </c>
      <c r="N78" s="500">
        <f>(MAX([1]DATOS_CANTON!N$3:N$219)-[1]DATOS_CANTON!N79)/(MAX([1]DATOS_CANTON!N$3:N$219)-MIN([1]DATOS_CANTON!N$3:N$219))</f>
        <v>0.98442002015834629</v>
      </c>
      <c r="O78" s="500">
        <f>(MAX([1]DATOS_CANTON!O$3:O$219)-[1]DATOS_CANTON!O79)/(MAX([1]DATOS_CANTON!O$3:O$219)-MIN([1]DATOS_CANTON!O$3:O$219))</f>
        <v>0.99539305491762786</v>
      </c>
      <c r="P78" s="500">
        <f>(MAX([1]DATOS_CANTON!P$3:P$219)-[1]DATOS_CANTON!P79)/(MAX([1]DATOS_CANTON!P$3:P$219)-MIN([1]DATOS_CANTON!P$3:P$219))</f>
        <v>0.98200780473685045</v>
      </c>
      <c r="Q78" s="500">
        <f>([1]DATOS_CANTON!Q79-MIN([1]DATOS_CANTON!Q$3:Q$219))/(MAX([1]DATOS_CANTON!Q$3:Q$219)-MIN([1]DATOS_CANTON!Q$3:Q$219))</f>
        <v>1.4096543760598742E-2</v>
      </c>
      <c r="R78" s="500">
        <f>(MAX([1]DATOS_CANTON!R$3:R$219)-[1]DATOS_CANTON!R79)/(MAX([1]DATOS_CANTON!R$3:R$219)-MIN([1]DATOS_CANTON!R$3:R$219))</f>
        <v>0.99787876999717373</v>
      </c>
      <c r="S78" s="500">
        <f>(MAX([1]DATOS_CANTON!S$3:S$219)-[1]DATOS_CANTON!S79)/(MAX([1]DATOS_CANTON!S$3:S$219)-MIN([1]DATOS_CANTON!S$3:S$219))</f>
        <v>0.99403942393846023</v>
      </c>
      <c r="T78" s="500">
        <f>([1]DATOS_CANTON!T79-MIN([1]DATOS_CANTON!T$3:T$219))/(MAX([1]DATOS_CANTON!T$3:T$219)-MIN([1]DATOS_CANTON!T$3:T$219))</f>
        <v>0.33703372306433577</v>
      </c>
      <c r="U78" s="500">
        <f>(MAX([1]DATOS_CANTON!U$3:U$219)-[1]DATOS_CANTON!U79)/(MAX([1]DATOS_CANTON!U$3:U$219)-MIN([1]DATOS_CANTON!U$3:U$219))</f>
        <v>0.96415345148112741</v>
      </c>
      <c r="V78" s="500">
        <f>(MAX([1]DATOS_CANTON!V$3:V$219)-[1]DATOS_CANTON!V79)/(MAX([1]DATOS_CANTON!V$3:V$219)-MIN([1]DATOS_CANTON!V$3:V$219))</f>
        <v>0.99954031246634556</v>
      </c>
      <c r="W78" s="500">
        <f>(MAX([1]DATOS_CANTON!W$3:W$219)-[1]DATOS_CANTON!W79)/(MAX([1]DATOS_CANTON!W$3:W$219)-MIN([1]DATOS_CANTON!W$3:W$219))</f>
        <v>0.98500071914360265</v>
      </c>
      <c r="X78" s="500">
        <f>([1]DATOS_CANTON!X79-MIN([1]DATOS_CANTON!X$3:X$219))/(MAX([1]DATOS_CANTON!X$3:X$219)-MIN([1]DATOS_CANTON!X$3:X$219))</f>
        <v>2.1276595744680851E-2</v>
      </c>
      <c r="Y78" s="500">
        <f>(MAX([1]DATOS_CANTON!Y$3:Y$219)-[1]DATOS_CANTON!Y79)/(MAX([1]DATOS_CANTON!Y$3:Y$219)-MIN([1]DATOS_CANTON!Y$3:Y$219))</f>
        <v>0.78977914833624496</v>
      </c>
      <c r="Z78" s="500">
        <f>(MAX([1]DATOS_CANTON!Z$3:Z$219)-[1]DATOS_CANTON!Z79)/(MAX([1]DATOS_CANTON!Z$3:Z$219)-MIN([1]DATOS_CANTON!Z$3:Z$219))</f>
        <v>0.99939704552306297</v>
      </c>
      <c r="AA78" s="500">
        <f>(MAX([1]DATOS_CANTON!AA$3:AA$219)-[1]DATOS_CANTON!AA79)/(MAX([1]DATOS_CANTON!AA$3:AA$219)-MIN([1]DATOS_CANTON!AA$3:AA$219))</f>
        <v>0.99268114174188826</v>
      </c>
      <c r="AB78" s="500">
        <f>(MAX([1]DATOS_CANTON!AB$3:AB$219)-[1]DATOS_CANTON!AB79)/(MAX([1]DATOS_CANTON!AB$3:AB$219)-MIN([1]DATOS_CANTON!AB$3:AB$219))</f>
        <v>0.12520493860206783</v>
      </c>
      <c r="AC78" s="500">
        <f>(MAX([1]DATOS_CANTON!AC$3:AC$219)-[1]DATOS_CANTON!AC79)/(MAX([1]DATOS_CANTON!AC$3:AC$219)-MIN([1]DATOS_CANTON!AC$3:AC$219))</f>
        <v>0.98103721868086269</v>
      </c>
      <c r="AD78" s="500">
        <f>([1]DATOS_CANTON!AD79-MIN([1]DATOS_CANTON!AD$3:AD$219))/(MAX([1]DATOS_CANTON!AD$3:AD$219)-MIN([1]DATOS_CANTON!AD$3:AD$219))</f>
        <v>3.2028469750889681E-2</v>
      </c>
      <c r="AE78" s="500">
        <f>(MAX([1]DATOS_CANTON!AE$3:AE$219)-[1]DATOS_CANTON!AE79)/(MAX([1]DATOS_CANTON!AE$3:AE$219)-MIN([1]DATOS_CANTON!AE$3:AE$219))</f>
        <v>0.99026425591098743</v>
      </c>
      <c r="AF78" s="500">
        <f>(MAX([1]DATOS_CANTON!AF$3:AF$219)-[1]DATOS_CANTON!AF79)/(MAX([1]DATOS_CANTON!AF$3:AF$219)-MIN([1]DATOS_CANTON!AF$3:AF$219))</f>
        <v>1</v>
      </c>
      <c r="AG78" s="500">
        <f>([1]DATOS_CANTON!AG79-MIN([1]DATOS_CANTON!AG$3:AG$219))/(MAX([1]DATOS_CANTON!AG$3:AG$219)-MIN([1]DATOS_CANTON!AG$3:AG$219))</f>
        <v>9.1304963534659771E-3</v>
      </c>
      <c r="AH78" s="500">
        <f>(MAX([1]DATOS_CANTON!AH$3:AH$219)-[1]DATOS_CANTON!AH79)/(MAX([1]DATOS_CANTON!AH$3:AH$219)-MIN([1]DATOS_CANTON!AH$3:AH$219))</f>
        <v>1</v>
      </c>
      <c r="AI78" s="501">
        <f t="shared" si="4"/>
        <v>0.58476234463660437</v>
      </c>
      <c r="AJ78" s="501">
        <f t="shared" si="5"/>
        <v>0.7719587386754303</v>
      </c>
      <c r="AK78" s="501"/>
      <c r="AL78" s="502" t="str">
        <f t="shared" si="6"/>
        <v>VULNERABLE.</v>
      </c>
      <c r="AM78" s="503" t="str">
        <f t="shared" si="7"/>
        <v>3</v>
      </c>
    </row>
    <row r="79" spans="1:39">
      <c r="A79" s="492" t="str">
        <f>[1]DATOS_CANTON!A80</f>
        <v>GUAYAS</v>
      </c>
      <c r="B79" s="499">
        <f>[1]DATOS_CANTON!B80</f>
        <v>905</v>
      </c>
      <c r="C79" s="492" t="str">
        <f>[1]DATOS_CANTON!C80</f>
        <v>COLIMES</v>
      </c>
      <c r="D79" s="500">
        <f>([1]DATOS_CANTON!D80-MIN([1]DATOS_CANTON!D$3:D$219))/(MAX([1]DATOS_CANTON!D$3:D$219)-MIN([1]DATOS_CANTON!D$3:D$219))</f>
        <v>0.44700736570318006</v>
      </c>
      <c r="E79" s="500">
        <f>([1]DATOS_CANTON!E80-MIN([1]DATOS_CANTON!E$3:E$219))/(MAX([1]DATOS_CANTON!E$3:E$219)-MIN([1]DATOS_CANTON!E$3:E$219))</f>
        <v>7.9331087780412663E-3</v>
      </c>
      <c r="F79" s="500">
        <f>([1]DATOS_CANTON!F80-MIN([1]DATOS_CANTON!F$3:F$219))/(MAX([1]DATOS_CANTON!F$3:F$219)-MIN([1]DATOS_CANTON!F$3:F$219))</f>
        <v>9.1324200913242004E-3</v>
      </c>
      <c r="G79" s="500">
        <f>([1]DATOS_CANTON!G80-MIN([1]DATOS_CANTON!G$3:G$219))/(MAX([1]DATOS_CANTON!G$3:G$219)-MIN([1]DATOS_CANTON!G$3:G$219))</f>
        <v>1.1802979332597587E-2</v>
      </c>
      <c r="H79" s="500">
        <f>([1]DATOS_CANTON!H80-MIN([1]DATOS_CANTON!H$3:H$219))/(MAX([1]DATOS_CANTON!H$3:H$219)-MIN([1]DATOS_CANTON!H$3:H$219))</f>
        <v>0.10186381251153349</v>
      </c>
      <c r="I79" s="500">
        <f>([1]DATOS_CANTON!I80-MIN([1]DATOS_CANTON!I$3:I$219))/(MAX([1]DATOS_CANTON!I$3:I$219)-MIN([1]DATOS_CANTON!I$3:I$219))</f>
        <v>1.1493628447700499E-2</v>
      </c>
      <c r="J79" s="500">
        <f>(MAX([1]DATOS_CANTON!J$3:J$219)-[1]DATOS_CANTON!J80)/(MAX([1]DATOS_CANTON!J$3:J$219)-MIN([1]DATOS_CANTON!J$3:J$219))</f>
        <v>0.99693774667631196</v>
      </c>
      <c r="K79" s="500">
        <f>(MAX([1]DATOS_CANTON!K$3:K$219)-[1]DATOS_CANTON!K80)/(MAX([1]DATOS_CANTON!K$3:K$219)-MIN([1]DATOS_CANTON!K$3:K$219))</f>
        <v>0.99885067414758333</v>
      </c>
      <c r="L79" s="500">
        <f>(MAX([1]DATOS_CANTON!L$3:L$219)-[1]DATOS_CANTON!L80)/(MAX([1]DATOS_CANTON!L$3:L$219)-MIN([1]DATOS_CANTON!L$3:L$219))</f>
        <v>0.99217374756172982</v>
      </c>
      <c r="M79" s="500">
        <f>(MAX([1]DATOS_CANTON!M$3:M$219)-[1]DATOS_CANTON!M80)/(MAX([1]DATOS_CANTON!M$3:M$219)-MIN([1]DATOS_CANTON!M$3:M$219))</f>
        <v>0.99470332591342348</v>
      </c>
      <c r="N79" s="500">
        <f>(MAX([1]DATOS_CANTON!N$3:N$219)-[1]DATOS_CANTON!N80)/(MAX([1]DATOS_CANTON!N$3:N$219)-MIN([1]DATOS_CANTON!N$3:N$219))</f>
        <v>0.99354826071936087</v>
      </c>
      <c r="O79" s="500">
        <f>(MAX([1]DATOS_CANTON!O$3:O$219)-[1]DATOS_CANTON!O80)/(MAX([1]DATOS_CANTON!O$3:O$219)-MIN([1]DATOS_CANTON!O$3:O$219))</f>
        <v>0.99910044977511248</v>
      </c>
      <c r="P79" s="500">
        <f>(MAX([1]DATOS_CANTON!P$3:P$219)-[1]DATOS_CANTON!P80)/(MAX([1]DATOS_CANTON!P$3:P$219)-MIN([1]DATOS_CANTON!P$3:P$219))</f>
        <v>0.99255708383120445</v>
      </c>
      <c r="Q79" s="500">
        <f>([1]DATOS_CANTON!Q80-MIN([1]DATOS_CANTON!Q$3:Q$219))/(MAX([1]DATOS_CANTON!Q$3:Q$219)-MIN([1]DATOS_CANTON!Q$3:Q$219))</f>
        <v>5.8272272822354528E-3</v>
      </c>
      <c r="R79" s="500">
        <f>(MAX([1]DATOS_CANTON!R$3:R$219)-[1]DATOS_CANTON!R80)/(MAX([1]DATOS_CANTON!R$3:R$219)-MIN([1]DATOS_CANTON!R$3:R$219))</f>
        <v>0.99959625197603597</v>
      </c>
      <c r="S79" s="500">
        <f>(MAX([1]DATOS_CANTON!S$3:S$219)-[1]DATOS_CANTON!S80)/(MAX([1]DATOS_CANTON!S$3:S$219)-MIN([1]DATOS_CANTON!S$3:S$219))</f>
        <v>0.99686400489521187</v>
      </c>
      <c r="T79" s="500">
        <f>([1]DATOS_CANTON!T80-MIN([1]DATOS_CANTON!T$3:T$219))/(MAX([1]DATOS_CANTON!T$3:T$219)-MIN([1]DATOS_CANTON!T$3:T$219))</f>
        <v>0.2673239355221726</v>
      </c>
      <c r="U79" s="500">
        <f>(MAX([1]DATOS_CANTON!U$3:U$219)-[1]DATOS_CANTON!U80)/(MAX([1]DATOS_CANTON!U$3:U$219)-MIN([1]DATOS_CANTON!U$3:U$219))</f>
        <v>0.98157285992274856</v>
      </c>
      <c r="V79" s="500">
        <f>(MAX([1]DATOS_CANTON!V$3:V$219)-[1]DATOS_CANTON!V80)/(MAX([1]DATOS_CANTON!V$3:V$219)-MIN([1]DATOS_CANTON!V$3:V$219))</f>
        <v>0.99990519123903265</v>
      </c>
      <c r="W79" s="500">
        <f>(MAX([1]DATOS_CANTON!W$3:W$219)-[1]DATOS_CANTON!W80)/(MAX([1]DATOS_CANTON!W$3:W$219)-MIN([1]DATOS_CANTON!W$3:W$219))</f>
        <v>0.99521255830199917</v>
      </c>
      <c r="X79" s="500">
        <f>([1]DATOS_CANTON!X80-MIN([1]DATOS_CANTON!X$3:X$219))/(MAX([1]DATOS_CANTON!X$3:X$219)-MIN([1]DATOS_CANTON!X$3:X$219))</f>
        <v>0</v>
      </c>
      <c r="Y79" s="500">
        <f>(MAX([1]DATOS_CANTON!Y$3:Y$219)-[1]DATOS_CANTON!Y80)/(MAX([1]DATOS_CANTON!Y$3:Y$219)-MIN([1]DATOS_CANTON!Y$3:Y$219))</f>
        <v>0.81106774648309088</v>
      </c>
      <c r="Z79" s="500">
        <f>(MAX([1]DATOS_CANTON!Z$3:Z$219)-[1]DATOS_CANTON!Z80)/(MAX([1]DATOS_CANTON!Z$3:Z$219)-MIN([1]DATOS_CANTON!Z$3:Z$219))</f>
        <v>1</v>
      </c>
      <c r="AA79" s="500">
        <f>(MAX([1]DATOS_CANTON!AA$3:AA$219)-[1]DATOS_CANTON!AA80)/(MAX([1]DATOS_CANTON!AA$3:AA$219)-MIN([1]DATOS_CANTON!AA$3:AA$219))</f>
        <v>0.99914613320322032</v>
      </c>
      <c r="AB79" s="500">
        <f>(MAX([1]DATOS_CANTON!AB$3:AB$219)-[1]DATOS_CANTON!AB80)/(MAX([1]DATOS_CANTON!AB$3:AB$219)-MIN([1]DATOS_CANTON!AB$3:AB$219))</f>
        <v>0.18745304282494368</v>
      </c>
      <c r="AC79" s="500">
        <f>(MAX([1]DATOS_CANTON!AC$3:AC$219)-[1]DATOS_CANTON!AC80)/(MAX([1]DATOS_CANTON!AC$3:AC$219)-MIN([1]DATOS_CANTON!AC$3:AC$219))</f>
        <v>0.9907625773868729</v>
      </c>
      <c r="AD79" s="500">
        <f>([1]DATOS_CANTON!AD80-MIN([1]DATOS_CANTON!AD$3:AD$219))/(MAX([1]DATOS_CANTON!AD$3:AD$219)-MIN([1]DATOS_CANTON!AD$3:AD$219))</f>
        <v>1.601423487544484E-2</v>
      </c>
      <c r="AE79" s="500">
        <f>(MAX([1]DATOS_CANTON!AE$3:AE$219)-[1]DATOS_CANTON!AE80)/(MAX([1]DATOS_CANTON!AE$3:AE$219)-MIN([1]DATOS_CANTON!AE$3:AE$219))</f>
        <v>0.99582753824756609</v>
      </c>
      <c r="AF79" s="500">
        <f>(MAX([1]DATOS_CANTON!AF$3:AF$219)-[1]DATOS_CANTON!AF80)/(MAX([1]DATOS_CANTON!AF$3:AF$219)-MIN([1]DATOS_CANTON!AF$3:AF$219))</f>
        <v>1</v>
      </c>
      <c r="AG79" s="500">
        <f>([1]DATOS_CANTON!AG80-MIN([1]DATOS_CANTON!AG$3:AG$219))/(MAX([1]DATOS_CANTON!AG$3:AG$219)-MIN([1]DATOS_CANTON!AG$3:AG$219))</f>
        <v>7.8903207533810096E-2</v>
      </c>
      <c r="AH79" s="500">
        <f>(MAX([1]DATOS_CANTON!AH$3:AH$219)-[1]DATOS_CANTON!AH80)/(MAX([1]DATOS_CANTON!AH$3:AH$219)-MIN([1]DATOS_CANTON!AH$3:AH$219))</f>
        <v>1</v>
      </c>
      <c r="AI79" s="501">
        <f t="shared" si="4"/>
        <v>0.59421044082442664</v>
      </c>
      <c r="AJ79" s="501">
        <f t="shared" si="5"/>
        <v>0.79583088561427018</v>
      </c>
      <c r="AK79" s="501"/>
      <c r="AL79" s="502" t="str">
        <f t="shared" si="6"/>
        <v>ALTAMENTE VULNERABLE</v>
      </c>
      <c r="AM79" s="503" t="str">
        <f t="shared" si="7"/>
        <v>4</v>
      </c>
    </row>
    <row r="80" spans="1:39">
      <c r="A80" s="492" t="str">
        <f>[1]DATOS_CANTON!A81</f>
        <v>GUAYAS</v>
      </c>
      <c r="B80" s="499">
        <f>[1]DATOS_CANTON!B81</f>
        <v>906</v>
      </c>
      <c r="C80" s="492" t="str">
        <f>[1]DATOS_CANTON!C81</f>
        <v>DAULE</v>
      </c>
      <c r="D80" s="500">
        <f>([1]DATOS_CANTON!D81-MIN([1]DATOS_CANTON!D$3:D$219))/(MAX([1]DATOS_CANTON!D$3:D$219)-MIN([1]DATOS_CANTON!D$3:D$219))</f>
        <v>0.22628416673992424</v>
      </c>
      <c r="E80" s="500">
        <f>([1]DATOS_CANTON!E81-MIN([1]DATOS_CANTON!E$3:E$219))/(MAX([1]DATOS_CANTON!E$3:E$219)-MIN([1]DATOS_CANTON!E$3:E$219))</f>
        <v>6.7696394225356851E-2</v>
      </c>
      <c r="F80" s="500">
        <f>([1]DATOS_CANTON!F81-MIN([1]DATOS_CANTON!F$3:F$219))/(MAX([1]DATOS_CANTON!F$3:F$219)-MIN([1]DATOS_CANTON!F$3:F$219))</f>
        <v>2.7397260273972601E-2</v>
      </c>
      <c r="G80" s="500">
        <f>([1]DATOS_CANTON!G81-MIN([1]DATOS_CANTON!G$3:G$219))/(MAX([1]DATOS_CANTON!G$3:G$219)-MIN([1]DATOS_CANTON!G$3:G$219))</f>
        <v>5.4312320218419384E-2</v>
      </c>
      <c r="H80" s="500">
        <f>([1]DATOS_CANTON!H81-MIN([1]DATOS_CANTON!H$3:H$219))/(MAX([1]DATOS_CANTON!H$3:H$219)-MIN([1]DATOS_CANTON!H$3:H$219))</f>
        <v>0.35947591806606383</v>
      </c>
      <c r="I80" s="500">
        <f>([1]DATOS_CANTON!I81-MIN([1]DATOS_CANTON!I$3:I$219))/(MAX([1]DATOS_CANTON!I$3:I$219)-MIN([1]DATOS_CANTON!I$3:I$219))</f>
        <v>5.0739596752914153E-2</v>
      </c>
      <c r="J80" s="500">
        <f>(MAX([1]DATOS_CANTON!J$3:J$219)-[1]DATOS_CANTON!J81)/(MAX([1]DATOS_CANTON!J$3:J$219)-MIN([1]DATOS_CANTON!J$3:J$219))</f>
        <v>0.97823063977481006</v>
      </c>
      <c r="K80" s="500">
        <f>(MAX([1]DATOS_CANTON!K$3:K$219)-[1]DATOS_CANTON!K81)/(MAX([1]DATOS_CANTON!K$3:K$219)-MIN([1]DATOS_CANTON!K$3:K$219))</f>
        <v>0.96106504195657283</v>
      </c>
      <c r="L80" s="500">
        <f>(MAX([1]DATOS_CANTON!L$3:L$219)-[1]DATOS_CANTON!L81)/(MAX([1]DATOS_CANTON!L$3:L$219)-MIN([1]DATOS_CANTON!L$3:L$219))</f>
        <v>0.95377674167816417</v>
      </c>
      <c r="M80" s="500">
        <f>(MAX([1]DATOS_CANTON!M$3:M$219)-[1]DATOS_CANTON!M81)/(MAX([1]DATOS_CANTON!M$3:M$219)-MIN([1]DATOS_CANTON!M$3:M$219))</f>
        <v>0.97062694161101737</v>
      </c>
      <c r="N80" s="500">
        <f>(MAX([1]DATOS_CANTON!N$3:N$219)-[1]DATOS_CANTON!N81)/(MAX([1]DATOS_CANTON!N$3:N$219)-MIN([1]DATOS_CANTON!N$3:N$219))</f>
        <v>0.96191817705866223</v>
      </c>
      <c r="O80" s="500">
        <f>(MAX([1]DATOS_CANTON!O$3:O$219)-[1]DATOS_CANTON!O81)/(MAX([1]DATOS_CANTON!O$3:O$219)-MIN([1]DATOS_CANTON!O$3:O$219))</f>
        <v>0.9883890424729832</v>
      </c>
      <c r="P80" s="500">
        <f>(MAX([1]DATOS_CANTON!P$3:P$219)-[1]DATOS_CANTON!P81)/(MAX([1]DATOS_CANTON!P$3:P$219)-MIN([1]DATOS_CANTON!P$3:P$219))</f>
        <v>0.96087571194837784</v>
      </c>
      <c r="Q80" s="500">
        <f>([1]DATOS_CANTON!Q81-MIN([1]DATOS_CANTON!Q$3:Q$219))/(MAX([1]DATOS_CANTON!Q$3:Q$219)-MIN([1]DATOS_CANTON!Q$3:Q$219))</f>
        <v>3.0596918148026876E-2</v>
      </c>
      <c r="R80" s="500">
        <f>(MAX([1]DATOS_CANTON!R$3:R$219)-[1]DATOS_CANTON!R81)/(MAX([1]DATOS_CANTON!R$3:R$219)-MIN([1]DATOS_CANTON!R$3:R$219))</f>
        <v>0.98199283813120564</v>
      </c>
      <c r="S80" s="500">
        <f>(MAX([1]DATOS_CANTON!S$3:S$219)-[1]DATOS_CANTON!S81)/(MAX([1]DATOS_CANTON!S$3:S$219)-MIN([1]DATOS_CANTON!S$3:S$219))</f>
        <v>0.97000590047859436</v>
      </c>
      <c r="T80" s="500">
        <f>([1]DATOS_CANTON!T81-MIN([1]DATOS_CANTON!T$3:T$219))/(MAX([1]DATOS_CANTON!T$3:T$219)-MIN([1]DATOS_CANTON!T$3:T$219))</f>
        <v>0.1446446292550036</v>
      </c>
      <c r="U80" s="500">
        <f>(MAX([1]DATOS_CANTON!U$3:U$219)-[1]DATOS_CANTON!U81)/(MAX([1]DATOS_CANTON!U$3:U$219)-MIN([1]DATOS_CANTON!U$3:U$219))</f>
        <v>0.57448521286168752</v>
      </c>
      <c r="V80" s="500">
        <f>(MAX([1]DATOS_CANTON!V$3:V$219)-[1]DATOS_CANTON!V81)/(MAX([1]DATOS_CANTON!V$3:V$219)-MIN([1]DATOS_CANTON!V$3:V$219))</f>
        <v>0.99594660199803564</v>
      </c>
      <c r="W80" s="500">
        <f>(MAX([1]DATOS_CANTON!W$3:W$219)-[1]DATOS_CANTON!W81)/(MAX([1]DATOS_CANTON!W$3:W$219)-MIN([1]DATOS_CANTON!W$3:W$219))</f>
        <v>0.97302184141856207</v>
      </c>
      <c r="X80" s="500">
        <f>([1]DATOS_CANTON!X81-MIN([1]DATOS_CANTON!X$3:X$219))/(MAX([1]DATOS_CANTON!X$3:X$219)-MIN([1]DATOS_CANTON!X$3:X$219))</f>
        <v>0</v>
      </c>
      <c r="Y80" s="500">
        <f>(MAX([1]DATOS_CANTON!Y$3:Y$219)-[1]DATOS_CANTON!Y81)/(MAX([1]DATOS_CANTON!Y$3:Y$219)-MIN([1]DATOS_CANTON!Y$3:Y$219))</f>
        <v>0.61784075011693662</v>
      </c>
      <c r="Z80" s="500">
        <f>(MAX([1]DATOS_CANTON!Z$3:Z$219)-[1]DATOS_CANTON!Z81)/(MAX([1]DATOS_CANTON!Z$3:Z$219)-MIN([1]DATOS_CANTON!Z$3:Z$219))</f>
        <v>1</v>
      </c>
      <c r="AA80" s="500">
        <f>(MAX([1]DATOS_CANTON!AA$3:AA$219)-[1]DATOS_CANTON!AA81)/(MAX([1]DATOS_CANTON!AA$3:AA$219)-MIN([1]DATOS_CANTON!AA$3:AA$219))</f>
        <v>0.98328860697731157</v>
      </c>
      <c r="AB80" s="500">
        <f>(MAX([1]DATOS_CANTON!AB$3:AB$219)-[1]DATOS_CANTON!AB81)/(MAX([1]DATOS_CANTON!AB$3:AB$219)-MIN([1]DATOS_CANTON!AB$3:AB$219))</f>
        <v>0.22231404958677684</v>
      </c>
      <c r="AC80" s="500">
        <f>(MAX([1]DATOS_CANTON!AC$3:AC$219)-[1]DATOS_CANTON!AC81)/(MAX([1]DATOS_CANTON!AC$3:AC$219)-MIN([1]DATOS_CANTON!AC$3:AC$219))</f>
        <v>0.95212804777603322</v>
      </c>
      <c r="AD80" s="500">
        <f>([1]DATOS_CANTON!AD81-MIN([1]DATOS_CANTON!AD$3:AD$219))/(MAX([1]DATOS_CANTON!AD$3:AD$219)-MIN([1]DATOS_CANTON!AD$3:AD$219))</f>
        <v>6.9395017793594305E-2</v>
      </c>
      <c r="AE80" s="500">
        <f>(MAX([1]DATOS_CANTON!AE$3:AE$219)-[1]DATOS_CANTON!AE81)/(MAX([1]DATOS_CANTON!AE$3:AE$219)-MIN([1]DATOS_CANTON!AE$3:AE$219))</f>
        <v>0.97079276773296241</v>
      </c>
      <c r="AF80" s="500">
        <f>(MAX([1]DATOS_CANTON!AF$3:AF$219)-[1]DATOS_CANTON!AF81)/(MAX([1]DATOS_CANTON!AF$3:AF$219)-MIN([1]DATOS_CANTON!AF$3:AF$219))</f>
        <v>1</v>
      </c>
      <c r="AG80" s="500">
        <f>([1]DATOS_CANTON!AG81-MIN([1]DATOS_CANTON!AG$3:AG$219))/(MAX([1]DATOS_CANTON!AG$3:AG$219)-MIN([1]DATOS_CANTON!AG$3:AG$219))</f>
        <v>1.8554839623309494E-2</v>
      </c>
      <c r="AH80" s="500">
        <f>(MAX([1]DATOS_CANTON!AH$3:AH$219)-[1]DATOS_CANTON!AH81)/(MAX([1]DATOS_CANTON!AH$3:AH$219)-MIN([1]DATOS_CANTON!AH$3:AH$219))</f>
        <v>1</v>
      </c>
      <c r="AI80" s="501">
        <f t="shared" si="4"/>
        <v>0.5602575605549589</v>
      </c>
      <c r="AJ80" s="501">
        <f t="shared" si="5"/>
        <v>0.71004342847192348</v>
      </c>
      <c r="AK80" s="501"/>
      <c r="AL80" s="502" t="str">
        <f t="shared" si="6"/>
        <v>MODERADAMENTE VULNERABLE</v>
      </c>
      <c r="AM80" s="503" t="str">
        <f t="shared" si="7"/>
        <v>2</v>
      </c>
    </row>
    <row r="81" spans="1:39">
      <c r="A81" s="492" t="str">
        <f>[1]DATOS_CANTON!A82</f>
        <v>GUAYAS</v>
      </c>
      <c r="B81" s="499">
        <f>[1]DATOS_CANTON!B82</f>
        <v>907</v>
      </c>
      <c r="C81" s="492" t="str">
        <f>[1]DATOS_CANTON!C82</f>
        <v>DURAN</v>
      </c>
      <c r="D81" s="500">
        <f>([1]DATOS_CANTON!D82-MIN([1]DATOS_CANTON!D$3:D$219))/(MAX([1]DATOS_CANTON!D$3:D$219)-MIN([1]DATOS_CANTON!D$3:D$219))</f>
        <v>1.3302455299165487E-2</v>
      </c>
      <c r="E81" s="500">
        <f>([1]DATOS_CANTON!E82-MIN([1]DATOS_CANTON!E$3:E$219))/(MAX([1]DATOS_CANTON!E$3:E$219)-MIN([1]DATOS_CANTON!E$3:E$219))</f>
        <v>0.20440180520293111</v>
      </c>
      <c r="F81" s="500">
        <f>([1]DATOS_CANTON!F82-MIN([1]DATOS_CANTON!F$3:F$219))/(MAX([1]DATOS_CANTON!F$3:F$219)-MIN([1]DATOS_CANTON!F$3:F$219))</f>
        <v>5.4794520547945202E-2</v>
      </c>
      <c r="G81" s="500">
        <f>([1]DATOS_CANTON!G82-MIN([1]DATOS_CANTON!G$3:G$219))/(MAX([1]DATOS_CANTON!G$3:G$219)-MIN([1]DATOS_CANTON!G$3:G$219))</f>
        <v>0.10324836783810018</v>
      </c>
      <c r="H81" s="500">
        <f>([1]DATOS_CANTON!H82-MIN([1]DATOS_CANTON!H$3:H$219))/(MAX([1]DATOS_CANTON!H$3:H$219)-MIN([1]DATOS_CANTON!H$3:H$219))</f>
        <v>0.25318324414098542</v>
      </c>
      <c r="I81" s="500">
        <f>([1]DATOS_CANTON!I82-MIN([1]DATOS_CANTON!I$3:I$219))/(MAX([1]DATOS_CANTON!I$3:I$219)-MIN([1]DATOS_CANTON!I$3:I$219))</f>
        <v>0.10221646204231145</v>
      </c>
      <c r="J81" s="500">
        <f>(MAX([1]DATOS_CANTON!J$3:J$219)-[1]DATOS_CANTON!J82)/(MAX([1]DATOS_CANTON!J$3:J$219)-MIN([1]DATOS_CANTON!J$3:J$219))</f>
        <v>0.94780863353036204</v>
      </c>
      <c r="K81" s="500">
        <f>(MAX([1]DATOS_CANTON!K$3:K$219)-[1]DATOS_CANTON!K82)/(MAX([1]DATOS_CANTON!K$3:K$219)-MIN([1]DATOS_CANTON!K$3:K$219))</f>
        <v>0.95150586403351578</v>
      </c>
      <c r="L81" s="500">
        <f>(MAX([1]DATOS_CANTON!L$3:L$219)-[1]DATOS_CANTON!L82)/(MAX([1]DATOS_CANTON!L$3:L$219)-MIN([1]DATOS_CANTON!L$3:L$219))</f>
        <v>0.91187814199850925</v>
      </c>
      <c r="M81" s="500">
        <f>(MAX([1]DATOS_CANTON!M$3:M$219)-[1]DATOS_CANTON!M82)/(MAX([1]DATOS_CANTON!M$3:M$219)-MIN([1]DATOS_CANTON!M$3:M$219))</f>
        <v>0.91317727061471099</v>
      </c>
      <c r="N81" s="500">
        <f>(MAX([1]DATOS_CANTON!N$3:N$219)-[1]DATOS_CANTON!N82)/(MAX([1]DATOS_CANTON!N$3:N$219)-MIN([1]DATOS_CANTON!N$3:N$219))</f>
        <v>0.91265310192786442</v>
      </c>
      <c r="O81" s="500">
        <f>(MAX([1]DATOS_CANTON!O$3:O$219)-[1]DATOS_CANTON!O82)/(MAX([1]DATOS_CANTON!O$3:O$219)-MIN([1]DATOS_CANTON!O$3:O$219))</f>
        <v>0.95370522831070015</v>
      </c>
      <c r="P81" s="500">
        <f>(MAX([1]DATOS_CANTON!P$3:P$219)-[1]DATOS_CANTON!P82)/(MAX([1]DATOS_CANTON!P$3:P$219)-MIN([1]DATOS_CANTON!P$3:P$219))</f>
        <v>0.90358626069797854</v>
      </c>
      <c r="Q81" s="500">
        <f>([1]DATOS_CANTON!Q82-MIN([1]DATOS_CANTON!Q$3:Q$219))/(MAX([1]DATOS_CANTON!Q$3:Q$219)-MIN([1]DATOS_CANTON!Q$3:Q$219))</f>
        <v>6.6400976636932632E-2</v>
      </c>
      <c r="R81" s="500">
        <f>(MAX([1]DATOS_CANTON!R$3:R$219)-[1]DATOS_CANTON!R82)/(MAX([1]DATOS_CANTON!R$3:R$219)-MIN([1]DATOS_CANTON!R$3:R$219))</f>
        <v>0.95553802529947229</v>
      </c>
      <c r="S81" s="500">
        <f>(MAX([1]DATOS_CANTON!S$3:S$219)-[1]DATOS_CANTON!S82)/(MAX([1]DATOS_CANTON!S$3:S$219)-MIN([1]DATOS_CANTON!S$3:S$219))</f>
        <v>0.94015931292204813</v>
      </c>
      <c r="T81" s="500">
        <f>([1]DATOS_CANTON!T82-MIN([1]DATOS_CANTON!T$3:T$219))/(MAX([1]DATOS_CANTON!T$3:T$219)-MIN([1]DATOS_CANTON!T$3:T$219))</f>
        <v>0.11079809869013413</v>
      </c>
      <c r="U81" s="500">
        <f>(MAX([1]DATOS_CANTON!U$3:U$219)-[1]DATOS_CANTON!U82)/(MAX([1]DATOS_CANTON!U$3:U$219)-MIN([1]DATOS_CANTON!U$3:U$219))</f>
        <v>0.64253124700463249</v>
      </c>
      <c r="V81" s="500">
        <f>(MAX([1]DATOS_CANTON!V$3:V$219)-[1]DATOS_CANTON!V82)/(MAX([1]DATOS_CANTON!V$3:V$219)-MIN([1]DATOS_CANTON!V$3:V$219))</f>
        <v>0.76773119826414515</v>
      </c>
      <c r="W81" s="500">
        <f>(MAX([1]DATOS_CANTON!W$3:W$219)-[1]DATOS_CANTON!W82)/(MAX([1]DATOS_CANTON!W$3:W$219)-MIN([1]DATOS_CANTON!W$3:W$219))</f>
        <v>0.91438081735807186</v>
      </c>
      <c r="X81" s="500">
        <f>([1]DATOS_CANTON!X82-MIN([1]DATOS_CANTON!X$3:X$219))/(MAX([1]DATOS_CANTON!X$3:X$219)-MIN([1]DATOS_CANTON!X$3:X$219))</f>
        <v>2.1276595744680851E-2</v>
      </c>
      <c r="Y81" s="500">
        <f>(MAX([1]DATOS_CANTON!Y$3:Y$219)-[1]DATOS_CANTON!Y82)/(MAX([1]DATOS_CANTON!Y$3:Y$219)-MIN([1]DATOS_CANTON!Y$3:Y$219))</f>
        <v>0.62645982791049681</v>
      </c>
      <c r="Z81" s="500">
        <f>(MAX([1]DATOS_CANTON!Z$3:Z$219)-[1]DATOS_CANTON!Z82)/(MAX([1]DATOS_CANTON!Z$3:Z$219)-MIN([1]DATOS_CANTON!Z$3:Z$219))</f>
        <v>0.99186011456135059</v>
      </c>
      <c r="AA81" s="500">
        <f>(MAX([1]DATOS_CANTON!AA$3:AA$219)-[1]DATOS_CANTON!AA82)/(MAX([1]DATOS_CANTON!AA$3:AA$219)-MIN([1]DATOS_CANTON!AA$3:AA$219))</f>
        <v>0.97109050988045864</v>
      </c>
      <c r="AB81" s="500">
        <f>(MAX([1]DATOS_CANTON!AB$3:AB$219)-[1]DATOS_CANTON!AB82)/(MAX([1]DATOS_CANTON!AB$3:AB$219)-MIN([1]DATOS_CANTON!AB$3:AB$219))</f>
        <v>0.22830578512396699</v>
      </c>
      <c r="AC81" s="500">
        <f>(MAX([1]DATOS_CANTON!AC$3:AC$219)-[1]DATOS_CANTON!AC82)/(MAX([1]DATOS_CANTON!AC$3:AC$219)-MIN([1]DATOS_CANTON!AC$3:AC$219))</f>
        <v>0.90516107104057586</v>
      </c>
      <c r="AD81" s="500">
        <f>([1]DATOS_CANTON!AD82-MIN([1]DATOS_CANTON!AD$3:AD$219))/(MAX([1]DATOS_CANTON!AD$3:AD$219)-MIN([1]DATOS_CANTON!AD$3:AD$219))</f>
        <v>0.11921708185053381</v>
      </c>
      <c r="AE81" s="500">
        <f>(MAX([1]DATOS_CANTON!AE$3:AE$219)-[1]DATOS_CANTON!AE82)/(MAX([1]DATOS_CANTON!AE$3:AE$219)-MIN([1]DATOS_CANTON!AE$3:AE$219))</f>
        <v>0.91168289290681503</v>
      </c>
      <c r="AF81" s="500">
        <f>(MAX([1]DATOS_CANTON!AF$3:AF$219)-[1]DATOS_CANTON!AF82)/(MAX([1]DATOS_CANTON!AF$3:AF$219)-MIN([1]DATOS_CANTON!AF$3:AF$219))</f>
        <v>0.97802197802197799</v>
      </c>
      <c r="AG81" s="500">
        <f>([1]DATOS_CANTON!AG82-MIN([1]DATOS_CANTON!AG$3:AG$219))/(MAX([1]DATOS_CANTON!AG$3:AG$219)-MIN([1]DATOS_CANTON!AG$3:AG$219))</f>
        <v>3.3817177653473057E-2</v>
      </c>
      <c r="AH81" s="500">
        <f>(MAX([1]DATOS_CANTON!AH$3:AH$219)-[1]DATOS_CANTON!AH82)/(MAX([1]DATOS_CANTON!AH$3:AH$219)-MIN([1]DATOS_CANTON!AH$3:AH$219))</f>
        <v>1</v>
      </c>
      <c r="AI81" s="501">
        <f t="shared" si="4"/>
        <v>0.53944646062588741</v>
      </c>
      <c r="AJ81" s="501">
        <f t="shared" si="5"/>
        <v>0.65746081017618552</v>
      </c>
      <c r="AK81" s="501"/>
      <c r="AL81" s="502" t="str">
        <f t="shared" si="6"/>
        <v>MENOS VULNERABLE</v>
      </c>
      <c r="AM81" s="503" t="str">
        <f t="shared" si="7"/>
        <v>1</v>
      </c>
    </row>
    <row r="82" spans="1:39">
      <c r="A82" s="492" t="str">
        <f>[1]DATOS_CANTON!A83</f>
        <v>GUAYAS</v>
      </c>
      <c r="B82" s="499">
        <f>[1]DATOS_CANTON!B83</f>
        <v>908</v>
      </c>
      <c r="C82" s="492" t="str">
        <f>[1]DATOS_CANTON!C83</f>
        <v>EL EMPALME</v>
      </c>
      <c r="D82" s="500">
        <f>([1]DATOS_CANTON!D83-MIN([1]DATOS_CANTON!D$3:D$219))/(MAX([1]DATOS_CANTON!D$3:D$219)-MIN([1]DATOS_CANTON!D$3:D$219))</f>
        <v>0.29587450759617762</v>
      </c>
      <c r="E82" s="500">
        <f>([1]DATOS_CANTON!E83-MIN([1]DATOS_CANTON!E$3:E$219))/(MAX([1]DATOS_CANTON!E$3:E$219)-MIN([1]DATOS_CANTON!E$3:E$219))</f>
        <v>2.6974455494753063E-2</v>
      </c>
      <c r="F82" s="500">
        <f>([1]DATOS_CANTON!F83-MIN([1]DATOS_CANTON!F$3:F$219))/(MAX([1]DATOS_CANTON!F$3:F$219)-MIN([1]DATOS_CANTON!F$3:F$219))</f>
        <v>0</v>
      </c>
      <c r="G82" s="500">
        <f>([1]DATOS_CANTON!G83-MIN([1]DATOS_CANTON!G$3:G$219))/(MAX([1]DATOS_CANTON!G$3:G$219)-MIN([1]DATOS_CANTON!G$3:G$219))</f>
        <v>3.6946915402378322E-2</v>
      </c>
      <c r="H82" s="500">
        <f>([1]DATOS_CANTON!H83-MIN([1]DATOS_CANTON!H$3:H$219))/(MAX([1]DATOS_CANTON!H$3:H$219)-MIN([1]DATOS_CANTON!H$3:H$219))</f>
        <v>6.9016423694408566E-2</v>
      </c>
      <c r="I82" s="500">
        <f>([1]DATOS_CANTON!I83-MIN([1]DATOS_CANTON!I$3:I$219))/(MAX([1]DATOS_CANTON!I$3:I$219)-MIN([1]DATOS_CANTON!I$3:I$219))</f>
        <v>3.8337963897123878E-2</v>
      </c>
      <c r="J82" s="500">
        <f>(MAX([1]DATOS_CANTON!J$3:J$219)-[1]DATOS_CANTON!J83)/(MAX([1]DATOS_CANTON!J$3:J$219)-MIN([1]DATOS_CANTON!J$3:J$219))</f>
        <v>0.99196954988249497</v>
      </c>
      <c r="K82" s="500">
        <f>(MAX([1]DATOS_CANTON!K$3:K$219)-[1]DATOS_CANTON!K83)/(MAX([1]DATOS_CANTON!K$3:K$219)-MIN([1]DATOS_CANTON!K$3:K$219))</f>
        <v>0.97980028918521445</v>
      </c>
      <c r="L82" s="500">
        <f>(MAX([1]DATOS_CANTON!L$3:L$219)-[1]DATOS_CANTON!L83)/(MAX([1]DATOS_CANTON!L$3:L$219)-MIN([1]DATOS_CANTON!L$3:L$219))</f>
        <v>0.97377293559795108</v>
      </c>
      <c r="M82" s="500">
        <f>(MAX([1]DATOS_CANTON!M$3:M$219)-[1]DATOS_CANTON!M83)/(MAX([1]DATOS_CANTON!M$3:M$219)-MIN([1]DATOS_CANTON!M$3:M$219))</f>
        <v>0.98056472852099186</v>
      </c>
      <c r="N82" s="500">
        <f>(MAX([1]DATOS_CANTON!N$3:N$219)-[1]DATOS_CANTON!N83)/(MAX([1]DATOS_CANTON!N$3:N$219)-MIN([1]DATOS_CANTON!N$3:N$219))</f>
        <v>0.9767716016625293</v>
      </c>
      <c r="O82" s="500">
        <f>(MAX([1]DATOS_CANTON!O$3:O$219)-[1]DATOS_CANTON!O83)/(MAX([1]DATOS_CANTON!O$3:O$219)-MIN([1]DATOS_CANTON!O$3:O$219))</f>
        <v>0.99867407336794034</v>
      </c>
      <c r="P82" s="500">
        <f>(MAX([1]DATOS_CANTON!P$3:P$219)-[1]DATOS_CANTON!P83)/(MAX([1]DATOS_CANTON!P$3:P$219)-MIN([1]DATOS_CANTON!P$3:P$219))</f>
        <v>0.97302053199995053</v>
      </c>
      <c r="Q82" s="500">
        <f>([1]DATOS_CANTON!Q83-MIN([1]DATOS_CANTON!Q$3:Q$219))/(MAX([1]DATOS_CANTON!Q$3:Q$219)-MIN([1]DATOS_CANTON!Q$3:Q$219))</f>
        <v>1.9992338348849583E-2</v>
      </c>
      <c r="R82" s="500">
        <f>(MAX([1]DATOS_CANTON!R$3:R$219)-[1]DATOS_CANTON!R83)/(MAX([1]DATOS_CANTON!R$3:R$219)-MIN([1]DATOS_CANTON!R$3:R$219))</f>
        <v>0.99636626778432402</v>
      </c>
      <c r="S82" s="500">
        <f>(MAX([1]DATOS_CANTON!S$3:S$219)-[1]DATOS_CANTON!S83)/(MAX([1]DATOS_CANTON!S$3:S$219)-MIN([1]DATOS_CANTON!S$3:S$219))</f>
        <v>0.9925260604471251</v>
      </c>
      <c r="T82" s="500">
        <f>([1]DATOS_CANTON!T83-MIN([1]DATOS_CANTON!T$3:T$219))/(MAX([1]DATOS_CANTON!T$3:T$219)-MIN([1]DATOS_CANTON!T$3:T$219))</f>
        <v>0.34852542035204842</v>
      </c>
      <c r="U82" s="500">
        <f>(MAX([1]DATOS_CANTON!U$3:U$219)-[1]DATOS_CANTON!U83)/(MAX([1]DATOS_CANTON!U$3:U$219)-MIN([1]DATOS_CANTON!U$3:U$219))</f>
        <v>0.92916244938570236</v>
      </c>
      <c r="V82" s="500">
        <f>(MAX([1]DATOS_CANTON!V$3:V$219)-[1]DATOS_CANTON!V83)/(MAX([1]DATOS_CANTON!V$3:V$219)-MIN([1]DATOS_CANTON!V$3:V$219))</f>
        <v>0.99837706826024575</v>
      </c>
      <c r="W82" s="500">
        <f>(MAX([1]DATOS_CANTON!W$3:W$219)-[1]DATOS_CANTON!W83)/(MAX([1]DATOS_CANTON!W$3:W$219)-MIN([1]DATOS_CANTON!W$3:W$219))</f>
        <v>0.98302821097618609</v>
      </c>
      <c r="X82" s="500">
        <f>([1]DATOS_CANTON!X83-MIN([1]DATOS_CANTON!X$3:X$219))/(MAX([1]DATOS_CANTON!X$3:X$219)-MIN([1]DATOS_CANTON!X$3:X$219))</f>
        <v>0</v>
      </c>
      <c r="Y82" s="500">
        <f>(MAX([1]DATOS_CANTON!Y$3:Y$219)-[1]DATOS_CANTON!Y83)/(MAX([1]DATOS_CANTON!Y$3:Y$219)-MIN([1]DATOS_CANTON!Y$3:Y$219))</f>
        <v>0.76208687550779852</v>
      </c>
      <c r="Z82" s="500">
        <f>(MAX([1]DATOS_CANTON!Z$3:Z$219)-[1]DATOS_CANTON!Z83)/(MAX([1]DATOS_CANTON!Z$3:Z$219)-MIN([1]DATOS_CANTON!Z$3:Z$219))</f>
        <v>0.98854386493819713</v>
      </c>
      <c r="AA82" s="500">
        <f>(MAX([1]DATOS_CANTON!AA$3:AA$219)-[1]DATOS_CANTON!AA83)/(MAX([1]DATOS_CANTON!AA$3:AA$219)-MIN([1]DATOS_CANTON!AA$3:AA$219))</f>
        <v>0.98987557940961213</v>
      </c>
      <c r="AB82" s="500">
        <f>(MAX([1]DATOS_CANTON!AB$3:AB$219)-[1]DATOS_CANTON!AB83)/(MAX([1]DATOS_CANTON!AB$3:AB$219)-MIN([1]DATOS_CANTON!AB$3:AB$219))</f>
        <v>0.18261796854172216</v>
      </c>
      <c r="AC82" s="500">
        <f>(MAX([1]DATOS_CANTON!AC$3:AC$219)-[1]DATOS_CANTON!AC83)/(MAX([1]DATOS_CANTON!AC$3:AC$219)-MIN([1]DATOS_CANTON!AC$3:AC$219))</f>
        <v>0.97345544246837279</v>
      </c>
      <c r="AD82" s="500">
        <f>([1]DATOS_CANTON!AD83-MIN([1]DATOS_CANTON!AD$3:AD$219))/(MAX([1]DATOS_CANTON!AD$3:AD$219)-MIN([1]DATOS_CANTON!AD$3:AD$219))</f>
        <v>2.3131672597864767E-2</v>
      </c>
      <c r="AE82" s="500">
        <f>(MAX([1]DATOS_CANTON!AE$3:AE$219)-[1]DATOS_CANTON!AE83)/(MAX([1]DATOS_CANTON!AE$3:AE$219)-MIN([1]DATOS_CANTON!AE$3:AE$219))</f>
        <v>0.99304589707927682</v>
      </c>
      <c r="AF82" s="500">
        <f>(MAX([1]DATOS_CANTON!AF$3:AF$219)-[1]DATOS_CANTON!AF83)/(MAX([1]DATOS_CANTON!AF$3:AF$219)-MIN([1]DATOS_CANTON!AF$3:AF$219))</f>
        <v>0.98901098901098905</v>
      </c>
      <c r="AG82" s="500">
        <f>([1]DATOS_CANTON!AG83-MIN([1]DATOS_CANTON!AG$3:AG$219))/(MAX([1]DATOS_CANTON!AG$3:AG$219)-MIN([1]DATOS_CANTON!AG$3:AG$219))</f>
        <v>3.9155986688380658E-3</v>
      </c>
      <c r="AH82" s="500">
        <f>(MAX([1]DATOS_CANTON!AH$3:AH$219)-[1]DATOS_CANTON!AH83)/(MAX([1]DATOS_CANTON!AH$3:AH$219)-MIN([1]DATOS_CANTON!AH$3:AH$219))</f>
        <v>0.90909090909090906</v>
      </c>
      <c r="AI82" s="501">
        <f t="shared" si="4"/>
        <v>0.5763993790155979</v>
      </c>
      <c r="AJ82" s="501">
        <f t="shared" si="5"/>
        <v>0.75082835005740867</v>
      </c>
      <c r="AK82" s="501"/>
      <c r="AL82" s="502" t="str">
        <f t="shared" si="6"/>
        <v>VULNERABLE.</v>
      </c>
      <c r="AM82" s="503" t="str">
        <f t="shared" si="7"/>
        <v>3</v>
      </c>
    </row>
    <row r="83" spans="1:39">
      <c r="A83" s="492" t="str">
        <f>[1]DATOS_CANTON!A84</f>
        <v>GUAYAS</v>
      </c>
      <c r="B83" s="499">
        <f>[1]DATOS_CANTON!B84</f>
        <v>909</v>
      </c>
      <c r="C83" s="492" t="str">
        <f>[1]DATOS_CANTON!C84</f>
        <v>EL TRIUNFO</v>
      </c>
      <c r="D83" s="500">
        <f>([1]DATOS_CANTON!D84-MIN([1]DATOS_CANTON!D$3:D$219))/(MAX([1]DATOS_CANTON!D$3:D$219)-MIN([1]DATOS_CANTON!D$3:D$219))</f>
        <v>0.19865247412620299</v>
      </c>
      <c r="E83" s="500">
        <f>([1]DATOS_CANTON!E84-MIN([1]DATOS_CANTON!E$3:E$219))/(MAX([1]DATOS_CANTON!E$3:E$219)-MIN([1]DATOS_CANTON!E$3:E$219))</f>
        <v>2.9406792054008077E-2</v>
      </c>
      <c r="F83" s="500">
        <f>([1]DATOS_CANTON!F84-MIN([1]DATOS_CANTON!F$3:F$219))/(MAX([1]DATOS_CANTON!F$3:F$219)-MIN([1]DATOS_CANTON!F$3:F$219))</f>
        <v>1.3698630136986301E-2</v>
      </c>
      <c r="G83" s="500">
        <f>([1]DATOS_CANTON!G84-MIN([1]DATOS_CANTON!G$3:G$219))/(MAX([1]DATOS_CANTON!G$3:G$219)-MIN([1]DATOS_CANTON!G$3:G$219))</f>
        <v>2.2076845683690793E-2</v>
      </c>
      <c r="H83" s="500">
        <f>([1]DATOS_CANTON!H84-MIN([1]DATOS_CANTON!H$3:H$219))/(MAX([1]DATOS_CANTON!H$3:H$219)-MIN([1]DATOS_CANTON!H$3:H$219))</f>
        <v>2.4912345451190258E-2</v>
      </c>
      <c r="I83" s="500">
        <f>([1]DATOS_CANTON!I84-MIN([1]DATOS_CANTON!I$3:I$219))/(MAX([1]DATOS_CANTON!I$3:I$219)-MIN([1]DATOS_CANTON!I$3:I$219))</f>
        <v>2.2094773930184549E-2</v>
      </c>
      <c r="J83" s="500">
        <f>(MAX([1]DATOS_CANTON!J$3:J$219)-[1]DATOS_CANTON!J84)/(MAX([1]DATOS_CANTON!J$3:J$219)-MIN([1]DATOS_CANTON!J$3:J$219))</f>
        <v>0.99035221535474538</v>
      </c>
      <c r="K83" s="500">
        <f>(MAX([1]DATOS_CANTON!K$3:K$219)-[1]DATOS_CANTON!K84)/(MAX([1]DATOS_CANTON!K$3:K$219)-MIN([1]DATOS_CANTON!K$3:K$219))</f>
        <v>0.98772198672714018</v>
      </c>
      <c r="L83" s="500">
        <f>(MAX([1]DATOS_CANTON!L$3:L$219)-[1]DATOS_CANTON!L84)/(MAX([1]DATOS_CANTON!L$3:L$219)-MIN([1]DATOS_CANTON!L$3:L$219))</f>
        <v>0.98375120922340109</v>
      </c>
      <c r="M83" s="500">
        <f>(MAX([1]DATOS_CANTON!M$3:M$219)-[1]DATOS_CANTON!M84)/(MAX([1]DATOS_CANTON!M$3:M$219)-MIN([1]DATOS_CANTON!M$3:M$219))</f>
        <v>0.98595109382516732</v>
      </c>
      <c r="N83" s="500">
        <f>(MAX([1]DATOS_CANTON!N$3:N$219)-[1]DATOS_CANTON!N84)/(MAX([1]DATOS_CANTON!N$3:N$219)-MIN([1]DATOS_CANTON!N$3:N$219))</f>
        <v>0.9857912150924043</v>
      </c>
      <c r="O83" s="500">
        <f>(MAX([1]DATOS_CANTON!O$3:O$219)-[1]DATOS_CANTON!O84)/(MAX([1]DATOS_CANTON!O$3:O$219)-MIN([1]DATOS_CANTON!O$3:O$219))</f>
        <v>0.99541558700418575</v>
      </c>
      <c r="P83" s="500">
        <f>(MAX([1]DATOS_CANTON!P$3:P$219)-[1]DATOS_CANTON!P84)/(MAX([1]DATOS_CANTON!P$3:P$219)-MIN([1]DATOS_CANTON!P$3:P$219))</f>
        <v>0.98540891914454998</v>
      </c>
      <c r="Q83" s="500">
        <f>([1]DATOS_CANTON!Q84-MIN([1]DATOS_CANTON!Q$3:Q$219))/(MAX([1]DATOS_CANTON!Q$3:Q$219)-MIN([1]DATOS_CANTON!Q$3:Q$219))</f>
        <v>1.2803205372496858E-2</v>
      </c>
      <c r="R83" s="500">
        <f>(MAX([1]DATOS_CANTON!R$3:R$219)-[1]DATOS_CANTON!R84)/(MAX([1]DATOS_CANTON!R$3:R$219)-MIN([1]DATOS_CANTON!R$3:R$219))</f>
        <v>0.99690666898562963</v>
      </c>
      <c r="S83" s="500">
        <f>(MAX([1]DATOS_CANTON!S$3:S$219)-[1]DATOS_CANTON!S84)/(MAX([1]DATOS_CANTON!S$3:S$219)-MIN([1]DATOS_CANTON!S$3:S$219))</f>
        <v>0.99344391267291676</v>
      </c>
      <c r="T83" s="500">
        <f>([1]DATOS_CANTON!T84-MIN([1]DATOS_CANTON!T$3:T$219))/(MAX([1]DATOS_CANTON!T$3:T$219)-MIN([1]DATOS_CANTON!T$3:T$219))</f>
        <v>0.20434851843195168</v>
      </c>
      <c r="U83" s="500">
        <f>(MAX([1]DATOS_CANTON!U$3:U$219)-[1]DATOS_CANTON!U84)/(MAX([1]DATOS_CANTON!U$3:U$219)-MIN([1]DATOS_CANTON!U$3:U$219))</f>
        <v>0.93448738191470304</v>
      </c>
      <c r="V83" s="500">
        <f>(MAX([1]DATOS_CANTON!V$3:V$219)-[1]DATOS_CANTON!V84)/(MAX([1]DATOS_CANTON!V$3:V$219)-MIN([1]DATOS_CANTON!V$3:V$219))</f>
        <v>0.9990832057359641</v>
      </c>
      <c r="W83" s="500">
        <f>(MAX([1]DATOS_CANTON!W$3:W$219)-[1]DATOS_CANTON!W84)/(MAX([1]DATOS_CANTON!W$3:W$219)-MIN([1]DATOS_CANTON!W$3:W$219))</f>
        <v>0.98021327744560194</v>
      </c>
      <c r="X83" s="500">
        <f>([1]DATOS_CANTON!X84-MIN([1]DATOS_CANTON!X$3:X$219))/(MAX([1]DATOS_CANTON!X$3:X$219)-MIN([1]DATOS_CANTON!X$3:X$219))</f>
        <v>0</v>
      </c>
      <c r="Y83" s="500">
        <f>(MAX([1]DATOS_CANTON!Y$3:Y$219)-[1]DATOS_CANTON!Y84)/(MAX([1]DATOS_CANTON!Y$3:Y$219)-MIN([1]DATOS_CANTON!Y$3:Y$219))</f>
        <v>0.71977820537089976</v>
      </c>
      <c r="Z83" s="500">
        <f>(MAX([1]DATOS_CANTON!Z$3:Z$219)-[1]DATOS_CANTON!Z84)/(MAX([1]DATOS_CANTON!Z$3:Z$219)-MIN([1]DATOS_CANTON!Z$3:Z$219))</f>
        <v>0.82815797407295744</v>
      </c>
      <c r="AA83" s="500">
        <f>(MAX([1]DATOS_CANTON!AA$3:AA$219)-[1]DATOS_CANTON!AA84)/(MAX([1]DATOS_CANTON!AA$3:AA$219)-MIN([1]DATOS_CANTON!AA$3:AA$219))</f>
        <v>0.99585264698706999</v>
      </c>
      <c r="AB83" s="500">
        <f>(MAX([1]DATOS_CANTON!AB$3:AB$219)-[1]DATOS_CANTON!AB84)/(MAX([1]DATOS_CANTON!AB$3:AB$219)-MIN([1]DATOS_CANTON!AB$3:AB$219))</f>
        <v>0.19583183614804173</v>
      </c>
      <c r="AC83" s="500">
        <f>(MAX([1]DATOS_CANTON!AC$3:AC$219)-[1]DATOS_CANTON!AC84)/(MAX([1]DATOS_CANTON!AC$3:AC$219)-MIN([1]DATOS_CANTON!AC$3:AC$219))</f>
        <v>0.98457579795275363</v>
      </c>
      <c r="AD83" s="500">
        <f>([1]DATOS_CANTON!AD84-MIN([1]DATOS_CANTON!AD$3:AD$219))/(MAX([1]DATOS_CANTON!AD$3:AD$219)-MIN([1]DATOS_CANTON!AD$3:AD$219))</f>
        <v>3.0249110320284697E-2</v>
      </c>
      <c r="AE83" s="500">
        <f>(MAX([1]DATOS_CANTON!AE$3:AE$219)-[1]DATOS_CANTON!AE84)/(MAX([1]DATOS_CANTON!AE$3:AE$219)-MIN([1]DATOS_CANTON!AE$3:AE$219))</f>
        <v>0.98052851182197498</v>
      </c>
      <c r="AF83" s="500">
        <f>(MAX([1]DATOS_CANTON!AF$3:AF$219)-[1]DATOS_CANTON!AF84)/(MAX([1]DATOS_CANTON!AF$3:AF$219)-MIN([1]DATOS_CANTON!AF$3:AF$219))</f>
        <v>1</v>
      </c>
      <c r="AG83" s="500">
        <f>([1]DATOS_CANTON!AG84-MIN([1]DATOS_CANTON!AG$3:AG$219))/(MAX([1]DATOS_CANTON!AG$3:AG$219)-MIN([1]DATOS_CANTON!AG$3:AG$219))</f>
        <v>3.8635559017205973E-2</v>
      </c>
      <c r="AH83" s="500">
        <f>(MAX([1]DATOS_CANTON!AH$3:AH$219)-[1]DATOS_CANTON!AH84)/(MAX([1]DATOS_CANTON!AH$3:AH$219)-MIN([1]DATOS_CANTON!AH$3:AH$219))</f>
        <v>1</v>
      </c>
      <c r="AI83" s="501">
        <f t="shared" si="4"/>
        <v>0.56356396427583466</v>
      </c>
      <c r="AJ83" s="501">
        <f t="shared" si="5"/>
        <v>0.7183975935751119</v>
      </c>
      <c r="AK83" s="501"/>
      <c r="AL83" s="502" t="str">
        <f t="shared" si="6"/>
        <v>MODERADAMENTE VULNERABLE</v>
      </c>
      <c r="AM83" s="503" t="str">
        <f t="shared" si="7"/>
        <v>2</v>
      </c>
    </row>
    <row r="84" spans="1:39">
      <c r="A84" s="492" t="str">
        <f>[1]DATOS_CANTON!A85</f>
        <v>GUAYAS</v>
      </c>
      <c r="B84" s="499">
        <f>[1]DATOS_CANTON!B85</f>
        <v>910</v>
      </c>
      <c r="C84" s="492" t="str">
        <f>[1]DATOS_CANTON!C85</f>
        <v>MILAGRO</v>
      </c>
      <c r="D84" s="500">
        <f>([1]DATOS_CANTON!D85-MIN([1]DATOS_CANTON!D$3:D$219))/(MAX([1]DATOS_CANTON!D$3:D$219)-MIN([1]DATOS_CANTON!D$3:D$219))</f>
        <v>6.0172218514180496E-2</v>
      </c>
      <c r="E84" s="500">
        <f>([1]DATOS_CANTON!E85-MIN([1]DATOS_CANTON!E$3:E$219))/(MAX([1]DATOS_CANTON!E$3:E$219)-MIN([1]DATOS_CANTON!E$3:E$219))</f>
        <v>0.10698824540970456</v>
      </c>
      <c r="F84" s="500">
        <f>([1]DATOS_CANTON!F85-MIN([1]DATOS_CANTON!F$3:F$219))/(MAX([1]DATOS_CANTON!F$3:F$219)-MIN([1]DATOS_CANTON!F$3:F$219))</f>
        <v>2.7397260273972601E-2</v>
      </c>
      <c r="G84" s="500">
        <f>([1]DATOS_CANTON!G85-MIN([1]DATOS_CANTON!G$3:G$219))/(MAX([1]DATOS_CANTON!G$3:G$219)-MIN([1]DATOS_CANTON!G$3:G$219))</f>
        <v>7.3517092823806293E-2</v>
      </c>
      <c r="H84" s="500">
        <f>([1]DATOS_CANTON!H85-MIN([1]DATOS_CANTON!H$3:H$219))/(MAX([1]DATOS_CANTON!H$3:H$219)-MIN([1]DATOS_CANTON!H$3:H$219))</f>
        <v>9.7065879313526476E-2</v>
      </c>
      <c r="I84" s="500">
        <f>([1]DATOS_CANTON!I85-MIN([1]DATOS_CANTON!I$3:I$219))/(MAX([1]DATOS_CANTON!I$3:I$219)-MIN([1]DATOS_CANTON!I$3:I$219))</f>
        <v>8.0703742219876765E-2</v>
      </c>
      <c r="J84" s="500">
        <f>(MAX([1]DATOS_CANTON!J$3:J$219)-[1]DATOS_CANTON!J85)/(MAX([1]DATOS_CANTON!J$3:J$219)-MIN([1]DATOS_CANTON!J$3:J$219))</f>
        <v>0.95244511744884686</v>
      </c>
      <c r="K84" s="500">
        <f>(MAX([1]DATOS_CANTON!K$3:K$219)-[1]DATOS_CANTON!K85)/(MAX([1]DATOS_CANTON!K$3:K$219)-MIN([1]DATOS_CANTON!K$3:K$219))</f>
        <v>0.97521534411804689</v>
      </c>
      <c r="L84" s="500">
        <f>(MAX([1]DATOS_CANTON!L$3:L$219)-[1]DATOS_CANTON!L85)/(MAX([1]DATOS_CANTON!L$3:L$219)-MIN([1]DATOS_CANTON!L$3:L$219))</f>
        <v>0.93297492744659594</v>
      </c>
      <c r="M84" s="500">
        <f>(MAX([1]DATOS_CANTON!M$3:M$219)-[1]DATOS_CANTON!M85)/(MAX([1]DATOS_CANTON!M$3:M$219)-MIN([1]DATOS_CANTON!M$3:M$219))</f>
        <v>0.94459365801554107</v>
      </c>
      <c r="N84" s="500">
        <f>(MAX([1]DATOS_CANTON!N$3:N$219)-[1]DATOS_CANTON!N85)/(MAX([1]DATOS_CANTON!N$3:N$219)-MIN([1]DATOS_CANTON!N$3:N$219))</f>
        <v>0.94177407693650117</v>
      </c>
      <c r="O84" s="500">
        <f>(MAX([1]DATOS_CANTON!O$3:O$219)-[1]DATOS_CANTON!O85)/(MAX([1]DATOS_CANTON!O$3:O$219)-MIN([1]DATOS_CANTON!O$3:O$219))</f>
        <v>0.98920886377620443</v>
      </c>
      <c r="P84" s="500">
        <f>(MAX([1]DATOS_CANTON!P$3:P$219)-[1]DATOS_CANTON!P85)/(MAX([1]DATOS_CANTON!P$3:P$219)-MIN([1]DATOS_CANTON!P$3:P$219))</f>
        <v>0.93673962501257546</v>
      </c>
      <c r="Q84" s="500">
        <f>([1]DATOS_CANTON!Q85-MIN([1]DATOS_CANTON!Q$3:Q$219))/(MAX([1]DATOS_CANTON!Q$3:Q$219)-MIN([1]DATOS_CANTON!Q$3:Q$219))</f>
        <v>5.1647081094751572E-2</v>
      </c>
      <c r="R84" s="500">
        <f>(MAX([1]DATOS_CANTON!R$3:R$219)-[1]DATOS_CANTON!R85)/(MAX([1]DATOS_CANTON!R$3:R$219)-MIN([1]DATOS_CANTON!R$3:R$219))</f>
        <v>0.97634347154974022</v>
      </c>
      <c r="S84" s="500">
        <f>(MAX([1]DATOS_CANTON!S$3:S$219)-[1]DATOS_CANTON!S85)/(MAX([1]DATOS_CANTON!S$3:S$219)-MIN([1]DATOS_CANTON!S$3:S$219))</f>
        <v>0.9650232741100111</v>
      </c>
      <c r="T84" s="500">
        <f>([1]DATOS_CANTON!T85-MIN([1]DATOS_CANTON!T$3:T$219))/(MAX([1]DATOS_CANTON!T$3:T$219)-MIN([1]DATOS_CANTON!T$3:T$219))</f>
        <v>0.20000227179258079</v>
      </c>
      <c r="U84" s="500">
        <f>(MAX([1]DATOS_CANTON!U$3:U$219)-[1]DATOS_CANTON!U85)/(MAX([1]DATOS_CANTON!U$3:U$219)-MIN([1]DATOS_CANTON!U$3:U$219))</f>
        <v>0.80891101930052145</v>
      </c>
      <c r="V84" s="500">
        <f>(MAX([1]DATOS_CANTON!V$3:V$219)-[1]DATOS_CANTON!V85)/(MAX([1]DATOS_CANTON!V$3:V$219)-MIN([1]DATOS_CANTON!V$3:V$219))</f>
        <v>0.99560237146245523</v>
      </c>
      <c r="W84" s="500">
        <f>(MAX([1]DATOS_CANTON!W$3:W$219)-[1]DATOS_CANTON!W85)/(MAX([1]DATOS_CANTON!W$3:W$219)-MIN([1]DATOS_CANTON!W$3:W$219))</f>
        <v>0.94103022457827368</v>
      </c>
      <c r="X84" s="500">
        <f>([1]DATOS_CANTON!X85-MIN([1]DATOS_CANTON!X$3:X$219))/(MAX([1]DATOS_CANTON!X$3:X$219)-MIN([1]DATOS_CANTON!X$3:X$219))</f>
        <v>0</v>
      </c>
      <c r="Y84" s="500">
        <f>(MAX([1]DATOS_CANTON!Y$3:Y$219)-[1]DATOS_CANTON!Y85)/(MAX([1]DATOS_CANTON!Y$3:Y$219)-MIN([1]DATOS_CANTON!Y$3:Y$219))</f>
        <v>0.56696635865963596</v>
      </c>
      <c r="Z84" s="500">
        <f>(MAX([1]DATOS_CANTON!Z$3:Z$219)-[1]DATOS_CANTON!Z85)/(MAX([1]DATOS_CANTON!Z$3:Z$219)-MIN([1]DATOS_CANTON!Z$3:Z$219))</f>
        <v>0</v>
      </c>
      <c r="AA84" s="500">
        <f>(MAX([1]DATOS_CANTON!AA$3:AA$219)-[1]DATOS_CANTON!AA85)/(MAX([1]DATOS_CANTON!AA$3:AA$219)-MIN([1]DATOS_CANTON!AA$3:AA$219))</f>
        <v>0.94828006830934375</v>
      </c>
      <c r="AB84" s="500">
        <f>(MAX([1]DATOS_CANTON!AB$3:AB$219)-[1]DATOS_CANTON!AB85)/(MAX([1]DATOS_CANTON!AB$3:AB$219)-MIN([1]DATOS_CANTON!AB$3:AB$219))</f>
        <v>0.20046620046620053</v>
      </c>
      <c r="AC84" s="500">
        <f>(MAX([1]DATOS_CANTON!AC$3:AC$219)-[1]DATOS_CANTON!AC85)/(MAX([1]DATOS_CANTON!AC$3:AC$219)-MIN([1]DATOS_CANTON!AC$3:AC$219))</f>
        <v>0.93415156462755256</v>
      </c>
      <c r="AD84" s="500">
        <f>([1]DATOS_CANTON!AD85-MIN([1]DATOS_CANTON!AD$3:AD$219))/(MAX([1]DATOS_CANTON!AD$3:AD$219)-MIN([1]DATOS_CANTON!AD$3:AD$219))</f>
        <v>8.5409252669039148E-2</v>
      </c>
      <c r="AE84" s="500">
        <f>(MAX([1]DATOS_CANTON!AE$3:AE$219)-[1]DATOS_CANTON!AE85)/(MAX([1]DATOS_CANTON!AE$3:AE$219)-MIN([1]DATOS_CANTON!AE$3:AE$219))</f>
        <v>0.93602225312934628</v>
      </c>
      <c r="AF84" s="500">
        <f>(MAX([1]DATOS_CANTON!AF$3:AF$219)-[1]DATOS_CANTON!AF85)/(MAX([1]DATOS_CANTON!AF$3:AF$219)-MIN([1]DATOS_CANTON!AF$3:AF$219))</f>
        <v>1</v>
      </c>
      <c r="AG84" s="500">
        <f>([1]DATOS_CANTON!AG85-MIN([1]DATOS_CANTON!AG$3:AG$219))/(MAX([1]DATOS_CANTON!AG$3:AG$219)-MIN([1]DATOS_CANTON!AG$3:AG$219))</f>
        <v>3.7955816752814557E-2</v>
      </c>
      <c r="AH84" s="500">
        <f>(MAX([1]DATOS_CANTON!AH$3:AH$219)-[1]DATOS_CANTON!AH85)/(MAX([1]DATOS_CANTON!AH$3:AH$219)-MIN([1]DATOS_CANTON!AH$3:AH$219))</f>
        <v>1</v>
      </c>
      <c r="AI84" s="501">
        <f t="shared" si="4"/>
        <v>0.51637004027252653</v>
      </c>
      <c r="AJ84" s="501">
        <f t="shared" si="5"/>
        <v>0.59915449252799036</v>
      </c>
      <c r="AK84" s="501"/>
      <c r="AL84" s="502" t="str">
        <f t="shared" si="6"/>
        <v>MENOS VULNERABLE</v>
      </c>
      <c r="AM84" s="503" t="str">
        <f t="shared" si="7"/>
        <v>1</v>
      </c>
    </row>
    <row r="85" spans="1:39">
      <c r="A85" s="492" t="str">
        <f>[1]DATOS_CANTON!A86</f>
        <v>GUAYAS</v>
      </c>
      <c r="B85" s="499">
        <f>[1]DATOS_CANTON!B86</f>
        <v>911</v>
      </c>
      <c r="C85" s="492" t="str">
        <f>[1]DATOS_CANTON!C86</f>
        <v>NARANJAL</v>
      </c>
      <c r="D85" s="500">
        <f>([1]DATOS_CANTON!D86-MIN([1]DATOS_CANTON!D$3:D$219))/(MAX([1]DATOS_CANTON!D$3:D$219)-MIN([1]DATOS_CANTON!D$3:D$219))</f>
        <v>0.18791177843809398</v>
      </c>
      <c r="E85" s="500">
        <f>([1]DATOS_CANTON!E86-MIN([1]DATOS_CANTON!E$3:E$219))/(MAX([1]DATOS_CANTON!E$3:E$219)-MIN([1]DATOS_CANTON!E$3:E$219))</f>
        <v>1.0216298581089387E-2</v>
      </c>
      <c r="F85" s="500">
        <f>([1]DATOS_CANTON!F86-MIN([1]DATOS_CANTON!F$3:F$219))/(MAX([1]DATOS_CANTON!F$3:F$219)-MIN([1]DATOS_CANTON!F$3:F$219))</f>
        <v>1.8264840182648401E-2</v>
      </c>
      <c r="G85" s="500">
        <f>([1]DATOS_CANTON!G86-MIN([1]DATOS_CANTON!G$3:G$219))/(MAX([1]DATOS_CANTON!G$3:G$219)-MIN([1]DATOS_CANTON!G$3:G$219))</f>
        <v>3.4620004343567309E-2</v>
      </c>
      <c r="H85" s="500">
        <f>([1]DATOS_CANTON!H86-MIN([1]DATOS_CANTON!H$3:H$219))/(MAX([1]DATOS_CANTON!H$3:H$219)-MIN([1]DATOS_CANTON!H$3:H$219))</f>
        <v>6.7724672448791295E-2</v>
      </c>
      <c r="I85" s="500">
        <f>([1]DATOS_CANTON!I86-MIN([1]DATOS_CANTON!I$3:I$219))/(MAX([1]DATOS_CANTON!I$3:I$219)-MIN([1]DATOS_CANTON!I$3:I$219))</f>
        <v>2.9855495366849304E-2</v>
      </c>
      <c r="J85" s="500">
        <f>(MAX([1]DATOS_CANTON!J$3:J$219)-[1]DATOS_CANTON!J86)/(MAX([1]DATOS_CANTON!J$3:J$219)-MIN([1]DATOS_CANTON!J$3:J$219))</f>
        <v>0.98223743145537623</v>
      </c>
      <c r="K85" s="500">
        <f>(MAX([1]DATOS_CANTON!K$3:K$219)-[1]DATOS_CANTON!K86)/(MAX([1]DATOS_CANTON!K$3:K$219)-MIN([1]DATOS_CANTON!K$3:K$219))</f>
        <v>0.99299899897425759</v>
      </c>
      <c r="L85" s="500">
        <f>(MAX([1]DATOS_CANTON!L$3:L$219)-[1]DATOS_CANTON!L86)/(MAX([1]DATOS_CANTON!L$3:L$219)-MIN([1]DATOS_CANTON!L$3:L$219))</f>
        <v>0.97464040471319602</v>
      </c>
      <c r="M85" s="500">
        <f>(MAX([1]DATOS_CANTON!M$3:M$219)-[1]DATOS_CANTON!M86)/(MAX([1]DATOS_CANTON!M$3:M$219)-MIN([1]DATOS_CANTON!M$3:M$219))</f>
        <v>0.97913945353587239</v>
      </c>
      <c r="N85" s="500">
        <f>(MAX([1]DATOS_CANTON!N$3:N$219)-[1]DATOS_CANTON!N86)/(MAX([1]DATOS_CANTON!N$3:N$219)-MIN([1]DATOS_CANTON!N$3:N$219))</f>
        <v>0.97839210476641603</v>
      </c>
      <c r="O85" s="500">
        <f>(MAX([1]DATOS_CANTON!O$3:O$219)-[1]DATOS_CANTON!O86)/(MAX([1]DATOS_CANTON!O$3:O$219)-MIN([1]DATOS_CANTON!O$3:O$219))</f>
        <v>0.99205830610706203</v>
      </c>
      <c r="P85" s="500">
        <f>(MAX([1]DATOS_CANTON!P$3:P$219)-[1]DATOS_CANTON!P86)/(MAX([1]DATOS_CANTON!P$3:P$219)-MIN([1]DATOS_CANTON!P$3:P$219))</f>
        <v>0.97862257513956574</v>
      </c>
      <c r="Q85" s="500">
        <f>([1]DATOS_CANTON!Q86-MIN([1]DATOS_CANTON!Q$3:Q$219))/(MAX([1]DATOS_CANTON!Q$3:Q$219)-MIN([1]DATOS_CANTON!Q$3:Q$219))</f>
        <v>2.1085440328805074E-2</v>
      </c>
      <c r="R85" s="500">
        <f>(MAX([1]DATOS_CANTON!R$3:R$219)-[1]DATOS_CANTON!R86)/(MAX([1]DATOS_CANTON!R$3:R$219)-MIN([1]DATOS_CANTON!R$3:R$219))</f>
        <v>0.99565505011134126</v>
      </c>
      <c r="S85" s="500">
        <f>(MAX([1]DATOS_CANTON!S$3:S$219)-[1]DATOS_CANTON!S86)/(MAX([1]DATOS_CANTON!S$3:S$219)-MIN([1]DATOS_CANTON!S$3:S$219))</f>
        <v>0.98997464979566863</v>
      </c>
      <c r="T85" s="500">
        <f>([1]DATOS_CANTON!T86-MIN([1]DATOS_CANTON!T$3:T$219))/(MAX([1]DATOS_CANTON!T$3:T$219)-MIN([1]DATOS_CANTON!T$3:T$219))</f>
        <v>0.18023834401696431</v>
      </c>
      <c r="U85" s="500">
        <f>(MAX([1]DATOS_CANTON!U$3:U$219)-[1]DATOS_CANTON!U86)/(MAX([1]DATOS_CANTON!U$3:U$219)-MIN([1]DATOS_CANTON!U$3:U$219))</f>
        <v>0.95640757854082159</v>
      </c>
      <c r="V85" s="500">
        <f>(MAX([1]DATOS_CANTON!V$3:V$219)-[1]DATOS_CANTON!V86)/(MAX([1]DATOS_CANTON!V$3:V$219)-MIN([1]DATOS_CANTON!V$3:V$219))</f>
        <v>0.99945156275439662</v>
      </c>
      <c r="W85" s="500">
        <f>(MAX([1]DATOS_CANTON!W$3:W$219)-[1]DATOS_CANTON!W86)/(MAX([1]DATOS_CANTON!W$3:W$219)-MIN([1]DATOS_CANTON!W$3:W$219))</f>
        <v>0.98362407281842656</v>
      </c>
      <c r="X85" s="500">
        <f>([1]DATOS_CANTON!X86-MIN([1]DATOS_CANTON!X$3:X$219))/(MAX([1]DATOS_CANTON!X$3:X$219)-MIN([1]DATOS_CANTON!X$3:X$219))</f>
        <v>0</v>
      </c>
      <c r="Y85" s="500">
        <f>(MAX([1]DATOS_CANTON!Y$3:Y$219)-[1]DATOS_CANTON!Y86)/(MAX([1]DATOS_CANTON!Y$3:Y$219)-MIN([1]DATOS_CANTON!Y$3:Y$219))</f>
        <v>0.71093165701828198</v>
      </c>
      <c r="Z85" s="500">
        <f>(MAX([1]DATOS_CANTON!Z$3:Z$219)-[1]DATOS_CANTON!Z86)/(MAX([1]DATOS_CANTON!Z$3:Z$219)-MIN([1]DATOS_CANTON!Z$3:Z$219))</f>
        <v>0.99095568284594515</v>
      </c>
      <c r="AA85" s="500">
        <f>(MAX([1]DATOS_CANTON!AA$3:AA$219)-[1]DATOS_CANTON!AA86)/(MAX([1]DATOS_CANTON!AA$3:AA$219)-MIN([1]DATOS_CANTON!AA$3:AA$219))</f>
        <v>0.99146133203220299</v>
      </c>
      <c r="AB85" s="500">
        <f>(MAX([1]DATOS_CANTON!AB$3:AB$219)-[1]DATOS_CANTON!AB86)/(MAX([1]DATOS_CANTON!AB$3:AB$219)-MIN([1]DATOS_CANTON!AB$3:AB$219))</f>
        <v>0.16207046541974773</v>
      </c>
      <c r="AC85" s="500">
        <f>(MAX([1]DATOS_CANTON!AC$3:AC$219)-[1]DATOS_CANTON!AC86)/(MAX([1]DATOS_CANTON!AC$3:AC$219)-MIN([1]DATOS_CANTON!AC$3:AC$219))</f>
        <v>0.97450846694232973</v>
      </c>
      <c r="AD85" s="500">
        <f>([1]DATOS_CANTON!AD86-MIN([1]DATOS_CANTON!AD$3:AD$219))/(MAX([1]DATOS_CANTON!AD$3:AD$219)-MIN([1]DATOS_CANTON!AD$3:AD$219))</f>
        <v>4.0925266903914591E-2</v>
      </c>
      <c r="AE85" s="500">
        <f>(MAX([1]DATOS_CANTON!AE$3:AE$219)-[1]DATOS_CANTON!AE86)/(MAX([1]DATOS_CANTON!AE$3:AE$219)-MIN([1]DATOS_CANTON!AE$3:AE$219))</f>
        <v>0.98261474269819193</v>
      </c>
      <c r="AF85" s="500">
        <f>(MAX([1]DATOS_CANTON!AF$3:AF$219)-[1]DATOS_CANTON!AF86)/(MAX([1]DATOS_CANTON!AF$3:AF$219)-MIN([1]DATOS_CANTON!AF$3:AF$219))</f>
        <v>1</v>
      </c>
      <c r="AG85" s="500">
        <f>([1]DATOS_CANTON!AG86-MIN([1]DATOS_CANTON!AG$3:AG$219))/(MAX([1]DATOS_CANTON!AG$3:AG$219)-MIN([1]DATOS_CANTON!AG$3:AG$219))</f>
        <v>1.2805352970332083E-2</v>
      </c>
      <c r="AH85" s="500">
        <f>(MAX([1]DATOS_CANTON!AH$3:AH$219)-[1]DATOS_CANTON!AH86)/(MAX([1]DATOS_CANTON!AH$3:AH$219)-MIN([1]DATOS_CANTON!AH$3:AH$219))</f>
        <v>1</v>
      </c>
      <c r="AI85" s="501">
        <f t="shared" si="4"/>
        <v>0.56533816832222183</v>
      </c>
      <c r="AJ85" s="501">
        <f t="shared" si="5"/>
        <v>0.7228804077688783</v>
      </c>
      <c r="AK85" s="501"/>
      <c r="AL85" s="502" t="str">
        <f t="shared" si="6"/>
        <v>MODERADAMENTE VULNERABLE</v>
      </c>
      <c r="AM85" s="503" t="str">
        <f t="shared" si="7"/>
        <v>2</v>
      </c>
    </row>
    <row r="86" spans="1:39">
      <c r="A86" s="492" t="str">
        <f>[1]DATOS_CANTON!A87</f>
        <v>GUAYAS</v>
      </c>
      <c r="B86" s="499">
        <f>[1]DATOS_CANTON!B87</f>
        <v>912</v>
      </c>
      <c r="C86" s="492" t="str">
        <f>[1]DATOS_CANTON!C87</f>
        <v>NARANJITO</v>
      </c>
      <c r="D86" s="500">
        <f>([1]DATOS_CANTON!D87-MIN([1]DATOS_CANTON!D$3:D$219))/(MAX([1]DATOS_CANTON!D$3:D$219)-MIN([1]DATOS_CANTON!D$3:D$219))</f>
        <v>0.17053332831414419</v>
      </c>
      <c r="E86" s="500">
        <f>([1]DATOS_CANTON!E87-MIN([1]DATOS_CANTON!E$3:E$219))/(MAX([1]DATOS_CANTON!E$3:E$219)-MIN([1]DATOS_CANTON!E$3:E$219))</f>
        <v>4.3011813670337122E-2</v>
      </c>
      <c r="F86" s="500">
        <f>([1]DATOS_CANTON!F87-MIN([1]DATOS_CANTON!F$3:F$219))/(MAX([1]DATOS_CANTON!F$3:F$219)-MIN([1]DATOS_CANTON!F$3:F$219))</f>
        <v>0</v>
      </c>
      <c r="G86" s="500">
        <f>([1]DATOS_CANTON!G87-MIN([1]DATOS_CANTON!G$3:G$219))/(MAX([1]DATOS_CANTON!G$3:G$219)-MIN([1]DATOS_CANTON!G$3:G$219))</f>
        <v>1.4839044237903387E-2</v>
      </c>
      <c r="H86" s="500">
        <f>([1]DATOS_CANTON!H87-MIN([1]DATOS_CANTON!H$3:H$219))/(MAX([1]DATOS_CANTON!H$3:H$219)-MIN([1]DATOS_CANTON!H$3:H$219))</f>
        <v>9.4113305037829866E-3</v>
      </c>
      <c r="I86" s="500">
        <f>([1]DATOS_CANTON!I87-MIN([1]DATOS_CANTON!I$3:I$219))/(MAX([1]DATOS_CANTON!I$3:I$219)-MIN([1]DATOS_CANTON!I$3:I$219))</f>
        <v>2.0550390364288264E-2</v>
      </c>
      <c r="J86" s="500">
        <f>(MAX([1]DATOS_CANTON!J$3:J$219)-[1]DATOS_CANTON!J87)/(MAX([1]DATOS_CANTON!J$3:J$219)-MIN([1]DATOS_CANTON!J$3:J$219))</f>
        <v>0.98846126455694783</v>
      </c>
      <c r="K86" s="500">
        <f>(MAX([1]DATOS_CANTON!K$3:K$219)-[1]DATOS_CANTON!K87)/(MAX([1]DATOS_CANTON!K$3:K$219)-MIN([1]DATOS_CANTON!K$3:K$219))</f>
        <v>0.98964988815700039</v>
      </c>
      <c r="L86" s="500">
        <f>(MAX([1]DATOS_CANTON!L$3:L$219)-[1]DATOS_CANTON!L87)/(MAX([1]DATOS_CANTON!L$3:L$219)-MIN([1]DATOS_CANTON!L$3:L$219))</f>
        <v>0.98498501355916079</v>
      </c>
      <c r="M86" s="500">
        <f>(MAX([1]DATOS_CANTON!M$3:M$219)-[1]DATOS_CANTON!M87)/(MAX([1]DATOS_CANTON!M$3:M$219)-MIN([1]DATOS_CANTON!M$3:M$219))</f>
        <v>0.98703228068458859</v>
      </c>
      <c r="N86" s="500">
        <f>(MAX([1]DATOS_CANTON!N$3:N$219)-[1]DATOS_CANTON!N87)/(MAX([1]DATOS_CANTON!N$3:N$219)-MIN([1]DATOS_CANTON!N$3:N$219))</f>
        <v>0.98861017818411057</v>
      </c>
      <c r="O86" s="500">
        <f>(MAX([1]DATOS_CANTON!O$3:O$219)-[1]DATOS_CANTON!O87)/(MAX([1]DATOS_CANTON!O$3:O$219)-MIN([1]DATOS_CANTON!O$3:O$219))</f>
        <v>0.99429418238857448</v>
      </c>
      <c r="P86" s="500">
        <f>(MAX([1]DATOS_CANTON!P$3:P$219)-[1]DATOS_CANTON!P87)/(MAX([1]DATOS_CANTON!P$3:P$219)-MIN([1]DATOS_CANTON!P$3:P$219))</f>
        <v>0.98776516602274356</v>
      </c>
      <c r="Q86" s="500">
        <f>([1]DATOS_CANTON!Q87-MIN([1]DATOS_CANTON!Q$3:Q$219))/(MAX([1]DATOS_CANTON!Q$3:Q$219)-MIN([1]DATOS_CANTON!Q$3:Q$219))</f>
        <v>1.1431362387652718E-2</v>
      </c>
      <c r="R86" s="500">
        <f>(MAX([1]DATOS_CANTON!R$3:R$219)-[1]DATOS_CANTON!R87)/(MAX([1]DATOS_CANTON!R$3:R$219)-MIN([1]DATOS_CANTON!R$3:R$219))</f>
        <v>0.99763341542876482</v>
      </c>
      <c r="S86" s="500">
        <f>(MAX([1]DATOS_CANTON!S$3:S$219)-[1]DATOS_CANTON!S87)/(MAX([1]DATOS_CANTON!S$3:S$219)-MIN([1]DATOS_CANTON!S$3:S$219))</f>
        <v>0.9962302497869272</v>
      </c>
      <c r="T86" s="500">
        <f>([1]DATOS_CANTON!T87-MIN([1]DATOS_CANTON!T$3:T$219))/(MAX([1]DATOS_CANTON!T$3:T$219)-MIN([1]DATOS_CANTON!T$3:T$219))</f>
        <v>0.25380902460888882</v>
      </c>
      <c r="U86" s="500">
        <f>(MAX([1]DATOS_CANTON!U$3:U$219)-[1]DATOS_CANTON!U87)/(MAX([1]DATOS_CANTON!U$3:U$219)-MIN([1]DATOS_CANTON!U$3:U$219))</f>
        <v>0.97083858876026707</v>
      </c>
      <c r="V86" s="500">
        <f>(MAX([1]DATOS_CANTON!V$3:V$219)-[1]DATOS_CANTON!V87)/(MAX([1]DATOS_CANTON!V$3:V$219)-MIN([1]DATOS_CANTON!V$3:V$219))</f>
        <v>0.99898233511702772</v>
      </c>
      <c r="W86" s="500">
        <f>(MAX([1]DATOS_CANTON!W$3:W$219)-[1]DATOS_CANTON!W87)/(MAX([1]DATOS_CANTON!W$3:W$219)-MIN([1]DATOS_CANTON!W$3:W$219))</f>
        <v>0.98545275226530238</v>
      </c>
      <c r="X86" s="500">
        <f>([1]DATOS_CANTON!X87-MIN([1]DATOS_CANTON!X$3:X$219))/(MAX([1]DATOS_CANTON!X$3:X$219)-MIN([1]DATOS_CANTON!X$3:X$219))</f>
        <v>0</v>
      </c>
      <c r="Y86" s="500">
        <f>(MAX([1]DATOS_CANTON!Y$3:Y$219)-[1]DATOS_CANTON!Y87)/(MAX([1]DATOS_CANTON!Y$3:Y$219)-MIN([1]DATOS_CANTON!Y$3:Y$219))</f>
        <v>0.74751636788740683</v>
      </c>
      <c r="Z86" s="500">
        <f>(MAX([1]DATOS_CANTON!Z$3:Z$219)-[1]DATOS_CANTON!Z87)/(MAX([1]DATOS_CANTON!Z$3:Z$219)-MIN([1]DATOS_CANTON!Z$3:Z$219))</f>
        <v>0.99728670485378357</v>
      </c>
      <c r="AA86" s="500">
        <f>(MAX([1]DATOS_CANTON!AA$3:AA$219)-[1]DATOS_CANTON!AA87)/(MAX([1]DATOS_CANTON!AA$3:AA$219)-MIN([1]DATOS_CANTON!AA$3:AA$219))</f>
        <v>0.99524274213222741</v>
      </c>
      <c r="AB86" s="500">
        <f>(MAX([1]DATOS_CANTON!AB$3:AB$219)-[1]DATOS_CANTON!AB87)/(MAX([1]DATOS_CANTON!AB$3:AB$219)-MIN([1]DATOS_CANTON!AB$3:AB$219))</f>
        <v>0.1544301364597348</v>
      </c>
      <c r="AC86" s="500">
        <f>(MAX([1]DATOS_CANTON!AC$3:AC$219)-[1]DATOS_CANTON!AC87)/(MAX([1]DATOS_CANTON!AC$3:AC$219)-MIN([1]DATOS_CANTON!AC$3:AC$219))</f>
        <v>0.98584151251848007</v>
      </c>
      <c r="AD86" s="500">
        <f>([1]DATOS_CANTON!AD87-MIN([1]DATOS_CANTON!AD$3:AD$219))/(MAX([1]DATOS_CANTON!AD$3:AD$219)-MIN([1]DATOS_CANTON!AD$3:AD$219))</f>
        <v>1.4234875444839857E-2</v>
      </c>
      <c r="AE86" s="500">
        <f>(MAX([1]DATOS_CANTON!AE$3:AE$219)-[1]DATOS_CANTON!AE87)/(MAX([1]DATOS_CANTON!AE$3:AE$219)-MIN([1]DATOS_CANTON!AE$3:AE$219))</f>
        <v>0.99582753824756609</v>
      </c>
      <c r="AF86" s="500">
        <f>(MAX([1]DATOS_CANTON!AF$3:AF$219)-[1]DATOS_CANTON!AF87)/(MAX([1]DATOS_CANTON!AF$3:AF$219)-MIN([1]DATOS_CANTON!AF$3:AF$219))</f>
        <v>1</v>
      </c>
      <c r="AG86" s="500">
        <f>([1]DATOS_CANTON!AG87-MIN([1]DATOS_CANTON!AG$3:AG$219))/(MAX([1]DATOS_CANTON!AG$3:AG$219)-MIN([1]DATOS_CANTON!AG$3:AG$219))</f>
        <v>7.2399631806273458E-3</v>
      </c>
      <c r="AH86" s="500">
        <f>(MAX([1]DATOS_CANTON!AH$3:AH$219)-[1]DATOS_CANTON!AH87)/(MAX([1]DATOS_CANTON!AH$3:AH$219)-MIN([1]DATOS_CANTON!AH$3:AH$219))</f>
        <v>1</v>
      </c>
      <c r="AI86" s="501">
        <f t="shared" si="4"/>
        <v>0.56811849733212716</v>
      </c>
      <c r="AJ86" s="501">
        <f t="shared" si="5"/>
        <v>0.72990535981671278</v>
      </c>
      <c r="AK86" s="501"/>
      <c r="AL86" s="502" t="str">
        <f t="shared" si="6"/>
        <v>MODERADAMENTE VULNERABLE</v>
      </c>
      <c r="AM86" s="503" t="str">
        <f t="shared" si="7"/>
        <v>2</v>
      </c>
    </row>
    <row r="87" spans="1:39">
      <c r="A87" s="492" t="str">
        <f>[1]DATOS_CANTON!A88</f>
        <v>GUAYAS</v>
      </c>
      <c r="B87" s="499">
        <f>[1]DATOS_CANTON!B88</f>
        <v>913</v>
      </c>
      <c r="C87" s="492" t="str">
        <f>[1]DATOS_CANTON!C88</f>
        <v>PALESTINA</v>
      </c>
      <c r="D87" s="500">
        <f>([1]DATOS_CANTON!D88-MIN([1]DATOS_CANTON!D$3:D$219))/(MAX([1]DATOS_CANTON!D$3:D$219)-MIN([1]DATOS_CANTON!D$3:D$219))</f>
        <v>0.37399273421451418</v>
      </c>
      <c r="E87" s="500">
        <f>([1]DATOS_CANTON!E88-MIN([1]DATOS_CANTON!E$3:E$219))/(MAX([1]DATOS_CANTON!E$3:E$219)-MIN([1]DATOS_CANTON!E$3:E$219))</f>
        <v>2.1434355303767322E-2</v>
      </c>
      <c r="F87" s="500">
        <f>([1]DATOS_CANTON!F88-MIN([1]DATOS_CANTON!F$3:F$219))/(MAX([1]DATOS_CANTON!F$3:F$219)-MIN([1]DATOS_CANTON!F$3:F$219))</f>
        <v>9.1324200913242004E-3</v>
      </c>
      <c r="G87" s="500">
        <f>([1]DATOS_CANTON!G88-MIN([1]DATOS_CANTON!G$3:G$219))/(MAX([1]DATOS_CANTON!G$3:G$219)-MIN([1]DATOS_CANTON!G$3:G$219))</f>
        <v>6.4887576954272873E-3</v>
      </c>
      <c r="H87" s="500">
        <f>([1]DATOS_CANTON!H88-MIN([1]DATOS_CANTON!H$3:H$219))/(MAX([1]DATOS_CANTON!H$3:H$219)-MIN([1]DATOS_CANTON!H$3:H$219))</f>
        <v>2.8418527403579995E-2</v>
      </c>
      <c r="I87" s="500">
        <f>([1]DATOS_CANTON!I88-MIN([1]DATOS_CANTON!I$3:I$219))/(MAX([1]DATOS_CANTON!I$3:I$219)-MIN([1]DATOS_CANTON!I$3:I$219))</f>
        <v>7.458053300634827E-3</v>
      </c>
      <c r="J87" s="500">
        <f>(MAX([1]DATOS_CANTON!J$3:J$219)-[1]DATOS_CANTON!J88)/(MAX([1]DATOS_CANTON!J$3:J$219)-MIN([1]DATOS_CANTON!J$3:J$219))</f>
        <v>0.99682717571786794</v>
      </c>
      <c r="K87" s="500">
        <f>(MAX([1]DATOS_CANTON!K$3:K$219)-[1]DATOS_CANTON!K88)/(MAX([1]DATOS_CANTON!K$3:K$219)-MIN([1]DATOS_CANTON!K$3:K$219))</f>
        <v>0.99911019934006451</v>
      </c>
      <c r="L87" s="500">
        <f>(MAX([1]DATOS_CANTON!L$3:L$219)-[1]DATOS_CANTON!L88)/(MAX([1]DATOS_CANTON!L$3:L$219)-MIN([1]DATOS_CANTON!L$3:L$219))</f>
        <v>0.99403555513265773</v>
      </c>
      <c r="M87" s="500">
        <f>(MAX([1]DATOS_CANTON!M$3:M$219)-[1]DATOS_CANTON!M88)/(MAX([1]DATOS_CANTON!M$3:M$219)-MIN([1]DATOS_CANTON!M$3:M$219))</f>
        <v>0.99544368614596834</v>
      </c>
      <c r="N87" s="500">
        <f>(MAX([1]DATOS_CANTON!N$3:N$219)-[1]DATOS_CANTON!N88)/(MAX([1]DATOS_CANTON!N$3:N$219)-MIN([1]DATOS_CANTON!N$3:N$219))</f>
        <v>0.99520972159400523</v>
      </c>
      <c r="O87" s="500">
        <f>(MAX([1]DATOS_CANTON!O$3:O$219)-[1]DATOS_CANTON!O88)/(MAX([1]DATOS_CANTON!O$3:O$219)-MIN([1]DATOS_CANTON!O$3:O$219))</f>
        <v>0.99823729753620305</v>
      </c>
      <c r="P87" s="500">
        <f>(MAX([1]DATOS_CANTON!P$3:P$219)-[1]DATOS_CANTON!P88)/(MAX([1]DATOS_CANTON!P$3:P$219)-MIN([1]DATOS_CANTON!P$3:P$219))</f>
        <v>0.9948762661517635</v>
      </c>
      <c r="Q87" s="500">
        <f>([1]DATOS_CANTON!Q88-MIN([1]DATOS_CANTON!Q$3:Q$219))/(MAX([1]DATOS_CANTON!Q$3:Q$219)-MIN([1]DATOS_CANTON!Q$3:Q$219))</f>
        <v>3.7726924244554736E-3</v>
      </c>
      <c r="R87" s="500">
        <f>(MAX([1]DATOS_CANTON!R$3:R$219)-[1]DATOS_CANTON!R88)/(MAX([1]DATOS_CANTON!R$3:R$219)-MIN([1]DATOS_CANTON!R$3:R$219))</f>
        <v>0.99959935773006647</v>
      </c>
      <c r="S87" s="500">
        <f>(MAX([1]DATOS_CANTON!S$3:S$219)-[1]DATOS_CANTON!S88)/(MAX([1]DATOS_CANTON!S$3:S$219)-MIN([1]DATOS_CANTON!S$3:S$219))</f>
        <v>0.997585174501191</v>
      </c>
      <c r="T87" s="500">
        <f>([1]DATOS_CANTON!T88-MIN([1]DATOS_CANTON!T$3:T$219))/(MAX([1]DATOS_CANTON!T$3:T$219)-MIN([1]DATOS_CANTON!T$3:T$219))</f>
        <v>0.23871768754718556</v>
      </c>
      <c r="U87" s="500">
        <f>(MAX([1]DATOS_CANTON!U$3:U$219)-[1]DATOS_CANTON!U88)/(MAX([1]DATOS_CANTON!U$3:U$219)-MIN([1]DATOS_CANTON!U$3:U$219))</f>
        <v>0.95757697621428817</v>
      </c>
      <c r="V87" s="500">
        <f>(MAX([1]DATOS_CANTON!V$3:V$219)-[1]DATOS_CANTON!V88)/(MAX([1]DATOS_CANTON!V$3:V$219)-MIN([1]DATOS_CANTON!V$3:V$219))</f>
        <v>0.99897986939959693</v>
      </c>
      <c r="W87" s="500">
        <f>(MAX([1]DATOS_CANTON!W$3:W$219)-[1]DATOS_CANTON!W88)/(MAX([1]DATOS_CANTON!W$3:W$219)-MIN([1]DATOS_CANTON!W$3:W$219))</f>
        <v>0.99488380694076306</v>
      </c>
      <c r="X87" s="500">
        <f>([1]DATOS_CANTON!X88-MIN([1]DATOS_CANTON!X$3:X$219))/(MAX([1]DATOS_CANTON!X$3:X$219)-MIN([1]DATOS_CANTON!X$3:X$219))</f>
        <v>0</v>
      </c>
      <c r="Y87" s="500">
        <f>(MAX([1]DATOS_CANTON!Y$3:Y$219)-[1]DATOS_CANTON!Y88)/(MAX([1]DATOS_CANTON!Y$3:Y$219)-MIN([1]DATOS_CANTON!Y$3:Y$219))</f>
        <v>0.75855948690754404</v>
      </c>
      <c r="Z87" s="500">
        <f>(MAX([1]DATOS_CANTON!Z$3:Z$219)-[1]DATOS_CANTON!Z88)/(MAX([1]DATOS_CANTON!Z$3:Z$219)-MIN([1]DATOS_CANTON!Z$3:Z$219))</f>
        <v>1</v>
      </c>
      <c r="AA87" s="500">
        <f>(MAX([1]DATOS_CANTON!AA$3:AA$219)-[1]DATOS_CANTON!AA88)/(MAX([1]DATOS_CANTON!AA$3:AA$219)-MIN([1]DATOS_CANTON!AA$3:AA$219))</f>
        <v>0.99963405708709441</v>
      </c>
      <c r="AB87" s="500">
        <f>(MAX([1]DATOS_CANTON!AB$3:AB$219)-[1]DATOS_CANTON!AB88)/(MAX([1]DATOS_CANTON!AB$3:AB$219)-MIN([1]DATOS_CANTON!AB$3:AB$219))</f>
        <v>7.5725542955986977E-2</v>
      </c>
      <c r="AC87" s="500">
        <f>(MAX([1]DATOS_CANTON!AC$3:AC$219)-[1]DATOS_CANTON!AC88)/(MAX([1]DATOS_CANTON!AC$3:AC$219)-MIN([1]DATOS_CANTON!AC$3:AC$219))</f>
        <v>0.9938820320661591</v>
      </c>
      <c r="AD87" s="500">
        <f>([1]DATOS_CANTON!AD88-MIN([1]DATOS_CANTON!AD$3:AD$219))/(MAX([1]DATOS_CANTON!AD$3:AD$219)-MIN([1]DATOS_CANTON!AD$3:AD$219))</f>
        <v>1.0676156583629894E-2</v>
      </c>
      <c r="AE87" s="500">
        <f>(MAX([1]DATOS_CANTON!AE$3:AE$219)-[1]DATOS_CANTON!AE88)/(MAX([1]DATOS_CANTON!AE$3:AE$219)-MIN([1]DATOS_CANTON!AE$3:AE$219))</f>
        <v>0.99860917941585536</v>
      </c>
      <c r="AF87" s="500">
        <f>(MAX([1]DATOS_CANTON!AF$3:AF$219)-[1]DATOS_CANTON!AF88)/(MAX([1]DATOS_CANTON!AF$3:AF$219)-MIN([1]DATOS_CANTON!AF$3:AF$219))</f>
        <v>1</v>
      </c>
      <c r="AG87" s="500">
        <f>([1]DATOS_CANTON!AG88-MIN([1]DATOS_CANTON!AG$3:AG$219))/(MAX([1]DATOS_CANTON!AG$3:AG$219)-MIN([1]DATOS_CANTON!AG$3:AG$219))</f>
        <v>1.9836437017630815E-2</v>
      </c>
      <c r="AH87" s="500">
        <f>(MAX([1]DATOS_CANTON!AH$3:AH$219)-[1]DATOS_CANTON!AH88)/(MAX([1]DATOS_CANTON!AH$3:AH$219)-MIN([1]DATOS_CANTON!AH$3:AH$219))</f>
        <v>1</v>
      </c>
      <c r="AI87" s="501">
        <f t="shared" si="4"/>
        <v>0.57371491232977323</v>
      </c>
      <c r="AJ87" s="501">
        <f t="shared" si="5"/>
        <v>0.74404560971454192</v>
      </c>
      <c r="AK87" s="501"/>
      <c r="AL87" s="502" t="str">
        <f t="shared" si="6"/>
        <v>VULNERABLE.</v>
      </c>
      <c r="AM87" s="503" t="str">
        <f t="shared" si="7"/>
        <v>3</v>
      </c>
    </row>
    <row r="88" spans="1:39">
      <c r="A88" s="492" t="str">
        <f>[1]DATOS_CANTON!A89</f>
        <v>GUAYAS</v>
      </c>
      <c r="B88" s="499">
        <f>[1]DATOS_CANTON!B89</f>
        <v>914</v>
      </c>
      <c r="C88" s="492" t="str">
        <f>[1]DATOS_CANTON!C89</f>
        <v>PEDRO CARBO</v>
      </c>
      <c r="D88" s="500">
        <f>([1]DATOS_CANTON!D89-MIN([1]DATOS_CANTON!D$3:D$219))/(MAX([1]DATOS_CANTON!D$3:D$219)-MIN([1]DATOS_CANTON!D$3:D$219))</f>
        <v>0.44167712491410221</v>
      </c>
      <c r="E88" s="500">
        <f>([1]DATOS_CANTON!E89-MIN([1]DATOS_CANTON!E$3:E$219))/(MAX([1]DATOS_CANTON!E$3:E$219)-MIN([1]DATOS_CANTON!E$3:E$219))</f>
        <v>1.19835449168708E-2</v>
      </c>
      <c r="F88" s="500">
        <f>([1]DATOS_CANTON!F89-MIN([1]DATOS_CANTON!F$3:F$219))/(MAX([1]DATOS_CANTON!F$3:F$219)-MIN([1]DATOS_CANTON!F$3:F$219))</f>
        <v>0</v>
      </c>
      <c r="G88" s="500">
        <f>([1]DATOS_CANTON!G89-MIN([1]DATOS_CANTON!G$3:G$219))/(MAX([1]DATOS_CANTON!G$3:G$219)-MIN([1]DATOS_CANTON!G$3:G$219))</f>
        <v>2.2112303376015531E-2</v>
      </c>
      <c r="H88" s="500">
        <f>([1]DATOS_CANTON!H89-MIN([1]DATOS_CANTON!H$3:H$219))/(MAX([1]DATOS_CANTON!H$3:H$219)-MIN([1]DATOS_CANTON!H$3:H$219))</f>
        <v>0.10057206126591622</v>
      </c>
      <c r="I88" s="500">
        <f>([1]DATOS_CANTON!I89-MIN([1]DATOS_CANTON!I$3:I$219))/(MAX([1]DATOS_CANTON!I$3:I$219)-MIN([1]DATOS_CANTON!I$3:I$219))</f>
        <v>2.3313207195740916E-2</v>
      </c>
      <c r="J88" s="500">
        <f>(MAX([1]DATOS_CANTON!J$3:J$219)-[1]DATOS_CANTON!J89)/(MAX([1]DATOS_CANTON!J$3:J$219)-MIN([1]DATOS_CANTON!J$3:J$219))</f>
        <v>0.99348380978796613</v>
      </c>
      <c r="K88" s="500">
        <f>(MAX([1]DATOS_CANTON!K$3:K$219)-[1]DATOS_CANTON!K89)/(MAX([1]DATOS_CANTON!K$3:K$219)-MIN([1]DATOS_CANTON!K$3:K$219))</f>
        <v>0.99146038533311909</v>
      </c>
      <c r="L88" s="500">
        <f>(MAX([1]DATOS_CANTON!L$3:L$219)-[1]DATOS_CANTON!L89)/(MAX([1]DATOS_CANTON!L$3:L$219)-MIN([1]DATOS_CANTON!L$3:L$219))</f>
        <v>0.98391931109948139</v>
      </c>
      <c r="M88" s="500">
        <f>(MAX([1]DATOS_CANTON!M$3:M$219)-[1]DATOS_CANTON!M89)/(MAX([1]DATOS_CANTON!M$3:M$219)-MIN([1]DATOS_CANTON!M$3:M$219))</f>
        <v>0.98714317164452925</v>
      </c>
      <c r="N88" s="500">
        <f>(MAX([1]DATOS_CANTON!N$3:N$219)-[1]DATOS_CANTON!N89)/(MAX([1]DATOS_CANTON!N$3:N$219)-MIN([1]DATOS_CANTON!N$3:N$219))</f>
        <v>0.98991014221250317</v>
      </c>
      <c r="O88" s="500">
        <f>(MAX([1]DATOS_CANTON!O$3:O$219)-[1]DATOS_CANTON!O89)/(MAX([1]DATOS_CANTON!O$3:O$219)-MIN([1]DATOS_CANTON!O$3:O$219))</f>
        <v>0.99641739823729758</v>
      </c>
      <c r="P88" s="500">
        <f>(MAX([1]DATOS_CANTON!P$3:P$219)-[1]DATOS_CANTON!P89)/(MAX([1]DATOS_CANTON!P$3:P$219)-MIN([1]DATOS_CANTON!P$3:P$219))</f>
        <v>0.98723920230012052</v>
      </c>
      <c r="Q88" s="500">
        <f>([1]DATOS_CANTON!Q89-MIN([1]DATOS_CANTON!Q$3:Q$219))/(MAX([1]DATOS_CANTON!Q$3:Q$219)-MIN([1]DATOS_CANTON!Q$3:Q$219))</f>
        <v>1.1146162143791603E-2</v>
      </c>
      <c r="R88" s="500">
        <f>(MAX([1]DATOS_CANTON!R$3:R$219)-[1]DATOS_CANTON!R89)/(MAX([1]DATOS_CANTON!R$3:R$219)-MIN([1]DATOS_CANTON!R$3:R$219))</f>
        <v>0.99864589124270531</v>
      </c>
      <c r="S88" s="500">
        <f>(MAX([1]DATOS_CANTON!S$3:S$219)-[1]DATOS_CANTON!S89)/(MAX([1]DATOS_CANTON!S$3:S$219)-MIN([1]DATOS_CANTON!S$3:S$219))</f>
        <v>0.99424156996437862</v>
      </c>
      <c r="T88" s="500">
        <f>([1]DATOS_CANTON!T89-MIN([1]DATOS_CANTON!T$3:T$219))/(MAX([1]DATOS_CANTON!T$3:T$219)-MIN([1]DATOS_CANTON!T$3:T$219))</f>
        <v>0.16828259858893285</v>
      </c>
      <c r="U88" s="500">
        <f>(MAX([1]DATOS_CANTON!U$3:U$219)-[1]DATOS_CANTON!U89)/(MAX([1]DATOS_CANTON!U$3:U$219)-MIN([1]DATOS_CANTON!U$3:U$219))</f>
        <v>0.97289027964470232</v>
      </c>
      <c r="V88" s="500">
        <f>(MAX([1]DATOS_CANTON!V$3:V$219)-[1]DATOS_CANTON!V89)/(MAX([1]DATOS_CANTON!V$3:V$219)-MIN([1]DATOS_CANTON!V$3:V$219))</f>
        <v>0.99940568333235535</v>
      </c>
      <c r="W88" s="500">
        <f>(MAX([1]DATOS_CANTON!W$3:W$219)-[1]DATOS_CANTON!W89)/(MAX([1]DATOS_CANTON!W$3:W$219)-MIN([1]DATOS_CANTON!W$3:W$219))</f>
        <v>0.98742526043271894</v>
      </c>
      <c r="X88" s="500">
        <f>([1]DATOS_CANTON!X89-MIN([1]DATOS_CANTON!X$3:X$219))/(MAX([1]DATOS_CANTON!X$3:X$219)-MIN([1]DATOS_CANTON!X$3:X$219))</f>
        <v>6.3829787234042548E-2</v>
      </c>
      <c r="Y88" s="500">
        <f>(MAX([1]DATOS_CANTON!Y$3:Y$219)-[1]DATOS_CANTON!Y89)/(MAX([1]DATOS_CANTON!Y$3:Y$219)-MIN([1]DATOS_CANTON!Y$3:Y$219))</f>
        <v>0.79515588424424188</v>
      </c>
      <c r="Z88" s="500">
        <f>(MAX([1]DATOS_CANTON!Z$3:Z$219)-[1]DATOS_CANTON!Z89)/(MAX([1]DATOS_CANTON!Z$3:Z$219)-MIN([1]DATOS_CANTON!Z$3:Z$219))</f>
        <v>0.99276454627675614</v>
      </c>
      <c r="AA88" s="500">
        <f>(MAX([1]DATOS_CANTON!AA$3:AA$219)-[1]DATOS_CANTON!AA89)/(MAX([1]DATOS_CANTON!AA$3:AA$219)-MIN([1]DATOS_CANTON!AA$3:AA$219))</f>
        <v>0.99499878019029031</v>
      </c>
      <c r="AB88" s="500">
        <f>(MAX([1]DATOS_CANTON!AB$3:AB$219)-[1]DATOS_CANTON!AB89)/(MAX([1]DATOS_CANTON!AB$3:AB$219)-MIN([1]DATOS_CANTON!AB$3:AB$219))</f>
        <v>0.16744520301832555</v>
      </c>
      <c r="AC88" s="500">
        <f>(MAX([1]DATOS_CANTON!AC$3:AC$219)-[1]DATOS_CANTON!AC89)/(MAX([1]DATOS_CANTON!AC$3:AC$219)-MIN([1]DATOS_CANTON!AC$3:AC$219))</f>
        <v>0.98223829214026703</v>
      </c>
      <c r="AD88" s="500">
        <f>([1]DATOS_CANTON!AD89-MIN([1]DATOS_CANTON!AD$3:AD$219))/(MAX([1]DATOS_CANTON!AD$3:AD$219)-MIN([1]DATOS_CANTON!AD$3:AD$219))</f>
        <v>3.5587188612099642E-3</v>
      </c>
      <c r="AE88" s="500">
        <f>(MAX([1]DATOS_CANTON!AE$3:AE$219)-[1]DATOS_CANTON!AE89)/(MAX([1]DATOS_CANTON!AE$3:AE$219)-MIN([1]DATOS_CANTON!AE$3:AE$219))</f>
        <v>0.99860917941585536</v>
      </c>
      <c r="AF88" s="500">
        <f>(MAX([1]DATOS_CANTON!AF$3:AF$219)-[1]DATOS_CANTON!AF89)/(MAX([1]DATOS_CANTON!AF$3:AF$219)-MIN([1]DATOS_CANTON!AF$3:AF$219))</f>
        <v>1</v>
      </c>
      <c r="AG88" s="500">
        <f>([1]DATOS_CANTON!AG89-MIN([1]DATOS_CANTON!AG$3:AG$219))/(MAX([1]DATOS_CANTON!AG$3:AG$219)-MIN([1]DATOS_CANTON!AG$3:AG$219))</f>
        <v>0.17909792536996388</v>
      </c>
      <c r="AH88" s="500">
        <f>(MAX([1]DATOS_CANTON!AH$3:AH$219)-[1]DATOS_CANTON!AH89)/(MAX([1]DATOS_CANTON!AH$3:AH$219)-MIN([1]DATOS_CANTON!AH$3:AH$219))</f>
        <v>0.90909090909090906</v>
      </c>
      <c r="AI88" s="501">
        <f t="shared" si="4"/>
        <v>0.58759505217822994</v>
      </c>
      <c r="AJ88" s="501">
        <f t="shared" si="5"/>
        <v>0.77911603357634429</v>
      </c>
      <c r="AK88" s="501"/>
      <c r="AL88" s="502" t="str">
        <f t="shared" si="6"/>
        <v>VULNERABLE.</v>
      </c>
      <c r="AM88" s="503" t="str">
        <f t="shared" si="7"/>
        <v>3</v>
      </c>
    </row>
    <row r="89" spans="1:39">
      <c r="A89" s="492" t="str">
        <f>[1]DATOS_CANTON!A90</f>
        <v>GUAYAS</v>
      </c>
      <c r="B89" s="499">
        <f>[1]DATOS_CANTON!B90</f>
        <v>916</v>
      </c>
      <c r="C89" s="492" t="str">
        <f>[1]DATOS_CANTON!C90</f>
        <v>SAMBORONDON</v>
      </c>
      <c r="D89" s="500">
        <f>([1]DATOS_CANTON!D90-MIN([1]DATOS_CANTON!D$3:D$219))/(MAX([1]DATOS_CANTON!D$3:D$219)-MIN([1]DATOS_CANTON!D$3:D$219))</f>
        <v>8.6443728870116809E-2</v>
      </c>
      <c r="E89" s="500">
        <f>([1]DATOS_CANTON!E90-MIN([1]DATOS_CANTON!E$3:E$219))/(MAX([1]DATOS_CANTON!E$3:E$219)-MIN([1]DATOS_CANTON!E$3:E$219))</f>
        <v>4.7714228395128865E-2</v>
      </c>
      <c r="F89" s="500">
        <f>([1]DATOS_CANTON!F90-MIN([1]DATOS_CANTON!F$3:F$219))/(MAX([1]DATOS_CANTON!F$3:F$219)-MIN([1]DATOS_CANTON!F$3:F$219))</f>
        <v>4.1095890410958902E-2</v>
      </c>
      <c r="G89" s="500">
        <f>([1]DATOS_CANTON!G90-MIN([1]DATOS_CANTON!G$3:G$219))/(MAX([1]DATOS_CANTON!G$3:G$219)-MIN([1]DATOS_CANTON!G$3:G$219))</f>
        <v>2.7417660590104646E-2</v>
      </c>
      <c r="H89" s="500">
        <f>([1]DATOS_CANTON!H90-MIN([1]DATOS_CANTON!H$3:H$219))/(MAX([1]DATOS_CANTON!H$3:H$219)-MIN([1]DATOS_CANTON!H$3:H$219))</f>
        <v>9.3744233253367781E-2</v>
      </c>
      <c r="I89" s="500">
        <f>([1]DATOS_CANTON!I90-MIN([1]DATOS_CANTON!I$3:I$219))/(MAX([1]DATOS_CANTON!I$3:I$219)-MIN([1]DATOS_CANTON!I$3:I$219))</f>
        <v>2.1473916215251371E-2</v>
      </c>
      <c r="J89" s="500">
        <f>(MAX([1]DATOS_CANTON!J$3:J$219)-[1]DATOS_CANTON!J90)/(MAX([1]DATOS_CANTON!J$3:J$219)-MIN([1]DATOS_CANTON!J$3:J$219))</f>
        <v>0.97978612952919264</v>
      </c>
      <c r="K89" s="500">
        <f>(MAX([1]DATOS_CANTON!K$3:K$219)-[1]DATOS_CANTON!K90)/(MAX([1]DATOS_CANTON!K$3:K$219)-MIN([1]DATOS_CANTON!K$3:K$219))</f>
        <v>0.9583709232917681</v>
      </c>
      <c r="L89" s="500">
        <f>(MAX([1]DATOS_CANTON!L$3:L$219)-[1]DATOS_CANTON!L90)/(MAX([1]DATOS_CANTON!L$3:L$219)-MIN([1]DATOS_CANTON!L$3:L$219))</f>
        <v>0.97367778359262258</v>
      </c>
      <c r="M89" s="500">
        <f>(MAX([1]DATOS_CANTON!M$3:M$219)-[1]DATOS_CANTON!M90)/(MAX([1]DATOS_CANTON!M$3:M$219)-MIN([1]DATOS_CANTON!M$3:M$219))</f>
        <v>0.97860293697968903</v>
      </c>
      <c r="N89" s="500">
        <f>(MAX([1]DATOS_CANTON!N$3:N$219)-[1]DATOS_CANTON!N90)/(MAX([1]DATOS_CANTON!N$3:N$219)-MIN([1]DATOS_CANTON!N$3:N$219))</f>
        <v>0.97520986405581656</v>
      </c>
      <c r="O89" s="500">
        <f>(MAX([1]DATOS_CANTON!O$3:O$219)-[1]DATOS_CANTON!O90)/(MAX([1]DATOS_CANTON!O$3:O$219)-MIN([1]DATOS_CANTON!O$3:O$219))</f>
        <v>0.98470591293948406</v>
      </c>
      <c r="P89" s="500">
        <f>(MAX([1]DATOS_CANTON!P$3:P$219)-[1]DATOS_CANTON!P90)/(MAX([1]DATOS_CANTON!P$3:P$219)-MIN([1]DATOS_CANTON!P$3:P$219))</f>
        <v>0.97543855314086825</v>
      </c>
      <c r="Q89" s="500">
        <f>([1]DATOS_CANTON!Q90-MIN([1]DATOS_CANTON!Q$3:Q$219))/(MAX([1]DATOS_CANTON!Q$3:Q$219)-MIN([1]DATOS_CANTON!Q$3:Q$219))</f>
        <v>1.7578570431293322E-2</v>
      </c>
      <c r="R89" s="500">
        <f>(MAX([1]DATOS_CANTON!R$3:R$219)-[1]DATOS_CANTON!R90)/(MAX([1]DATOS_CANTON!R$3:R$219)-MIN([1]DATOS_CANTON!R$3:R$219))</f>
        <v>0.97798641543187059</v>
      </c>
      <c r="S89" s="500">
        <f>(MAX([1]DATOS_CANTON!S$3:S$219)-[1]DATOS_CANTON!S90)/(MAX([1]DATOS_CANTON!S$3:S$219)-MIN([1]DATOS_CANTON!S$3:S$219))</f>
        <v>0.96339517909045214</v>
      </c>
      <c r="T89" s="500">
        <f>([1]DATOS_CANTON!T90-MIN([1]DATOS_CANTON!T$3:T$219))/(MAX([1]DATOS_CANTON!T$3:T$219)-MIN([1]DATOS_CANTON!T$3:T$219))</f>
        <v>0.16209578282211107</v>
      </c>
      <c r="U89" s="500">
        <f>(MAX([1]DATOS_CANTON!U$3:U$219)-[1]DATOS_CANTON!U90)/(MAX([1]DATOS_CANTON!U$3:U$219)-MIN([1]DATOS_CANTON!U$3:U$219))</f>
        <v>0.43167020574981857</v>
      </c>
      <c r="V89" s="500">
        <f>(MAX([1]DATOS_CANTON!V$3:V$219)-[1]DATOS_CANTON!V90)/(MAX([1]DATOS_CANTON!V$3:V$219)-MIN([1]DATOS_CANTON!V$3:V$219))</f>
        <v>0.99444237315342421</v>
      </c>
      <c r="W89" s="500">
        <f>(MAX([1]DATOS_CANTON!W$3:W$219)-[1]DATOS_CANTON!W90)/(MAX([1]DATOS_CANTON!W$3:W$219)-MIN([1]DATOS_CANTON!W$3:W$219))</f>
        <v>0.98089132712815141</v>
      </c>
      <c r="X89" s="500">
        <f>([1]DATOS_CANTON!X90-MIN([1]DATOS_CANTON!X$3:X$219))/(MAX([1]DATOS_CANTON!X$3:X$219)-MIN([1]DATOS_CANTON!X$3:X$219))</f>
        <v>0</v>
      </c>
      <c r="Y89" s="500">
        <f>(MAX([1]DATOS_CANTON!Y$3:Y$219)-[1]DATOS_CANTON!Y90)/(MAX([1]DATOS_CANTON!Y$3:Y$219)-MIN([1]DATOS_CANTON!Y$3:Y$219))</f>
        <v>0.71721031069595031</v>
      </c>
      <c r="Z89" s="500">
        <f>(MAX([1]DATOS_CANTON!Z$3:Z$219)-[1]DATOS_CANTON!Z90)/(MAX([1]DATOS_CANTON!Z$3:Z$219)-MIN([1]DATOS_CANTON!Z$3:Z$219))</f>
        <v>0.98703647874585465</v>
      </c>
      <c r="AA89" s="500">
        <f>(MAX([1]DATOS_CANTON!AA$3:AA$219)-[1]DATOS_CANTON!AA90)/(MAX([1]DATOS_CANTON!AA$3:AA$219)-MIN([1]DATOS_CANTON!AA$3:AA$219))</f>
        <v>0.97462795803854596</v>
      </c>
      <c r="AB89" s="500">
        <f>(MAX([1]DATOS_CANTON!AB$3:AB$219)-[1]DATOS_CANTON!AB90)/(MAX([1]DATOS_CANTON!AB$3:AB$219)-MIN([1]DATOS_CANTON!AB$3:AB$219))</f>
        <v>0.15994166261545945</v>
      </c>
      <c r="AC89" s="500">
        <f>(MAX([1]DATOS_CANTON!AC$3:AC$219)-[1]DATOS_CANTON!AC90)/(MAX([1]DATOS_CANTON!AC$3:AC$219)-MIN([1]DATOS_CANTON!AC$3:AC$219))</f>
        <v>0.97460855639728006</v>
      </c>
      <c r="AD89" s="500">
        <f>([1]DATOS_CANTON!AD90-MIN([1]DATOS_CANTON!AD$3:AD$219))/(MAX([1]DATOS_CANTON!AD$3:AD$219)-MIN([1]DATOS_CANTON!AD$3:AD$219))</f>
        <v>3.0249110320284697E-2</v>
      </c>
      <c r="AE89" s="500">
        <f>(MAX([1]DATOS_CANTON!AE$3:AE$219)-[1]DATOS_CANTON!AE90)/(MAX([1]DATOS_CANTON!AE$3:AE$219)-MIN([1]DATOS_CANTON!AE$3:AE$219))</f>
        <v>0.98331015299026425</v>
      </c>
      <c r="AF89" s="500">
        <f>(MAX([1]DATOS_CANTON!AF$3:AF$219)-[1]DATOS_CANTON!AF90)/(MAX([1]DATOS_CANTON!AF$3:AF$219)-MIN([1]DATOS_CANTON!AF$3:AF$219))</f>
        <v>0.98901098901098905</v>
      </c>
      <c r="AG89" s="500">
        <f>([1]DATOS_CANTON!AG90-MIN([1]DATOS_CANTON!AG$3:AG$219))/(MAX([1]DATOS_CANTON!AG$3:AG$219)-MIN([1]DATOS_CANTON!AG$3:AG$219))</f>
        <v>6.0504142179423634E-3</v>
      </c>
      <c r="AH89" s="500">
        <f>(MAX([1]DATOS_CANTON!AH$3:AH$219)-[1]DATOS_CANTON!AH90)/(MAX([1]DATOS_CANTON!AH$3:AH$219)-MIN([1]DATOS_CANTON!AH$3:AH$219))</f>
        <v>1</v>
      </c>
      <c r="AI89" s="501">
        <f t="shared" si="4"/>
        <v>0.53658333375842304</v>
      </c>
      <c r="AJ89" s="501">
        <f t="shared" si="5"/>
        <v>0.65022665591633089</v>
      </c>
      <c r="AK89" s="501"/>
      <c r="AL89" s="502" t="str">
        <f t="shared" si="6"/>
        <v>MENOS VULNERABLE</v>
      </c>
      <c r="AM89" s="503" t="str">
        <f t="shared" si="7"/>
        <v>1</v>
      </c>
    </row>
    <row r="90" spans="1:39">
      <c r="A90" s="492" t="str">
        <f>[1]DATOS_CANTON!A91</f>
        <v>GUAYAS</v>
      </c>
      <c r="B90" s="499">
        <f>[1]DATOS_CANTON!B91</f>
        <v>918</v>
      </c>
      <c r="C90" s="492" t="str">
        <f>[1]DATOS_CANTON!C91</f>
        <v>SANTA LUCIA</v>
      </c>
      <c r="D90" s="500">
        <f>([1]DATOS_CANTON!D91-MIN([1]DATOS_CANTON!D$3:D$219))/(MAX([1]DATOS_CANTON!D$3:D$219)-MIN([1]DATOS_CANTON!D$3:D$219))</f>
        <v>0.41096170781103786</v>
      </c>
      <c r="E90" s="500">
        <f>([1]DATOS_CANTON!E91-MIN([1]DATOS_CANTON!E$3:E$219))/(MAX([1]DATOS_CANTON!E$3:E$219)-MIN([1]DATOS_CANTON!E$3:E$219))</f>
        <v>2.8210010304118488E-2</v>
      </c>
      <c r="F90" s="500">
        <f>([1]DATOS_CANTON!F91-MIN([1]DATOS_CANTON!F$3:F$219))/(MAX([1]DATOS_CANTON!F$3:F$219)-MIN([1]DATOS_CANTON!F$3:F$219))</f>
        <v>4.5662100456621002E-3</v>
      </c>
      <c r="G90" s="500">
        <f>([1]DATOS_CANTON!G91-MIN([1]DATOS_CANTON!G$3:G$219))/(MAX([1]DATOS_CANTON!G$3:G$219)-MIN([1]DATOS_CANTON!G$3:G$219))</f>
        <v>1.7072878854361959E-2</v>
      </c>
      <c r="H90" s="500">
        <f>([1]DATOS_CANTON!H91-MIN([1]DATOS_CANTON!H$3:H$219))/(MAX([1]DATOS_CANTON!H$3:H$219)-MIN([1]DATOS_CANTON!H$3:H$219))</f>
        <v>0.14707510610813804</v>
      </c>
      <c r="I90" s="500">
        <f>([1]DATOS_CANTON!I91-MIN([1]DATOS_CANTON!I$3:I$219))/(MAX([1]DATOS_CANTON!I$3:I$219)-MIN([1]DATOS_CANTON!I$3:I$219))</f>
        <v>1.8517081347882099E-2</v>
      </c>
      <c r="J90" s="500">
        <f>(MAX([1]DATOS_CANTON!J$3:J$219)-[1]DATOS_CANTON!J91)/(MAX([1]DATOS_CANTON!J$3:J$219)-MIN([1]DATOS_CANTON!J$3:J$219))</f>
        <v>0.99523045611457395</v>
      </c>
      <c r="K90" s="500">
        <f>(MAX([1]DATOS_CANTON!K$3:K$219)-[1]DATOS_CANTON!K91)/(MAX([1]DATOS_CANTON!K$3:K$219)-MIN([1]DATOS_CANTON!K$3:K$219))</f>
        <v>0.99590938863279654</v>
      </c>
      <c r="L90" s="500">
        <f>(MAX([1]DATOS_CANTON!L$3:L$219)-[1]DATOS_CANTON!L91)/(MAX([1]DATOS_CANTON!L$3:L$219)-MIN([1]DATOS_CANTON!L$3:L$219))</f>
        <v>0.98533707597887621</v>
      </c>
      <c r="M90" s="500">
        <f>(MAX([1]DATOS_CANTON!M$3:M$219)-[1]DATOS_CANTON!M91)/(MAX([1]DATOS_CANTON!M$3:M$219)-MIN([1]DATOS_CANTON!M$3:M$219))</f>
        <v>0.99311334523780403</v>
      </c>
      <c r="N90" s="500">
        <f>(MAX([1]DATOS_CANTON!N$3:N$219)-[1]DATOS_CANTON!N91)/(MAX([1]DATOS_CANTON!N$3:N$219)-MIN([1]DATOS_CANTON!N$3:N$219))</f>
        <v>0.98965371095210786</v>
      </c>
      <c r="O90" s="500">
        <f>(MAX([1]DATOS_CANTON!O$3:O$219)-[1]DATOS_CANTON!O91)/(MAX([1]DATOS_CANTON!O$3:O$219)-MIN([1]DATOS_CANTON!O$3:O$219))</f>
        <v>0.99851461552460763</v>
      </c>
      <c r="P90" s="500">
        <f>(MAX([1]DATOS_CANTON!P$3:P$219)-[1]DATOS_CANTON!P91)/(MAX([1]DATOS_CANTON!P$3:P$219)-MIN([1]DATOS_CANTON!P$3:P$219))</f>
        <v>0.98887533777284364</v>
      </c>
      <c r="Q90" s="500">
        <f>([1]DATOS_CANTON!Q91-MIN([1]DATOS_CANTON!Q$3:Q$219))/(MAX([1]DATOS_CANTON!Q$3:Q$219)-MIN([1]DATOS_CANTON!Q$3:Q$219))</f>
        <v>9.7340731315036459E-3</v>
      </c>
      <c r="R90" s="500">
        <f>(MAX([1]DATOS_CANTON!R$3:R$219)-[1]DATOS_CANTON!R91)/(MAX([1]DATOS_CANTON!R$3:R$219)-MIN([1]DATOS_CANTON!R$3:R$219))</f>
        <v>0.99888503430305331</v>
      </c>
      <c r="S90" s="500">
        <f>(MAX([1]DATOS_CANTON!S$3:S$219)-[1]DATOS_CANTON!S91)/(MAX([1]DATOS_CANTON!S$3:S$219)-MIN([1]DATOS_CANTON!S$3:S$219))</f>
        <v>0.99529600734281776</v>
      </c>
      <c r="T90" s="500">
        <f>([1]DATOS_CANTON!T91-MIN([1]DATOS_CANTON!T$3:T$219))/(MAX([1]DATOS_CANTON!T$3:T$219)-MIN([1]DATOS_CANTON!T$3:T$219))</f>
        <v>0.20295301368097513</v>
      </c>
      <c r="U90" s="500">
        <f>(MAX([1]DATOS_CANTON!U$3:U$219)-[1]DATOS_CANTON!U91)/(MAX([1]DATOS_CANTON!U$3:U$219)-MIN([1]DATOS_CANTON!U$3:U$219))</f>
        <v>0.94679075901039611</v>
      </c>
      <c r="V90" s="500">
        <f>(MAX([1]DATOS_CANTON!V$3:V$219)-[1]DATOS_CANTON!V91)/(MAX([1]DATOS_CANTON!V$3:V$219)-MIN([1]DATOS_CANTON!V$3:V$219))</f>
        <v>0.99919607608933081</v>
      </c>
      <c r="W90" s="500">
        <f>(MAX([1]DATOS_CANTON!W$3:W$219)-[1]DATOS_CANTON!W91)/(MAX([1]DATOS_CANTON!W$3:W$219)-MIN([1]DATOS_CANTON!W$3:W$219))</f>
        <v>0.99369208325628222</v>
      </c>
      <c r="X90" s="500">
        <f>([1]DATOS_CANTON!X91-MIN([1]DATOS_CANTON!X$3:X$219))/(MAX([1]DATOS_CANTON!X$3:X$219)-MIN([1]DATOS_CANTON!X$3:X$219))</f>
        <v>2.1276595744680851E-2</v>
      </c>
      <c r="Y90" s="500">
        <f>(MAX([1]DATOS_CANTON!Y$3:Y$219)-[1]DATOS_CANTON!Y91)/(MAX([1]DATOS_CANTON!Y$3:Y$219)-MIN([1]DATOS_CANTON!Y$3:Y$219))</f>
        <v>0.81910391674111871</v>
      </c>
      <c r="Z90" s="500">
        <f>(MAX([1]DATOS_CANTON!Z$3:Z$219)-[1]DATOS_CANTON!Z91)/(MAX([1]DATOS_CANTON!Z$3:Z$219)-MIN([1]DATOS_CANTON!Z$3:Z$219))</f>
        <v>0.97738920711486288</v>
      </c>
      <c r="AA90" s="500">
        <f>(MAX([1]DATOS_CANTON!AA$3:AA$219)-[1]DATOS_CANTON!AA91)/(MAX([1]DATOS_CANTON!AA$3:AA$219)-MIN([1]DATOS_CANTON!AA$3:AA$219))</f>
        <v>0.99634057087094419</v>
      </c>
      <c r="AB90" s="500">
        <f>(MAX([1]DATOS_CANTON!AB$3:AB$219)-[1]DATOS_CANTON!AB91)/(MAX([1]DATOS_CANTON!AB$3:AB$219)-MIN([1]DATOS_CANTON!AB$3:AB$219))</f>
        <v>0.22210743801652899</v>
      </c>
      <c r="AC90" s="500">
        <f>(MAX([1]DATOS_CANTON!AC$3:AC$219)-[1]DATOS_CANTON!AC91)/(MAX([1]DATOS_CANTON!AC$3:AC$219)-MIN([1]DATOS_CANTON!AC$3:AC$219))</f>
        <v>0.98416501414806146</v>
      </c>
      <c r="AD90" s="500">
        <f>([1]DATOS_CANTON!AD91-MIN([1]DATOS_CANTON!AD$3:AD$219))/(MAX([1]DATOS_CANTON!AD$3:AD$219)-MIN([1]DATOS_CANTON!AD$3:AD$219))</f>
        <v>1.601423487544484E-2</v>
      </c>
      <c r="AE90" s="500">
        <f>(MAX([1]DATOS_CANTON!AE$3:AE$219)-[1]DATOS_CANTON!AE91)/(MAX([1]DATOS_CANTON!AE$3:AE$219)-MIN([1]DATOS_CANTON!AE$3:AE$219))</f>
        <v>0.99652294853963841</v>
      </c>
      <c r="AF90" s="500">
        <f>(MAX([1]DATOS_CANTON!AF$3:AF$219)-[1]DATOS_CANTON!AF91)/(MAX([1]DATOS_CANTON!AF$3:AF$219)-MIN([1]DATOS_CANTON!AF$3:AF$219))</f>
        <v>1</v>
      </c>
      <c r="AG90" s="500">
        <f>([1]DATOS_CANTON!AG91-MIN([1]DATOS_CANTON!AG$3:AG$219))/(MAX([1]DATOS_CANTON!AG$3:AG$219)-MIN([1]DATOS_CANTON!AG$3:AG$219))</f>
        <v>1.1063513417829074E-2</v>
      </c>
      <c r="AH90" s="500">
        <f>(MAX([1]DATOS_CANTON!AH$3:AH$219)-[1]DATOS_CANTON!AH91)/(MAX([1]DATOS_CANTON!AH$3:AH$219)-MIN([1]DATOS_CANTON!AH$3:AH$219))</f>
        <v>1</v>
      </c>
      <c r="AI90" s="501">
        <f t="shared" si="4"/>
        <v>0.58999890215872408</v>
      </c>
      <c r="AJ90" s="501">
        <f t="shared" si="5"/>
        <v>0.78518975031382288</v>
      </c>
      <c r="AK90" s="501"/>
      <c r="AL90" s="502" t="str">
        <f t="shared" si="6"/>
        <v>VULNERABLE.</v>
      </c>
      <c r="AM90" s="503" t="str">
        <f t="shared" si="7"/>
        <v>3</v>
      </c>
    </row>
    <row r="91" spans="1:39">
      <c r="A91" s="492" t="str">
        <f>[1]DATOS_CANTON!A92</f>
        <v>GUAYAS</v>
      </c>
      <c r="B91" s="499">
        <f>[1]DATOS_CANTON!B92</f>
        <v>919</v>
      </c>
      <c r="C91" s="492" t="str">
        <f>[1]DATOS_CANTON!C92</f>
        <v>SALITRE</v>
      </c>
      <c r="D91" s="500">
        <f>([1]DATOS_CANTON!D92-MIN([1]DATOS_CANTON!D$3:D$219))/(MAX([1]DATOS_CANTON!D$3:D$219)-MIN([1]DATOS_CANTON!D$3:D$219))</f>
        <v>0.34347240194390061</v>
      </c>
      <c r="E91" s="500">
        <f>([1]DATOS_CANTON!E92-MIN([1]DATOS_CANTON!E$3:E$219))/(MAX([1]DATOS_CANTON!E$3:E$219)-MIN([1]DATOS_CANTON!E$3:E$219))</f>
        <v>-1.1209241627485623E-4</v>
      </c>
      <c r="F91" s="500">
        <f>([1]DATOS_CANTON!F92-MIN([1]DATOS_CANTON!F$3:F$219))/(MAX([1]DATOS_CANTON!F$3:F$219)-MIN([1]DATOS_CANTON!F$3:F$219))</f>
        <v>1.3698630136986301E-2</v>
      </c>
      <c r="G91" s="500">
        <f>([1]DATOS_CANTON!G92-MIN([1]DATOS_CANTON!G$3:G$219))/(MAX([1]DATOS_CANTON!G$3:G$219)-MIN([1]DATOS_CANTON!G$3:G$219))</f>
        <v>2.8507984629090377E-2</v>
      </c>
      <c r="H91" s="500">
        <f>([1]DATOS_CANTON!H92-MIN([1]DATOS_CANTON!H$3:H$219))/(MAX([1]DATOS_CANTON!H$3:H$219)-MIN([1]DATOS_CANTON!H$3:H$219))</f>
        <v>0.27569662299317216</v>
      </c>
      <c r="I91" s="500">
        <f>([1]DATOS_CANTON!I92-MIN([1]DATOS_CANTON!I$3:I$219))/(MAX([1]DATOS_CANTON!I$3:I$219)-MIN([1]DATOS_CANTON!I$3:I$219))</f>
        <v>2.5043848076117155E-2</v>
      </c>
      <c r="J91" s="500">
        <f>(MAX([1]DATOS_CANTON!J$3:J$219)-[1]DATOS_CANTON!J92)/(MAX([1]DATOS_CANTON!J$3:J$219)-MIN([1]DATOS_CANTON!J$3:J$219))</f>
        <v>0.99517235950928984</v>
      </c>
      <c r="K91" s="500">
        <f>(MAX([1]DATOS_CANTON!K$3:K$219)-[1]DATOS_CANTON!K92)/(MAX([1]DATOS_CANTON!K$3:K$219)-MIN([1]DATOS_CANTON!K$3:K$219))</f>
        <v>0.99833162376262097</v>
      </c>
      <c r="L91" s="500">
        <f>(MAX([1]DATOS_CANTON!L$3:L$219)-[1]DATOS_CANTON!L92)/(MAX([1]DATOS_CANTON!L$3:L$219)-MIN([1]DATOS_CANTON!L$3:L$219))</f>
        <v>0.97814199850928529</v>
      </c>
      <c r="M91" s="500">
        <f>(MAX([1]DATOS_CANTON!M$3:M$219)-[1]DATOS_CANTON!M92)/(MAX([1]DATOS_CANTON!M$3:M$219)-MIN([1]DATOS_CANTON!M$3:M$219))</f>
        <v>0.99579755876813192</v>
      </c>
      <c r="N91" s="500">
        <f>(MAX([1]DATOS_CANTON!N$3:N$219)-[1]DATOS_CANTON!N92)/(MAX([1]DATOS_CANTON!N$3:N$219)-MIN([1]DATOS_CANTON!N$3:N$219))</f>
        <v>0.98499520972159404</v>
      </c>
      <c r="O91" s="500">
        <f>(MAX([1]DATOS_CANTON!O$3:O$219)-[1]DATOS_CANTON!O92)/(MAX([1]DATOS_CANTON!O$3:O$219)-MIN([1]DATOS_CANTON!O$3:O$219))</f>
        <v>0.9997816120841313</v>
      </c>
      <c r="P91" s="500">
        <f>(MAX([1]DATOS_CANTON!P$3:P$219)-[1]DATOS_CANTON!P92)/(MAX([1]DATOS_CANTON!P$3:P$219)-MIN([1]DATOS_CANTON!P$3:P$219))</f>
        <v>0.98317622079180489</v>
      </c>
      <c r="Q91" s="500">
        <f>([1]DATOS_CANTON!Q92-MIN([1]DATOS_CANTON!Q$3:Q$219))/(MAX([1]DATOS_CANTON!Q$3:Q$219)-MIN([1]DATOS_CANTON!Q$3:Q$219))</f>
        <v>1.4316157885662527E-2</v>
      </c>
      <c r="R91" s="500">
        <f>(MAX([1]DATOS_CANTON!R$3:R$219)-[1]DATOS_CANTON!R92)/(MAX([1]DATOS_CANTON!R$3:R$219)-MIN([1]DATOS_CANTON!R$3:R$219))</f>
        <v>0.99894404362963263</v>
      </c>
      <c r="S91" s="500">
        <f>(MAX([1]DATOS_CANTON!S$3:S$219)-[1]DATOS_CANTON!S92)/(MAX([1]DATOS_CANTON!S$3:S$219)-MIN([1]DATOS_CANTON!S$3:S$219))</f>
        <v>0.99417600909110782</v>
      </c>
      <c r="T91" s="500">
        <f>([1]DATOS_CANTON!T92-MIN([1]DATOS_CANTON!T$3:T$219))/(MAX([1]DATOS_CANTON!T$3:T$219)-MIN([1]DATOS_CANTON!T$3:T$219))</f>
        <v>0.19842155169506998</v>
      </c>
      <c r="U91" s="500">
        <f>(MAX([1]DATOS_CANTON!U$3:U$219)-[1]DATOS_CANTON!U92)/(MAX([1]DATOS_CANTON!U$3:U$219)-MIN([1]DATOS_CANTON!U$3:U$219))</f>
        <v>0.93512631852328088</v>
      </c>
      <c r="V91" s="500">
        <f>(MAX([1]DATOS_CANTON!V$3:V$219)-[1]DATOS_CANTON!V92)/(MAX([1]DATOS_CANTON!V$3:V$219)-MIN([1]DATOS_CANTON!V$3:V$219))</f>
        <v>0.99936114753091621</v>
      </c>
      <c r="W91" s="500">
        <f>(MAX([1]DATOS_CANTON!W$3:W$219)-[1]DATOS_CANTON!W92)/(MAX([1]DATOS_CANTON!W$3:W$219)-MIN([1]DATOS_CANTON!W$3:W$219))</f>
        <v>0.9916990281287883</v>
      </c>
      <c r="X91" s="500">
        <f>([1]DATOS_CANTON!X92-MIN([1]DATOS_CANTON!X$3:X$219))/(MAX([1]DATOS_CANTON!X$3:X$219)-MIN([1]DATOS_CANTON!X$3:X$219))</f>
        <v>2.1276595744680851E-2</v>
      </c>
      <c r="Y91" s="500">
        <f>(MAX([1]DATOS_CANTON!Y$3:Y$219)-[1]DATOS_CANTON!Y92)/(MAX([1]DATOS_CANTON!Y$3:Y$219)-MIN([1]DATOS_CANTON!Y$3:Y$219))</f>
        <v>0.81026753592414591</v>
      </c>
      <c r="Z91" s="500">
        <f>(MAX([1]DATOS_CANTON!Z$3:Z$219)-[1]DATOS_CANTON!Z92)/(MAX([1]DATOS_CANTON!Z$3:Z$219)-MIN([1]DATOS_CANTON!Z$3:Z$219))</f>
        <v>1</v>
      </c>
      <c r="AA91" s="500">
        <f>(MAX([1]DATOS_CANTON!AA$3:AA$219)-[1]DATOS_CANTON!AA92)/(MAX([1]DATOS_CANTON!AA$3:AA$219)-MIN([1]DATOS_CANTON!AA$3:AA$219))</f>
        <v>0.99353500853866794</v>
      </c>
      <c r="AB91" s="500">
        <f>(MAX([1]DATOS_CANTON!AB$3:AB$219)-[1]DATOS_CANTON!AB92)/(MAX([1]DATOS_CANTON!AB$3:AB$219)-MIN([1]DATOS_CANTON!AB$3:AB$219))</f>
        <v>0.17513232426409139</v>
      </c>
      <c r="AC91" s="500">
        <f>(MAX([1]DATOS_CANTON!AC$3:AC$219)-[1]DATOS_CANTON!AC92)/(MAX([1]DATOS_CANTON!AC$3:AC$219)-MIN([1]DATOS_CANTON!AC$3:AC$219))</f>
        <v>0.97702321449795759</v>
      </c>
      <c r="AD91" s="500">
        <f>([1]DATOS_CANTON!AD92-MIN([1]DATOS_CANTON!AD$3:AD$219))/(MAX([1]DATOS_CANTON!AD$3:AD$219)-MIN([1]DATOS_CANTON!AD$3:AD$219))</f>
        <v>4.6263345195729534E-2</v>
      </c>
      <c r="AE91" s="500">
        <f>(MAX([1]DATOS_CANTON!AE$3:AE$219)-[1]DATOS_CANTON!AE92)/(MAX([1]DATOS_CANTON!AE$3:AE$219)-MIN([1]DATOS_CANTON!AE$3:AE$219))</f>
        <v>0.99165507649513218</v>
      </c>
      <c r="AF91" s="500">
        <f>(MAX([1]DATOS_CANTON!AF$3:AF$219)-[1]DATOS_CANTON!AF92)/(MAX([1]DATOS_CANTON!AF$3:AF$219)-MIN([1]DATOS_CANTON!AF$3:AF$219))</f>
        <v>1</v>
      </c>
      <c r="AG91" s="500">
        <f>([1]DATOS_CANTON!AG92-MIN([1]DATOS_CANTON!AG$3:AG$219))/(MAX([1]DATOS_CANTON!AG$3:AG$219)-MIN([1]DATOS_CANTON!AG$3:AG$219))</f>
        <v>5.8900375274375132E-2</v>
      </c>
      <c r="AH91" s="500">
        <f>(MAX([1]DATOS_CANTON!AH$3:AH$219)-[1]DATOS_CANTON!AH92)/(MAX([1]DATOS_CANTON!AH$3:AH$219)-MIN([1]DATOS_CANTON!AH$3:AH$219))</f>
        <v>1</v>
      </c>
      <c r="AI91" s="501">
        <f t="shared" si="4"/>
        <v>0.58986958034778691</v>
      </c>
      <c r="AJ91" s="501">
        <f t="shared" si="5"/>
        <v>0.78486299779016966</v>
      </c>
      <c r="AK91" s="501"/>
      <c r="AL91" s="502" t="str">
        <f t="shared" si="6"/>
        <v>VULNERABLE.</v>
      </c>
      <c r="AM91" s="503" t="str">
        <f t="shared" si="7"/>
        <v>3</v>
      </c>
    </row>
    <row r="92" spans="1:39" ht="27.6">
      <c r="A92" s="492" t="str">
        <f>[1]DATOS_CANTON!A93</f>
        <v>GUAYAS</v>
      </c>
      <c r="B92" s="499">
        <f>[1]DATOS_CANTON!B93</f>
        <v>920</v>
      </c>
      <c r="C92" s="492" t="str">
        <f>[1]DATOS_CANTON!C93</f>
        <v>SAN JACINTO DE YAGUACHI</v>
      </c>
      <c r="D92" s="500">
        <f>([1]DATOS_CANTON!D93-MIN([1]DATOS_CANTON!D$3:D$219))/(MAX([1]DATOS_CANTON!D$3:D$219)-MIN([1]DATOS_CANTON!D$3:D$219))</f>
        <v>0.2042251153235751</v>
      </c>
      <c r="E92" s="500">
        <f>([1]DATOS_CANTON!E93-MIN([1]DATOS_CANTON!E$3:E$219))/(MAX([1]DATOS_CANTON!E$3:E$219)-MIN([1]DATOS_CANTON!E$3:E$219))</f>
        <v>-1.1209241627485623E-4</v>
      </c>
      <c r="F92" s="500">
        <f>([1]DATOS_CANTON!F93-MIN([1]DATOS_CANTON!F$3:F$219))/(MAX([1]DATOS_CANTON!F$3:F$219)-MIN([1]DATOS_CANTON!F$3:F$219))</f>
        <v>1.8264840182648401E-2</v>
      </c>
      <c r="G92" s="500">
        <f>([1]DATOS_CANTON!G93-MIN([1]DATOS_CANTON!G$3:G$219))/(MAX([1]DATOS_CANTON!G$3:G$219)-MIN([1]DATOS_CANTON!G$3:G$219))</f>
        <v>3.0896946649469684E-2</v>
      </c>
      <c r="H92" s="500">
        <f>([1]DATOS_CANTON!H93-MIN([1]DATOS_CANTON!H$3:H$219))/(MAX([1]DATOS_CANTON!H$3:H$219)-MIN([1]DATOS_CANTON!H$3:H$219))</f>
        <v>2.8418527403579995E-2</v>
      </c>
      <c r="I92" s="500">
        <f>([1]DATOS_CANTON!I93-MIN([1]DATOS_CANTON!I$3:I$219))/(MAX([1]DATOS_CANTON!I$3:I$219)-MIN([1]DATOS_CANTON!I$3:I$219))</f>
        <v>2.6479581541900134E-2</v>
      </c>
      <c r="J92" s="500">
        <f>(MAX([1]DATOS_CANTON!J$3:J$219)-[1]DATOS_CANTON!J93)/(MAX([1]DATOS_CANTON!J$3:J$219)-MIN([1]DATOS_CANTON!J$3:J$219))</f>
        <v>0.98666214387717999</v>
      </c>
      <c r="K92" s="500">
        <f>(MAX([1]DATOS_CANTON!K$3:K$219)-[1]DATOS_CANTON!K93)/(MAX([1]DATOS_CANTON!K$3:K$219)-MIN([1]DATOS_CANTON!K$3:K$219))</f>
        <v>0.99510609637035485</v>
      </c>
      <c r="L92" s="500">
        <f>(MAX([1]DATOS_CANTON!L$3:L$219)-[1]DATOS_CANTON!L93)/(MAX([1]DATOS_CANTON!L$3:L$219)-MIN([1]DATOS_CANTON!L$3:L$219))</f>
        <v>0.97756157127678134</v>
      </c>
      <c r="M92" s="500">
        <f>(MAX([1]DATOS_CANTON!M$3:M$219)-[1]DATOS_CANTON!M93)/(MAX([1]DATOS_CANTON!M$3:M$219)-MIN([1]DATOS_CANTON!M$3:M$219))</f>
        <v>1</v>
      </c>
      <c r="N92" s="500">
        <f>(MAX([1]DATOS_CANTON!N$3:N$219)-[1]DATOS_CANTON!N93)/(MAX([1]DATOS_CANTON!N$3:N$219)-MIN([1]DATOS_CANTON!N$3:N$219))</f>
        <v>0.98169009569872179</v>
      </c>
      <c r="O92" s="500">
        <f>(MAX([1]DATOS_CANTON!O$3:O$219)-[1]DATOS_CANTON!O93)/(MAX([1]DATOS_CANTON!O$3:O$219)-MIN([1]DATOS_CANTON!O$3:O$219))</f>
        <v>0.99778665580504544</v>
      </c>
      <c r="P92" s="500">
        <f>(MAX([1]DATOS_CANTON!P$3:P$219)-[1]DATOS_CANTON!P93)/(MAX([1]DATOS_CANTON!P$3:P$219)-MIN([1]DATOS_CANTON!P$3:P$219))</f>
        <v>0.98085350851337594</v>
      </c>
      <c r="Q92" s="500">
        <f>([1]DATOS_CANTON!Q93-MIN([1]DATOS_CANTON!Q$3:Q$219))/(MAX([1]DATOS_CANTON!Q$3:Q$219)-MIN([1]DATOS_CANTON!Q$3:Q$219))</f>
        <v>1.5348145527647778E-2</v>
      </c>
      <c r="R92" s="500">
        <f>(MAX([1]DATOS_CANTON!R$3:R$219)-[1]DATOS_CANTON!R93)/(MAX([1]DATOS_CANTON!R$3:R$219)-MIN([1]DATOS_CANTON!R$3:R$219))</f>
        <v>0.9966954777115562</v>
      </c>
      <c r="S92" s="500">
        <f>(MAX([1]DATOS_CANTON!S$3:S$219)-[1]DATOS_CANTON!S93)/(MAX([1]DATOS_CANTON!S$3:S$219)-MIN([1]DATOS_CANTON!S$3:S$219))</f>
        <v>0.99220371948687691</v>
      </c>
      <c r="T92" s="500">
        <f>([1]DATOS_CANTON!T93-MIN([1]DATOS_CANTON!T$3:T$219))/(MAX([1]DATOS_CANTON!T$3:T$219)-MIN([1]DATOS_CANTON!T$3:T$219))</f>
        <v>0.14098753326603325</v>
      </c>
      <c r="U92" s="500">
        <f>(MAX([1]DATOS_CANTON!U$3:U$219)-[1]DATOS_CANTON!U93)/(MAX([1]DATOS_CANTON!U$3:U$219)-MIN([1]DATOS_CANTON!U$3:U$219))</f>
        <v>0.93803531945362284</v>
      </c>
      <c r="V92" s="500">
        <f>(MAX([1]DATOS_CANTON!V$3:V$219)-[1]DATOS_CANTON!V93)/(MAX([1]DATOS_CANTON!V$3:V$219)-MIN([1]DATOS_CANTON!V$3:V$219))</f>
        <v>0.99201829644855011</v>
      </c>
      <c r="W92" s="500">
        <f>(MAX([1]DATOS_CANTON!W$3:W$219)-[1]DATOS_CANTON!W93)/(MAX([1]DATOS_CANTON!W$3:W$219)-MIN([1]DATOS_CANTON!W$3:W$219))</f>
        <v>0.98586369146684749</v>
      </c>
      <c r="X92" s="500">
        <f>([1]DATOS_CANTON!X93-MIN([1]DATOS_CANTON!X$3:X$219))/(MAX([1]DATOS_CANTON!X$3:X$219)-MIN([1]DATOS_CANTON!X$3:X$219))</f>
        <v>0</v>
      </c>
      <c r="Y92" s="500">
        <f>(MAX([1]DATOS_CANTON!Y$3:Y$219)-[1]DATOS_CANTON!Y93)/(MAX([1]DATOS_CANTON!Y$3:Y$219)-MIN([1]DATOS_CANTON!Y$3:Y$219))</f>
        <v>0.74582213910601514</v>
      </c>
      <c r="Z92" s="500">
        <f>(MAX([1]DATOS_CANTON!Z$3:Z$219)-[1]DATOS_CANTON!Z93)/(MAX([1]DATOS_CANTON!Z$3:Z$219)-MIN([1]DATOS_CANTON!Z$3:Z$219))</f>
        <v>0.97980102502261079</v>
      </c>
      <c r="AA92" s="500">
        <f>(MAX([1]DATOS_CANTON!AA$3:AA$219)-[1]DATOS_CANTON!AA93)/(MAX([1]DATOS_CANTON!AA$3:AA$219)-MIN([1]DATOS_CANTON!AA$3:AA$219))</f>
        <v>0.99146133203220299</v>
      </c>
      <c r="AB92" s="500">
        <f>(MAX([1]DATOS_CANTON!AB$3:AB$219)-[1]DATOS_CANTON!AB93)/(MAX([1]DATOS_CANTON!AB$3:AB$219)-MIN([1]DATOS_CANTON!AB$3:AB$219))</f>
        <v>0.20768954365792314</v>
      </c>
      <c r="AC92" s="500">
        <f>(MAX([1]DATOS_CANTON!AC$3:AC$219)-[1]DATOS_CANTON!AC93)/(MAX([1]DATOS_CANTON!AC$3:AC$219)-MIN([1]DATOS_CANTON!AC$3:AC$219))</f>
        <v>0.97734433483258998</v>
      </c>
      <c r="AD92" s="500">
        <f>([1]DATOS_CANTON!AD93-MIN([1]DATOS_CANTON!AD$3:AD$219))/(MAX([1]DATOS_CANTON!AD$3:AD$219)-MIN([1]DATOS_CANTON!AD$3:AD$219))</f>
        <v>2.491103202846975E-2</v>
      </c>
      <c r="AE92" s="500">
        <f>(MAX([1]DATOS_CANTON!AE$3:AE$219)-[1]DATOS_CANTON!AE93)/(MAX([1]DATOS_CANTON!AE$3:AE$219)-MIN([1]DATOS_CANTON!AE$3:AE$219))</f>
        <v>0.98817802503477048</v>
      </c>
      <c r="AF92" s="500">
        <f>(MAX([1]DATOS_CANTON!AF$3:AF$219)-[1]DATOS_CANTON!AF93)/(MAX([1]DATOS_CANTON!AF$3:AF$219)-MIN([1]DATOS_CANTON!AF$3:AF$219))</f>
        <v>1</v>
      </c>
      <c r="AG92" s="500">
        <f>([1]DATOS_CANTON!AG93-MIN([1]DATOS_CANTON!AG$3:AG$219))/(MAX([1]DATOS_CANTON!AG$3:AG$219)-MIN([1]DATOS_CANTON!AG$3:AG$219))</f>
        <v>1.5708418891170431E-2</v>
      </c>
      <c r="AH92" s="500">
        <f>(MAX([1]DATOS_CANTON!AH$3:AH$219)-[1]DATOS_CANTON!AH93)/(MAX([1]DATOS_CANTON!AH$3:AH$219)-MIN([1]DATOS_CANTON!AH$3:AH$219))</f>
        <v>0.90909090909090906</v>
      </c>
      <c r="AI92" s="501">
        <f t="shared" si="4"/>
        <v>0.56262990579755434</v>
      </c>
      <c r="AJ92" s="501">
        <f t="shared" si="5"/>
        <v>0.71603754338090275</v>
      </c>
      <c r="AK92" s="501"/>
      <c r="AL92" s="502" t="str">
        <f t="shared" si="6"/>
        <v>MODERADAMENTE VULNERABLE</v>
      </c>
      <c r="AM92" s="503" t="str">
        <f t="shared" si="7"/>
        <v>2</v>
      </c>
    </row>
    <row r="93" spans="1:39">
      <c r="A93" s="492" t="str">
        <f>[1]DATOS_CANTON!A94</f>
        <v>GUAYAS</v>
      </c>
      <c r="B93" s="499">
        <f>[1]DATOS_CANTON!B94</f>
        <v>921</v>
      </c>
      <c r="C93" s="492" t="str">
        <f>[1]DATOS_CANTON!C94</f>
        <v>PLAYAS</v>
      </c>
      <c r="D93" s="500">
        <f>([1]DATOS_CANTON!D94-MIN([1]DATOS_CANTON!D$3:D$219))/(MAX([1]DATOS_CANTON!D$3:D$219)-MIN([1]DATOS_CANTON!D$3:D$219))</f>
        <v>9.7541746207300925E-2</v>
      </c>
      <c r="E93" s="500">
        <f>([1]DATOS_CANTON!E94-MIN([1]DATOS_CANTON!E$3:E$219))/(MAX([1]DATOS_CANTON!E$3:E$219)-MIN([1]DATOS_CANTON!E$3:E$219))</f>
        <v>3.9955631816467919E-2</v>
      </c>
      <c r="F93" s="500">
        <f>([1]DATOS_CANTON!F94-MIN([1]DATOS_CANTON!F$3:F$219))/(MAX([1]DATOS_CANTON!F$3:F$219)-MIN([1]DATOS_CANTON!F$3:F$219))</f>
        <v>4.5662100456621002E-3</v>
      </c>
      <c r="G93" s="500">
        <f>([1]DATOS_CANTON!G94-MIN([1]DATOS_CANTON!G$3:G$219))/(MAX([1]DATOS_CANTON!G$3:G$219)-MIN([1]DATOS_CANTON!G$3:G$219))</f>
        <v>2.2475744722344107E-2</v>
      </c>
      <c r="H93" s="500">
        <f>([1]DATOS_CANTON!H94-MIN([1]DATOS_CANTON!H$3:H$219))/(MAX([1]DATOS_CANTON!H$3:H$219)-MIN([1]DATOS_CANTON!H$3:H$219))</f>
        <v>0</v>
      </c>
      <c r="I93" s="500">
        <f>([1]DATOS_CANTON!I94-MIN([1]DATOS_CANTON!I$3:I$219))/(MAX([1]DATOS_CANTON!I$3:I$219)-MIN([1]DATOS_CANTON!I$3:I$219))</f>
        <v>1.9743275334875129E-2</v>
      </c>
      <c r="J93" s="500">
        <f>(MAX([1]DATOS_CANTON!J$3:J$219)-[1]DATOS_CANTON!J94)/(MAX([1]DATOS_CANTON!J$3:J$219)-MIN([1]DATOS_CANTON!J$3:J$219))</f>
        <v>0.9887854810961143</v>
      </c>
      <c r="K93" s="500">
        <f>(MAX([1]DATOS_CANTON!K$3:K$219)-[1]DATOS_CANTON!K94)/(MAX([1]DATOS_CANTON!K$3:K$219)-MIN([1]DATOS_CANTON!K$3:K$219))</f>
        <v>0.97653150759420149</v>
      </c>
      <c r="L93" s="500">
        <f>(MAX([1]DATOS_CANTON!L$3:L$219)-[1]DATOS_CANTON!L94)/(MAX([1]DATOS_CANTON!L$3:L$219)-MIN([1]DATOS_CANTON!L$3:L$219))</f>
        <v>0.9853656215804748</v>
      </c>
      <c r="M93" s="500">
        <f>(MAX([1]DATOS_CANTON!M$3:M$219)-[1]DATOS_CANTON!M94)/(MAX([1]DATOS_CANTON!M$3:M$219)-MIN([1]DATOS_CANTON!M$3:M$219))</f>
        <v>1</v>
      </c>
      <c r="N93" s="500">
        <f>(MAX([1]DATOS_CANTON!N$3:N$219)-[1]DATOS_CANTON!N94)/(MAX([1]DATOS_CANTON!N$3:N$219)-MIN([1]DATOS_CANTON!N$3:N$219))</f>
        <v>0.9873137757010011</v>
      </c>
      <c r="O93" s="500">
        <f>(MAX([1]DATOS_CANTON!O$3:O$219)-[1]DATOS_CANTON!O94)/(MAX([1]DATOS_CANTON!O$3:O$219)-MIN([1]DATOS_CANTON!O$3:O$219))</f>
        <v>0.99532892513280935</v>
      </c>
      <c r="P93" s="500">
        <f>(MAX([1]DATOS_CANTON!P$3:P$219)-[1]DATOS_CANTON!P94)/(MAX([1]DATOS_CANTON!P$3:P$219)-MIN([1]DATOS_CANTON!P$3:P$219))</f>
        <v>0.98649614616849546</v>
      </c>
      <c r="Q93" s="500">
        <f>([1]DATOS_CANTON!Q94-MIN([1]DATOS_CANTON!Q$3:Q$219))/(MAX([1]DATOS_CANTON!Q$3:Q$219)-MIN([1]DATOS_CANTON!Q$3:Q$219))</f>
        <v>1.1536697669357519E-2</v>
      </c>
      <c r="R93" s="500">
        <f>(MAX([1]DATOS_CANTON!R$3:R$219)-[1]DATOS_CANTON!R94)/(MAX([1]DATOS_CANTON!R$3:R$219)-MIN([1]DATOS_CANTON!R$3:R$219))</f>
        <v>0.99641285409478142</v>
      </c>
      <c r="S93" s="500">
        <f>(MAX([1]DATOS_CANTON!S$3:S$219)-[1]DATOS_CANTON!S94)/(MAX([1]DATOS_CANTON!S$3:S$219)-MIN([1]DATOS_CANTON!S$3:S$219))</f>
        <v>0.99324723005310434</v>
      </c>
      <c r="T93" s="500">
        <f>([1]DATOS_CANTON!T94-MIN([1]DATOS_CANTON!T$3:T$219))/(MAX([1]DATOS_CANTON!T$3:T$219)-MIN([1]DATOS_CANTON!T$3:T$219))</f>
        <v>0.15981567414374426</v>
      </c>
      <c r="U93" s="500">
        <f>(MAX([1]DATOS_CANTON!U$3:U$219)-[1]DATOS_CANTON!U94)/(MAX([1]DATOS_CANTON!U$3:U$219)-MIN([1]DATOS_CANTON!U$3:U$219))</f>
        <v>0.92776009855493002</v>
      </c>
      <c r="V93" s="500">
        <f>(MAX([1]DATOS_CANTON!V$3:V$219)-[1]DATOS_CANTON!V94)/(MAX([1]DATOS_CANTON!V$3:V$219)-MIN([1]DATOS_CANTON!V$3:V$219))</f>
        <v>0.99895622897128422</v>
      </c>
      <c r="W93" s="500">
        <f>(MAX([1]DATOS_CANTON!W$3:W$219)-[1]DATOS_CANTON!W94)/(MAX([1]DATOS_CANTON!W$3:W$219)-MIN([1]DATOS_CANTON!W$3:W$219))</f>
        <v>0.98259672481456373</v>
      </c>
      <c r="X93" s="500">
        <f>([1]DATOS_CANTON!X94-MIN([1]DATOS_CANTON!X$3:X$219))/(MAX([1]DATOS_CANTON!X$3:X$219)-MIN([1]DATOS_CANTON!X$3:X$219))</f>
        <v>0</v>
      </c>
      <c r="Y93" s="500">
        <f>(MAX([1]DATOS_CANTON!Y$3:Y$219)-[1]DATOS_CANTON!Y94)/(MAX([1]DATOS_CANTON!Y$3:Y$219)-MIN([1]DATOS_CANTON!Y$3:Y$219))</f>
        <v>0.71023583651032896</v>
      </c>
      <c r="Z93" s="500">
        <f>(MAX([1]DATOS_CANTON!Z$3:Z$219)-[1]DATOS_CANTON!Z94)/(MAX([1]DATOS_CANTON!Z$3:Z$219)-MIN([1]DATOS_CANTON!Z$3:Z$219))</f>
        <v>0.99728670485378357</v>
      </c>
      <c r="AA93" s="500">
        <f>(MAX([1]DATOS_CANTON!AA$3:AA$219)-[1]DATOS_CANTON!AA94)/(MAX([1]DATOS_CANTON!AA$3:AA$219)-MIN([1]DATOS_CANTON!AA$3:AA$219))</f>
        <v>0.99438887533544762</v>
      </c>
      <c r="AB93" s="500">
        <f>(MAX([1]DATOS_CANTON!AB$3:AB$219)-[1]DATOS_CANTON!AB94)/(MAX([1]DATOS_CANTON!AB$3:AB$219)-MIN([1]DATOS_CANTON!AB$3:AB$219))</f>
        <v>0.17778925619834712</v>
      </c>
      <c r="AC93" s="500">
        <f>(MAX([1]DATOS_CANTON!AC$3:AC$219)-[1]DATOS_CANTON!AC94)/(MAX([1]DATOS_CANTON!AC$3:AC$219)-MIN([1]DATOS_CANTON!AC$3:AC$219))</f>
        <v>0.98495738899975183</v>
      </c>
      <c r="AD93" s="500">
        <f>([1]DATOS_CANTON!AD94-MIN([1]DATOS_CANTON!AD$3:AD$219))/(MAX([1]DATOS_CANTON!AD$3:AD$219)-MIN([1]DATOS_CANTON!AD$3:AD$219))</f>
        <v>1.0676156583629894E-2</v>
      </c>
      <c r="AE93" s="500">
        <f>(MAX([1]DATOS_CANTON!AE$3:AE$219)-[1]DATOS_CANTON!AE94)/(MAX([1]DATOS_CANTON!AE$3:AE$219)-MIN([1]DATOS_CANTON!AE$3:AE$219))</f>
        <v>0.99374130737134914</v>
      </c>
      <c r="AF93" s="500">
        <f>(MAX([1]DATOS_CANTON!AF$3:AF$219)-[1]DATOS_CANTON!AF94)/(MAX([1]DATOS_CANTON!AF$3:AF$219)-MIN([1]DATOS_CANTON!AF$3:AF$219))</f>
        <v>1</v>
      </c>
      <c r="AG93" s="500">
        <f>([1]DATOS_CANTON!AG94-MIN([1]DATOS_CANTON!AG$3:AG$219))/(MAX([1]DATOS_CANTON!AG$3:AG$219)-MIN([1]DATOS_CANTON!AG$3:AG$219))</f>
        <v>1.1601642710472279E-2</v>
      </c>
      <c r="AH93" s="500">
        <f>(MAX([1]DATOS_CANTON!AH$3:AH$219)-[1]DATOS_CANTON!AH94)/(MAX([1]DATOS_CANTON!AH$3:AH$219)-MIN([1]DATOS_CANTON!AH$3:AH$219))</f>
        <v>1</v>
      </c>
      <c r="AI93" s="501">
        <f t="shared" si="4"/>
        <v>0.5580527812940298</v>
      </c>
      <c r="AJ93" s="501">
        <f t="shared" si="5"/>
        <v>0.70447269618487862</v>
      </c>
      <c r="AK93" s="501"/>
      <c r="AL93" s="502" t="str">
        <f t="shared" si="6"/>
        <v>MODERADAMENTE VULNERABLE</v>
      </c>
      <c r="AM93" s="503" t="str">
        <f t="shared" si="7"/>
        <v>2</v>
      </c>
    </row>
    <row r="94" spans="1:39">
      <c r="A94" s="492" t="str">
        <f>[1]DATOS_CANTON!A95</f>
        <v>GUAYAS</v>
      </c>
      <c r="B94" s="499">
        <f>[1]DATOS_CANTON!B95</f>
        <v>922</v>
      </c>
      <c r="C94" s="492" t="str">
        <f>[1]DATOS_CANTON!C95</f>
        <v>SIMON BOLIVAR</v>
      </c>
      <c r="D94" s="500">
        <f>([1]DATOS_CANTON!D95-MIN([1]DATOS_CANTON!D$3:D$219))/(MAX([1]DATOS_CANTON!D$3:D$219)-MIN([1]DATOS_CANTON!D$3:D$219))</f>
        <v>0.20636456480276219</v>
      </c>
      <c r="E94" s="500">
        <f>([1]DATOS_CANTON!E95-MIN([1]DATOS_CANTON!E$3:E$219))/(MAX([1]DATOS_CANTON!E$3:E$219)-MIN([1]DATOS_CANTON!E$3:E$219))</f>
        <v>2.2618934111412067E-2</v>
      </c>
      <c r="F94" s="500">
        <f>([1]DATOS_CANTON!F95-MIN([1]DATOS_CANTON!F$3:F$219))/(MAX([1]DATOS_CANTON!F$3:F$219)-MIN([1]DATOS_CANTON!F$3:F$219))</f>
        <v>1.3698630136986301E-2</v>
      </c>
      <c r="G94" s="500">
        <f>([1]DATOS_CANTON!G95-MIN([1]DATOS_CANTON!G$3:G$219))/(MAX([1]DATOS_CANTON!G$3:G$219)-MIN([1]DATOS_CANTON!G$3:G$219))</f>
        <v>1.1408512505484861E-2</v>
      </c>
      <c r="H94" s="500">
        <f>([1]DATOS_CANTON!H95-MIN([1]DATOS_CANTON!H$3:H$219))/(MAX([1]DATOS_CANTON!H$3:H$219)-MIN([1]DATOS_CANTON!H$3:H$219))</f>
        <v>2.8972135080273114E-2</v>
      </c>
      <c r="I94" s="500">
        <f>([1]DATOS_CANTON!I95-MIN([1]DATOS_CANTON!I$3:I$219))/(MAX([1]DATOS_CANTON!I$3:I$219)-MIN([1]DATOS_CANTON!I$3:I$219))</f>
        <v>1.0934856504260636E-2</v>
      </c>
      <c r="J94" s="500">
        <f>(MAX([1]DATOS_CANTON!J$3:J$219)-[1]DATOS_CANTON!J95)/(MAX([1]DATOS_CANTON!J$3:J$219)-MIN([1]DATOS_CANTON!J$3:J$219))</f>
        <v>0.9987649786167011</v>
      </c>
      <c r="K94" s="500">
        <f>(MAX([1]DATOS_CANTON!K$3:K$219)-[1]DATOS_CANTON!K95)/(MAX([1]DATOS_CANTON!K$3:K$219)-MIN([1]DATOS_CANTON!K$3:K$219))</f>
        <v>0.99817096531013261</v>
      </c>
      <c r="L94" s="500">
        <f>(MAX([1]DATOS_CANTON!L$3:L$219)-[1]DATOS_CANTON!L95)/(MAX([1]DATOS_CANTON!L$3:L$219)-MIN([1]DATOS_CANTON!L$3:L$219))</f>
        <v>0.99799863615459028</v>
      </c>
      <c r="M94" s="500">
        <f>(MAX([1]DATOS_CANTON!M$3:M$219)-[1]DATOS_CANTON!M95)/(MAX([1]DATOS_CANTON!M$3:M$219)-MIN([1]DATOS_CANTON!M$3:M$219))</f>
        <v>1</v>
      </c>
      <c r="N94" s="500">
        <f>(MAX([1]DATOS_CANTON!N$3:N$219)-[1]DATOS_CANTON!N95)/(MAX([1]DATOS_CANTON!N$3:N$219)-MIN([1]DATOS_CANTON!N$3:N$219))</f>
        <v>0.99210405410699598</v>
      </c>
      <c r="O94" s="500">
        <f>(MAX([1]DATOS_CANTON!O$3:O$219)-[1]DATOS_CANTON!O95)/(MAX([1]DATOS_CANTON!O$3:O$219)-MIN([1]DATOS_CANTON!O$3:O$219))</f>
        <v>0.99998093438829716</v>
      </c>
      <c r="P94" s="500">
        <f>(MAX([1]DATOS_CANTON!P$3:P$219)-[1]DATOS_CANTON!P95)/(MAX([1]DATOS_CANTON!P$3:P$219)-MIN([1]DATOS_CANTON!P$3:P$219))</f>
        <v>0.99094212810570104</v>
      </c>
      <c r="Q94" s="500">
        <f>([1]DATOS_CANTON!Q95-MIN([1]DATOS_CANTON!Q$3:Q$219))/(MAX([1]DATOS_CANTON!Q$3:Q$219)-MIN([1]DATOS_CANTON!Q$3:Q$219))</f>
        <v>6.7146273441447742E-3</v>
      </c>
      <c r="R94" s="500">
        <f>(MAX([1]DATOS_CANTON!R$3:R$219)-[1]DATOS_CANTON!R95)/(MAX([1]DATOS_CANTON!R$3:R$219)-MIN([1]DATOS_CANTON!R$3:R$219))</f>
        <v>0.99915523490370606</v>
      </c>
      <c r="S94" s="500">
        <f>(MAX([1]DATOS_CANTON!S$3:S$219)-[1]DATOS_CANTON!S95)/(MAX([1]DATOS_CANTON!S$3:S$219)-MIN([1]DATOS_CANTON!S$3:S$219))</f>
        <v>0.9976398085622501</v>
      </c>
      <c r="T94" s="500">
        <f>([1]DATOS_CANTON!T95-MIN([1]DATOS_CANTON!T$3:T$219))/(MAX([1]DATOS_CANTON!T$3:T$219)-MIN([1]DATOS_CANTON!T$3:T$219))</f>
        <v>0.26149549045462428</v>
      </c>
      <c r="U94" s="500">
        <f>(MAX([1]DATOS_CANTON!U$3:U$219)-[1]DATOS_CANTON!U95)/(MAX([1]DATOS_CANTON!U$3:U$219)-MIN([1]DATOS_CANTON!U$3:U$219))</f>
        <v>0.97202008736229129</v>
      </c>
      <c r="V94" s="500">
        <f>(MAX([1]DATOS_CANTON!V$3:V$219)-[1]DATOS_CANTON!V95)/(MAX([1]DATOS_CANTON!V$3:V$219)-MIN([1]DATOS_CANTON!V$3:V$219))</f>
        <v>0.99927930900883921</v>
      </c>
      <c r="W94" s="500">
        <f>(MAX([1]DATOS_CANTON!W$3:W$219)-[1]DATOS_CANTON!W95)/(MAX([1]DATOS_CANTON!W$3:W$219)-MIN([1]DATOS_CANTON!W$3:W$219))</f>
        <v>0.99804803879266057</v>
      </c>
      <c r="X94" s="500">
        <f>([1]DATOS_CANTON!X95-MIN([1]DATOS_CANTON!X$3:X$219))/(MAX([1]DATOS_CANTON!X$3:X$219)-MIN([1]DATOS_CANTON!X$3:X$219))</f>
        <v>0</v>
      </c>
      <c r="Y94" s="500">
        <f>(MAX([1]DATOS_CANTON!Y$3:Y$219)-[1]DATOS_CANTON!Y95)/(MAX([1]DATOS_CANTON!Y$3:Y$219)-MIN([1]DATOS_CANTON!Y$3:Y$219))</f>
        <v>0.7389950350208353</v>
      </c>
      <c r="Z94" s="500">
        <f>(MAX([1]DATOS_CANTON!Z$3:Z$219)-[1]DATOS_CANTON!Z95)/(MAX([1]DATOS_CANTON!Z$3:Z$219)-MIN([1]DATOS_CANTON!Z$3:Z$219))</f>
        <v>0.96985227615315039</v>
      </c>
      <c r="AA94" s="500">
        <f>(MAX([1]DATOS_CANTON!AA$3:AA$219)-[1]DATOS_CANTON!AA95)/(MAX([1]DATOS_CANTON!AA$3:AA$219)-MIN([1]DATOS_CANTON!AA$3:AA$219))</f>
        <v>0.99853622834837763</v>
      </c>
      <c r="AB94" s="500">
        <f>(MAX([1]DATOS_CANTON!AB$3:AB$219)-[1]DATOS_CANTON!AB95)/(MAX([1]DATOS_CANTON!AB$3:AB$219)-MIN([1]DATOS_CANTON!AB$3:AB$219))</f>
        <v>0.21406974400322518</v>
      </c>
      <c r="AC94" s="500">
        <f>(MAX([1]DATOS_CANTON!AC$3:AC$219)-[1]DATOS_CANTON!AC95)/(MAX([1]DATOS_CANTON!AC$3:AC$219)-MIN([1]DATOS_CANTON!AC$3:AC$219))</f>
        <v>0.98993058379259802</v>
      </c>
      <c r="AD94" s="500">
        <f>([1]DATOS_CANTON!AD95-MIN([1]DATOS_CANTON!AD$3:AD$219))/(MAX([1]DATOS_CANTON!AD$3:AD$219)-MIN([1]DATOS_CANTON!AD$3:AD$219))</f>
        <v>1.7793594306049824E-2</v>
      </c>
      <c r="AE94" s="500">
        <f>(MAX([1]DATOS_CANTON!AE$3:AE$219)-[1]DATOS_CANTON!AE95)/(MAX([1]DATOS_CANTON!AE$3:AE$219)-MIN([1]DATOS_CANTON!AE$3:AE$219))</f>
        <v>0.99304589707927682</v>
      </c>
      <c r="AF94" s="500">
        <f>(MAX([1]DATOS_CANTON!AF$3:AF$219)-[1]DATOS_CANTON!AF95)/(MAX([1]DATOS_CANTON!AF$3:AF$219)-MIN([1]DATOS_CANTON!AF$3:AF$219))</f>
        <v>1</v>
      </c>
      <c r="AG94" s="500">
        <f>([1]DATOS_CANTON!AG95-MIN([1]DATOS_CANTON!AG$3:AG$219))/(MAX([1]DATOS_CANTON!AG$3:AG$219)-MIN([1]DATOS_CANTON!AG$3:AG$219))</f>
        <v>9.045528570417051E-3</v>
      </c>
      <c r="AH94" s="500">
        <f>(MAX([1]DATOS_CANTON!AH$3:AH$219)-[1]DATOS_CANTON!AH95)/(MAX([1]DATOS_CANTON!AH$3:AH$219)-MIN([1]DATOS_CANTON!AH$3:AH$219))</f>
        <v>1</v>
      </c>
      <c r="AI94" s="501">
        <f t="shared" si="4"/>
        <v>0.57558899925581675</v>
      </c>
      <c r="AJ94" s="501">
        <f t="shared" si="5"/>
        <v>0.74878079419883348</v>
      </c>
      <c r="AK94" s="501"/>
      <c r="AL94" s="502" t="str">
        <f t="shared" si="6"/>
        <v>VULNERABLE.</v>
      </c>
      <c r="AM94" s="503" t="str">
        <f t="shared" si="7"/>
        <v>3</v>
      </c>
    </row>
    <row r="95" spans="1:39" ht="41.4">
      <c r="A95" s="492" t="str">
        <f>[1]DATOS_CANTON!A96</f>
        <v>GUAYAS</v>
      </c>
      <c r="B95" s="499">
        <f>[1]DATOS_CANTON!B96</f>
        <v>923</v>
      </c>
      <c r="C95" s="492" t="str">
        <f>[1]DATOS_CANTON!C96</f>
        <v>CORONEL MARCELINO MARIDUEÑA</v>
      </c>
      <c r="D95" s="500">
        <f>([1]DATOS_CANTON!D96-MIN([1]DATOS_CANTON!D$3:D$219))/(MAX([1]DATOS_CANTON!D$3:D$219)-MIN([1]DATOS_CANTON!D$3:D$219))</f>
        <v>8.8235643844325889E-2</v>
      </c>
      <c r="E95" s="500">
        <f>([1]DATOS_CANTON!E96-MIN([1]DATOS_CANTON!E$3:E$219))/(MAX([1]DATOS_CANTON!E$3:E$219)-MIN([1]DATOS_CANTON!E$3:E$219))</f>
        <v>1.2239903878828664E-2</v>
      </c>
      <c r="F95" s="500">
        <f>([1]DATOS_CANTON!F96-MIN([1]DATOS_CANTON!F$3:F$219))/(MAX([1]DATOS_CANTON!F$3:F$219)-MIN([1]DATOS_CANTON!F$3:F$219))</f>
        <v>0</v>
      </c>
      <c r="G95" s="500">
        <f>([1]DATOS_CANTON!G96-MIN([1]DATOS_CANTON!G$3:G$219))/(MAX([1]DATOS_CANTON!G$3:G$219)-MIN([1]DATOS_CANTON!G$3:G$219))</f>
        <v>3.864888463396581E-3</v>
      </c>
      <c r="H95" s="500">
        <f>([1]DATOS_CANTON!H96-MIN([1]DATOS_CANTON!H$3:H$219))/(MAX([1]DATOS_CANTON!H$3:H$219)-MIN([1]DATOS_CANTON!H$3:H$219))</f>
        <v>3.137110167927662E-3</v>
      </c>
      <c r="I95" s="500">
        <f>([1]DATOS_CANTON!I96-MIN([1]DATOS_CANTON!I$3:I$219))/(MAX([1]DATOS_CANTON!I$3:I$219)-MIN([1]DATOS_CANTON!I$3:I$219))</f>
        <v>5.5256336629053038E-3</v>
      </c>
      <c r="J95" s="500">
        <f>(MAX([1]DATOS_CANTON!J$3:J$219)-[1]DATOS_CANTON!J96)/(MAX([1]DATOS_CANTON!J$3:J$219)-MIN([1]DATOS_CANTON!J$3:J$219))</f>
        <v>1</v>
      </c>
      <c r="K95" s="500">
        <f>(MAX([1]DATOS_CANTON!K$3:K$219)-[1]DATOS_CANTON!K96)/(MAX([1]DATOS_CANTON!K$3:K$219)-MIN([1]DATOS_CANTON!K$3:K$219))</f>
        <v>0.99495779626036551</v>
      </c>
      <c r="L95" s="500">
        <f>(MAX([1]DATOS_CANTON!L$3:L$219)-[1]DATOS_CANTON!L96)/(MAX([1]DATOS_CANTON!L$3:L$219)-MIN([1]DATOS_CANTON!L$3:L$219))</f>
        <v>1</v>
      </c>
      <c r="M95" s="500">
        <f>(MAX([1]DATOS_CANTON!M$3:M$219)-[1]DATOS_CANTON!M96)/(MAX([1]DATOS_CANTON!M$3:M$219)-MIN([1]DATOS_CANTON!M$3:M$219))</f>
        <v>1</v>
      </c>
      <c r="N95" s="500">
        <f>(MAX([1]DATOS_CANTON!N$3:N$219)-[1]DATOS_CANTON!N96)/(MAX([1]DATOS_CANTON!N$3:N$219)-MIN([1]DATOS_CANTON!N$3:N$219))</f>
        <v>0.99586860747140971</v>
      </c>
      <c r="O95" s="500">
        <f>(MAX([1]DATOS_CANTON!O$3:O$219)-[1]DATOS_CANTON!O96)/(MAX([1]DATOS_CANTON!O$3:O$219)-MIN([1]DATOS_CANTON!O$3:O$219))</f>
        <v>1</v>
      </c>
      <c r="P95" s="500">
        <f>(MAX([1]DATOS_CANTON!P$3:P$219)-[1]DATOS_CANTON!P96)/(MAX([1]DATOS_CANTON!P$3:P$219)-MIN([1]DATOS_CANTON!P$3:P$219))</f>
        <v>0.99566168177782799</v>
      </c>
      <c r="Q95" s="500">
        <f>([1]DATOS_CANTON!Q96-MIN([1]DATOS_CANTON!Q$3:Q$219))/(MAX([1]DATOS_CANTON!Q$3:Q$219)-MIN([1]DATOS_CANTON!Q$3:Q$219))</f>
        <v>3.324023748137379E-3</v>
      </c>
      <c r="R95" s="500">
        <f>(MAX([1]DATOS_CANTON!R$3:R$219)-[1]DATOS_CANTON!R96)/(MAX([1]DATOS_CANTON!R$3:R$219)-MIN([1]DATOS_CANTON!R$3:R$219))</f>
        <v>0.99852476683551616</v>
      </c>
      <c r="S95" s="500">
        <f>(MAX([1]DATOS_CANTON!S$3:S$219)-[1]DATOS_CANTON!S96)/(MAX([1]DATOS_CANTON!S$3:S$219)-MIN([1]DATOS_CANTON!S$3:S$219))</f>
        <v>0.99806595423851041</v>
      </c>
      <c r="T95" s="500">
        <f>([1]DATOS_CANTON!T96-MIN([1]DATOS_CANTON!T$3:T$219))/(MAX([1]DATOS_CANTON!T$3:T$219)-MIN([1]DATOS_CANTON!T$3:T$219))</f>
        <v>0.23257029641174018</v>
      </c>
      <c r="U95" s="500">
        <f>(MAX([1]DATOS_CANTON!U$3:U$219)-[1]DATOS_CANTON!U96)/(MAX([1]DATOS_CANTON!U$3:U$219)-MIN([1]DATOS_CANTON!U$3:U$219))</f>
        <v>0.67085986662351282</v>
      </c>
      <c r="V95" s="500">
        <f>(MAX([1]DATOS_CANTON!V$3:V$219)-[1]DATOS_CANTON!V96)/(MAX([1]DATOS_CANTON!V$3:V$219)-MIN([1]DATOS_CANTON!V$3:V$219))</f>
        <v>0.9113909911812319</v>
      </c>
      <c r="W95" s="500">
        <f>(MAX([1]DATOS_CANTON!W$3:W$219)-[1]DATOS_CANTON!W96)/(MAX([1]DATOS_CANTON!W$3:W$219)-MIN([1]DATOS_CANTON!W$3:W$219))</f>
        <v>0.99634264110624837</v>
      </c>
      <c r="X95" s="500">
        <f>([1]DATOS_CANTON!X96-MIN([1]DATOS_CANTON!X$3:X$219))/(MAX([1]DATOS_CANTON!X$3:X$219)-MIN([1]DATOS_CANTON!X$3:X$219))</f>
        <v>0</v>
      </c>
      <c r="Y95" s="500">
        <f>(MAX([1]DATOS_CANTON!Y$3:Y$219)-[1]DATOS_CANTON!Y96)/(MAX([1]DATOS_CANTON!Y$3:Y$219)-MIN([1]DATOS_CANTON!Y$3:Y$219))</f>
        <v>1</v>
      </c>
      <c r="Z95" s="500">
        <f>(MAX([1]DATOS_CANTON!Z$3:Z$219)-[1]DATOS_CANTON!Z96)/(MAX([1]DATOS_CANTON!Z$3:Z$219)-MIN([1]DATOS_CANTON!Z$3:Z$219))</f>
        <v>1</v>
      </c>
      <c r="AA95" s="500">
        <f>(MAX([1]DATOS_CANTON!AA$3:AA$219)-[1]DATOS_CANTON!AA96)/(MAX([1]DATOS_CANTON!AA$3:AA$219)-MIN([1]DATOS_CANTON!AA$3:AA$219))</f>
        <v>0.99902415223225172</v>
      </c>
      <c r="AB95" s="500">
        <f>(MAX([1]DATOS_CANTON!AB$3:AB$219)-[1]DATOS_CANTON!AB96)/(MAX([1]DATOS_CANTON!AB$3:AB$219)-MIN([1]DATOS_CANTON!AB$3:AB$219))</f>
        <v>1</v>
      </c>
      <c r="AC95" s="500">
        <f>(MAX([1]DATOS_CANTON!AC$3:AC$219)-[1]DATOS_CANTON!AC96)/(MAX([1]DATOS_CANTON!AC$3:AC$219)-MIN([1]DATOS_CANTON!AC$3:AC$219))</f>
        <v>0.99581500966488801</v>
      </c>
      <c r="AD95" s="500">
        <f>([1]DATOS_CANTON!AD96-MIN([1]DATOS_CANTON!AD$3:AD$219))/(MAX([1]DATOS_CANTON!AD$3:AD$219)-MIN([1]DATOS_CANTON!AD$3:AD$219))</f>
        <v>0</v>
      </c>
      <c r="AE95" s="500">
        <f>(MAX([1]DATOS_CANTON!AE$3:AE$219)-[1]DATOS_CANTON!AE96)/(MAX([1]DATOS_CANTON!AE$3:AE$219)-MIN([1]DATOS_CANTON!AE$3:AE$219))</f>
        <v>1</v>
      </c>
      <c r="AF95" s="500">
        <f>(MAX([1]DATOS_CANTON!AF$3:AF$219)-[1]DATOS_CANTON!AF96)/(MAX([1]DATOS_CANTON!AF$3:AF$219)-MIN([1]DATOS_CANTON!AF$3:AF$219))</f>
        <v>1</v>
      </c>
      <c r="AG95" s="500">
        <f>([1]DATOS_CANTON!AG96-MIN([1]DATOS_CANTON!AG$3:AG$219))/(MAX([1]DATOS_CANTON!AG$3:AG$219)-MIN([1]DATOS_CANTON!AG$3:AG$219))</f>
        <v>1.4090490688947108E-3</v>
      </c>
      <c r="AH95" s="500">
        <f>(MAX([1]DATOS_CANTON!AH$3:AH$219)-[1]DATOS_CANTON!AH96)/(MAX([1]DATOS_CANTON!AH$3:AH$219)-MIN([1]DATOS_CANTON!AH$3:AH$219))</f>
        <v>1</v>
      </c>
      <c r="AI95" s="501">
        <f t="shared" si="4"/>
        <v>0.61956262385367133</v>
      </c>
      <c r="AJ95" s="501">
        <f t="shared" si="5"/>
        <v>0.85988728665668912</v>
      </c>
      <c r="AK95" s="501"/>
      <c r="AL95" s="502" t="str">
        <f t="shared" si="6"/>
        <v>MUY ALTAMENTE VULNERABLE</v>
      </c>
      <c r="AM95" s="503" t="str">
        <f t="shared" si="7"/>
        <v>5</v>
      </c>
    </row>
    <row r="96" spans="1:39" ht="27.6">
      <c r="A96" s="492" t="str">
        <f>[1]DATOS_CANTON!A97</f>
        <v>GUAYAS</v>
      </c>
      <c r="B96" s="499">
        <f>[1]DATOS_CANTON!B97</f>
        <v>924</v>
      </c>
      <c r="C96" s="492" t="str">
        <f>[1]DATOS_CANTON!C97</f>
        <v>LOMAS DE SARGENTILLO</v>
      </c>
      <c r="D96" s="500">
        <f>([1]DATOS_CANTON!D97-MIN([1]DATOS_CANTON!D$3:D$219))/(MAX([1]DATOS_CANTON!D$3:D$219)-MIN([1]DATOS_CANTON!D$3:D$219))</f>
        <v>0.3900896652383336</v>
      </c>
      <c r="E96" s="500">
        <f>([1]DATOS_CANTON!E97-MIN([1]DATOS_CANTON!E$3:E$219))/(MAX([1]DATOS_CANTON!E$3:E$219)-MIN([1]DATOS_CANTON!E$3:E$219))</f>
        <v>7.1696352518252987E-2</v>
      </c>
      <c r="F96" s="500">
        <f>([1]DATOS_CANTON!F97-MIN([1]DATOS_CANTON!F$3:F$219))/(MAX([1]DATOS_CANTON!F$3:F$219)-MIN([1]DATOS_CANTON!F$3:F$219))</f>
        <v>0</v>
      </c>
      <c r="G96" s="500">
        <f>([1]DATOS_CANTON!G97-MIN([1]DATOS_CANTON!G$3:G$219))/(MAX([1]DATOS_CANTON!G$3:G$219)-MIN([1]DATOS_CANTON!G$3:G$219))</f>
        <v>8.1597014462306255E-3</v>
      </c>
      <c r="H96" s="500">
        <f>([1]DATOS_CANTON!H97-MIN([1]DATOS_CANTON!H$3:H$219))/(MAX([1]DATOS_CANTON!H$3:H$219)-MIN([1]DATOS_CANTON!H$3:H$219))</f>
        <v>1.384019191732792E-2</v>
      </c>
      <c r="I96" s="500">
        <f>([1]DATOS_CANTON!I97-MIN([1]DATOS_CANTON!I$3:I$219))/(MAX([1]DATOS_CANTON!I$3:I$219)-MIN([1]DATOS_CANTON!I$3:I$219))</f>
        <v>9.0334797522777718E-3</v>
      </c>
      <c r="J96" s="500">
        <f>(MAX([1]DATOS_CANTON!J$3:J$219)-[1]DATOS_CANTON!J97)/(MAX([1]DATOS_CANTON!J$3:J$219)-MIN([1]DATOS_CANTON!J$3:J$219))</f>
        <v>1</v>
      </c>
      <c r="K96" s="500">
        <f>(MAX([1]DATOS_CANTON!K$3:K$219)-[1]DATOS_CANTON!K97)/(MAX([1]DATOS_CANTON!K$3:K$219)-MIN([1]DATOS_CANTON!K$3:K$219))</f>
        <v>0.99576726769405688</v>
      </c>
      <c r="L96" s="500">
        <f>(MAX([1]DATOS_CANTON!L$3:L$219)-[1]DATOS_CANTON!L97)/(MAX([1]DATOS_CANTON!L$3:L$219)-MIN([1]DATOS_CANTON!L$3:L$219))</f>
        <v>1</v>
      </c>
      <c r="M96" s="500">
        <f>(MAX([1]DATOS_CANTON!M$3:M$219)-[1]DATOS_CANTON!M97)/(MAX([1]DATOS_CANTON!M$3:M$219)-MIN([1]DATOS_CANTON!M$3:M$219))</f>
        <v>1</v>
      </c>
      <c r="N96" s="500">
        <f>(MAX([1]DATOS_CANTON!N$3:N$219)-[1]DATOS_CANTON!N97)/(MAX([1]DATOS_CANTON!N$3:N$219)-MIN([1]DATOS_CANTON!N$3:N$219))</f>
        <v>0.99572080334215407</v>
      </c>
      <c r="O96" s="500">
        <f>(MAX([1]DATOS_CANTON!O$3:O$219)-[1]DATOS_CANTON!O97)/(MAX([1]DATOS_CANTON!O$3:O$219)-MIN([1]DATOS_CANTON!O$3:O$219))</f>
        <v>1</v>
      </c>
      <c r="P96" s="500">
        <f>(MAX([1]DATOS_CANTON!P$3:P$219)-[1]DATOS_CANTON!P97)/(MAX([1]DATOS_CANTON!P$3:P$219)-MIN([1]DATOS_CANTON!P$3:P$219))</f>
        <v>0.99541634970586623</v>
      </c>
      <c r="Q96" s="500">
        <f>([1]DATOS_CANTON!Q97-MIN([1]DATOS_CANTON!Q$3:Q$219))/(MAX([1]DATOS_CANTON!Q$3:Q$219)-MIN([1]DATOS_CANTON!Q$3:Q$219))</f>
        <v>4.0554083456348713E-3</v>
      </c>
      <c r="R96" s="500">
        <f>(MAX([1]DATOS_CANTON!R$3:R$219)-[1]DATOS_CANTON!R97)/(MAX([1]DATOS_CANTON!R$3:R$219)-MIN([1]DATOS_CANTON!R$3:R$219))</f>
        <v>0.9993726376858405</v>
      </c>
      <c r="S96" s="500">
        <f>(MAX([1]DATOS_CANTON!S$3:S$219)-[1]DATOS_CANTON!S97)/(MAX([1]DATOS_CANTON!S$3:S$219)-MIN([1]DATOS_CANTON!S$3:S$219))</f>
        <v>0.99742127231801392</v>
      </c>
      <c r="T96" s="500">
        <f>([1]DATOS_CANTON!T97-MIN([1]DATOS_CANTON!T$3:T$219))/(MAX([1]DATOS_CANTON!T$3:T$219)-MIN([1]DATOS_CANTON!T$3:T$219))</f>
        <v>0.15195591395036326</v>
      </c>
      <c r="U96" s="500">
        <f>(MAX([1]DATOS_CANTON!U$3:U$219)-[1]DATOS_CANTON!U97)/(MAX([1]DATOS_CANTON!U$3:U$219)-MIN([1]DATOS_CANTON!U$3:U$219))</f>
        <v>0.77382807769056039</v>
      </c>
      <c r="V96" s="500">
        <f>(MAX([1]DATOS_CANTON!V$3:V$219)-[1]DATOS_CANTON!V97)/(MAX([1]DATOS_CANTON!V$3:V$219)-MIN([1]DATOS_CANTON!V$3:V$219))</f>
        <v>0.99934525206180425</v>
      </c>
      <c r="W96" s="500">
        <f>(MAX([1]DATOS_CANTON!W$3:W$219)-[1]DATOS_CANTON!W97)/(MAX([1]DATOS_CANTON!W$3:W$219)-MIN([1]DATOS_CANTON!W$3:W$219))</f>
        <v>0.99270582917257388</v>
      </c>
      <c r="X96" s="500">
        <f>([1]DATOS_CANTON!X97-MIN([1]DATOS_CANTON!X$3:X$219))/(MAX([1]DATOS_CANTON!X$3:X$219)-MIN([1]DATOS_CANTON!X$3:X$219))</f>
        <v>0</v>
      </c>
      <c r="Y96" s="500">
        <f>(MAX([1]DATOS_CANTON!Y$3:Y$219)-[1]DATOS_CANTON!Y97)/(MAX([1]DATOS_CANTON!Y$3:Y$219)-MIN([1]DATOS_CANTON!Y$3:Y$219))</f>
        <v>0.75740413104263238</v>
      </c>
      <c r="Z96" s="500">
        <f>(MAX([1]DATOS_CANTON!Z$3:Z$219)-[1]DATOS_CANTON!Z97)/(MAX([1]DATOS_CANTON!Z$3:Z$219)-MIN([1]DATOS_CANTON!Z$3:Z$219))</f>
        <v>0.99577931866144109</v>
      </c>
      <c r="AA96" s="500">
        <f>(MAX([1]DATOS_CANTON!AA$3:AA$219)-[1]DATOS_CANTON!AA97)/(MAX([1]DATOS_CANTON!AA$3:AA$219)-MIN([1]DATOS_CANTON!AA$3:AA$219))</f>
        <v>0.99817028543547204</v>
      </c>
      <c r="AB96" s="500">
        <f>(MAX([1]DATOS_CANTON!AB$3:AB$219)-[1]DATOS_CANTON!AB97)/(MAX([1]DATOS_CANTON!AB$3:AB$219)-MIN([1]DATOS_CANTON!AB$3:AB$219))</f>
        <v>0.19348565872630036</v>
      </c>
      <c r="AC96" s="500">
        <f>(MAX([1]DATOS_CANTON!AC$3:AC$219)-[1]DATOS_CANTON!AC97)/(MAX([1]DATOS_CANTON!AC$3:AC$219)-MIN([1]DATOS_CANTON!AC$3:AC$219))</f>
        <v>0.99334405124580094</v>
      </c>
      <c r="AD96" s="500">
        <f>([1]DATOS_CANTON!AD97-MIN([1]DATOS_CANTON!AD$3:AD$219))/(MAX([1]DATOS_CANTON!AD$3:AD$219)-MIN([1]DATOS_CANTON!AD$3:AD$219))</f>
        <v>1.7793594306049821E-3</v>
      </c>
      <c r="AE96" s="500">
        <f>(MAX([1]DATOS_CANTON!AE$3:AE$219)-[1]DATOS_CANTON!AE97)/(MAX([1]DATOS_CANTON!AE$3:AE$219)-MIN([1]DATOS_CANTON!AE$3:AE$219))</f>
        <v>0.9923504867872045</v>
      </c>
      <c r="AF96" s="500">
        <f>(MAX([1]DATOS_CANTON!AF$3:AF$219)-[1]DATOS_CANTON!AF97)/(MAX([1]DATOS_CANTON!AF$3:AF$219)-MIN([1]DATOS_CANTON!AF$3:AF$219))</f>
        <v>1</v>
      </c>
      <c r="AG96" s="500">
        <f>([1]DATOS_CANTON!AG97-MIN([1]DATOS_CANTON!AG$3:AG$219))/(MAX([1]DATOS_CANTON!AG$3:AG$219)-MIN([1]DATOS_CANTON!AG$3:AG$219))</f>
        <v>3.6536146711038729E-3</v>
      </c>
      <c r="AH96" s="500">
        <f>(MAX([1]DATOS_CANTON!AH$3:AH$219)-[1]DATOS_CANTON!AH97)/(MAX([1]DATOS_CANTON!AH$3:AH$219)-MIN([1]DATOS_CANTON!AH$3:AH$219))</f>
        <v>1</v>
      </c>
      <c r="AI96" s="501">
        <f t="shared" si="4"/>
        <v>0.57070510706485544</v>
      </c>
      <c r="AJ96" s="501">
        <f t="shared" si="5"/>
        <v>0.73644084870099302</v>
      </c>
      <c r="AK96" s="501"/>
      <c r="AL96" s="502" t="str">
        <f t="shared" si="6"/>
        <v>MODERADAMENTE VULNERABLE</v>
      </c>
      <c r="AM96" s="503" t="str">
        <f t="shared" si="7"/>
        <v>2</v>
      </c>
    </row>
    <row r="97" spans="1:39">
      <c r="A97" s="492" t="str">
        <f>[1]DATOS_CANTON!A98</f>
        <v>GUAYAS</v>
      </c>
      <c r="B97" s="499">
        <f>[1]DATOS_CANTON!B98</f>
        <v>925</v>
      </c>
      <c r="C97" s="492" t="str">
        <f>[1]DATOS_CANTON!C98</f>
        <v>NOBOL</v>
      </c>
      <c r="D97" s="500">
        <f>([1]DATOS_CANTON!D98-MIN([1]DATOS_CANTON!D$3:D$219))/(MAX([1]DATOS_CANTON!D$3:D$219)-MIN([1]DATOS_CANTON!D$3:D$219))</f>
        <v>0.253867776011173</v>
      </c>
      <c r="E97" s="500">
        <f>([1]DATOS_CANTON!E98-MIN([1]DATOS_CANTON!E$3:E$219))/(MAX([1]DATOS_CANTON!E$3:E$219)-MIN([1]DATOS_CANTON!E$3:E$219))</f>
        <v>3.7623497400273466E-2</v>
      </c>
      <c r="F97" s="500">
        <f>([1]DATOS_CANTON!F98-MIN([1]DATOS_CANTON!F$3:F$219))/(MAX([1]DATOS_CANTON!F$3:F$219)-MIN([1]DATOS_CANTON!F$3:F$219))</f>
        <v>0</v>
      </c>
      <c r="G97" s="500">
        <f>([1]DATOS_CANTON!G98-MIN([1]DATOS_CANTON!G$3:G$219))/(MAX([1]DATOS_CANTON!G$3:G$219)-MIN([1]DATOS_CANTON!G$3:G$219))</f>
        <v>8.926474042753112E-3</v>
      </c>
      <c r="H97" s="500">
        <f>([1]DATOS_CANTON!H98-MIN([1]DATOS_CANTON!H$3:H$219))/(MAX([1]DATOS_CANTON!H$3:H$219)-MIN([1]DATOS_CANTON!H$3:H$219))</f>
        <v>6.4403026388632587E-2</v>
      </c>
      <c r="I97" s="500">
        <f>([1]DATOS_CANTON!I98-MIN([1]DATOS_CANTON!I$3:I$219))/(MAX([1]DATOS_CANTON!I$3:I$219)-MIN([1]DATOS_CANTON!I$3:I$219))</f>
        <v>1.0011330653297531E-2</v>
      </c>
      <c r="J97" s="500">
        <f>(MAX([1]DATOS_CANTON!J$3:J$219)-[1]DATOS_CANTON!J98)/(MAX([1]DATOS_CANTON!J$3:J$219)-MIN([1]DATOS_CANTON!J$3:J$219))</f>
        <v>1</v>
      </c>
      <c r="K97" s="500">
        <f>(MAX([1]DATOS_CANTON!K$3:K$219)-[1]DATOS_CANTON!K98)/(MAX([1]DATOS_CANTON!K$3:K$219)-MIN([1]DATOS_CANTON!K$3:K$219))</f>
        <v>0.99726880630769799</v>
      </c>
      <c r="L97" s="500">
        <f>(MAX([1]DATOS_CANTON!L$3:L$219)-[1]DATOS_CANTON!L98)/(MAX([1]DATOS_CANTON!L$3:L$219)-MIN([1]DATOS_CANTON!L$3:L$219))</f>
        <v>1</v>
      </c>
      <c r="M97" s="500">
        <f>(MAX([1]DATOS_CANTON!M$3:M$219)-[1]DATOS_CANTON!M98)/(MAX([1]DATOS_CANTON!M$3:M$219)-MIN([1]DATOS_CANTON!M$3:M$219))</f>
        <v>1</v>
      </c>
      <c r="N97" s="500">
        <f>(MAX([1]DATOS_CANTON!N$3:N$219)-[1]DATOS_CANTON!N98)/(MAX([1]DATOS_CANTON!N$3:N$219)-MIN([1]DATOS_CANTON!N$3:N$219))</f>
        <v>0.99467370902887342</v>
      </c>
      <c r="O97" s="500">
        <f>(MAX([1]DATOS_CANTON!O$3:O$219)-[1]DATOS_CANTON!O98)/(MAX([1]DATOS_CANTON!O$3:O$219)-MIN([1]DATOS_CANTON!O$3:O$219))</f>
        <v>1</v>
      </c>
      <c r="P97" s="500">
        <f>(MAX([1]DATOS_CANTON!P$3:P$219)-[1]DATOS_CANTON!P98)/(MAX([1]DATOS_CANTON!P$3:P$219)-MIN([1]DATOS_CANTON!P$3:P$219))</f>
        <v>0.9942444036930419</v>
      </c>
      <c r="Q97" s="500">
        <f>([1]DATOS_CANTON!Q98-MIN([1]DATOS_CANTON!Q$3:Q$219))/(MAX([1]DATOS_CANTON!Q$3:Q$219)-MIN([1]DATOS_CANTON!Q$3:Q$219))</f>
        <v>4.6277962915024741E-3</v>
      </c>
      <c r="R97" s="500">
        <f>(MAX([1]DATOS_CANTON!R$3:R$219)-[1]DATOS_CANTON!R98)/(MAX([1]DATOS_CANTON!R$3:R$219)-MIN([1]DATOS_CANTON!R$3:R$219))</f>
        <v>0.9991707636738586</v>
      </c>
      <c r="S97" s="500">
        <f>(MAX([1]DATOS_CANTON!S$3:S$219)-[1]DATOS_CANTON!S98)/(MAX([1]DATOS_CANTON!S$3:S$219)-MIN([1]DATOS_CANTON!S$3:S$219))</f>
        <v>0.99767258899888545</v>
      </c>
      <c r="T97" s="500">
        <f>([1]DATOS_CANTON!T98-MIN([1]DATOS_CANTON!T$3:T$219))/(MAX([1]DATOS_CANTON!T$3:T$219)-MIN([1]DATOS_CANTON!T$3:T$219))</f>
        <v>0.1133144861850572</v>
      </c>
      <c r="U97" s="500">
        <f>(MAX([1]DATOS_CANTON!U$3:U$219)-[1]DATOS_CANTON!U98)/(MAX([1]DATOS_CANTON!U$3:U$219)-MIN([1]DATOS_CANTON!U$3:U$219))</f>
        <v>0.94780550899022187</v>
      </c>
      <c r="V97" s="500">
        <f>(MAX([1]DATOS_CANTON!V$3:V$219)-[1]DATOS_CANTON!V98)/(MAX([1]DATOS_CANTON!V$3:V$219)-MIN([1]DATOS_CANTON!V$3:V$219))</f>
        <v>0.99803082776132523</v>
      </c>
      <c r="W97" s="500">
        <f>(MAX([1]DATOS_CANTON!W$3:W$219)-[1]DATOS_CANTON!W98)/(MAX([1]DATOS_CANTON!W$3:W$219)-MIN([1]DATOS_CANTON!W$3:W$219))</f>
        <v>0.99500708870122667</v>
      </c>
      <c r="X97" s="500">
        <f>([1]DATOS_CANTON!X98-MIN([1]DATOS_CANTON!X$3:X$219))/(MAX([1]DATOS_CANTON!X$3:X$219)-MIN([1]DATOS_CANTON!X$3:X$219))</f>
        <v>0</v>
      </c>
      <c r="Y97" s="500">
        <f>(MAX([1]DATOS_CANTON!Y$3:Y$219)-[1]DATOS_CANTON!Y98)/(MAX([1]DATOS_CANTON!Y$3:Y$219)-MIN([1]DATOS_CANTON!Y$3:Y$219))</f>
        <v>0.74291970071352298</v>
      </c>
      <c r="Z97" s="500">
        <f>(MAX([1]DATOS_CANTON!Z$3:Z$219)-[1]DATOS_CANTON!Z98)/(MAX([1]DATOS_CANTON!Z$3:Z$219)-MIN([1]DATOS_CANTON!Z$3:Z$219))</f>
        <v>1</v>
      </c>
      <c r="AA97" s="500">
        <f>(MAX([1]DATOS_CANTON!AA$3:AA$219)-[1]DATOS_CANTON!AA98)/(MAX([1]DATOS_CANTON!AA$3:AA$219)-MIN([1]DATOS_CANTON!AA$3:AA$219))</f>
        <v>0.99768236155159795</v>
      </c>
      <c r="AB97" s="500">
        <f>(MAX([1]DATOS_CANTON!AB$3:AB$219)-[1]DATOS_CANTON!AB98)/(MAX([1]DATOS_CANTON!AB$3:AB$219)-MIN([1]DATOS_CANTON!AB$3:AB$219))</f>
        <v>0.15783769136973308</v>
      </c>
      <c r="AC97" s="500">
        <f>(MAX([1]DATOS_CANTON!AC$3:AC$219)-[1]DATOS_CANTON!AC98)/(MAX([1]DATOS_CANTON!AC$3:AC$219)-MIN([1]DATOS_CANTON!AC$3:AC$219))</f>
        <v>0.99306880524468744</v>
      </c>
      <c r="AD97" s="500">
        <f>([1]DATOS_CANTON!AD98-MIN([1]DATOS_CANTON!AD$3:AD$219))/(MAX([1]DATOS_CANTON!AD$3:AD$219)-MIN([1]DATOS_CANTON!AD$3:AD$219))</f>
        <v>7.1174377224199285E-3</v>
      </c>
      <c r="AE97" s="500">
        <f>(MAX([1]DATOS_CANTON!AE$3:AE$219)-[1]DATOS_CANTON!AE98)/(MAX([1]DATOS_CANTON!AE$3:AE$219)-MIN([1]DATOS_CANTON!AE$3:AE$219))</f>
        <v>0.99652294853963841</v>
      </c>
      <c r="AF97" s="500">
        <f>(MAX([1]DATOS_CANTON!AF$3:AF$219)-[1]DATOS_CANTON!AF98)/(MAX([1]DATOS_CANTON!AF$3:AF$219)-MIN([1]DATOS_CANTON!AF$3:AF$219))</f>
        <v>1</v>
      </c>
      <c r="AG97" s="500">
        <f>([1]DATOS_CANTON!AG98-MIN([1]DATOS_CANTON!AG$3:AG$219))/(MAX([1]DATOS_CANTON!AG$3:AG$219)-MIN([1]DATOS_CANTON!AG$3:AG$219))</f>
        <v>8.496778304892728E-4</v>
      </c>
      <c r="AH97" s="500">
        <f>(MAX([1]DATOS_CANTON!AH$3:AH$219)-[1]DATOS_CANTON!AH98)/(MAX([1]DATOS_CANTON!AH$3:AH$219)-MIN([1]DATOS_CANTON!AH$3:AH$219))</f>
        <v>1</v>
      </c>
      <c r="AI97" s="501">
        <f t="shared" si="4"/>
        <v>0.56749032995527715</v>
      </c>
      <c r="AJ97" s="501">
        <f t="shared" si="5"/>
        <v>0.72831819308764434</v>
      </c>
      <c r="AK97" s="501"/>
      <c r="AL97" s="502" t="str">
        <f t="shared" si="6"/>
        <v>MODERADAMENTE VULNERABLE</v>
      </c>
      <c r="AM97" s="503" t="str">
        <f t="shared" si="7"/>
        <v>2</v>
      </c>
    </row>
    <row r="98" spans="1:39" ht="27.6">
      <c r="A98" s="492" t="str">
        <f>[1]DATOS_CANTON!A99</f>
        <v>GUAYAS</v>
      </c>
      <c r="B98" s="499">
        <f>[1]DATOS_CANTON!B99</f>
        <v>927</v>
      </c>
      <c r="C98" s="492" t="str">
        <f>[1]DATOS_CANTON!C99</f>
        <v>GENERAL ANTONIO ELIZALDE</v>
      </c>
      <c r="D98" s="500">
        <f>([1]DATOS_CANTON!D99-MIN([1]DATOS_CANTON!D$3:D$219))/(MAX([1]DATOS_CANTON!D$3:D$219)-MIN([1]DATOS_CANTON!D$3:D$219))</f>
        <v>0.1192045079442428</v>
      </c>
      <c r="E98" s="500">
        <f>([1]DATOS_CANTON!E99-MIN([1]DATOS_CANTON!E$3:E$219))/(MAX([1]DATOS_CANTON!E$3:E$219)-MIN([1]DATOS_CANTON!E$3:E$219))</f>
        <v>1.791498084655108E-2</v>
      </c>
      <c r="F98" s="500">
        <f>([1]DATOS_CANTON!F99-MIN([1]DATOS_CANTON!F$3:F$219))/(MAX([1]DATOS_CANTON!F$3:F$219)-MIN([1]DATOS_CANTON!F$3:F$219))</f>
        <v>0</v>
      </c>
      <c r="G98" s="500">
        <f>([1]DATOS_CANTON!G99-MIN([1]DATOS_CANTON!G$3:G$219))/(MAX([1]DATOS_CANTON!G$3:G$219)-MIN([1]DATOS_CANTON!G$3:G$219))</f>
        <v>4.4455081752141868E-3</v>
      </c>
      <c r="H98" s="500">
        <f>([1]DATOS_CANTON!H99-MIN([1]DATOS_CANTON!H$3:H$219))/(MAX([1]DATOS_CANTON!H$3:H$219)-MIN([1]DATOS_CANTON!H$3:H$219))</f>
        <v>1.1625761210555453E-2</v>
      </c>
      <c r="I98" s="500">
        <f>([1]DATOS_CANTON!I99-MIN([1]DATOS_CANTON!I$3:I$219))/(MAX([1]DATOS_CANTON!I$3:I$219)-MIN([1]DATOS_CANTON!I$3:I$219))</f>
        <v>4.7728436835488223E-3</v>
      </c>
      <c r="J98" s="500">
        <f>(MAX([1]DATOS_CANTON!J$3:J$219)-[1]DATOS_CANTON!J99)/(MAX([1]DATOS_CANTON!J$3:J$219)-MIN([1]DATOS_CANTON!J$3:J$219))</f>
        <v>1</v>
      </c>
      <c r="K98" s="500">
        <f>(MAX([1]DATOS_CANTON!K$3:K$219)-[1]DATOS_CANTON!K99)/(MAX([1]DATOS_CANTON!K$3:K$219)-MIN([1]DATOS_CANTON!K$3:K$219))</f>
        <v>0.99469827106788433</v>
      </c>
      <c r="L98" s="500">
        <f>(MAX([1]DATOS_CANTON!L$3:L$219)-[1]DATOS_CANTON!L99)/(MAX([1]DATOS_CANTON!L$3:L$219)-MIN([1]DATOS_CANTON!L$3:L$219))</f>
        <v>1</v>
      </c>
      <c r="M98" s="500">
        <f>(MAX([1]DATOS_CANTON!M$3:M$219)-[1]DATOS_CANTON!M99)/(MAX([1]DATOS_CANTON!M$3:M$219)-MIN([1]DATOS_CANTON!M$3:M$219))</f>
        <v>1</v>
      </c>
      <c r="N98" s="500">
        <f>(MAX([1]DATOS_CANTON!N$3:N$219)-[1]DATOS_CANTON!N99)/(MAX([1]DATOS_CANTON!N$3:N$219)-MIN([1]DATOS_CANTON!N$3:N$219))</f>
        <v>0.99646516630635695</v>
      </c>
      <c r="O98" s="500">
        <f>(MAX([1]DATOS_CANTON!O$3:O$219)-[1]DATOS_CANTON!O99)/(MAX([1]DATOS_CANTON!O$3:O$219)-MIN([1]DATOS_CANTON!O$3:O$219))</f>
        <v>1</v>
      </c>
      <c r="P98" s="500">
        <f>(MAX([1]DATOS_CANTON!P$3:P$219)-[1]DATOS_CANTON!P99)/(MAX([1]DATOS_CANTON!P$3:P$219)-MIN([1]DATOS_CANTON!P$3:P$219))</f>
        <v>0.99645945225643728</v>
      </c>
      <c r="Q98" s="500">
        <f>([1]DATOS_CANTON!Q99-MIN([1]DATOS_CANTON!Q$3:Q$219))/(MAX([1]DATOS_CANTON!Q$3:Q$219)-MIN([1]DATOS_CANTON!Q$3:Q$219))</f>
        <v>3.2276320280867584E-3</v>
      </c>
      <c r="R98" s="500">
        <f>(MAX([1]DATOS_CANTON!R$3:R$219)-[1]DATOS_CANTON!R99)/(MAX([1]DATOS_CANTON!R$3:R$219)-MIN([1]DATOS_CANTON!R$3:R$219))</f>
        <v>0.99891298608932766</v>
      </c>
      <c r="S98" s="500">
        <f>(MAX([1]DATOS_CANTON!S$3:S$219)-[1]DATOS_CANTON!S99)/(MAX([1]DATOS_CANTON!S$3:S$219)-MIN([1]DATOS_CANTON!S$3:S$219))</f>
        <v>0.99881444087501914</v>
      </c>
      <c r="T98" s="500">
        <f>([1]DATOS_CANTON!T99-MIN([1]DATOS_CANTON!T$3:T$219))/(MAX([1]DATOS_CANTON!T$3:T$219)-MIN([1]DATOS_CANTON!T$3:T$219))</f>
        <v>0.25368460783594232</v>
      </c>
      <c r="U98" s="500">
        <f>(MAX([1]DATOS_CANTON!U$3:U$219)-[1]DATOS_CANTON!U99)/(MAX([1]DATOS_CANTON!U$3:U$219)-MIN([1]DATOS_CANTON!U$3:U$219))</f>
        <v>0.9725019594381612</v>
      </c>
      <c r="V98" s="500">
        <f>(MAX([1]DATOS_CANTON!V$3:V$219)-[1]DATOS_CANTON!V99)/(MAX([1]DATOS_CANTON!V$3:V$219)-MIN([1]DATOS_CANTON!V$3:V$219))</f>
        <v>0.99971184658688339</v>
      </c>
      <c r="W98" s="500">
        <f>(MAX([1]DATOS_CANTON!W$3:W$219)-[1]DATOS_CANTON!W99)/(MAX([1]DATOS_CANTON!W$3:W$219)-MIN([1]DATOS_CANTON!W$3:W$219))</f>
        <v>0.99665084550740712</v>
      </c>
      <c r="X98" s="500">
        <f>([1]DATOS_CANTON!X99-MIN([1]DATOS_CANTON!X$3:X$219))/(MAX([1]DATOS_CANTON!X$3:X$219)-MIN([1]DATOS_CANTON!X$3:X$219))</f>
        <v>0</v>
      </c>
      <c r="Y98" s="500">
        <f>(MAX([1]DATOS_CANTON!Y$3:Y$219)-[1]DATOS_CANTON!Y99)/(MAX([1]DATOS_CANTON!Y$3:Y$219)-MIN([1]DATOS_CANTON!Y$3:Y$219))</f>
        <v>0.8879304674116042</v>
      </c>
      <c r="Z98" s="500">
        <f>(MAX([1]DATOS_CANTON!Z$3:Z$219)-[1]DATOS_CANTON!Z99)/(MAX([1]DATOS_CANTON!Z$3:Z$219)-MIN([1]DATOS_CANTON!Z$3:Z$219))</f>
        <v>1</v>
      </c>
      <c r="AA98" s="500">
        <f>(MAX([1]DATOS_CANTON!AA$3:AA$219)-[1]DATOS_CANTON!AA99)/(MAX([1]DATOS_CANTON!AA$3:AA$219)-MIN([1]DATOS_CANTON!AA$3:AA$219))</f>
        <v>0.99890217126128322</v>
      </c>
      <c r="AB98" s="500">
        <f>(MAX([1]DATOS_CANTON!AB$3:AB$219)-[1]DATOS_CANTON!AB99)/(MAX([1]DATOS_CANTON!AB$3:AB$219)-MIN([1]DATOS_CANTON!AB$3:AB$219))</f>
        <v>4.5454545454545449E-2</v>
      </c>
      <c r="AC98" s="500">
        <f>(MAX([1]DATOS_CANTON!AC$3:AC$219)-[1]DATOS_CANTON!AC99)/(MAX([1]DATOS_CANTON!AC$3:AC$219)-MIN([1]DATOS_CANTON!AC$3:AC$219))</f>
        <v>0.99635299048524617</v>
      </c>
      <c r="AD98" s="500">
        <f>([1]DATOS_CANTON!AD99-MIN([1]DATOS_CANTON!AD$3:AD$219))/(MAX([1]DATOS_CANTON!AD$3:AD$219)-MIN([1]DATOS_CANTON!AD$3:AD$219))</f>
        <v>1.7793594306049821E-3</v>
      </c>
      <c r="AE98" s="500">
        <f>(MAX([1]DATOS_CANTON!AE$3:AE$219)-[1]DATOS_CANTON!AE99)/(MAX([1]DATOS_CANTON!AE$3:AE$219)-MIN([1]DATOS_CANTON!AE$3:AE$219))</f>
        <v>1</v>
      </c>
      <c r="AF98" s="500">
        <f>(MAX([1]DATOS_CANTON!AF$3:AF$219)-[1]DATOS_CANTON!AF99)/(MAX([1]DATOS_CANTON!AF$3:AF$219)-MIN([1]DATOS_CANTON!AF$3:AF$219))</f>
        <v>1</v>
      </c>
      <c r="AG98" s="500">
        <f>([1]DATOS_CANTON!AG99-MIN([1]DATOS_CANTON!AG$3:AG$219))/(MAX([1]DATOS_CANTON!AG$3:AG$219)-MIN([1]DATOS_CANTON!AG$3:AG$219))</f>
        <v>7.2902357855979608E-2</v>
      </c>
      <c r="AH98" s="500">
        <f>(MAX([1]DATOS_CANTON!AH$3:AH$219)-[1]DATOS_CANTON!AH99)/(MAX([1]DATOS_CANTON!AH$3:AH$219)-MIN([1]DATOS_CANTON!AH$3:AH$219))</f>
        <v>1</v>
      </c>
      <c r="AI98" s="501">
        <f t="shared" si="4"/>
        <v>0.56712988069175008</v>
      </c>
      <c r="AJ98" s="501">
        <f t="shared" si="5"/>
        <v>0.72740745957987107</v>
      </c>
      <c r="AK98" s="501"/>
      <c r="AL98" s="502" t="str">
        <f t="shared" si="6"/>
        <v>MODERADAMENTE VULNERABLE</v>
      </c>
      <c r="AM98" s="503" t="str">
        <f t="shared" si="7"/>
        <v>2</v>
      </c>
    </row>
    <row r="99" spans="1:39">
      <c r="A99" s="492" t="str">
        <f>[1]DATOS_CANTON!A100</f>
        <v>GUAYAS</v>
      </c>
      <c r="B99" s="499">
        <f>[1]DATOS_CANTON!B100</f>
        <v>928</v>
      </c>
      <c r="C99" s="492" t="str">
        <f>[1]DATOS_CANTON!C100</f>
        <v>ISIDRO AYORA</v>
      </c>
      <c r="D99" s="500">
        <f>([1]DATOS_CANTON!D100-MIN([1]DATOS_CANTON!D$3:D$219))/(MAX([1]DATOS_CANTON!D$3:D$219)-MIN([1]DATOS_CANTON!D$3:D$219))</f>
        <v>0.43236161022631275</v>
      </c>
      <c r="E99" s="500">
        <f>([1]DATOS_CANTON!E100-MIN([1]DATOS_CANTON!E$3:E$219))/(MAX([1]DATOS_CANTON!E$3:E$219)-MIN([1]DATOS_CANTON!E$3:E$219))</f>
        <v>5.6970234821576531E-3</v>
      </c>
      <c r="F99" s="500">
        <f>([1]DATOS_CANTON!F100-MIN([1]DATOS_CANTON!F$3:F$219))/(MAX([1]DATOS_CANTON!F$3:F$219)-MIN([1]DATOS_CANTON!F$3:F$219))</f>
        <v>0</v>
      </c>
      <c r="G99" s="500">
        <f>([1]DATOS_CANTON!G100-MIN([1]DATOS_CANTON!G$3:G$219))/(MAX([1]DATOS_CANTON!G$3:G$219)-MIN([1]DATOS_CANTON!G$3:G$219))</f>
        <v>4.7114408676497315E-3</v>
      </c>
      <c r="H99" s="500">
        <f>([1]DATOS_CANTON!H100-MIN([1]DATOS_CANTON!H$3:H$219))/(MAX([1]DATOS_CANTON!H$3:H$219)-MIN([1]DATOS_CANTON!H$3:H$219))</f>
        <v>2.8603063295811037E-2</v>
      </c>
      <c r="I99" s="500">
        <f>([1]DATOS_CANTON!I100-MIN([1]DATOS_CANTON!I$3:I$219))/(MAX([1]DATOS_CANTON!I$3:I$219)-MIN([1]DATOS_CANTON!I$3:I$219))</f>
        <v>5.704130255948593E-3</v>
      </c>
      <c r="J99" s="500">
        <f>(MAX([1]DATOS_CANTON!J$3:J$219)-[1]DATOS_CANTON!J100)/(MAX([1]DATOS_CANTON!J$3:J$219)-MIN([1]DATOS_CANTON!J$3:J$219))</f>
        <v>1</v>
      </c>
      <c r="K99" s="500">
        <f>(MAX([1]DATOS_CANTON!K$3:K$219)-[1]DATOS_CANTON!K100)/(MAX([1]DATOS_CANTON!K$3:K$219)-MIN([1]DATOS_CANTON!K$3:K$219))</f>
        <v>0.99786818591890458</v>
      </c>
      <c r="L99" s="500">
        <f>(MAX([1]DATOS_CANTON!L$3:L$219)-[1]DATOS_CANTON!L100)/(MAX([1]DATOS_CANTON!L$3:L$219)-MIN([1]DATOS_CANTON!L$3:L$219))</f>
        <v>1</v>
      </c>
      <c r="M99" s="500">
        <f>(MAX([1]DATOS_CANTON!M$3:M$219)-[1]DATOS_CANTON!M100)/(MAX([1]DATOS_CANTON!M$3:M$219)-MIN([1]DATOS_CANTON!M$3:M$219))</f>
        <v>1</v>
      </c>
      <c r="N99" s="500">
        <f>(MAX([1]DATOS_CANTON!N$3:N$219)-[1]DATOS_CANTON!N100)/(MAX([1]DATOS_CANTON!N$3:N$219)-MIN([1]DATOS_CANTON!N$3:N$219))</f>
        <v>0.99743568739604738</v>
      </c>
      <c r="O99" s="500">
        <f>(MAX([1]DATOS_CANTON!O$3:O$219)-[1]DATOS_CANTON!O100)/(MAX([1]DATOS_CANTON!O$3:O$219)-MIN([1]DATOS_CANTON!O$3:O$219))</f>
        <v>1</v>
      </c>
      <c r="P99" s="500">
        <f>(MAX([1]DATOS_CANTON!P$3:P$219)-[1]DATOS_CANTON!P100)/(MAX([1]DATOS_CANTON!P$3:P$219)-MIN([1]DATOS_CANTON!P$3:P$219))</f>
        <v>0.99721839319847716</v>
      </c>
      <c r="Q99" s="500">
        <f>([1]DATOS_CANTON!Q100-MIN([1]DATOS_CANTON!Q$3:Q$219))/(MAX([1]DATOS_CANTON!Q$3:Q$219)-MIN([1]DATOS_CANTON!Q$3:Q$219))</f>
        <v>2.4152585111652915E-3</v>
      </c>
      <c r="R99" s="500">
        <f>(MAX([1]DATOS_CANTON!R$3:R$219)-[1]DATOS_CANTON!R100)/(MAX([1]DATOS_CANTON!R$3:R$219)-MIN([1]DATOS_CANTON!R$3:R$219))</f>
        <v>0.99972048213725573</v>
      </c>
      <c r="S99" s="500">
        <f>(MAX([1]DATOS_CANTON!S$3:S$219)-[1]DATOS_CANTON!S100)/(MAX([1]DATOS_CANTON!S$3:S$219)-MIN([1]DATOS_CANTON!S$3:S$219))</f>
        <v>0.99871063615900701</v>
      </c>
      <c r="T99" s="500">
        <f>([1]DATOS_CANTON!T100-MIN([1]DATOS_CANTON!T$3:T$219))/(MAX([1]DATOS_CANTON!T$3:T$219)-MIN([1]DATOS_CANTON!T$3:T$219))</f>
        <v>0.11428957891377825</v>
      </c>
      <c r="U99" s="500">
        <f>(MAX([1]DATOS_CANTON!U$3:U$219)-[1]DATOS_CANTON!U100)/(MAX([1]DATOS_CANTON!U$3:U$219)-MIN([1]DATOS_CANTON!U$3:U$219))</f>
        <v>0.96329716775736129</v>
      </c>
      <c r="V99" s="500">
        <f>(MAX([1]DATOS_CANTON!V$3:V$219)-[1]DATOS_CANTON!V100)/(MAX([1]DATOS_CANTON!V$3:V$219)-MIN([1]DATOS_CANTON!V$3:V$219))</f>
        <v>0.99959666454939211</v>
      </c>
      <c r="W99" s="500">
        <f>(MAX([1]DATOS_CANTON!W$3:W$219)-[1]DATOS_CANTON!W100)/(MAX([1]DATOS_CANTON!W$3:W$219)-MIN([1]DATOS_CANTON!W$3:W$219))</f>
        <v>0.99745217695042021</v>
      </c>
      <c r="X99" s="500">
        <f>([1]DATOS_CANTON!X100-MIN([1]DATOS_CANTON!X$3:X$219))/(MAX([1]DATOS_CANTON!X$3:X$219)-MIN([1]DATOS_CANTON!X$3:X$219))</f>
        <v>0</v>
      </c>
      <c r="Y99" s="500">
        <f>(MAX([1]DATOS_CANTON!Y$3:Y$219)-[1]DATOS_CANTON!Y100)/(MAX([1]DATOS_CANTON!Y$3:Y$219)-MIN([1]DATOS_CANTON!Y$3:Y$219))</f>
        <v>0.76050181753701573</v>
      </c>
      <c r="Z99" s="500">
        <f>(MAX([1]DATOS_CANTON!Z$3:Z$219)-[1]DATOS_CANTON!Z100)/(MAX([1]DATOS_CANTON!Z$3:Z$219)-MIN([1]DATOS_CANTON!Z$3:Z$219))</f>
        <v>0.97407295749170941</v>
      </c>
      <c r="AA99" s="500">
        <f>(MAX([1]DATOS_CANTON!AA$3:AA$219)-[1]DATOS_CANTON!AA100)/(MAX([1]DATOS_CANTON!AA$3:AA$219)-MIN([1]DATOS_CANTON!AA$3:AA$219))</f>
        <v>0.99914613320322032</v>
      </c>
      <c r="AB99" s="500">
        <f>(MAX([1]DATOS_CANTON!AB$3:AB$219)-[1]DATOS_CANTON!AB100)/(MAX([1]DATOS_CANTON!AB$3:AB$219)-MIN([1]DATOS_CANTON!AB$3:AB$219))</f>
        <v>0.18815426997245174</v>
      </c>
      <c r="AC99" s="500">
        <f>(MAX([1]DATOS_CANTON!AC$3:AC$219)-[1]DATOS_CANTON!AC100)/(MAX([1]DATOS_CANTON!AC$3:AC$219)-MIN([1]DATOS_CANTON!AC$3:AC$219))</f>
        <v>0.99607565928715458</v>
      </c>
      <c r="AD99" s="500">
        <f>([1]DATOS_CANTON!AD100-MIN([1]DATOS_CANTON!AD$3:AD$219))/(MAX([1]DATOS_CANTON!AD$3:AD$219)-MIN([1]DATOS_CANTON!AD$3:AD$219))</f>
        <v>7.1174377224199285E-3</v>
      </c>
      <c r="AE99" s="500">
        <f>(MAX([1]DATOS_CANTON!AE$3:AE$219)-[1]DATOS_CANTON!AE100)/(MAX([1]DATOS_CANTON!AE$3:AE$219)-MIN([1]DATOS_CANTON!AE$3:AE$219))</f>
        <v>0.99374130737134914</v>
      </c>
      <c r="AF99" s="500">
        <f>(MAX([1]DATOS_CANTON!AF$3:AF$219)-[1]DATOS_CANTON!AF100)/(MAX([1]DATOS_CANTON!AF$3:AF$219)-MIN([1]DATOS_CANTON!AF$3:AF$219))</f>
        <v>1</v>
      </c>
      <c r="AG99" s="500">
        <f>([1]DATOS_CANTON!AG100-MIN([1]DATOS_CANTON!AG$3:AG$219))/(MAX([1]DATOS_CANTON!AG$3:AG$219)-MIN([1]DATOS_CANTON!AG$3:AG$219))</f>
        <v>3.2216951072718261E-3</v>
      </c>
      <c r="AH99" s="500">
        <f>(MAX([1]DATOS_CANTON!AH$3:AH$219)-[1]DATOS_CANTON!AH100)/(MAX([1]DATOS_CANTON!AH$3:AH$219)-MIN([1]DATOS_CANTON!AH$3:AH$219))</f>
        <v>1</v>
      </c>
      <c r="AI99" s="501">
        <f t="shared" si="4"/>
        <v>0.5768989222385893</v>
      </c>
      <c r="AJ99" s="501">
        <f t="shared" si="5"/>
        <v>0.75209052700655132</v>
      </c>
      <c r="AK99" s="501"/>
      <c r="AL99" s="502" t="str">
        <f t="shared" si="6"/>
        <v>VULNERABLE.</v>
      </c>
      <c r="AM99" s="503" t="str">
        <f t="shared" si="7"/>
        <v>3</v>
      </c>
    </row>
    <row r="100" spans="1:39">
      <c r="A100" s="492" t="str">
        <f>[1]DATOS_CANTON!A101</f>
        <v>IMBABURA</v>
      </c>
      <c r="B100" s="499">
        <f>[1]DATOS_CANTON!B101</f>
        <v>1001</v>
      </c>
      <c r="C100" s="492" t="str">
        <f>[1]DATOS_CANTON!C101</f>
        <v>IBARRA</v>
      </c>
      <c r="D100" s="500">
        <f>([1]DATOS_CANTON!D101-MIN([1]DATOS_CANTON!D$3:D$219))/(MAX([1]DATOS_CANTON!D$3:D$219)-MIN([1]DATOS_CANTON!D$3:D$219))</f>
        <v>8.3402032943178647E-2</v>
      </c>
      <c r="E100" s="500">
        <f>([1]DATOS_CANTON!E101-MIN([1]DATOS_CANTON!E$3:E$219))/(MAX([1]DATOS_CANTON!E$3:E$219)-MIN([1]DATOS_CANTON!E$3:E$219))</f>
        <v>4.3052371042627775E-2</v>
      </c>
      <c r="F100" s="500">
        <f>([1]DATOS_CANTON!F101-MIN([1]DATOS_CANTON!F$3:F$219))/(MAX([1]DATOS_CANTON!F$3:F$219)-MIN([1]DATOS_CANTON!F$3:F$219))</f>
        <v>4.1095890410958902E-2</v>
      </c>
      <c r="G100" s="500">
        <f>([1]DATOS_CANTON!G101-MIN([1]DATOS_CANTON!G$3:G$219))/(MAX([1]DATOS_CANTON!G$3:G$219)-MIN([1]DATOS_CANTON!G$3:G$219))</f>
        <v>7.5968105805753902E-2</v>
      </c>
      <c r="H100" s="500">
        <f>([1]DATOS_CANTON!H101-MIN([1]DATOS_CANTON!H$3:H$219))/(MAX([1]DATOS_CANTON!H$3:H$219)-MIN([1]DATOS_CANTON!H$3:H$219))</f>
        <v>0.19671526111828749</v>
      </c>
      <c r="I100" s="500">
        <f>([1]DATOS_CANTON!I101-MIN([1]DATOS_CANTON!I$3:I$219))/(MAX([1]DATOS_CANTON!I$3:I$219)-MIN([1]DATOS_CANTON!I$3:I$219))</f>
        <v>7.3889828798485102E-2</v>
      </c>
      <c r="J100" s="500">
        <f>(MAX([1]DATOS_CANTON!J$3:J$219)-[1]DATOS_CANTON!J101)/(MAX([1]DATOS_CANTON!J$3:J$219)-MIN([1]DATOS_CANTON!J$3:J$219))</f>
        <v>0.93106931487235611</v>
      </c>
      <c r="K100" s="500">
        <f>(MAX([1]DATOS_CANTON!K$3:K$219)-[1]DATOS_CANTON!K101)/(MAX([1]DATOS_CANTON!K$3:K$219)-MIN([1]DATOS_CANTON!K$3:K$219))</f>
        <v>0.90120123089091286</v>
      </c>
      <c r="L100" s="500">
        <f>(MAX([1]DATOS_CANTON!L$3:L$219)-[1]DATOS_CANTON!L101)/(MAX([1]DATOS_CANTON!L$3:L$219)-MIN([1]DATOS_CANTON!L$3:L$219))</f>
        <v>0.92568628383843188</v>
      </c>
      <c r="M100" s="500">
        <f>(MAX([1]DATOS_CANTON!M$3:M$219)-[1]DATOS_CANTON!M101)/(MAX([1]DATOS_CANTON!M$3:M$219)-MIN([1]DATOS_CANTON!M$3:M$219))</f>
        <v>0.93054964408894103</v>
      </c>
      <c r="N100" s="500">
        <f>(MAX([1]DATOS_CANTON!N$3:N$219)-[1]DATOS_CANTON!N101)/(MAX([1]DATOS_CANTON!N$3:N$219)-MIN([1]DATOS_CANTON!N$3:N$219))</f>
        <v>0.93012782386021642</v>
      </c>
      <c r="O100" s="500">
        <f>(MAX([1]DATOS_CANTON!O$3:O$219)-[1]DATOS_CANTON!O101)/(MAX([1]DATOS_CANTON!O$3:O$219)-MIN([1]DATOS_CANTON!O$3:O$219))</f>
        <v>0.93145219297865522</v>
      </c>
      <c r="P100" s="500">
        <f>(MAX([1]DATOS_CANTON!P$3:P$219)-[1]DATOS_CANTON!P101)/(MAX([1]DATOS_CANTON!P$3:P$219)-MIN([1]DATOS_CANTON!P$3:P$219))</f>
        <v>0.93043688523577472</v>
      </c>
      <c r="Q100" s="500">
        <f>([1]DATOS_CANTON!Q101-MIN([1]DATOS_CANTON!Q$3:Q$219))/(MAX([1]DATOS_CANTON!Q$3:Q$219)-MIN([1]DATOS_CANTON!Q$3:Q$219))</f>
        <v>6.2839948504959456E-2</v>
      </c>
      <c r="R100" s="500">
        <f>(MAX([1]DATOS_CANTON!R$3:R$219)-[1]DATOS_CANTON!R101)/(MAX([1]DATOS_CANTON!R$3:R$219)-MIN([1]DATOS_CANTON!R$3:R$219))</f>
        <v>0.94276716472608801</v>
      </c>
      <c r="S100" s="500">
        <f>(MAX([1]DATOS_CANTON!S$3:S$219)-[1]DATOS_CANTON!S101)/(MAX([1]DATOS_CANTON!S$3:S$219)-MIN([1]DATOS_CANTON!S$3:S$219))</f>
        <v>0.96175615725868135</v>
      </c>
      <c r="T100" s="500">
        <f>([1]DATOS_CANTON!T101-MIN([1]DATOS_CANTON!T$3:T$219))/(MAX([1]DATOS_CANTON!T$3:T$219)-MIN([1]DATOS_CANTON!T$3:T$219))</f>
        <v>0.22147334041960609</v>
      </c>
      <c r="U100" s="500">
        <f>(MAX([1]DATOS_CANTON!U$3:U$219)-[1]DATOS_CANTON!U101)/(MAX([1]DATOS_CANTON!U$3:U$219)-MIN([1]DATOS_CANTON!U$3:U$219))</f>
        <v>0.73388550270586894</v>
      </c>
      <c r="V100" s="500">
        <f>(MAX([1]DATOS_CANTON!V$3:V$219)-[1]DATOS_CANTON!V101)/(MAX([1]DATOS_CANTON!V$3:V$219)-MIN([1]DATOS_CANTON!V$3:V$219))</f>
        <v>0.99894721502658101</v>
      </c>
      <c r="W100" s="500">
        <f>(MAX([1]DATOS_CANTON!W$3:W$219)-[1]DATOS_CANTON!W101)/(MAX([1]DATOS_CANTON!W$3:W$219)-MIN([1]DATOS_CANTON!W$3:W$219))</f>
        <v>0.91364112679529064</v>
      </c>
      <c r="X100" s="500">
        <f>([1]DATOS_CANTON!X101-MIN([1]DATOS_CANTON!X$3:X$219))/(MAX([1]DATOS_CANTON!X$3:X$219)-MIN([1]DATOS_CANTON!X$3:X$219))</f>
        <v>0.1276595744680851</v>
      </c>
      <c r="Y100" s="500">
        <f>(MAX([1]DATOS_CANTON!Y$3:Y$219)-[1]DATOS_CANTON!Y101)/(MAX([1]DATOS_CANTON!Y$3:Y$219)-MIN([1]DATOS_CANTON!Y$3:Y$219))</f>
        <v>0.61738955123057204</v>
      </c>
      <c r="Z100" s="500">
        <f>(MAX([1]DATOS_CANTON!Z$3:Z$219)-[1]DATOS_CANTON!Z101)/(MAX([1]DATOS_CANTON!Z$3:Z$219)-MIN([1]DATOS_CANTON!Z$3:Z$219))</f>
        <v>0.99728670485378357</v>
      </c>
      <c r="AA100" s="500">
        <f>(MAX([1]DATOS_CANTON!AA$3:AA$219)-[1]DATOS_CANTON!AA101)/(MAX([1]DATOS_CANTON!AA$3:AA$219)-MIN([1]DATOS_CANTON!AA$3:AA$219))</f>
        <v>0.93461819956086856</v>
      </c>
      <c r="AB100" s="500">
        <f>(MAX([1]DATOS_CANTON!AB$3:AB$219)-[1]DATOS_CANTON!AB101)/(MAX([1]DATOS_CANTON!AB$3:AB$219)-MIN([1]DATOS_CANTON!AB$3:AB$219))</f>
        <v>0.17774671852211965</v>
      </c>
      <c r="AC100" s="500">
        <f>(MAX([1]DATOS_CANTON!AC$3:AC$219)-[1]DATOS_CANTON!AC101)/(MAX([1]DATOS_CANTON!AC$3:AC$219)-MIN([1]DATOS_CANTON!AC$3:AC$219))</f>
        <v>0.930934105690294</v>
      </c>
      <c r="AD100" s="500">
        <f>([1]DATOS_CANTON!AD101-MIN([1]DATOS_CANTON!AD$3:AD$219))/(MAX([1]DATOS_CANTON!AD$3:AD$219)-MIN([1]DATOS_CANTON!AD$3:AD$219))</f>
        <v>7.1174377224199295E-2</v>
      </c>
      <c r="AE100" s="500">
        <f>(MAX([1]DATOS_CANTON!AE$3:AE$219)-[1]DATOS_CANTON!AE101)/(MAX([1]DATOS_CANTON!AE$3:AE$219)-MIN([1]DATOS_CANTON!AE$3:AE$219))</f>
        <v>0.96383866481223923</v>
      </c>
      <c r="AF100" s="500">
        <f>(MAX([1]DATOS_CANTON!AF$3:AF$219)-[1]DATOS_CANTON!AF101)/(MAX([1]DATOS_CANTON!AF$3:AF$219)-MIN([1]DATOS_CANTON!AF$3:AF$219))</f>
        <v>1</v>
      </c>
      <c r="AG100" s="500">
        <f>([1]DATOS_CANTON!AG101-MIN([1]DATOS_CANTON!AG$3:AG$219))/(MAX([1]DATOS_CANTON!AG$3:AG$219)-MIN([1]DATOS_CANTON!AG$3:AG$219))</f>
        <v>0.42536996388869219</v>
      </c>
      <c r="AH100" s="500">
        <f>(MAX([1]DATOS_CANTON!AH$3:AH$219)-[1]DATOS_CANTON!AH101)/(MAX([1]DATOS_CANTON!AH$3:AH$219)-MIN([1]DATOS_CANTON!AH$3:AH$219))</f>
        <v>1</v>
      </c>
      <c r="AI100" s="501">
        <f t="shared" si="4"/>
        <v>0.56462777471042547</v>
      </c>
      <c r="AJ100" s="501">
        <f t="shared" si="5"/>
        <v>0.72108548312500409</v>
      </c>
      <c r="AK100" s="501"/>
      <c r="AL100" s="502" t="str">
        <f t="shared" si="6"/>
        <v>MODERADAMENTE VULNERABLE</v>
      </c>
      <c r="AM100" s="503" t="str">
        <f t="shared" si="7"/>
        <v>2</v>
      </c>
    </row>
    <row r="101" spans="1:39">
      <c r="A101" s="492" t="str">
        <f>[1]DATOS_CANTON!A102</f>
        <v>IMBABURA</v>
      </c>
      <c r="B101" s="499">
        <f>[1]DATOS_CANTON!B102</f>
        <v>1002</v>
      </c>
      <c r="C101" s="492" t="str">
        <f>[1]DATOS_CANTON!C102</f>
        <v>ANTONIO ANTE</v>
      </c>
      <c r="D101" s="500">
        <f>([1]DATOS_CANTON!D102-MIN([1]DATOS_CANTON!D$3:D$219))/(MAX([1]DATOS_CANTON!D$3:D$219)-MIN([1]DATOS_CANTON!D$3:D$219))</f>
        <v>0.16310004260364366</v>
      </c>
      <c r="E101" s="500">
        <f>([1]DATOS_CANTON!E102-MIN([1]DATOS_CANTON!E$3:E$219))/(MAX([1]DATOS_CANTON!E$3:E$219)-MIN([1]DATOS_CANTON!E$3:E$219))</f>
        <v>0.13769481369224074</v>
      </c>
      <c r="F101" s="500">
        <f>([1]DATOS_CANTON!F102-MIN([1]DATOS_CANTON!F$3:F$219))/(MAX([1]DATOS_CANTON!F$3:F$219)-MIN([1]DATOS_CANTON!F$3:F$219))</f>
        <v>5.0228310502283102E-2</v>
      </c>
      <c r="G101" s="500">
        <f>([1]DATOS_CANTON!G102-MIN([1]DATOS_CANTON!G$3:G$219))/(MAX([1]DATOS_CANTON!G$3:G$219)-MIN([1]DATOS_CANTON!G$3:G$219))</f>
        <v>1.826514375878132E-2</v>
      </c>
      <c r="H101" s="500">
        <f>([1]DATOS_CANTON!H102-MIN([1]DATOS_CANTON!H$3:H$219))/(MAX([1]DATOS_CANTON!H$3:H$219)-MIN([1]DATOS_CANTON!H$3:H$219))</f>
        <v>6.4033954604170509E-2</v>
      </c>
      <c r="I101" s="500">
        <f>([1]DATOS_CANTON!I102-MIN([1]DATOS_CANTON!I$3:I$219))/(MAX([1]DATOS_CANTON!I$3:I$219)-MIN([1]DATOS_CANTON!I$3:I$219))</f>
        <v>1.8656774333742066E-2</v>
      </c>
      <c r="J101" s="500">
        <f>(MAX([1]DATOS_CANTON!J$3:J$219)-[1]DATOS_CANTON!J102)/(MAX([1]DATOS_CANTON!J$3:J$219)-MIN([1]DATOS_CANTON!J$3:J$219))</f>
        <v>0.98579256888195899</v>
      </c>
      <c r="K101" s="500">
        <f>(MAX([1]DATOS_CANTON!K$3:K$219)-[1]DATOS_CANTON!K102)/(MAX([1]DATOS_CANTON!K$3:K$219)-MIN([1]DATOS_CANTON!K$3:K$219))</f>
        <v>0.9902801636244547</v>
      </c>
      <c r="L101" s="500">
        <f>(MAX([1]DATOS_CANTON!L$3:L$219)-[1]DATOS_CANTON!L102)/(MAX([1]DATOS_CANTON!L$3:L$219)-MIN([1]DATOS_CANTON!L$3:L$219))</f>
        <v>0.98314699398956495</v>
      </c>
      <c r="M101" s="500">
        <f>(MAX([1]DATOS_CANTON!M$3:M$219)-[1]DATOS_CANTON!M102)/(MAX([1]DATOS_CANTON!M$3:M$219)-MIN([1]DATOS_CANTON!M$3:M$219))</f>
        <v>0.98407410125323092</v>
      </c>
      <c r="N101" s="500">
        <f>(MAX([1]DATOS_CANTON!N$3:N$219)-[1]DATOS_CANTON!N102)/(MAX([1]DATOS_CANTON!N$3:N$219)-MIN([1]DATOS_CANTON!N$3:N$219))</f>
        <v>0.98529437952538845</v>
      </c>
      <c r="O101" s="500">
        <f>(MAX([1]DATOS_CANTON!O$3:O$219)-[1]DATOS_CANTON!O102)/(MAX([1]DATOS_CANTON!O$3:O$219)-MIN([1]DATOS_CANTON!O$3:O$219))</f>
        <v>0.98503869452556958</v>
      </c>
      <c r="P101" s="500">
        <f>(MAX([1]DATOS_CANTON!P$3:P$219)-[1]DATOS_CANTON!P102)/(MAX([1]DATOS_CANTON!P$3:P$219)-MIN([1]DATOS_CANTON!P$3:P$219))</f>
        <v>0.98538597441839537</v>
      </c>
      <c r="Q101" s="500">
        <f>([1]DATOS_CANTON!Q102-MIN([1]DATOS_CANTON!Q$3:Q$219))/(MAX([1]DATOS_CANTON!Q$3:Q$219)-MIN([1]DATOS_CANTON!Q$3:Q$219))</f>
        <v>1.0892761230256466E-2</v>
      </c>
      <c r="R101" s="500">
        <f>(MAX([1]DATOS_CANTON!R$3:R$219)-[1]DATOS_CANTON!R102)/(MAX([1]DATOS_CANTON!R$3:R$219)-MIN([1]DATOS_CANTON!R$3:R$219))</f>
        <v>0.99091877521484051</v>
      </c>
      <c r="S101" s="500">
        <f>(MAX([1]DATOS_CANTON!S$3:S$219)-[1]DATOS_CANTON!S102)/(MAX([1]DATOS_CANTON!S$3:S$219)-MIN([1]DATOS_CANTON!S$3:S$219))</f>
        <v>0.99492449572761643</v>
      </c>
      <c r="T101" s="500">
        <f>([1]DATOS_CANTON!T102-MIN([1]DATOS_CANTON!T$3:T$219))/(MAX([1]DATOS_CANTON!T$3:T$219)-MIN([1]DATOS_CANTON!T$3:T$219))</f>
        <v>0.18880696476555586</v>
      </c>
      <c r="U101" s="500">
        <f>(MAX([1]DATOS_CANTON!U$3:U$219)-[1]DATOS_CANTON!U102)/(MAX([1]DATOS_CANTON!U$3:U$219)-MIN([1]DATOS_CANTON!U$3:U$219))</f>
        <v>0.83403637088028659</v>
      </c>
      <c r="V101" s="500">
        <f>(MAX([1]DATOS_CANTON!V$3:V$219)-[1]DATOS_CANTON!V102)/(MAX([1]DATOS_CANTON!V$3:V$219)-MIN([1]DATOS_CANTON!V$3:V$219))</f>
        <v>0.99848506529079883</v>
      </c>
      <c r="W101" s="500">
        <f>(MAX([1]DATOS_CANTON!W$3:W$219)-[1]DATOS_CANTON!W102)/(MAX([1]DATOS_CANTON!W$3:W$219)-MIN([1]DATOS_CANTON!W$3:W$219))</f>
        <v>0.97992562000452033</v>
      </c>
      <c r="X101" s="500">
        <f>([1]DATOS_CANTON!X102-MIN([1]DATOS_CANTON!X$3:X$219))/(MAX([1]DATOS_CANTON!X$3:X$219)-MIN([1]DATOS_CANTON!X$3:X$219))</f>
        <v>0.10638297872340426</v>
      </c>
      <c r="Y101" s="500">
        <f>(MAX([1]DATOS_CANTON!Y$3:Y$219)-[1]DATOS_CANTON!Y102)/(MAX([1]DATOS_CANTON!Y$3:Y$219)-MIN([1]DATOS_CANTON!Y$3:Y$219))</f>
        <v>0.73433028069465878</v>
      </c>
      <c r="Z101" s="500">
        <f>(MAX([1]DATOS_CANTON!Z$3:Z$219)-[1]DATOS_CANTON!Z102)/(MAX([1]DATOS_CANTON!Z$3:Z$219)-MIN([1]DATOS_CANTON!Z$3:Z$219))</f>
        <v>0.98763943322279169</v>
      </c>
      <c r="AA101" s="500">
        <f>(MAX([1]DATOS_CANTON!AA$3:AA$219)-[1]DATOS_CANTON!AA102)/(MAX([1]DATOS_CANTON!AA$3:AA$219)-MIN([1]DATOS_CANTON!AA$3:AA$219))</f>
        <v>0.99402293242254214</v>
      </c>
      <c r="AB101" s="500">
        <f>(MAX([1]DATOS_CANTON!AB$3:AB$219)-[1]DATOS_CANTON!AB102)/(MAX([1]DATOS_CANTON!AB$3:AB$219)-MIN([1]DATOS_CANTON!AB$3:AB$219))</f>
        <v>0.24935354662069659</v>
      </c>
      <c r="AC101" s="500">
        <f>(MAX([1]DATOS_CANTON!AC$3:AC$219)-[1]DATOS_CANTON!AC102)/(MAX([1]DATOS_CANTON!AC$3:AC$219)-MIN([1]DATOS_CANTON!AC$3:AC$219))</f>
        <v>0.98476763607474183</v>
      </c>
      <c r="AD101" s="500">
        <f>([1]DATOS_CANTON!AD102-MIN([1]DATOS_CANTON!AD$3:AD$219))/(MAX([1]DATOS_CANTON!AD$3:AD$219)-MIN([1]DATOS_CANTON!AD$3:AD$219))</f>
        <v>2.3131672597864767E-2</v>
      </c>
      <c r="AE101" s="500">
        <f>(MAX([1]DATOS_CANTON!AE$3:AE$219)-[1]DATOS_CANTON!AE102)/(MAX([1]DATOS_CANTON!AE$3:AE$219)-MIN([1]DATOS_CANTON!AE$3:AE$219))</f>
        <v>0.9888734353268428</v>
      </c>
      <c r="AF101" s="500">
        <f>(MAX([1]DATOS_CANTON!AF$3:AF$219)-[1]DATOS_CANTON!AF102)/(MAX([1]DATOS_CANTON!AF$3:AF$219)-MIN([1]DATOS_CANTON!AF$3:AF$219))</f>
        <v>1</v>
      </c>
      <c r="AG101" s="500">
        <f>([1]DATOS_CANTON!AG102-MIN([1]DATOS_CANTON!AG$3:AG$219))/(MAX([1]DATOS_CANTON!AG$3:AG$219)-MIN([1]DATOS_CANTON!AG$3:AG$219))</f>
        <v>9.5270126743609712E-2</v>
      </c>
      <c r="AH101" s="500">
        <f>(MAX([1]DATOS_CANTON!AH$3:AH$219)-[1]DATOS_CANTON!AH102)/(MAX([1]DATOS_CANTON!AH$3:AH$219)-MIN([1]DATOS_CANTON!AH$3:AH$219))</f>
        <v>1</v>
      </c>
      <c r="AI101" s="501">
        <f t="shared" si="4"/>
        <v>0.57774673054225067</v>
      </c>
      <c r="AJ101" s="501">
        <f t="shared" si="5"/>
        <v>0.75423265214992774</v>
      </c>
      <c r="AK101" s="501"/>
      <c r="AL101" s="502" t="str">
        <f t="shared" si="6"/>
        <v>VULNERABLE.</v>
      </c>
      <c r="AM101" s="503" t="str">
        <f t="shared" si="7"/>
        <v>3</v>
      </c>
    </row>
    <row r="102" spans="1:39">
      <c r="A102" s="492" t="str">
        <f>[1]DATOS_CANTON!A103</f>
        <v>IMBABURA</v>
      </c>
      <c r="B102" s="499">
        <f>[1]DATOS_CANTON!B103</f>
        <v>1003</v>
      </c>
      <c r="C102" s="492" t="str">
        <f>[1]DATOS_CANTON!C103</f>
        <v>COTACACHI</v>
      </c>
      <c r="D102" s="500">
        <f>([1]DATOS_CANTON!D103-MIN([1]DATOS_CANTON!D$3:D$219))/(MAX([1]DATOS_CANTON!D$3:D$219)-MIN([1]DATOS_CANTON!D$3:D$219))</f>
        <v>0.48316032721698388</v>
      </c>
      <c r="E102" s="500">
        <f>([1]DATOS_CANTON!E103-MIN([1]DATOS_CANTON!E$3:E$219))/(MAX([1]DATOS_CANTON!E$3:E$219)-MIN([1]DATOS_CANTON!E$3:E$219))</f>
        <v>6.0664068204235536E-3</v>
      </c>
      <c r="F102" s="500">
        <f>([1]DATOS_CANTON!F103-MIN([1]DATOS_CANTON!F$3:F$219))/(MAX([1]DATOS_CANTON!F$3:F$219)-MIN([1]DATOS_CANTON!F$3:F$219))</f>
        <v>0</v>
      </c>
      <c r="G102" s="500">
        <f>([1]DATOS_CANTON!G103-MIN([1]DATOS_CANTON!G$3:G$219))/(MAX([1]DATOS_CANTON!G$3:G$219)-MIN([1]DATOS_CANTON!G$3:G$219))</f>
        <v>1.9195908182305724E-2</v>
      </c>
      <c r="H102" s="500">
        <f>([1]DATOS_CANTON!H103-MIN([1]DATOS_CANTON!H$3:H$219))/(MAX([1]DATOS_CANTON!H$3:H$219)-MIN([1]DATOS_CANTON!H$3:H$219))</f>
        <v>0.20280494556191178</v>
      </c>
      <c r="I102" s="500">
        <f>([1]DATOS_CANTON!I103-MIN([1]DATOS_CANTON!I$3:I$219))/(MAX([1]DATOS_CANTON!I$3:I$219)-MIN([1]DATOS_CANTON!I$3:I$219))</f>
        <v>1.8711099383798717E-2</v>
      </c>
      <c r="J102" s="500">
        <f>(MAX([1]DATOS_CANTON!J$3:J$219)-[1]DATOS_CANTON!J103)/(MAX([1]DATOS_CANTON!J$3:J$219)-MIN([1]DATOS_CANTON!J$3:J$219))</f>
        <v>0.99109435263514956</v>
      </c>
      <c r="K102" s="500">
        <f>(MAX([1]DATOS_CANTON!K$3:K$219)-[1]DATOS_CANTON!K103)/(MAX([1]DATOS_CANTON!K$3:K$219)-MIN([1]DATOS_CANTON!K$3:K$219))</f>
        <v>0.99655202244274999</v>
      </c>
      <c r="L102" s="500">
        <f>(MAX([1]DATOS_CANTON!L$3:L$219)-[1]DATOS_CANTON!L103)/(MAX([1]DATOS_CANTON!L$3:L$219)-MIN([1]DATOS_CANTON!L$3:L$219))</f>
        <v>0.98547346051984708</v>
      </c>
      <c r="M102" s="500">
        <f>(MAX([1]DATOS_CANTON!M$3:M$219)-[1]DATOS_CANTON!M103)/(MAX([1]DATOS_CANTON!M$3:M$219)-MIN([1]DATOS_CANTON!M$3:M$219))</f>
        <v>0.98993338388656504</v>
      </c>
      <c r="N102" s="500">
        <f>(MAX([1]DATOS_CANTON!N$3:N$219)-[1]DATOS_CANTON!N103)/(MAX([1]DATOS_CANTON!N$3:N$219)-MIN([1]DATOS_CANTON!N$3:N$219))</f>
        <v>0.99002233088892611</v>
      </c>
      <c r="O102" s="500">
        <f>(MAX([1]DATOS_CANTON!O$3:O$219)-[1]DATOS_CANTON!O103)/(MAX([1]DATOS_CANTON!O$3:O$219)-MIN([1]DATOS_CANTON!O$3:O$219))</f>
        <v>0.99266493920669718</v>
      </c>
      <c r="P102" s="500">
        <f>(MAX([1]DATOS_CANTON!P$3:P$219)-[1]DATOS_CANTON!P103)/(MAX([1]DATOS_CANTON!P$3:P$219)-MIN([1]DATOS_CANTON!P$3:P$219))</f>
        <v>0.98830701455578129</v>
      </c>
      <c r="Q102" s="500">
        <f>([1]DATOS_CANTON!Q103-MIN([1]DATOS_CANTON!Q$3:Q$219))/(MAX([1]DATOS_CANTON!Q$3:Q$219)-MIN([1]DATOS_CANTON!Q$3:Q$219))</f>
        <v>9.7236389762404354E-3</v>
      </c>
      <c r="R102" s="500">
        <f>(MAX([1]DATOS_CANTON!R$3:R$219)-[1]DATOS_CANTON!R103)/(MAX([1]DATOS_CANTON!R$3:R$219)-MIN([1]DATOS_CANTON!R$3:R$219))</f>
        <v>0.99553392570415211</v>
      </c>
      <c r="S102" s="500">
        <f>(MAX([1]DATOS_CANTON!S$3:S$219)-[1]DATOS_CANTON!S103)/(MAX([1]DATOS_CANTON!S$3:S$219)-MIN([1]DATOS_CANTON!S$3:S$219))</f>
        <v>0.9967929806158351</v>
      </c>
      <c r="T102" s="500">
        <f>([1]DATOS_CANTON!T103-MIN([1]DATOS_CANTON!T$3:T$219))/(MAX([1]DATOS_CANTON!T$3:T$219)-MIN([1]DATOS_CANTON!T$3:T$219))</f>
        <v>0.17207708864168159</v>
      </c>
      <c r="U102" s="500">
        <f>(MAX([1]DATOS_CANTON!U$3:U$219)-[1]DATOS_CANTON!U103)/(MAX([1]DATOS_CANTON!U$3:U$219)-MIN([1]DATOS_CANTON!U$3:U$219))</f>
        <v>0.93449963948549553</v>
      </c>
      <c r="V102" s="500">
        <f>(MAX([1]DATOS_CANTON!V$3:V$219)-[1]DATOS_CANTON!V103)/(MAX([1]DATOS_CANTON!V$3:V$219)-MIN([1]DATOS_CANTON!V$3:V$219))</f>
        <v>0.99984515697798271</v>
      </c>
      <c r="W102" s="500">
        <f>(MAX([1]DATOS_CANTON!W$3:W$219)-[1]DATOS_CANTON!W103)/(MAX([1]DATOS_CANTON!W$3:W$219)-MIN([1]DATOS_CANTON!W$3:W$219))</f>
        <v>0.98921284595944026</v>
      </c>
      <c r="X102" s="500">
        <f>([1]DATOS_CANTON!X103-MIN([1]DATOS_CANTON!X$3:X$219))/(MAX([1]DATOS_CANTON!X$3:X$219)-MIN([1]DATOS_CANTON!X$3:X$219))</f>
        <v>6.3829787234042548E-2</v>
      </c>
      <c r="Y102" s="500">
        <f>(MAX([1]DATOS_CANTON!Y$3:Y$219)-[1]DATOS_CANTON!Y103)/(MAX([1]DATOS_CANTON!Y$3:Y$219)-MIN([1]DATOS_CANTON!Y$3:Y$219))</f>
        <v>0.80921438356752051</v>
      </c>
      <c r="Z102" s="500">
        <f>(MAX([1]DATOS_CANTON!Z$3:Z$219)-[1]DATOS_CANTON!Z103)/(MAX([1]DATOS_CANTON!Z$3:Z$219)-MIN([1]DATOS_CANTON!Z$3:Z$219))</f>
        <v>1</v>
      </c>
      <c r="AA102" s="500">
        <f>(MAX([1]DATOS_CANTON!AA$3:AA$219)-[1]DATOS_CANTON!AA103)/(MAX([1]DATOS_CANTON!AA$3:AA$219)-MIN([1]DATOS_CANTON!AA$3:AA$219))</f>
        <v>0.99280312271285676</v>
      </c>
      <c r="AB102" s="500">
        <f>(MAX([1]DATOS_CANTON!AB$3:AB$219)-[1]DATOS_CANTON!AB103)/(MAX([1]DATOS_CANTON!AB$3:AB$219)-MIN([1]DATOS_CANTON!AB$3:AB$219))</f>
        <v>0.17507061408097088</v>
      </c>
      <c r="AC102" s="500">
        <f>(MAX([1]DATOS_CANTON!AC$3:AC$219)-[1]DATOS_CANTON!AC103)/(MAX([1]DATOS_CANTON!AC$3:AC$219)-MIN([1]DATOS_CANTON!AC$3:AC$219))</f>
        <v>0.9868111291133117</v>
      </c>
      <c r="AD102" s="500">
        <f>([1]DATOS_CANTON!AD103-MIN([1]DATOS_CANTON!AD$3:AD$219))/(MAX([1]DATOS_CANTON!AD$3:AD$219)-MIN([1]DATOS_CANTON!AD$3:AD$219))</f>
        <v>1.0676156583629894E-2</v>
      </c>
      <c r="AE102" s="500">
        <f>(MAX([1]DATOS_CANTON!AE$3:AE$219)-[1]DATOS_CANTON!AE103)/(MAX([1]DATOS_CANTON!AE$3:AE$219)-MIN([1]DATOS_CANTON!AE$3:AE$219))</f>
        <v>0.99165507649513218</v>
      </c>
      <c r="AF102" s="500">
        <f>(MAX([1]DATOS_CANTON!AF$3:AF$219)-[1]DATOS_CANTON!AF103)/(MAX([1]DATOS_CANTON!AF$3:AF$219)-MIN([1]DATOS_CANTON!AF$3:AF$219))</f>
        <v>1</v>
      </c>
      <c r="AG102" s="500">
        <f>([1]DATOS_CANTON!AG103-MIN([1]DATOS_CANTON!AG$3:AG$219))/(MAX([1]DATOS_CANTON!AG$3:AG$219)-MIN([1]DATOS_CANTON!AG$3:AG$219))</f>
        <v>6.9461162642498048E-2</v>
      </c>
      <c r="AH102" s="500">
        <f>(MAX([1]DATOS_CANTON!AH$3:AH$219)-[1]DATOS_CANTON!AH103)/(MAX([1]DATOS_CANTON!AH$3:AH$219)-MIN([1]DATOS_CANTON!AH$3:AH$219))</f>
        <v>0.90909090909090906</v>
      </c>
      <c r="AI102" s="501">
        <f t="shared" si="4"/>
        <v>0.58917753768816261</v>
      </c>
      <c r="AJ102" s="501">
        <f t="shared" si="5"/>
        <v>0.78311443980239326</v>
      </c>
      <c r="AK102" s="501"/>
      <c r="AL102" s="502" t="str">
        <f t="shared" si="6"/>
        <v>VULNERABLE.</v>
      </c>
      <c r="AM102" s="503" t="str">
        <f t="shared" si="7"/>
        <v>3</v>
      </c>
    </row>
    <row r="103" spans="1:39">
      <c r="A103" s="492" t="str">
        <f>[1]DATOS_CANTON!A104</f>
        <v>IMBABURA</v>
      </c>
      <c r="B103" s="499">
        <f>[1]DATOS_CANTON!B104</f>
        <v>1004</v>
      </c>
      <c r="C103" s="492" t="str">
        <f>[1]DATOS_CANTON!C104</f>
        <v>OTAVALO</v>
      </c>
      <c r="D103" s="500">
        <f>([1]DATOS_CANTON!D104-MIN([1]DATOS_CANTON!D$3:D$219))/(MAX([1]DATOS_CANTON!D$3:D$219)-MIN([1]DATOS_CANTON!D$3:D$219))</f>
        <v>0.49012123719001754</v>
      </c>
      <c r="E103" s="500">
        <f>([1]DATOS_CANTON!E104-MIN([1]DATOS_CANTON!E$3:E$219))/(MAX([1]DATOS_CANTON!E$3:E$219)-MIN([1]DATOS_CANTON!E$3:E$219))</f>
        <v>5.5593691856205128E-2</v>
      </c>
      <c r="F103" s="500">
        <f>([1]DATOS_CANTON!F104-MIN([1]DATOS_CANTON!F$3:F$219))/(MAX([1]DATOS_CANTON!F$3:F$219)-MIN([1]DATOS_CANTON!F$3:F$219))</f>
        <v>4.1095890410958902E-2</v>
      </c>
      <c r="G103" s="500">
        <f>([1]DATOS_CANTON!G104-MIN([1]DATOS_CANTON!G$3:G$219))/(MAX([1]DATOS_CANTON!G$3:G$219)-MIN([1]DATOS_CANTON!G$3:G$219))</f>
        <v>4.8758759158057094E-2</v>
      </c>
      <c r="H103" s="500">
        <f>([1]DATOS_CANTON!H104-MIN([1]DATOS_CANTON!H$3:H$219))/(MAX([1]DATOS_CANTON!H$3:H$219)-MIN([1]DATOS_CANTON!H$3:H$219))</f>
        <v>0.2991326813065141</v>
      </c>
      <c r="I103" s="500">
        <f>([1]DATOS_CANTON!I104-MIN([1]DATOS_CANTON!I$3:I$219))/(MAX([1]DATOS_CANTON!I$3:I$219)-MIN([1]DATOS_CANTON!I$3:I$219))</f>
        <v>4.6866996756018436E-2</v>
      </c>
      <c r="J103" s="500">
        <f>(MAX([1]DATOS_CANTON!J$3:J$219)-[1]DATOS_CANTON!J104)/(MAX([1]DATOS_CANTON!J$3:J$219)-MIN([1]DATOS_CANTON!J$3:J$219))</f>
        <v>0.97239286798577196</v>
      </c>
      <c r="K103" s="500">
        <f>(MAX([1]DATOS_CANTON!K$3:K$219)-[1]DATOS_CANTON!K104)/(MAX([1]DATOS_CANTON!K$3:K$219)-MIN([1]DATOS_CANTON!K$3:K$219))</f>
        <v>0.98252530370626689</v>
      </c>
      <c r="L103" s="500">
        <f>(MAX([1]DATOS_CANTON!L$3:L$219)-[1]DATOS_CANTON!L104)/(MAX([1]DATOS_CANTON!L$3:L$219)-MIN([1]DATOS_CANTON!L$3:L$219))</f>
        <v>0.96181867199517901</v>
      </c>
      <c r="M103" s="500">
        <f>(MAX([1]DATOS_CANTON!M$3:M$219)-[1]DATOS_CANTON!M104)/(MAX([1]DATOS_CANTON!M$3:M$219)-MIN([1]DATOS_CANTON!M$3:M$219))</f>
        <v>0.96517208483158434</v>
      </c>
      <c r="N103" s="500">
        <f>(MAX([1]DATOS_CANTON!N$3:N$219)-[1]DATOS_CANTON!N104)/(MAX([1]DATOS_CANTON!N$3:N$219)-MIN([1]DATOS_CANTON!N$3:N$219))</f>
        <v>0.96945618765069785</v>
      </c>
      <c r="O103" s="500">
        <f>(MAX([1]DATOS_CANTON!O$3:O$219)-[1]DATOS_CANTON!O104)/(MAX([1]DATOS_CANTON!O$3:O$219)-MIN([1]DATOS_CANTON!O$3:O$219))</f>
        <v>0.97413316463155708</v>
      </c>
      <c r="P103" s="500">
        <f>(MAX([1]DATOS_CANTON!P$3:P$219)-[1]DATOS_CANTON!P104)/(MAX([1]DATOS_CANTON!P$3:P$219)-MIN([1]DATOS_CANTON!P$3:P$219))</f>
        <v>0.96578058840867731</v>
      </c>
      <c r="Q103" s="500">
        <f>([1]DATOS_CANTON!Q104-MIN([1]DATOS_CANTON!Q$3:Q$219))/(MAX([1]DATOS_CANTON!Q$3:Q$219)-MIN([1]DATOS_CANTON!Q$3:Q$219))</f>
        <v>2.7513376835479705E-2</v>
      </c>
      <c r="R103" s="500">
        <f>(MAX([1]DATOS_CANTON!R$3:R$219)-[1]DATOS_CANTON!R104)/(MAX([1]DATOS_CANTON!R$3:R$219)-MIN([1]DATOS_CANTON!R$3:R$219))</f>
        <v>0.98316681315473176</v>
      </c>
      <c r="S103" s="500">
        <f>(MAX([1]DATOS_CANTON!S$3:S$219)-[1]DATOS_CANTON!S104)/(MAX([1]DATOS_CANTON!S$3:S$219)-MIN([1]DATOS_CANTON!S$3:S$219))</f>
        <v>0.9885159203653926</v>
      </c>
      <c r="T103" s="500">
        <f>([1]DATOS_CANTON!T104-MIN([1]DATOS_CANTON!T$3:T$219))/(MAX([1]DATOS_CANTON!T$3:T$219)-MIN([1]DATOS_CANTON!T$3:T$219))</f>
        <v>0.14902946732105374</v>
      </c>
      <c r="U103" s="500">
        <f>(MAX([1]DATOS_CANTON!U$3:U$219)-[1]DATOS_CANTON!U104)/(MAX([1]DATOS_CANTON!U$3:U$219)-MIN([1]DATOS_CANTON!U$3:U$219))</f>
        <v>0.79211427460841843</v>
      </c>
      <c r="V103" s="500">
        <f>(MAX([1]DATOS_CANTON!V$3:V$219)-[1]DATOS_CANTON!V104)/(MAX([1]DATOS_CANTON!V$3:V$219)-MIN([1]DATOS_CANTON!V$3:V$219))</f>
        <v>0.99910659924576206</v>
      </c>
      <c r="W103" s="500">
        <f>(MAX([1]DATOS_CANTON!W$3:W$219)-[1]DATOS_CANTON!W104)/(MAX([1]DATOS_CANTON!W$3:W$219)-MIN([1]DATOS_CANTON!W$3:W$219))</f>
        <v>0.95907045552610493</v>
      </c>
      <c r="X103" s="500">
        <f>([1]DATOS_CANTON!X104-MIN([1]DATOS_CANTON!X$3:X$219))/(MAX([1]DATOS_CANTON!X$3:X$219)-MIN([1]DATOS_CANTON!X$3:X$219))</f>
        <v>0</v>
      </c>
      <c r="Y103" s="500">
        <f>(MAX([1]DATOS_CANTON!Y$3:Y$219)-[1]DATOS_CANTON!Y104)/(MAX([1]DATOS_CANTON!Y$3:Y$219)-MIN([1]DATOS_CANTON!Y$3:Y$219))</f>
        <v>0.69706166399135638</v>
      </c>
      <c r="Z103" s="500">
        <f>(MAX([1]DATOS_CANTON!Z$3:Z$219)-[1]DATOS_CANTON!Z104)/(MAX([1]DATOS_CANTON!Z$3:Z$219)-MIN([1]DATOS_CANTON!Z$3:Z$219))</f>
        <v>0.9559843231835996</v>
      </c>
      <c r="AA103" s="500">
        <f>(MAX([1]DATOS_CANTON!AA$3:AA$219)-[1]DATOS_CANTON!AA104)/(MAX([1]DATOS_CANTON!AA$3:AA$219)-MIN([1]DATOS_CANTON!AA$3:AA$219))</f>
        <v>0.98450841668699685</v>
      </c>
      <c r="AB103" s="500">
        <f>(MAX([1]DATOS_CANTON!AB$3:AB$219)-[1]DATOS_CANTON!AB104)/(MAX([1]DATOS_CANTON!AB$3:AB$219)-MIN([1]DATOS_CANTON!AB$3:AB$219))</f>
        <v>0.22953375955091221</v>
      </c>
      <c r="AC103" s="500">
        <f>(MAX([1]DATOS_CANTON!AC$3:AC$219)-[1]DATOS_CANTON!AC104)/(MAX([1]DATOS_CANTON!AC$3:AC$219)-MIN([1]DATOS_CANTON!AC$3:AC$219))</f>
        <v>0.96550250119377523</v>
      </c>
      <c r="AD103" s="500">
        <f>([1]DATOS_CANTON!AD104-MIN([1]DATOS_CANTON!AD$3:AD$219))/(MAX([1]DATOS_CANTON!AD$3:AD$219)-MIN([1]DATOS_CANTON!AD$3:AD$219))</f>
        <v>6.9395017793594305E-2</v>
      </c>
      <c r="AE103" s="500">
        <f>(MAX([1]DATOS_CANTON!AE$3:AE$219)-[1]DATOS_CANTON!AE104)/(MAX([1]DATOS_CANTON!AE$3:AE$219)-MIN([1]DATOS_CANTON!AE$3:AE$219))</f>
        <v>0.97148817802503473</v>
      </c>
      <c r="AF103" s="500">
        <f>(MAX([1]DATOS_CANTON!AF$3:AF$219)-[1]DATOS_CANTON!AF104)/(MAX([1]DATOS_CANTON!AF$3:AF$219)-MIN([1]DATOS_CANTON!AF$3:AF$219))</f>
        <v>1</v>
      </c>
      <c r="AG103" s="500">
        <f>([1]DATOS_CANTON!AG104-MIN([1]DATOS_CANTON!AG$3:AG$219))/(MAX([1]DATOS_CANTON!AG$3:AG$219)-MIN([1]DATOS_CANTON!AG$3:AG$219))</f>
        <v>0.25480776039085179</v>
      </c>
      <c r="AH103" s="500">
        <f>(MAX([1]DATOS_CANTON!AH$3:AH$219)-[1]DATOS_CANTON!AH104)/(MAX([1]DATOS_CANTON!AH$3:AH$219)-MIN([1]DATOS_CANTON!AH$3:AH$219))</f>
        <v>1</v>
      </c>
      <c r="AI103" s="501">
        <f t="shared" si="4"/>
        <v>0.59124825340562603</v>
      </c>
      <c r="AJ103" s="501">
        <f t="shared" si="5"/>
        <v>0.78834643880972399</v>
      </c>
      <c r="AK103" s="501"/>
      <c r="AL103" s="502" t="str">
        <f t="shared" si="6"/>
        <v>ALTAMENTE VULNERABLE</v>
      </c>
      <c r="AM103" s="503" t="str">
        <f t="shared" si="7"/>
        <v>4</v>
      </c>
    </row>
    <row r="104" spans="1:39">
      <c r="A104" s="492" t="str">
        <f>[1]DATOS_CANTON!A105</f>
        <v>IMBABURA</v>
      </c>
      <c r="B104" s="499">
        <f>[1]DATOS_CANTON!B105</f>
        <v>1005</v>
      </c>
      <c r="C104" s="492" t="str">
        <f>[1]DATOS_CANTON!C105</f>
        <v>PIMAMPIRO</v>
      </c>
      <c r="D104" s="500">
        <f>([1]DATOS_CANTON!D105-MIN([1]DATOS_CANTON!D$3:D$219))/(MAX([1]DATOS_CANTON!D$3:D$219)-MIN([1]DATOS_CANTON!D$3:D$219))</f>
        <v>0.29231118870982392</v>
      </c>
      <c r="E104" s="500">
        <f>([1]DATOS_CANTON!E105-MIN([1]DATOS_CANTON!E$3:E$219))/(MAX([1]DATOS_CANTON!E$3:E$219)-MIN([1]DATOS_CANTON!E$3:E$219))</f>
        <v>7.4022492211533661E-3</v>
      </c>
      <c r="F104" s="500">
        <f>([1]DATOS_CANTON!F105-MIN([1]DATOS_CANTON!F$3:F$219))/(MAX([1]DATOS_CANTON!F$3:F$219)-MIN([1]DATOS_CANTON!F$3:F$219))</f>
        <v>9.1324200913242004E-3</v>
      </c>
      <c r="G104" s="500">
        <f>([1]DATOS_CANTON!G105-MIN([1]DATOS_CANTON!G$3:G$219))/(MAX([1]DATOS_CANTON!G$3:G$219)-MIN([1]DATOS_CANTON!G$3:G$219))</f>
        <v>4.2061687520221968E-3</v>
      </c>
      <c r="H104" s="500">
        <f>([1]DATOS_CANTON!H105-MIN([1]DATOS_CANTON!H$3:H$219))/(MAX([1]DATOS_CANTON!H$3:H$219)-MIN([1]DATOS_CANTON!H$3:H$219))</f>
        <v>4.9455619117918438E-2</v>
      </c>
      <c r="I104" s="500">
        <f>([1]DATOS_CANTON!I105-MIN([1]DATOS_CANTON!I$3:I$219))/(MAX([1]DATOS_CANTON!I$3:I$219)-MIN([1]DATOS_CANTON!I$3:I$219))</f>
        <v>7.8150464867214053E-3</v>
      </c>
      <c r="J104" s="500">
        <f>(MAX([1]DATOS_CANTON!J$3:J$219)-[1]DATOS_CANTON!J105)/(MAX([1]DATOS_CANTON!J$3:J$219)-MIN([1]DATOS_CANTON!J$3:J$219))</f>
        <v>0.99652357410315706</v>
      </c>
      <c r="K104" s="500">
        <f>(MAX([1]DATOS_CANTON!K$3:K$219)-[1]DATOS_CANTON!K105)/(MAX([1]DATOS_CANTON!K$3:K$219)-MIN([1]DATOS_CANTON!K$3:K$219))</f>
        <v>0.99760248155517384</v>
      </c>
      <c r="L104" s="500">
        <f>(MAX([1]DATOS_CANTON!L$3:L$219)-[1]DATOS_CANTON!L105)/(MAX([1]DATOS_CANTON!L$3:L$219)-MIN([1]DATOS_CANTON!L$3:L$219))</f>
        <v>0.99431466768162136</v>
      </c>
      <c r="M104" s="500">
        <f>(MAX([1]DATOS_CANTON!M$3:M$219)-[1]DATOS_CANTON!M105)/(MAX([1]DATOS_CANTON!M$3:M$219)-MIN([1]DATOS_CANTON!M$3:M$219))</f>
        <v>0.9960780476668053</v>
      </c>
      <c r="N104" s="500">
        <f>(MAX([1]DATOS_CANTON!N$3:N$219)-[1]DATOS_CANTON!N105)/(MAX([1]DATOS_CANTON!N$3:N$219)-MIN([1]DATOS_CANTON!N$3:N$219))</f>
        <v>0.99616421572992087</v>
      </c>
      <c r="O104" s="500">
        <f>(MAX([1]DATOS_CANTON!O$3:O$219)-[1]DATOS_CANTON!O105)/(MAX([1]DATOS_CANTON!O$3:O$219)-MIN([1]DATOS_CANTON!O$3:O$219))</f>
        <v>0.99657165636834766</v>
      </c>
      <c r="P104" s="500">
        <f>(MAX([1]DATOS_CANTON!P$3:P$219)-[1]DATOS_CANTON!P105)/(MAX([1]DATOS_CANTON!P$3:P$219)-MIN([1]DATOS_CANTON!P$3:P$219))</f>
        <v>0.99579935013475618</v>
      </c>
      <c r="Q104" s="500">
        <f>([1]DATOS_CANTON!Q105-MIN([1]DATOS_CANTON!Q$3:Q$219))/(MAX([1]DATOS_CANTON!Q$3:Q$219)-MIN([1]DATOS_CANTON!Q$3:Q$219))</f>
        <v>3.8064792129268252E-3</v>
      </c>
      <c r="R104" s="500">
        <f>(MAX([1]DATOS_CANTON!R$3:R$219)-[1]DATOS_CANTON!R105)/(MAX([1]DATOS_CANTON!R$3:R$219)-MIN([1]DATOS_CANTON!R$3:R$219))</f>
        <v>0.99872042933943717</v>
      </c>
      <c r="S104" s="500">
        <f>(MAX([1]DATOS_CANTON!S$3:S$219)-[1]DATOS_CANTON!S105)/(MAX([1]DATOS_CANTON!S$3:S$219)-MIN([1]DATOS_CANTON!S$3:S$219))</f>
        <v>0.99921326952075007</v>
      </c>
      <c r="T104" s="500">
        <f>([1]DATOS_CANTON!T105-MIN([1]DATOS_CANTON!T$3:T$219))/(MAX([1]DATOS_CANTON!T$3:T$219)-MIN([1]DATOS_CANTON!T$3:T$219))</f>
        <v>0.25334759385600686</v>
      </c>
      <c r="U104" s="500">
        <f>(MAX([1]DATOS_CANTON!U$3:U$219)-[1]DATOS_CANTON!U105)/(MAX([1]DATOS_CANTON!U$3:U$219)-MIN([1]DATOS_CANTON!U$3:U$219))</f>
        <v>0.97979359814503508</v>
      </c>
      <c r="V104" s="500">
        <f>(MAX([1]DATOS_CANTON!V$3:V$219)-[1]DATOS_CANTON!V105)/(MAX([1]DATOS_CANTON!V$3:V$219)-MIN([1]DATOS_CANTON!V$3:V$219))</f>
        <v>0.99988245280408738</v>
      </c>
      <c r="W104" s="500">
        <f>(MAX([1]DATOS_CANTON!W$3:W$219)-[1]DATOS_CANTON!W105)/(MAX([1]DATOS_CANTON!W$3:W$219)-MIN([1]DATOS_CANTON!W$3:W$219))</f>
        <v>0.99749327087057471</v>
      </c>
      <c r="X104" s="500">
        <f>([1]DATOS_CANTON!X105-MIN([1]DATOS_CANTON!X$3:X$219))/(MAX([1]DATOS_CANTON!X$3:X$219)-MIN([1]DATOS_CANTON!X$3:X$219))</f>
        <v>0.1276595744680851</v>
      </c>
      <c r="Y104" s="500">
        <f>(MAX([1]DATOS_CANTON!Y$3:Y$219)-[1]DATOS_CANTON!Y105)/(MAX([1]DATOS_CANTON!Y$3:Y$219)-MIN([1]DATOS_CANTON!Y$3:Y$219))</f>
        <v>0.64016199102528537</v>
      </c>
      <c r="Z104" s="500">
        <f>(MAX([1]DATOS_CANTON!Z$3:Z$219)-[1]DATOS_CANTON!Z105)/(MAX([1]DATOS_CANTON!Z$3:Z$219)-MIN([1]DATOS_CANTON!Z$3:Z$219))</f>
        <v>1</v>
      </c>
      <c r="AA104" s="500">
        <f>(MAX([1]DATOS_CANTON!AA$3:AA$219)-[1]DATOS_CANTON!AA105)/(MAX([1]DATOS_CANTON!AA$3:AA$219)-MIN([1]DATOS_CANTON!AA$3:AA$219))</f>
        <v>0.99865820931934624</v>
      </c>
      <c r="AB104" s="500">
        <f>(MAX([1]DATOS_CANTON!AB$3:AB$219)-[1]DATOS_CANTON!AB105)/(MAX([1]DATOS_CANTON!AB$3:AB$219)-MIN([1]DATOS_CANTON!AB$3:AB$219))</f>
        <v>0.146195497292676</v>
      </c>
      <c r="AC104" s="500">
        <f>(MAX([1]DATOS_CANTON!AC$3:AC$219)-[1]DATOS_CANTON!AC105)/(MAX([1]DATOS_CANTON!AC$3:AC$219)-MIN([1]DATOS_CANTON!AC$3:AC$219))</f>
        <v>0.99511855387419168</v>
      </c>
      <c r="AD104" s="500">
        <f>([1]DATOS_CANTON!AD105-MIN([1]DATOS_CANTON!AD$3:AD$219))/(MAX([1]DATOS_CANTON!AD$3:AD$219)-MIN([1]DATOS_CANTON!AD$3:AD$219))</f>
        <v>1.2455516014234875E-2</v>
      </c>
      <c r="AE104" s="500">
        <f>(MAX([1]DATOS_CANTON!AE$3:AE$219)-[1]DATOS_CANTON!AE105)/(MAX([1]DATOS_CANTON!AE$3:AE$219)-MIN([1]DATOS_CANTON!AE$3:AE$219))</f>
        <v>0.99513212795549377</v>
      </c>
      <c r="AF104" s="500">
        <f>(MAX([1]DATOS_CANTON!AF$3:AF$219)-[1]DATOS_CANTON!AF105)/(MAX([1]DATOS_CANTON!AF$3:AF$219)-MIN([1]DATOS_CANTON!AF$3:AF$219))</f>
        <v>1</v>
      </c>
      <c r="AG104" s="500">
        <f>([1]DATOS_CANTON!AG105-MIN([1]DATOS_CANTON!AG$3:AG$219))/(MAX([1]DATOS_CANTON!AG$3:AG$219)-MIN([1]DATOS_CANTON!AG$3:AG$219))</f>
        <v>3.4875734617290946E-2</v>
      </c>
      <c r="AH104" s="500">
        <f>(MAX([1]DATOS_CANTON!AH$3:AH$219)-[1]DATOS_CANTON!AH105)/(MAX([1]DATOS_CANTON!AH$3:AH$219)-MIN([1]DATOS_CANTON!AH$3:AH$219))</f>
        <v>1</v>
      </c>
      <c r="AI104" s="501">
        <f t="shared" si="4"/>
        <v>0.57865118544934391</v>
      </c>
      <c r="AJ104" s="501">
        <f t="shared" si="5"/>
        <v>0.75651790412159103</v>
      </c>
      <c r="AK104" s="501"/>
      <c r="AL104" s="502" t="str">
        <f t="shared" si="6"/>
        <v>VULNERABLE.</v>
      </c>
      <c r="AM104" s="503" t="str">
        <f t="shared" si="7"/>
        <v>3</v>
      </c>
    </row>
    <row r="105" spans="1:39" ht="27.6">
      <c r="A105" s="492" t="str">
        <f>[1]DATOS_CANTON!A106</f>
        <v>IMBABURA</v>
      </c>
      <c r="B105" s="499">
        <f>[1]DATOS_CANTON!B106</f>
        <v>1006</v>
      </c>
      <c r="C105" s="492" t="str">
        <f>[1]DATOS_CANTON!C106</f>
        <v>SAN MIGUEL DE URCUQUI</v>
      </c>
      <c r="D105" s="500">
        <f>([1]DATOS_CANTON!D106-MIN([1]DATOS_CANTON!D$3:D$219))/(MAX([1]DATOS_CANTON!D$3:D$219)-MIN([1]DATOS_CANTON!D$3:D$219))</f>
        <v>0.30838614662420305</v>
      </c>
      <c r="E105" s="500">
        <f>([1]DATOS_CANTON!E106-MIN([1]DATOS_CANTON!E$3:E$219))/(MAX([1]DATOS_CANTON!E$3:E$219)-MIN([1]DATOS_CANTON!E$3:E$219))</f>
        <v>5.0841323417789748E-3</v>
      </c>
      <c r="F105" s="500">
        <f>([1]DATOS_CANTON!F106-MIN([1]DATOS_CANTON!F$3:F$219))/(MAX([1]DATOS_CANTON!F$3:F$219)-MIN([1]DATOS_CANTON!F$3:F$219))</f>
        <v>0</v>
      </c>
      <c r="G105" s="500">
        <f>([1]DATOS_CANTON!G106-MIN([1]DATOS_CANTON!G$3:G$219))/(MAX([1]DATOS_CANTON!G$3:G$219)-MIN([1]DATOS_CANTON!G$3:G$219))</f>
        <v>6.2316894260729273E-3</v>
      </c>
      <c r="H105" s="500">
        <f>([1]DATOS_CANTON!H106-MIN([1]DATOS_CANTON!H$3:H$219))/(MAX([1]DATOS_CANTON!H$3:H$219)-MIN([1]DATOS_CANTON!H$3:H$219))</f>
        <v>4.7610260195608045E-2</v>
      </c>
      <c r="I105" s="500">
        <f>([1]DATOS_CANTON!I106-MIN([1]DATOS_CANTON!I$3:I$219))/(MAX([1]DATOS_CANTON!I$3:I$219)-MIN([1]DATOS_CANTON!I$3:I$219))</f>
        <v>5.9602340633585294E-3</v>
      </c>
      <c r="J105" s="500">
        <f>(MAX([1]DATOS_CANTON!J$3:J$219)-[1]DATOS_CANTON!J106)/(MAX([1]DATOS_CANTON!J$3:J$219)-MIN([1]DATOS_CANTON!J$3:J$219))</f>
        <v>0.99618998714378348</v>
      </c>
      <c r="K105" s="500">
        <f>(MAX([1]DATOS_CANTON!K$3:K$219)-[1]DATOS_CANTON!K106)/(MAX([1]DATOS_CANTON!K$3:K$219)-MIN([1]DATOS_CANTON!K$3:K$219))</f>
        <v>0.99805356105639109</v>
      </c>
      <c r="L105" s="500">
        <f>(MAX([1]DATOS_CANTON!L$3:L$219)-[1]DATOS_CANTON!L106)/(MAX([1]DATOS_CANTON!L$3:L$219)-MIN([1]DATOS_CANTON!L$3:L$219))</f>
        <v>0.99377230125124882</v>
      </c>
      <c r="M105" s="500">
        <f>(MAX([1]DATOS_CANTON!M$3:M$219)-[1]DATOS_CANTON!M106)/(MAX([1]DATOS_CANTON!M$3:M$219)-MIN([1]DATOS_CANTON!M$3:M$219))</f>
        <v>0.99519744298492374</v>
      </c>
      <c r="N105" s="500">
        <f>(MAX([1]DATOS_CANTON!N$3:N$219)-[1]DATOS_CANTON!N106)/(MAX([1]DATOS_CANTON!N$3:N$219)-MIN([1]DATOS_CANTON!N$3:N$219))</f>
        <v>0.9957403918412121</v>
      </c>
      <c r="O105" s="500">
        <f>(MAX([1]DATOS_CANTON!O$3:O$219)-[1]DATOS_CANTON!O106)/(MAX([1]DATOS_CANTON!O$3:O$219)-MIN([1]DATOS_CANTON!O$3:O$219))</f>
        <v>0.99560797635864151</v>
      </c>
      <c r="P105" s="500">
        <f>(MAX([1]DATOS_CANTON!P$3:P$219)-[1]DATOS_CANTON!P106)/(MAX([1]DATOS_CANTON!P$3:P$219)-MIN([1]DATOS_CANTON!P$3:P$219))</f>
        <v>0.99513218809733506</v>
      </c>
      <c r="Q105" s="500">
        <f>([1]DATOS_CANTON!Q106-MIN([1]DATOS_CANTON!Q$3:Q$219))/(MAX([1]DATOS_CANTON!Q$3:Q$219)-MIN([1]DATOS_CANTON!Q$3:Q$219))</f>
        <v>4.0370243577901649E-3</v>
      </c>
      <c r="R105" s="500">
        <f>(MAX([1]DATOS_CANTON!R$3:R$219)-[1]DATOS_CANTON!R106)/(MAX([1]DATOS_CANTON!R$3:R$219)-MIN([1]DATOS_CANTON!R$3:R$219))</f>
        <v>0.99853718985163809</v>
      </c>
      <c r="S105" s="500">
        <f>(MAX([1]DATOS_CANTON!S$3:S$219)-[1]DATOS_CANTON!S106)/(MAX([1]DATOS_CANTON!S$3:S$219)-MIN([1]DATOS_CANTON!S$3:S$219))</f>
        <v>0.99949190323215109</v>
      </c>
      <c r="T105" s="500">
        <f>([1]DATOS_CANTON!T106-MIN([1]DATOS_CANTON!T$3:T$219))/(MAX([1]DATOS_CANTON!T$3:T$219)-MIN([1]DATOS_CANTON!T$3:T$219))</f>
        <v>0.2492046407441241</v>
      </c>
      <c r="U105" s="500">
        <f>(MAX([1]DATOS_CANTON!U$3:U$219)-[1]DATOS_CANTON!U106)/(MAX([1]DATOS_CANTON!U$3:U$219)-MIN([1]DATOS_CANTON!U$3:U$219))</f>
        <v>0.98027003156318693</v>
      </c>
      <c r="V105" s="500">
        <f>(MAX([1]DATOS_CANTON!V$3:V$219)-[1]DATOS_CANTON!V106)/(MAX([1]DATOS_CANTON!V$3:V$219)-MIN([1]DATOS_CANTON!V$3:V$219))</f>
        <v>0.99990768054903456</v>
      </c>
      <c r="W105" s="500">
        <f>(MAX([1]DATOS_CANTON!W$3:W$219)-[1]DATOS_CANTON!W106)/(MAX([1]DATOS_CANTON!W$3:W$219)-MIN([1]DATOS_CANTON!W$3:W$219))</f>
        <v>0.99778092831165632</v>
      </c>
      <c r="X105" s="500">
        <f>([1]DATOS_CANTON!X106-MIN([1]DATOS_CANTON!X$3:X$219))/(MAX([1]DATOS_CANTON!X$3:X$219)-MIN([1]DATOS_CANTON!X$3:X$219))</f>
        <v>0.14893617021276595</v>
      </c>
      <c r="Y105" s="500">
        <f>(MAX([1]DATOS_CANTON!Y$3:Y$219)-[1]DATOS_CANTON!Y106)/(MAX([1]DATOS_CANTON!Y$3:Y$219)-MIN([1]DATOS_CANTON!Y$3:Y$219))</f>
        <v>0.82664893459822086</v>
      </c>
      <c r="Z105" s="500">
        <f>(MAX([1]DATOS_CANTON!Z$3:Z$219)-[1]DATOS_CANTON!Z106)/(MAX([1]DATOS_CANTON!Z$3:Z$219)-MIN([1]DATOS_CANTON!Z$3:Z$219))</f>
        <v>1</v>
      </c>
      <c r="AA105" s="500">
        <f>(MAX([1]DATOS_CANTON!AA$3:AA$219)-[1]DATOS_CANTON!AA106)/(MAX([1]DATOS_CANTON!AA$3:AA$219)-MIN([1]DATOS_CANTON!AA$3:AA$219))</f>
        <v>0.99853622834837763</v>
      </c>
      <c r="AB105" s="500">
        <f>(MAX([1]DATOS_CANTON!AB$3:AB$219)-[1]DATOS_CANTON!AB106)/(MAX([1]DATOS_CANTON!AB$3:AB$219)-MIN([1]DATOS_CANTON!AB$3:AB$219))</f>
        <v>0.18403848525965213</v>
      </c>
      <c r="AC105" s="500">
        <f>(MAX([1]DATOS_CANTON!AC$3:AC$219)-[1]DATOS_CANTON!AC106)/(MAX([1]DATOS_CANTON!AC$3:AC$219)-MIN([1]DATOS_CANTON!AC$3:AC$219))</f>
        <v>0.99471819605439027</v>
      </c>
      <c r="AD105" s="500">
        <f>([1]DATOS_CANTON!AD106-MIN([1]DATOS_CANTON!AD$3:AD$219))/(MAX([1]DATOS_CANTON!AD$3:AD$219)-MIN([1]DATOS_CANTON!AD$3:AD$219))</f>
        <v>8.8967971530249119E-3</v>
      </c>
      <c r="AE105" s="500">
        <f>(MAX([1]DATOS_CANTON!AE$3:AE$219)-[1]DATOS_CANTON!AE106)/(MAX([1]DATOS_CANTON!AE$3:AE$219)-MIN([1]DATOS_CANTON!AE$3:AE$219))</f>
        <v>0.99652294853963841</v>
      </c>
      <c r="AF105" s="500">
        <f>(MAX([1]DATOS_CANTON!AF$3:AF$219)-[1]DATOS_CANTON!AF106)/(MAX([1]DATOS_CANTON!AF$3:AF$219)-MIN([1]DATOS_CANTON!AF$3:AF$219))</f>
        <v>1</v>
      </c>
      <c r="AG105" s="500">
        <f>([1]DATOS_CANTON!AG106-MIN([1]DATOS_CANTON!AG$3:AG$219))/(MAX([1]DATOS_CANTON!AG$3:AG$219)-MIN([1]DATOS_CANTON!AG$3:AG$219))</f>
        <v>5.1759541173971536E-3</v>
      </c>
      <c r="AH105" s="500">
        <f>(MAX([1]DATOS_CANTON!AH$3:AH$219)-[1]DATOS_CANTON!AH106)/(MAX([1]DATOS_CANTON!AH$3:AH$219)-MIN([1]DATOS_CANTON!AH$3:AH$219))</f>
        <v>1</v>
      </c>
      <c r="AI105" s="501">
        <f t="shared" si="4"/>
        <v>0.589032863099197</v>
      </c>
      <c r="AJ105" s="501">
        <f t="shared" si="5"/>
        <v>0.78274889599574204</v>
      </c>
      <c r="AK105" s="501"/>
      <c r="AL105" s="502" t="str">
        <f t="shared" si="6"/>
        <v>VULNERABLE.</v>
      </c>
      <c r="AM105" s="503" t="str">
        <f t="shared" si="7"/>
        <v>3</v>
      </c>
    </row>
    <row r="106" spans="1:39">
      <c r="A106" s="492" t="str">
        <f>[1]DATOS_CANTON!A107</f>
        <v>LOJA</v>
      </c>
      <c r="B106" s="499">
        <f>[1]DATOS_CANTON!B107</f>
        <v>1101</v>
      </c>
      <c r="C106" s="492" t="str">
        <f>[1]DATOS_CANTON!C107</f>
        <v>LOJA</v>
      </c>
      <c r="D106" s="500">
        <f>([1]DATOS_CANTON!D107-MIN([1]DATOS_CANTON!D$3:D$219))/(MAX([1]DATOS_CANTON!D$3:D$219)-MIN([1]DATOS_CANTON!D$3:D$219))</f>
        <v>8.4667061213537214E-3</v>
      </c>
      <c r="E106" s="500">
        <f>([1]DATOS_CANTON!E107-MIN([1]DATOS_CANTON!E$3:E$219))/(MAX([1]DATOS_CANTON!E$3:E$219)-MIN([1]DATOS_CANTON!E$3:E$219))</f>
        <v>2.9408498979175256E-2</v>
      </c>
      <c r="F106" s="500">
        <f>([1]DATOS_CANTON!F107-MIN([1]DATOS_CANTON!F$3:F$219))/(MAX([1]DATOS_CANTON!F$3:F$219)-MIN([1]DATOS_CANTON!F$3:F$219))</f>
        <v>7.3059360730593603E-2</v>
      </c>
      <c r="G106" s="500">
        <f>([1]DATOS_CANTON!G107-MIN([1]DATOS_CANTON!G$3:G$219))/(MAX([1]DATOS_CANTON!G$3:G$219)-MIN([1]DATOS_CANTON!G$3:G$219))</f>
        <v>9.537232793046746E-2</v>
      </c>
      <c r="H106" s="500">
        <f>([1]DATOS_CANTON!H107-MIN([1]DATOS_CANTON!H$3:H$219))/(MAX([1]DATOS_CANTON!H$3:H$219)-MIN([1]DATOS_CANTON!H$3:H$219))</f>
        <v>0.43236759549732423</v>
      </c>
      <c r="I106" s="500">
        <f>([1]DATOS_CANTON!I107-MIN([1]DATOS_CANTON!I$3:I$219))/(MAX([1]DATOS_CANTON!I$3:I$219)-MIN([1]DATOS_CANTON!I$3:I$219))</f>
        <v>8.0944324584413373E-3</v>
      </c>
      <c r="J106" s="500">
        <f>(MAX([1]DATOS_CANTON!J$3:J$219)-[1]DATOS_CANTON!J107)/(MAX([1]DATOS_CANTON!J$3:J$219)-MIN([1]DATOS_CANTON!J$3:J$219))</f>
        <v>0.92445567229016823</v>
      </c>
      <c r="K106" s="500">
        <f>(MAX([1]DATOS_CANTON!K$3:K$219)-[1]DATOS_CANTON!K107)/(MAX([1]DATOS_CANTON!K$3:K$219)-MIN([1]DATOS_CANTON!K$3:K$219))</f>
        <v>0.92725261687902416</v>
      </c>
      <c r="L106" s="500">
        <f>(MAX([1]DATOS_CANTON!L$3:L$219)-[1]DATOS_CANTON!L107)/(MAX([1]DATOS_CANTON!L$3:L$219)-MIN([1]DATOS_CANTON!L$3:L$219))</f>
        <v>0.91510538084590132</v>
      </c>
      <c r="M106" s="500">
        <f>(MAX([1]DATOS_CANTON!M$3:M$219)-[1]DATOS_CANTON!M107)/(MAX([1]DATOS_CANTON!M$3:M$219)-MIN([1]DATOS_CANTON!M$3:M$219))</f>
        <v>0.92569979534094893</v>
      </c>
      <c r="N106" s="500">
        <f>(MAX([1]DATOS_CANTON!N$3:N$219)-[1]DATOS_CANTON!N107)/(MAX([1]DATOS_CANTON!N$3:N$219)-MIN([1]DATOS_CANTON!N$3:N$219))</f>
        <v>0.91674887900362212</v>
      </c>
      <c r="O106" s="500">
        <f>(MAX([1]DATOS_CANTON!O$3:O$219)-[1]DATOS_CANTON!O107)/(MAX([1]DATOS_CANTON!O$3:O$219)-MIN([1]DATOS_CANTON!O$3:O$219))</f>
        <v>0.92933591007964222</v>
      </c>
      <c r="P106" s="500">
        <f>(MAX([1]DATOS_CANTON!P$3:P$219)-[1]DATOS_CANTON!P107)/(MAX([1]DATOS_CANTON!P$3:P$219)-MIN([1]DATOS_CANTON!P$3:P$219))</f>
        <v>0.92332402012781978</v>
      </c>
      <c r="Q106" s="500">
        <f>([1]DATOS_CANTON!Q107-MIN([1]DATOS_CANTON!Q$3:Q$219))/(MAX([1]DATOS_CANTON!Q$3:Q$219)-MIN([1]DATOS_CANTON!Q$3:Q$219))</f>
        <v>7.956888057910555E-2</v>
      </c>
      <c r="R106" s="500">
        <f>(MAX([1]DATOS_CANTON!R$3:R$219)-[1]DATOS_CANTON!R107)/(MAX([1]DATOS_CANTON!R$3:R$219)-MIN([1]DATOS_CANTON!R$3:R$219))</f>
        <v>0.92620107272744212</v>
      </c>
      <c r="S106" s="500">
        <f>(MAX([1]DATOS_CANTON!S$3:S$219)-[1]DATOS_CANTON!S107)/(MAX([1]DATOS_CANTON!S$3:S$219)-MIN([1]DATOS_CANTON!S$3:S$219))</f>
        <v>0.94203872462247862</v>
      </c>
      <c r="T106" s="500">
        <f>([1]DATOS_CANTON!T107-MIN([1]DATOS_CANTON!T$3:T$219))/(MAX([1]DATOS_CANTON!T$3:T$219)-MIN([1]DATOS_CANTON!T$3:T$219))</f>
        <v>0.2659578471989994</v>
      </c>
      <c r="U106" s="500">
        <f>(MAX([1]DATOS_CANTON!U$3:U$219)-[1]DATOS_CANTON!U107)/(MAX([1]DATOS_CANTON!U$3:U$219)-MIN([1]DATOS_CANTON!U$3:U$219))</f>
        <v>0.80972471561996939</v>
      </c>
      <c r="V106" s="500">
        <f>(MAX([1]DATOS_CANTON!V$3:V$219)-[1]DATOS_CANTON!V107)/(MAX([1]DATOS_CANTON!V$3:V$219)-MIN([1]DATOS_CANTON!V$3:V$219))</f>
        <v>0.99923515818383679</v>
      </c>
      <c r="W106" s="500">
        <f>(MAX([1]DATOS_CANTON!W$3:W$219)-[1]DATOS_CANTON!W107)/(MAX([1]DATOS_CANTON!W$3:W$219)-MIN([1]DATOS_CANTON!W$3:W$219))</f>
        <v>0.90190881259117717</v>
      </c>
      <c r="X106" s="500">
        <f>([1]DATOS_CANTON!X107-MIN([1]DATOS_CANTON!X$3:X$219))/(MAX([1]DATOS_CANTON!X$3:X$219)-MIN([1]DATOS_CANTON!X$3:X$219))</f>
        <v>0.82978723404255317</v>
      </c>
      <c r="Y106" s="500">
        <f>(MAX([1]DATOS_CANTON!Y$3:Y$219)-[1]DATOS_CANTON!Y107)/(MAX([1]DATOS_CANTON!Y$3:Y$219)-MIN([1]DATOS_CANTON!Y$3:Y$219))</f>
        <v>0.58855989978141254</v>
      </c>
      <c r="Z106" s="500">
        <f>(MAX([1]DATOS_CANTON!Z$3:Z$219)-[1]DATOS_CANTON!Z107)/(MAX([1]DATOS_CANTON!Z$3:Z$219)-MIN([1]DATOS_CANTON!Z$3:Z$219))</f>
        <v>0.91890262285197466</v>
      </c>
      <c r="AA106" s="500">
        <f>(MAX([1]DATOS_CANTON!AA$3:AA$219)-[1]DATOS_CANTON!AA107)/(MAX([1]DATOS_CANTON!AA$3:AA$219)-MIN([1]DATOS_CANTON!AA$3:AA$219))</f>
        <v>0.88545986826055134</v>
      </c>
      <c r="AB106" s="500">
        <f>(MAX([1]DATOS_CANTON!AB$3:AB$219)-[1]DATOS_CANTON!AB107)/(MAX([1]DATOS_CANTON!AB$3:AB$219)-MIN([1]DATOS_CANTON!AB$3:AB$219))</f>
        <v>0.20140801958983776</v>
      </c>
      <c r="AC106" s="500">
        <f>(MAX([1]DATOS_CANTON!AC$3:AC$219)-[1]DATOS_CANTON!AC107)/(MAX([1]DATOS_CANTON!AC$3:AC$219)-MIN([1]DATOS_CANTON!AC$3:AC$219))</f>
        <v>0.91831240838165773</v>
      </c>
      <c r="AD106" s="500">
        <f>([1]DATOS_CANTON!AD107-MIN([1]DATOS_CANTON!AD$3:AD$219))/(MAX([1]DATOS_CANTON!AD$3:AD$219)-MIN([1]DATOS_CANTON!AD$3:AD$219))</f>
        <v>8.1850533807829182E-2</v>
      </c>
      <c r="AE106" s="500">
        <f>(MAX([1]DATOS_CANTON!AE$3:AE$219)-[1]DATOS_CANTON!AE107)/(MAX([1]DATOS_CANTON!AE$3:AE$219)-MIN([1]DATOS_CANTON!AE$3:AE$219))</f>
        <v>0.96453407510431155</v>
      </c>
      <c r="AF106" s="500">
        <f>(MAX([1]DATOS_CANTON!AF$3:AF$219)-[1]DATOS_CANTON!AF107)/(MAX([1]DATOS_CANTON!AF$3:AF$219)-MIN([1]DATOS_CANTON!AF$3:AF$219))</f>
        <v>1</v>
      </c>
      <c r="AG106" s="500">
        <f>([1]DATOS_CANTON!AG107-MIN([1]DATOS_CANTON!AG$3:AG$219))/(MAX([1]DATOS_CANTON!AG$3:AG$219)-MIN([1]DATOS_CANTON!AG$3:AG$219))</f>
        <v>2.052680025490335E-2</v>
      </c>
      <c r="AH106" s="500">
        <f>(MAX([1]DATOS_CANTON!AH$3:AH$219)-[1]DATOS_CANTON!AH107)/(MAX([1]DATOS_CANTON!AH$3:AH$219)-MIN([1]DATOS_CANTON!AH$3:AH$219))</f>
        <v>0.72727272727272729</v>
      </c>
      <c r="AI106" s="501">
        <f t="shared" si="4"/>
        <v>0.5762275962071185</v>
      </c>
      <c r="AJ106" s="501">
        <f t="shared" si="5"/>
        <v>0.75039431293881198</v>
      </c>
      <c r="AK106" s="501"/>
      <c r="AL106" s="502" t="str">
        <f t="shared" si="6"/>
        <v>VULNERABLE.</v>
      </c>
      <c r="AM106" s="503" t="str">
        <f t="shared" si="7"/>
        <v>3</v>
      </c>
    </row>
    <row r="107" spans="1:39">
      <c r="A107" s="492" t="str">
        <f>[1]DATOS_CANTON!A108</f>
        <v>LOJA</v>
      </c>
      <c r="B107" s="499">
        <f>[1]DATOS_CANTON!B108</f>
        <v>1102</v>
      </c>
      <c r="C107" s="492" t="str">
        <f>[1]DATOS_CANTON!C108</f>
        <v>CALVAS</v>
      </c>
      <c r="D107" s="500">
        <f>([1]DATOS_CANTON!D108-MIN([1]DATOS_CANTON!D$3:D$219))/(MAX([1]DATOS_CANTON!D$3:D$219)-MIN([1]DATOS_CANTON!D$3:D$219))</f>
        <v>0.10741644634826297</v>
      </c>
      <c r="E107" s="500">
        <f>([1]DATOS_CANTON!E108-MIN([1]DATOS_CANTON!E$3:E$219))/(MAX([1]DATOS_CANTON!E$3:E$219)-MIN([1]DATOS_CANTON!E$3:E$219))</f>
        <v>8.613968523468676E-3</v>
      </c>
      <c r="F107" s="500">
        <f>([1]DATOS_CANTON!F108-MIN([1]DATOS_CANTON!F$3:F$219))/(MAX([1]DATOS_CANTON!F$3:F$219)-MIN([1]DATOS_CANTON!F$3:F$219))</f>
        <v>4.5662100456621002E-3</v>
      </c>
      <c r="G107" s="500">
        <f>([1]DATOS_CANTON!G108-MIN([1]DATOS_CANTON!G$3:G$219))/(MAX([1]DATOS_CANTON!G$3:G$219)-MIN([1]DATOS_CANTON!G$3:G$219))</f>
        <v>1.2130962986601424E-2</v>
      </c>
      <c r="H107" s="500">
        <f>([1]DATOS_CANTON!H108-MIN([1]DATOS_CANTON!H$3:H$219))/(MAX([1]DATOS_CANTON!H$3:H$219)-MIN([1]DATOS_CANTON!H$3:H$219))</f>
        <v>0.17383281048163868</v>
      </c>
      <c r="I107" s="500">
        <f>([1]DATOS_CANTON!I108-MIN([1]DATOS_CANTON!I$3:I$219))/(MAX([1]DATOS_CANTON!I$3:I$219)-MIN([1]DATOS_CANTON!I$3:I$219))</f>
        <v>0.1751982864327068</v>
      </c>
      <c r="J107" s="500">
        <f>(MAX([1]DATOS_CANTON!J$3:J$219)-[1]DATOS_CANTON!J108)/(MAX([1]DATOS_CANTON!J$3:J$219)-MIN([1]DATOS_CANTON!J$3:J$219))</f>
        <v>0.99391672320153523</v>
      </c>
      <c r="K107" s="500">
        <f>(MAX([1]DATOS_CANTON!K$3:K$219)-[1]DATOS_CANTON!K108)/(MAX([1]DATOS_CANTON!K$3:K$219)-MIN([1]DATOS_CANTON!K$3:K$219))</f>
        <v>0.98963752981450126</v>
      </c>
      <c r="L107" s="500">
        <f>(MAX([1]DATOS_CANTON!L$3:L$219)-[1]DATOS_CANTON!L108)/(MAX([1]DATOS_CANTON!L$3:L$219)-MIN([1]DATOS_CANTON!L$3:L$219))</f>
        <v>0.98979494742851704</v>
      </c>
      <c r="M107" s="500">
        <f>(MAX([1]DATOS_CANTON!M$3:M$219)-[1]DATOS_CANTON!M108)/(MAX([1]DATOS_CANTON!M$3:M$219)-MIN([1]DATOS_CANTON!M$3:M$219))</f>
        <v>0.99397438092675494</v>
      </c>
      <c r="N107" s="500">
        <f>(MAX([1]DATOS_CANTON!N$3:N$219)-[1]DATOS_CANTON!N108)/(MAX([1]DATOS_CANTON!N$3:N$219)-MIN([1]DATOS_CANTON!N$3:N$219))</f>
        <v>0.9919313191607575</v>
      </c>
      <c r="O107" s="500">
        <f>(MAX([1]DATOS_CANTON!O$3:O$219)-[1]DATOS_CANTON!O108)/(MAX([1]DATOS_CANTON!O$3:O$219)-MIN([1]DATOS_CANTON!O$3:O$219))</f>
        <v>0.99467549462263083</v>
      </c>
      <c r="P107" s="500">
        <f>(MAX([1]DATOS_CANTON!P$3:P$219)-[1]DATOS_CANTON!P108)/(MAX([1]DATOS_CANTON!P$3:P$219)-MIN([1]DATOS_CANTON!P$3:P$219))</f>
        <v>0.99212289901320028</v>
      </c>
      <c r="Q107" s="500">
        <f>([1]DATOS_CANTON!Q108-MIN([1]DATOS_CANTON!Q$3:Q$219))/(MAX([1]DATOS_CANTON!Q$3:Q$219)-MIN([1]DATOS_CANTON!Q$3:Q$219))</f>
        <v>7.4638990649506295E-3</v>
      </c>
      <c r="R107" s="500">
        <f>(MAX([1]DATOS_CANTON!R$3:R$219)-[1]DATOS_CANTON!R108)/(MAX([1]DATOS_CANTON!R$3:R$219)-MIN([1]DATOS_CANTON!R$3:R$219))</f>
        <v>0.99662404536885485</v>
      </c>
      <c r="S107" s="500">
        <f>(MAX([1]DATOS_CANTON!S$3:S$219)-[1]DATOS_CANTON!S108)/(MAX([1]DATOS_CANTON!S$3:S$219)-MIN([1]DATOS_CANTON!S$3:S$219))</f>
        <v>0.99843746585371185</v>
      </c>
      <c r="T107" s="500">
        <f>([1]DATOS_CANTON!T108-MIN([1]DATOS_CANTON!T$3:T$219))/(MAX([1]DATOS_CANTON!T$3:T$219)-MIN([1]DATOS_CANTON!T$3:T$219))</f>
        <v>0.38811961774046128</v>
      </c>
      <c r="U107" s="500">
        <f>(MAX([1]DATOS_CANTON!U$3:U$219)-[1]DATOS_CANTON!U108)/(MAX([1]DATOS_CANTON!U$3:U$219)-MIN([1]DATOS_CANTON!U$3:U$219))</f>
        <v>0.94956959479195635</v>
      </c>
      <c r="V107" s="500">
        <f>(MAX([1]DATOS_CANTON!V$3:V$219)-[1]DATOS_CANTON!V108)/(MAX([1]DATOS_CANTON!V$3:V$219)-MIN([1]DATOS_CANTON!V$3:V$219))</f>
        <v>0.99964648665809919</v>
      </c>
      <c r="W107" s="500">
        <f>(MAX([1]DATOS_CANTON!W$3:W$219)-[1]DATOS_CANTON!W108)/(MAX([1]DATOS_CANTON!W$3:W$219)-MIN([1]DATOS_CANTON!W$3:W$219))</f>
        <v>0.98935667467998112</v>
      </c>
      <c r="X107" s="500">
        <f>([1]DATOS_CANTON!X108-MIN([1]DATOS_CANTON!X$3:X$219))/(MAX([1]DATOS_CANTON!X$3:X$219)-MIN([1]DATOS_CANTON!X$3:X$219))</f>
        <v>2.1276595744680851E-2</v>
      </c>
      <c r="Y107" s="500">
        <f>(MAX([1]DATOS_CANTON!Y$3:Y$219)-[1]DATOS_CANTON!Y108)/(MAX([1]DATOS_CANTON!Y$3:Y$219)-MIN([1]DATOS_CANTON!Y$3:Y$219))</f>
        <v>0.69510816561751931</v>
      </c>
      <c r="Z107" s="500">
        <f>(MAX([1]DATOS_CANTON!Z$3:Z$219)-[1]DATOS_CANTON!Z108)/(MAX([1]DATOS_CANTON!Z$3:Z$219)-MIN([1]DATOS_CANTON!Z$3:Z$219))</f>
        <v>0.9840217063611697</v>
      </c>
      <c r="AA107" s="500">
        <f>(MAX([1]DATOS_CANTON!AA$3:AA$219)-[1]DATOS_CANTON!AA108)/(MAX([1]DATOS_CANTON!AA$3:AA$219)-MIN([1]DATOS_CANTON!AA$3:AA$219))</f>
        <v>0.99390095145157353</v>
      </c>
      <c r="AB107" s="500">
        <f>(MAX([1]DATOS_CANTON!AB$3:AB$219)-[1]DATOS_CANTON!AB108)/(MAX([1]DATOS_CANTON!AB$3:AB$219)-MIN([1]DATOS_CANTON!AB$3:AB$219))</f>
        <v>0.15480749848820799</v>
      </c>
      <c r="AC107" s="500">
        <f>(MAX([1]DATOS_CANTON!AC$3:AC$219)-[1]DATOS_CANTON!AC108)/(MAX([1]DATOS_CANTON!AC$3:AC$219)-MIN([1]DATOS_CANTON!AC$3:AC$219))</f>
        <v>0.99109829410035222</v>
      </c>
      <c r="AD107" s="500">
        <f>([1]DATOS_CANTON!AD108-MIN([1]DATOS_CANTON!AD$3:AD$219))/(MAX([1]DATOS_CANTON!AD$3:AD$219)-MIN([1]DATOS_CANTON!AD$3:AD$219))</f>
        <v>1.601423487544484E-2</v>
      </c>
      <c r="AE107" s="500">
        <f>(MAX([1]DATOS_CANTON!AE$3:AE$219)-[1]DATOS_CANTON!AE108)/(MAX([1]DATOS_CANTON!AE$3:AE$219)-MIN([1]DATOS_CANTON!AE$3:AE$219))</f>
        <v>0.98956884561891512</v>
      </c>
      <c r="AF107" s="500">
        <f>(MAX([1]DATOS_CANTON!AF$3:AF$219)-[1]DATOS_CANTON!AF108)/(MAX([1]DATOS_CANTON!AF$3:AF$219)-MIN([1]DATOS_CANTON!AF$3:AF$219))</f>
        <v>1</v>
      </c>
      <c r="AG107" s="500">
        <f>([1]DATOS_CANTON!AG108-MIN([1]DATOS_CANTON!AG$3:AG$219))/(MAX([1]DATOS_CANTON!AG$3:AG$219)-MIN([1]DATOS_CANTON!AG$3:AG$219))</f>
        <v>1.4472845712667281E-2</v>
      </c>
      <c r="AH107" s="500">
        <f>(MAX([1]DATOS_CANTON!AH$3:AH$219)-[1]DATOS_CANTON!AH108)/(MAX([1]DATOS_CANTON!AH$3:AH$219)-MIN([1]DATOS_CANTON!AH$3:AH$219))</f>
        <v>1</v>
      </c>
      <c r="AI107" s="501">
        <f t="shared" si="4"/>
        <v>0.57948150872469162</v>
      </c>
      <c r="AJ107" s="501">
        <f t="shared" si="5"/>
        <v>0.7586158505058993</v>
      </c>
      <c r="AK107" s="501"/>
      <c r="AL107" s="502" t="str">
        <f t="shared" si="6"/>
        <v>VULNERABLE.</v>
      </c>
      <c r="AM107" s="503" t="str">
        <f t="shared" si="7"/>
        <v>3</v>
      </c>
    </row>
    <row r="108" spans="1:39">
      <c r="A108" s="492" t="str">
        <f>[1]DATOS_CANTON!A109</f>
        <v>LOJA</v>
      </c>
      <c r="B108" s="499">
        <f>[1]DATOS_CANTON!B109</f>
        <v>1103</v>
      </c>
      <c r="C108" s="492" t="str">
        <f>[1]DATOS_CANTON!C109</f>
        <v>CATAMAYO</v>
      </c>
      <c r="D108" s="500">
        <f>([1]DATOS_CANTON!D109-MIN([1]DATOS_CANTON!D$3:D$219))/(MAX([1]DATOS_CANTON!D$3:D$219)-MIN([1]DATOS_CANTON!D$3:D$219))</f>
        <v>7.2340527763715592E-2</v>
      </c>
      <c r="E108" s="500">
        <f>([1]DATOS_CANTON!E109-MIN([1]DATOS_CANTON!E$3:E$219))/(MAX([1]DATOS_CANTON!E$3:E$219)-MIN([1]DATOS_CANTON!E$3:E$219))</f>
        <v>1.2125757247626403E-2</v>
      </c>
      <c r="F108" s="500">
        <f>([1]DATOS_CANTON!F109-MIN([1]DATOS_CANTON!F$3:F$219))/(MAX([1]DATOS_CANTON!F$3:F$219)-MIN([1]DATOS_CANTON!F$3:F$219))</f>
        <v>0</v>
      </c>
      <c r="G108" s="500">
        <f>([1]DATOS_CANTON!G109-MIN([1]DATOS_CANTON!G$3:G$219))/(MAX([1]DATOS_CANTON!G$3:G$219)-MIN([1]DATOS_CANTON!G$3:G$219))</f>
        <v>1.2179717313547941E-2</v>
      </c>
      <c r="H108" s="500">
        <f>([1]DATOS_CANTON!H109-MIN([1]DATOS_CANTON!H$3:H$219))/(MAX([1]DATOS_CANTON!H$3:H$219)-MIN([1]DATOS_CANTON!H$3:H$219))</f>
        <v>9.3744233253367781E-2</v>
      </c>
      <c r="I108" s="500">
        <f>([1]DATOS_CANTON!I109-MIN([1]DATOS_CANTON!I$3:I$219))/(MAX([1]DATOS_CANTON!I$3:I$219)-MIN([1]DATOS_CANTON!I$3:I$219))</f>
        <v>1.4675524236733047E-2</v>
      </c>
      <c r="J108" s="500">
        <f>(MAX([1]DATOS_CANTON!J$3:J$219)-[1]DATOS_CANTON!J109)/(MAX([1]DATOS_CANTON!J$3:J$219)-MIN([1]DATOS_CANTON!J$3:J$219))</f>
        <v>0.99090694423100711</v>
      </c>
      <c r="K108" s="500">
        <f>(MAX([1]DATOS_CANTON!K$3:K$219)-[1]DATOS_CANTON!K109)/(MAX([1]DATOS_CANTON!K$3:K$219)-MIN([1]DATOS_CANTON!K$3:K$219))</f>
        <v>0.98921116699828215</v>
      </c>
      <c r="L108" s="500">
        <f>(MAX([1]DATOS_CANTON!L$3:L$219)-[1]DATOS_CANTON!L109)/(MAX([1]DATOS_CANTON!L$3:L$219)-MIN([1]DATOS_CANTON!L$3:L$219))</f>
        <v>0.98854369855844715</v>
      </c>
      <c r="M108" s="500">
        <f>(MAX([1]DATOS_CANTON!M$3:M$219)-[1]DATOS_CANTON!M109)/(MAX([1]DATOS_CANTON!M$3:M$219)-MIN([1]DATOS_CANTON!M$3:M$219))</f>
        <v>0.99063297538383766</v>
      </c>
      <c r="N108" s="500">
        <f>(MAX([1]DATOS_CANTON!N$3:N$219)-[1]DATOS_CANTON!N109)/(MAX([1]DATOS_CANTON!N$3:N$219)-MIN([1]DATOS_CANTON!N$3:N$219))</f>
        <v>0.98972138031249002</v>
      </c>
      <c r="O108" s="500">
        <f>(MAX([1]DATOS_CANTON!O$3:O$219)-[1]DATOS_CANTON!O109)/(MAX([1]DATOS_CANTON!O$3:O$219)-MIN([1]DATOS_CANTON!O$3:O$219))</f>
        <v>0.99223509632467</v>
      </c>
      <c r="P108" s="500">
        <f>(MAX([1]DATOS_CANTON!P$3:P$219)-[1]DATOS_CANTON!P109)/(MAX([1]DATOS_CANTON!P$3:P$219)-MIN([1]DATOS_CANTON!P$3:P$219))</f>
        <v>0.99117687030405288</v>
      </c>
      <c r="Q108" s="500">
        <f>([1]DATOS_CANTON!Q109-MIN([1]DATOS_CANTON!Q$3:Q$219))/(MAX([1]DATOS_CANTON!Q$3:Q$219)-MIN([1]DATOS_CANTON!Q$3:Q$219))</f>
        <v>9.6486124312525814E-3</v>
      </c>
      <c r="R108" s="500">
        <f>(MAX([1]DATOS_CANTON!R$3:R$219)-[1]DATOS_CANTON!R109)/(MAX([1]DATOS_CANTON!R$3:R$219)-MIN([1]DATOS_CANTON!R$3:R$219))</f>
        <v>0.99577928027256102</v>
      </c>
      <c r="S108" s="500">
        <f>(MAX([1]DATOS_CANTON!S$3:S$219)-[1]DATOS_CANTON!S109)/(MAX([1]DATOS_CANTON!S$3:S$219)-MIN([1]DATOS_CANTON!S$3:S$219))</f>
        <v>0.99725190672873099</v>
      </c>
      <c r="T108" s="500">
        <f>([1]DATOS_CANTON!T109-MIN([1]DATOS_CANTON!T$3:T$219))/(MAX([1]DATOS_CANTON!T$3:T$219)-MIN([1]DATOS_CANTON!T$3:T$219))</f>
        <v>0.30448427628064112</v>
      </c>
      <c r="U108" s="500">
        <f>(MAX([1]DATOS_CANTON!U$3:U$219)-[1]DATOS_CANTON!U109)/(MAX([1]DATOS_CANTON!U$3:U$219)-MIN([1]DATOS_CANTON!U$3:U$219))</f>
        <v>0.93096469300664098</v>
      </c>
      <c r="V108" s="500">
        <f>(MAX([1]DATOS_CANTON!V$3:V$219)-[1]DATOS_CANTON!V109)/(MAX([1]DATOS_CANTON!V$3:V$219)-MIN([1]DATOS_CANTON!V$3:V$219))</f>
        <v>0.99943509182338841</v>
      </c>
      <c r="W108" s="500">
        <f>(MAX([1]DATOS_CANTON!W$3:W$219)-[1]DATOS_CANTON!W109)/(MAX([1]DATOS_CANTON!W$3:W$219)-MIN([1]DATOS_CANTON!W$3:W$219))</f>
        <v>0.98337750929749945</v>
      </c>
      <c r="X108" s="500">
        <f>([1]DATOS_CANTON!X109-MIN([1]DATOS_CANTON!X$3:X$219))/(MAX([1]DATOS_CANTON!X$3:X$219)-MIN([1]DATOS_CANTON!X$3:X$219))</f>
        <v>0</v>
      </c>
      <c r="Y108" s="500">
        <f>(MAX([1]DATOS_CANTON!Y$3:Y$219)-[1]DATOS_CANTON!Y109)/(MAX([1]DATOS_CANTON!Y$3:Y$219)-MIN([1]DATOS_CANTON!Y$3:Y$219))</f>
        <v>0.51192678625961729</v>
      </c>
      <c r="Z108" s="500">
        <f>(MAX([1]DATOS_CANTON!Z$3:Z$219)-[1]DATOS_CANTON!Z109)/(MAX([1]DATOS_CANTON!Z$3:Z$219)-MIN([1]DATOS_CANTON!Z$3:Z$219))</f>
        <v>0.99849261380765753</v>
      </c>
      <c r="AA108" s="500">
        <f>(MAX([1]DATOS_CANTON!AA$3:AA$219)-[1]DATOS_CANTON!AA109)/(MAX([1]DATOS_CANTON!AA$3:AA$219)-MIN([1]DATOS_CANTON!AA$3:AA$219))</f>
        <v>0.99634057087094419</v>
      </c>
      <c r="AB108" s="500">
        <f>(MAX([1]DATOS_CANTON!AB$3:AB$219)-[1]DATOS_CANTON!AB109)/(MAX([1]DATOS_CANTON!AB$3:AB$219)-MIN([1]DATOS_CANTON!AB$3:AB$219))</f>
        <v>0.18595041322314046</v>
      </c>
      <c r="AC108" s="500">
        <f>(MAX([1]DATOS_CANTON!AC$3:AC$219)-[1]DATOS_CANTON!AC109)/(MAX([1]DATOS_CANTON!AC$3:AC$219)-MIN([1]DATOS_CANTON!AC$3:AC$219))</f>
        <v>0.98943013651784617</v>
      </c>
      <c r="AD108" s="500">
        <f>([1]DATOS_CANTON!AD109-MIN([1]DATOS_CANTON!AD$3:AD$219))/(MAX([1]DATOS_CANTON!AD$3:AD$219)-MIN([1]DATOS_CANTON!AD$3:AD$219))</f>
        <v>5.3380782918149468E-3</v>
      </c>
      <c r="AE108" s="500">
        <f>(MAX([1]DATOS_CANTON!AE$3:AE$219)-[1]DATOS_CANTON!AE109)/(MAX([1]DATOS_CANTON!AE$3:AE$219)-MIN([1]DATOS_CANTON!AE$3:AE$219))</f>
        <v>0.99652294853963841</v>
      </c>
      <c r="AF108" s="500">
        <f>(MAX([1]DATOS_CANTON!AF$3:AF$219)-[1]DATOS_CANTON!AF109)/(MAX([1]DATOS_CANTON!AF$3:AF$219)-MIN([1]DATOS_CANTON!AF$3:AF$219))</f>
        <v>1</v>
      </c>
      <c r="AG108" s="500">
        <f>([1]DATOS_CANTON!AG109-MIN([1]DATOS_CANTON!AG$3:AG$219))/(MAX([1]DATOS_CANTON!AG$3:AG$219)-MIN([1]DATOS_CANTON!AG$3:AG$219))</f>
        <v>2.418041492600722E-3</v>
      </c>
      <c r="AH108" s="500">
        <f>(MAX([1]DATOS_CANTON!AH$3:AH$219)-[1]DATOS_CANTON!AH109)/(MAX([1]DATOS_CANTON!AH$3:AH$219)-MIN([1]DATOS_CANTON!AH$3:AH$219))</f>
        <v>1</v>
      </c>
      <c r="AI108" s="501">
        <f t="shared" si="4"/>
        <v>0.5587781625213839</v>
      </c>
      <c r="AJ108" s="501">
        <f t="shared" si="5"/>
        <v>0.70630548946956095</v>
      </c>
      <c r="AK108" s="501"/>
      <c r="AL108" s="502" t="str">
        <f t="shared" si="6"/>
        <v>MODERADAMENTE VULNERABLE</v>
      </c>
      <c r="AM108" s="503" t="str">
        <f t="shared" si="7"/>
        <v>2</v>
      </c>
    </row>
    <row r="109" spans="1:39">
      <c r="A109" s="492" t="str">
        <f>[1]DATOS_CANTON!A110</f>
        <v>LOJA</v>
      </c>
      <c r="B109" s="499">
        <f>[1]DATOS_CANTON!B110</f>
        <v>1104</v>
      </c>
      <c r="C109" s="492" t="str">
        <f>[1]DATOS_CANTON!C110</f>
        <v>CELICA</v>
      </c>
      <c r="D109" s="500">
        <f>([1]DATOS_CANTON!D110-MIN([1]DATOS_CANTON!D$3:D$219))/(MAX([1]DATOS_CANTON!D$3:D$219)-MIN([1]DATOS_CANTON!D$3:D$219))</f>
        <v>0.13989473301301356</v>
      </c>
      <c r="E109" s="500">
        <f>([1]DATOS_CANTON!E110-MIN([1]DATOS_CANTON!E$3:E$219))/(MAX([1]DATOS_CANTON!E$3:E$219)-MIN([1]DATOS_CANTON!E$3:E$219))</f>
        <v>7.1149641034668198E-3</v>
      </c>
      <c r="F109" s="500">
        <f>([1]DATOS_CANTON!F110-MIN([1]DATOS_CANTON!F$3:F$219))/(MAX([1]DATOS_CANTON!F$3:F$219)-MIN([1]DATOS_CANTON!F$3:F$219))</f>
        <v>0</v>
      </c>
      <c r="G109" s="500">
        <f>([1]DATOS_CANTON!G110-MIN([1]DATOS_CANTON!G$3:G$219))/(MAX([1]DATOS_CANTON!G$3:G$219)-MIN([1]DATOS_CANTON!G$3:G$219))</f>
        <v>6.3912490415342542E-3</v>
      </c>
      <c r="H109" s="500">
        <f>([1]DATOS_CANTON!H110-MIN([1]DATOS_CANTON!H$3:H$219))/(MAX([1]DATOS_CANTON!H$3:H$219)-MIN([1]DATOS_CANTON!H$3:H$219))</f>
        <v>7.0861782616718952E-2</v>
      </c>
      <c r="I109" s="500">
        <f>([1]DATOS_CANTON!I110-MIN([1]DATOS_CANTON!I$3:I$219))/(MAX([1]DATOS_CANTON!I$3:I$219)-MIN([1]DATOS_CANTON!I$3:I$219))</f>
        <v>1.406242724323653E-2</v>
      </c>
      <c r="J109" s="500">
        <f>(MAX([1]DATOS_CANTON!J$3:J$219)-[1]DATOS_CANTON!J110)/(MAX([1]DATOS_CANTON!J$3:J$219)-MIN([1]DATOS_CANTON!J$3:J$219))</f>
        <v>0.99734817108138396</v>
      </c>
      <c r="K109" s="500">
        <f>(MAX([1]DATOS_CANTON!K$3:K$219)-[1]DATOS_CANTON!K110)/(MAX([1]DATOS_CANTON!K$3:K$219)-MIN([1]DATOS_CANTON!K$3:K$219))</f>
        <v>0.99596500117404252</v>
      </c>
      <c r="L109" s="500">
        <f>(MAX([1]DATOS_CANTON!L$3:L$219)-[1]DATOS_CANTON!L110)/(MAX([1]DATOS_CANTON!L$3:L$219)-MIN([1]DATOS_CANTON!L$3:L$219))</f>
        <v>0.99475395277288803</v>
      </c>
      <c r="M109" s="500">
        <f>(MAX([1]DATOS_CANTON!M$3:M$219)-[1]DATOS_CANTON!M110)/(MAX([1]DATOS_CANTON!M$3:M$219)-MIN([1]DATOS_CANTON!M$3:M$219))</f>
        <v>0.99763867485302871</v>
      </c>
      <c r="N109" s="500">
        <f>(MAX([1]DATOS_CANTON!N$3:N$219)-[1]DATOS_CANTON!N110)/(MAX([1]DATOS_CANTON!N$3:N$219)-MIN([1]DATOS_CANTON!N$3:N$219))</f>
        <v>0.9957047763883794</v>
      </c>
      <c r="O109" s="500">
        <f>(MAX([1]DATOS_CANTON!O$3:O$219)-[1]DATOS_CANTON!O110)/(MAX([1]DATOS_CANTON!O$3:O$219)-MIN([1]DATOS_CANTON!O$3:O$219))</f>
        <v>0.99783691969044375</v>
      </c>
      <c r="P109" s="500">
        <f>(MAX([1]DATOS_CANTON!P$3:P$219)-[1]DATOS_CANTON!P110)/(MAX([1]DATOS_CANTON!P$3:P$219)-MIN([1]DATOS_CANTON!P$3:P$219))</f>
        <v>0.99633413875205401</v>
      </c>
      <c r="Q109" s="500">
        <f>([1]DATOS_CANTON!Q110-MIN([1]DATOS_CANTON!Q$3:Q$219))/(MAX([1]DATOS_CANTON!Q$3:Q$219)-MIN([1]DATOS_CANTON!Q$3:Q$219))</f>
        <v>3.2236571117960112E-3</v>
      </c>
      <c r="R109" s="500">
        <f>(MAX([1]DATOS_CANTON!R$3:R$219)-[1]DATOS_CANTON!R110)/(MAX([1]DATOS_CANTON!R$3:R$219)-MIN([1]DATOS_CANTON!R$3:R$219))</f>
        <v>0.99879186168213852</v>
      </c>
      <c r="S109" s="500">
        <f>(MAX([1]DATOS_CANTON!S$3:S$219)-[1]DATOS_CANTON!S110)/(MAX([1]DATOS_CANTON!S$3:S$219)-MIN([1]DATOS_CANTON!S$3:S$219))</f>
        <v>0.99926790358180906</v>
      </c>
      <c r="T109" s="500">
        <f>([1]DATOS_CANTON!T110-MIN([1]DATOS_CANTON!T$3:T$219))/(MAX([1]DATOS_CANTON!T$3:T$219)-MIN([1]DATOS_CANTON!T$3:T$219))</f>
        <v>0.30866893003227758</v>
      </c>
      <c r="U109" s="500">
        <f>(MAX([1]DATOS_CANTON!U$3:U$219)-[1]DATOS_CANTON!U110)/(MAX([1]DATOS_CANTON!U$3:U$219)-MIN([1]DATOS_CANTON!U$3:U$219))</f>
        <v>0.96388728869885698</v>
      </c>
      <c r="V109" s="500">
        <f>(MAX([1]DATOS_CANTON!V$3:V$219)-[1]DATOS_CANTON!V110)/(MAX([1]DATOS_CANTON!V$3:V$219)-MIN([1]DATOS_CANTON!V$3:V$219))</f>
        <v>0.99867569193816097</v>
      </c>
      <c r="W109" s="500">
        <f>(MAX([1]DATOS_CANTON!W$3:W$219)-[1]DATOS_CANTON!W110)/(MAX([1]DATOS_CANTON!W$3:W$219)-MIN([1]DATOS_CANTON!W$3:W$219))</f>
        <v>0.99584951406439415</v>
      </c>
      <c r="X109" s="500">
        <f>([1]DATOS_CANTON!X110-MIN([1]DATOS_CANTON!X$3:X$219))/(MAX([1]DATOS_CANTON!X$3:X$219)-MIN([1]DATOS_CANTON!X$3:X$219))</f>
        <v>6.3829787234042548E-2</v>
      </c>
      <c r="Y109" s="500">
        <f>(MAX([1]DATOS_CANTON!Y$3:Y$219)-[1]DATOS_CANTON!Y110)/(MAX([1]DATOS_CANTON!Y$3:Y$219)-MIN([1]DATOS_CANTON!Y$3:Y$219))</f>
        <v>0.76442697322332787</v>
      </c>
      <c r="Z109" s="500">
        <f>(MAX([1]DATOS_CANTON!Z$3:Z$219)-[1]DATOS_CANTON!Z110)/(MAX([1]DATOS_CANTON!Z$3:Z$219)-MIN([1]DATOS_CANTON!Z$3:Z$219))</f>
        <v>0.99608079589990961</v>
      </c>
      <c r="AA109" s="500">
        <f>(MAX([1]DATOS_CANTON!AA$3:AA$219)-[1]DATOS_CANTON!AA110)/(MAX([1]DATOS_CANTON!AA$3:AA$219)-MIN([1]DATOS_CANTON!AA$3:AA$219))</f>
        <v>0.99646255184191268</v>
      </c>
      <c r="AB109" s="500">
        <f>(MAX([1]DATOS_CANTON!AB$3:AB$219)-[1]DATOS_CANTON!AB110)/(MAX([1]DATOS_CANTON!AB$3:AB$219)-MIN([1]DATOS_CANTON!AB$3:AB$219))</f>
        <v>0.22163786626596552</v>
      </c>
      <c r="AC109" s="500">
        <f>(MAX([1]DATOS_CANTON!AC$3:AC$219)-[1]DATOS_CANTON!AC110)/(MAX([1]DATOS_CANTON!AC$3:AC$219)-MIN([1]DATOS_CANTON!AC$3:AC$219))</f>
        <v>0.99544592979975854</v>
      </c>
      <c r="AD109" s="500">
        <f>([1]DATOS_CANTON!AD110-MIN([1]DATOS_CANTON!AD$3:AD$219))/(MAX([1]DATOS_CANTON!AD$3:AD$219)-MIN([1]DATOS_CANTON!AD$3:AD$219))</f>
        <v>1.9572953736654804E-2</v>
      </c>
      <c r="AE109" s="500">
        <f>(MAX([1]DATOS_CANTON!AE$3:AE$219)-[1]DATOS_CANTON!AE110)/(MAX([1]DATOS_CANTON!AE$3:AE$219)-MIN([1]DATOS_CANTON!AE$3:AE$219))</f>
        <v>0.99791376912378305</v>
      </c>
      <c r="AF109" s="500">
        <f>(MAX([1]DATOS_CANTON!AF$3:AF$219)-[1]DATOS_CANTON!AF110)/(MAX([1]DATOS_CANTON!AF$3:AF$219)-MIN([1]DATOS_CANTON!AF$3:AF$219))</f>
        <v>1</v>
      </c>
      <c r="AG109" s="500">
        <f>([1]DATOS_CANTON!AG110-MIN([1]DATOS_CANTON!AG$3:AG$219))/(MAX([1]DATOS_CANTON!AG$3:AG$219)-MIN([1]DATOS_CANTON!AG$3:AG$219))</f>
        <v>0.23619627557884301</v>
      </c>
      <c r="AH109" s="500">
        <f>(MAX([1]DATOS_CANTON!AH$3:AH$219)-[1]DATOS_CANTON!AH110)/(MAX([1]DATOS_CANTON!AH$3:AH$219)-MIN([1]DATOS_CANTON!AH$3:AH$219))</f>
        <v>0.90909090909090906</v>
      </c>
      <c r="AI109" s="501">
        <f t="shared" si="4"/>
        <v>0.58494205598633298</v>
      </c>
      <c r="AJ109" s="501">
        <f t="shared" si="5"/>
        <v>0.77241280853903183</v>
      </c>
      <c r="AK109" s="501"/>
      <c r="AL109" s="502" t="str">
        <f t="shared" si="6"/>
        <v>VULNERABLE.</v>
      </c>
      <c r="AM109" s="503" t="str">
        <f t="shared" si="7"/>
        <v>3</v>
      </c>
    </row>
    <row r="110" spans="1:39">
      <c r="A110" s="492" t="str">
        <f>[1]DATOS_CANTON!A111</f>
        <v>LOJA</v>
      </c>
      <c r="B110" s="499">
        <f>[1]DATOS_CANTON!B111</f>
        <v>1105</v>
      </c>
      <c r="C110" s="492" t="str">
        <f>[1]DATOS_CANTON!C111</f>
        <v>CHAGUARPAMBA</v>
      </c>
      <c r="D110" s="500">
        <f>([1]DATOS_CANTON!D111-MIN([1]DATOS_CANTON!D$3:D$219))/(MAX([1]DATOS_CANTON!D$3:D$219)-MIN([1]DATOS_CANTON!D$3:D$219))</f>
        <v>0.12791893319580352</v>
      </c>
      <c r="E110" s="500">
        <f>([1]DATOS_CANTON!E111-MIN([1]DATOS_CANTON!E$3:E$219))/(MAX([1]DATOS_CANTON!E$3:E$219)-MIN([1]DATOS_CANTON!E$3:E$219))</f>
        <v>5.8457557674406581E-3</v>
      </c>
      <c r="F110" s="500">
        <f>([1]DATOS_CANTON!F111-MIN([1]DATOS_CANTON!F$3:F$219))/(MAX([1]DATOS_CANTON!F$3:F$219)-MIN([1]DATOS_CANTON!F$3:F$219))</f>
        <v>0</v>
      </c>
      <c r="G110" s="500">
        <f>([1]DATOS_CANTON!G111-MIN([1]DATOS_CANTON!G$3:G$219))/(MAX([1]DATOS_CANTON!G$3:G$219)-MIN([1]DATOS_CANTON!G$3:G$219))</f>
        <v>1.8925543278329588E-3</v>
      </c>
      <c r="H110" s="500">
        <f>([1]DATOS_CANTON!H111-MIN([1]DATOS_CANTON!H$3:H$219))/(MAX([1]DATOS_CANTON!H$3:H$219)-MIN([1]DATOS_CANTON!H$3:H$219))</f>
        <v>8.2487543827274398E-2</v>
      </c>
      <c r="I110" s="500">
        <f>([1]DATOS_CANTON!I111-MIN([1]DATOS_CANTON!I$3:I$219))/(MAX([1]DATOS_CANTON!I$3:I$219)-MIN([1]DATOS_CANTON!I$3:I$219))</f>
        <v>6.4802023996150685E-3</v>
      </c>
      <c r="J110" s="500">
        <f>(MAX([1]DATOS_CANTON!J$3:J$219)-[1]DATOS_CANTON!J111)/(MAX([1]DATOS_CANTON!J$3:J$219)-MIN([1]DATOS_CANTON!J$3:J$219))</f>
        <v>0.99890178675172514</v>
      </c>
      <c r="K110" s="500">
        <f>(MAX([1]DATOS_CANTON!K$3:K$219)-[1]DATOS_CANTON!K111)/(MAX([1]DATOS_CANTON!K$3:K$219)-MIN([1]DATOS_CANTON!K$3:K$219))</f>
        <v>0.99966014558127458</v>
      </c>
      <c r="L110" s="500">
        <f>(MAX([1]DATOS_CANTON!L$3:L$219)-[1]DATOS_CANTON!L111)/(MAX([1]DATOS_CANTON!L$3:L$219)-MIN([1]DATOS_CANTON!L$3:L$219))</f>
        <v>0.99721521797738555</v>
      </c>
      <c r="M110" s="500">
        <f>(MAX([1]DATOS_CANTON!M$3:M$219)-[1]DATOS_CANTON!M111)/(MAX([1]DATOS_CANTON!M$3:M$219)-MIN([1]DATOS_CANTON!M$3:M$219))</f>
        <v>0.99903948859698477</v>
      </c>
      <c r="N110" s="500">
        <f>(MAX([1]DATOS_CANTON!N$3:N$219)-[1]DATOS_CANTON!N111)/(MAX([1]DATOS_CANTON!N$3:N$219)-MIN([1]DATOS_CANTON!N$3:N$219))</f>
        <v>0.99785238819418964</v>
      </c>
      <c r="O110" s="500">
        <f>(MAX([1]DATOS_CANTON!O$3:O$219)-[1]DATOS_CANTON!O111)/(MAX([1]DATOS_CANTON!O$3:O$219)-MIN([1]DATOS_CANTON!O$3:O$219))</f>
        <v>0.99935176920210411</v>
      </c>
      <c r="P110" s="500">
        <f>(MAX([1]DATOS_CANTON!P$3:P$219)-[1]DATOS_CANTON!P111)/(MAX([1]DATOS_CANTON!P$3:P$219)-MIN([1]DATOS_CANTON!P$3:P$219))</f>
        <v>0.99812382739212002</v>
      </c>
      <c r="Q110" s="500">
        <f>([1]DATOS_CANTON!Q111-MIN([1]DATOS_CANTON!Q$3:Q$219))/(MAX([1]DATOS_CANTON!Q$3:Q$219)-MIN([1]DATOS_CANTON!Q$3:Q$219))</f>
        <v>1.679898997377052E-3</v>
      </c>
      <c r="R110" s="500">
        <f>(MAX([1]DATOS_CANTON!R$3:R$219)-[1]DATOS_CANTON!R111)/(MAX([1]DATOS_CANTON!R$3:R$219)-MIN([1]DATOS_CANTON!R$3:R$219))</f>
        <v>0.99976085693965211</v>
      </c>
      <c r="S110" s="500">
        <f>(MAX([1]DATOS_CANTON!S$3:S$219)-[1]DATOS_CANTON!S111)/(MAX([1]DATOS_CANTON!S$3:S$219)-MIN([1]DATOS_CANTON!S$3:S$219))</f>
        <v>0.99975961013134029</v>
      </c>
      <c r="T110" s="500">
        <f>([1]DATOS_CANTON!T111-MIN([1]DATOS_CANTON!T$3:T$219))/(MAX([1]DATOS_CANTON!T$3:T$219)-MIN([1]DATOS_CANTON!T$3:T$219))</f>
        <v>0.21823347421677824</v>
      </c>
      <c r="U110" s="500">
        <f>(MAX([1]DATOS_CANTON!U$3:U$219)-[1]DATOS_CANTON!U111)/(MAX([1]DATOS_CANTON!U$3:U$219)-MIN([1]DATOS_CANTON!U$3:U$219))</f>
        <v>0.95055683144552272</v>
      </c>
      <c r="V110" s="500">
        <f>(MAX([1]DATOS_CANTON!V$3:V$219)-[1]DATOS_CANTON!V111)/(MAX([1]DATOS_CANTON!V$3:V$219)-MIN([1]DATOS_CANTON!V$3:V$219))</f>
        <v>0.9998731398428492</v>
      </c>
      <c r="W110" s="500">
        <f>(MAX([1]DATOS_CANTON!W$3:W$219)-[1]DATOS_CANTON!W111)/(MAX([1]DATOS_CANTON!W$3:W$219)-MIN([1]DATOS_CANTON!W$3:W$219))</f>
        <v>0.99823296143335594</v>
      </c>
      <c r="X110" s="500">
        <f>([1]DATOS_CANTON!X111-MIN([1]DATOS_CANTON!X$3:X$219))/(MAX([1]DATOS_CANTON!X$3:X$219)-MIN([1]DATOS_CANTON!X$3:X$219))</f>
        <v>0</v>
      </c>
      <c r="Y110" s="500">
        <f>(MAX([1]DATOS_CANTON!Y$3:Y$219)-[1]DATOS_CANTON!Y111)/(MAX([1]DATOS_CANTON!Y$3:Y$219)-MIN([1]DATOS_CANTON!Y$3:Y$219))</f>
        <v>0.84799769817677539</v>
      </c>
      <c r="Z110" s="500">
        <f>(MAX([1]DATOS_CANTON!Z$3:Z$219)-[1]DATOS_CANTON!Z111)/(MAX([1]DATOS_CANTON!Z$3:Z$219)-MIN([1]DATOS_CANTON!Z$3:Z$219))</f>
        <v>0.99698522761531505</v>
      </c>
      <c r="AA110" s="500">
        <f>(MAX([1]DATOS_CANTON!AA$3:AA$219)-[1]DATOS_CANTON!AA111)/(MAX([1]DATOS_CANTON!AA$3:AA$219)-MIN([1]DATOS_CANTON!AA$3:AA$219))</f>
        <v>0.99902415223225172</v>
      </c>
      <c r="AB110" s="500">
        <f>(MAX([1]DATOS_CANTON!AB$3:AB$219)-[1]DATOS_CANTON!AB111)/(MAX([1]DATOS_CANTON!AB$3:AB$219)-MIN([1]DATOS_CANTON!AB$3:AB$219))</f>
        <v>0.19818181818181815</v>
      </c>
      <c r="AC110" s="500">
        <f>(MAX([1]DATOS_CANTON!AC$3:AC$219)-[1]DATOS_CANTON!AC111)/(MAX([1]DATOS_CANTON!AC$3:AC$219)-MIN([1]DATOS_CANTON!AC$3:AC$219))</f>
        <v>0.99765415339960084</v>
      </c>
      <c r="AD110" s="500">
        <f>([1]DATOS_CANTON!AD111-MIN([1]DATOS_CANTON!AD$3:AD$219))/(MAX([1]DATOS_CANTON!AD$3:AD$219)-MIN([1]DATOS_CANTON!AD$3:AD$219))</f>
        <v>5.3380782918149468E-3</v>
      </c>
      <c r="AE110" s="500">
        <f>(MAX([1]DATOS_CANTON!AE$3:AE$219)-[1]DATOS_CANTON!AE111)/(MAX([1]DATOS_CANTON!AE$3:AE$219)-MIN([1]DATOS_CANTON!AE$3:AE$219))</f>
        <v>0.99930458970792768</v>
      </c>
      <c r="AF110" s="500">
        <f>(MAX([1]DATOS_CANTON!AF$3:AF$219)-[1]DATOS_CANTON!AF111)/(MAX([1]DATOS_CANTON!AF$3:AF$219)-MIN([1]DATOS_CANTON!AF$3:AF$219))</f>
        <v>1</v>
      </c>
      <c r="AG110" s="500">
        <f>([1]DATOS_CANTON!AG111-MIN([1]DATOS_CANTON!AG$3:AG$219))/(MAX([1]DATOS_CANTON!AG$3:AG$219)-MIN([1]DATOS_CANTON!AG$3:AG$219))</f>
        <v>0.23712738086808752</v>
      </c>
      <c r="AH110" s="500">
        <f>(MAX([1]DATOS_CANTON!AH$3:AH$219)-[1]DATOS_CANTON!AH111)/(MAX([1]DATOS_CANTON!AH$3:AH$219)-MIN([1]DATOS_CANTON!AH$3:AH$219))</f>
        <v>1</v>
      </c>
      <c r="AI110" s="501">
        <f t="shared" si="4"/>
        <v>0.58233714280735249</v>
      </c>
      <c r="AJ110" s="501">
        <f t="shared" si="5"/>
        <v>0.76583107303006293</v>
      </c>
      <c r="AK110" s="501"/>
      <c r="AL110" s="502" t="str">
        <f t="shared" si="6"/>
        <v>VULNERABLE.</v>
      </c>
      <c r="AM110" s="503" t="str">
        <f t="shared" si="7"/>
        <v>3</v>
      </c>
    </row>
    <row r="111" spans="1:39">
      <c r="A111" s="492" t="str">
        <f>[1]DATOS_CANTON!A112</f>
        <v>LOJA</v>
      </c>
      <c r="B111" s="499">
        <f>[1]DATOS_CANTON!B112</f>
        <v>1106</v>
      </c>
      <c r="C111" s="492" t="str">
        <f>[1]DATOS_CANTON!C112</f>
        <v>ESPINDOLA</v>
      </c>
      <c r="D111" s="500">
        <f>([1]DATOS_CANTON!D112-MIN([1]DATOS_CANTON!D$3:D$219))/(MAX([1]DATOS_CANTON!D$3:D$219)-MIN([1]DATOS_CANTON!D$3:D$219))</f>
        <v>0.29971327262453695</v>
      </c>
      <c r="E111" s="500">
        <f>([1]DATOS_CANTON!E112-MIN([1]DATOS_CANTON!E$3:E$219))/(MAX([1]DATOS_CANTON!E$3:E$219)-MIN([1]DATOS_CANTON!E$3:E$219))</f>
        <v>7.3631902735898343E-3</v>
      </c>
      <c r="F111" s="500">
        <f>([1]DATOS_CANTON!F112-MIN([1]DATOS_CANTON!F$3:F$219))/(MAX([1]DATOS_CANTON!F$3:F$219)-MIN([1]DATOS_CANTON!F$3:F$219))</f>
        <v>4.5662100456621002E-3</v>
      </c>
      <c r="G111" s="500">
        <f>([1]DATOS_CANTON!G112-MIN([1]DATOS_CANTON!G$3:G$219))/(MAX([1]DATOS_CANTON!G$3:G$219)-MIN([1]DATOS_CANTON!G$3:G$219))</f>
        <v>5.5801543296058439E-3</v>
      </c>
      <c r="H111" s="500">
        <f>([1]DATOS_CANTON!H112-MIN([1]DATOS_CANTON!H$3:H$219))/(MAX([1]DATOS_CANTON!H$3:H$219)-MIN([1]DATOS_CANTON!H$3:H$219))</f>
        <v>0.14762871378483114</v>
      </c>
      <c r="I111" s="500">
        <f>([1]DATOS_CANTON!I112-MIN([1]DATOS_CANTON!I$3:I$219))/(MAX([1]DATOS_CANTON!I$3:I$219)-MIN([1]DATOS_CANTON!I$3:I$219))</f>
        <v>4.3227218402222675E-3</v>
      </c>
      <c r="J111" s="500">
        <f>(MAX([1]DATOS_CANTON!J$3:J$219)-[1]DATOS_CANTON!J112)/(MAX([1]DATOS_CANTON!J$3:J$219)-MIN([1]DATOS_CANTON!J$3:J$219))</f>
        <v>0.99820275340427367</v>
      </c>
      <c r="K111" s="500">
        <f>(MAX([1]DATOS_CANTON!K$3:K$219)-[1]DATOS_CANTON!K112)/(MAX([1]DATOS_CANTON!K$3:K$219)-MIN([1]DATOS_CANTON!K$3:K$219))</f>
        <v>0.99881977829133561</v>
      </c>
      <c r="L111" s="500">
        <f>(MAX([1]DATOS_CANTON!L$3:L$219)-[1]DATOS_CANTON!L112)/(MAX([1]DATOS_CANTON!L$3:L$219)-MIN([1]DATOS_CANTON!L$3:L$219))</f>
        <v>0.99520909653170941</v>
      </c>
      <c r="M111" s="500">
        <f>(MAX([1]DATOS_CANTON!M$3:M$219)-[1]DATOS_CANTON!M112)/(MAX([1]DATOS_CANTON!M$3:M$219)-MIN([1]DATOS_CANTON!M$3:M$219))</f>
        <v>0.99811322293159821</v>
      </c>
      <c r="N111" s="500">
        <f>(MAX([1]DATOS_CANTON!N$3:N$219)-[1]DATOS_CANTON!N112)/(MAX([1]DATOS_CANTON!N$3:N$219)-MIN([1]DATOS_CANTON!N$3:N$219))</f>
        <v>0.99641174312710801</v>
      </c>
      <c r="O111" s="500">
        <f>(MAX([1]DATOS_CANTON!O$3:O$219)-[1]DATOS_CANTON!O112)/(MAX([1]DATOS_CANTON!O$3:O$219)-MIN([1]DATOS_CANTON!O$3:O$219))</f>
        <v>0.99877980085101958</v>
      </c>
      <c r="P111" s="500">
        <f>(MAX([1]DATOS_CANTON!P$3:P$219)-[1]DATOS_CANTON!P112)/(MAX([1]DATOS_CANTON!P$3:P$219)-MIN([1]DATOS_CANTON!P$3:P$219))</f>
        <v>0.99751843961742315</v>
      </c>
      <c r="Q111" s="500">
        <f>([1]DATOS_CANTON!Q112-MIN([1]DATOS_CANTON!Q$3:Q$219))/(MAX([1]DATOS_CANTON!Q$3:Q$219)-MIN([1]DATOS_CANTON!Q$3:Q$219))</f>
        <v>3.0596918148026878E-3</v>
      </c>
      <c r="R111" s="500">
        <f>(MAX([1]DATOS_CANTON!R$3:R$219)-[1]DATOS_CANTON!R112)/(MAX([1]DATOS_CANTON!R$3:R$219)-MIN([1]DATOS_CANTON!R$3:R$219))</f>
        <v>0.99945959879869439</v>
      </c>
      <c r="S111" s="500">
        <f>(MAX([1]DATOS_CANTON!S$3:S$219)-[1]DATOS_CANTON!S112)/(MAX([1]DATOS_CANTON!S$3:S$219)-MIN([1]DATOS_CANTON!S$3:S$219))</f>
        <v>0.99966126882143402</v>
      </c>
      <c r="T111" s="500">
        <f>([1]DATOS_CANTON!T112-MIN([1]DATOS_CANTON!T$3:T$219))/(MAX([1]DATOS_CANTON!T$3:T$219)-MIN([1]DATOS_CANTON!T$3:T$219))</f>
        <v>0.48304824650866035</v>
      </c>
      <c r="U111" s="500">
        <f>(MAX([1]DATOS_CANTON!U$3:U$219)-[1]DATOS_CANTON!U112)/(MAX([1]DATOS_CANTON!U$3:U$219)-MIN([1]DATOS_CANTON!U$3:U$219))</f>
        <v>0.93527633229250362</v>
      </c>
      <c r="V111" s="500">
        <f>(MAX([1]DATOS_CANTON!V$3:V$219)-[1]DATOS_CANTON!V112)/(MAX([1]DATOS_CANTON!V$3:V$219)-MIN([1]DATOS_CANTON!V$3:V$219))</f>
        <v>0.99977351457224928</v>
      </c>
      <c r="W111" s="500">
        <f>(MAX([1]DATOS_CANTON!W$3:W$219)-[1]DATOS_CANTON!W112)/(MAX([1]DATOS_CANTON!W$3:W$219)-MIN([1]DATOS_CANTON!W$3:W$219))</f>
        <v>0.99782202223181082</v>
      </c>
      <c r="X111" s="500">
        <f>([1]DATOS_CANTON!X112-MIN([1]DATOS_CANTON!X$3:X$219))/(MAX([1]DATOS_CANTON!X$3:X$219)-MIN([1]DATOS_CANTON!X$3:X$219))</f>
        <v>8.5106382978723402E-2</v>
      </c>
      <c r="Y111" s="500">
        <f>(MAX([1]DATOS_CANTON!Y$3:Y$219)-[1]DATOS_CANTON!Y112)/(MAX([1]DATOS_CANTON!Y$3:Y$219)-MIN([1]DATOS_CANTON!Y$3:Y$219))</f>
        <v>0.79605559988572661</v>
      </c>
      <c r="Z111" s="500">
        <f>(MAX([1]DATOS_CANTON!Z$3:Z$219)-[1]DATOS_CANTON!Z112)/(MAX([1]DATOS_CANTON!Z$3:Z$219)-MIN([1]DATOS_CANTON!Z$3:Z$219))</f>
        <v>0.99577931866144109</v>
      </c>
      <c r="AA111" s="500">
        <f>(MAX([1]DATOS_CANTON!AA$3:AA$219)-[1]DATOS_CANTON!AA112)/(MAX([1]DATOS_CANTON!AA$3:AA$219)-MIN([1]DATOS_CANTON!AA$3:AA$219))</f>
        <v>0.9957306660161015</v>
      </c>
      <c r="AB111" s="500">
        <f>(MAX([1]DATOS_CANTON!AB$3:AB$219)-[1]DATOS_CANTON!AB112)/(MAX([1]DATOS_CANTON!AB$3:AB$219)-MIN([1]DATOS_CANTON!AB$3:AB$219))</f>
        <v>0.2345835982199618</v>
      </c>
      <c r="AC111" s="500">
        <f>(MAX([1]DATOS_CANTON!AC$3:AC$219)-[1]DATOS_CANTON!AC112)/(MAX([1]DATOS_CANTON!AC$3:AC$219)-MIN([1]DATOS_CANTON!AC$3:AC$219))</f>
        <v>0.99575662414950028</v>
      </c>
      <c r="AD111" s="500">
        <f>([1]DATOS_CANTON!AD112-MIN([1]DATOS_CANTON!AD$3:AD$219))/(MAX([1]DATOS_CANTON!AD$3:AD$219)-MIN([1]DATOS_CANTON!AD$3:AD$219))</f>
        <v>5.3380782918149468E-3</v>
      </c>
      <c r="AE111" s="500">
        <f>(MAX([1]DATOS_CANTON!AE$3:AE$219)-[1]DATOS_CANTON!AE112)/(MAX([1]DATOS_CANTON!AE$3:AE$219)-MIN([1]DATOS_CANTON!AE$3:AE$219))</f>
        <v>0.99930458970792768</v>
      </c>
      <c r="AF111" s="500">
        <f>(MAX([1]DATOS_CANTON!AF$3:AF$219)-[1]DATOS_CANTON!AF112)/(MAX([1]DATOS_CANTON!AF$3:AF$219)-MIN([1]DATOS_CANTON!AF$3:AF$219))</f>
        <v>1</v>
      </c>
      <c r="AG111" s="500">
        <f>([1]DATOS_CANTON!AG112-MIN([1]DATOS_CANTON!AG$3:AG$219))/(MAX([1]DATOS_CANTON!AG$3:AG$219)-MIN([1]DATOS_CANTON!AG$3:AG$219))</f>
        <v>7.1585357218721234E-3</v>
      </c>
      <c r="AH111" s="500">
        <f>(MAX([1]DATOS_CANTON!AH$3:AH$219)-[1]DATOS_CANTON!AH112)/(MAX([1]DATOS_CANTON!AH$3:AH$219)-MIN([1]DATOS_CANTON!AH$3:AH$219))</f>
        <v>1</v>
      </c>
      <c r="AI111" s="501">
        <f t="shared" si="4"/>
        <v>0.60136954416329402</v>
      </c>
      <c r="AJ111" s="501">
        <f t="shared" si="5"/>
        <v>0.81391952098147358</v>
      </c>
      <c r="AK111" s="501"/>
      <c r="AL111" s="502" t="str">
        <f t="shared" si="6"/>
        <v>ALTAMENTE VULNERABLE</v>
      </c>
      <c r="AM111" s="503" t="str">
        <f t="shared" si="7"/>
        <v>4</v>
      </c>
    </row>
    <row r="112" spans="1:39">
      <c r="A112" s="492" t="str">
        <f>[1]DATOS_CANTON!A113</f>
        <v>LOJA</v>
      </c>
      <c r="B112" s="499">
        <f>[1]DATOS_CANTON!B113</f>
        <v>1107</v>
      </c>
      <c r="C112" s="492" t="str">
        <f>[1]DATOS_CANTON!C113</f>
        <v>GONZANAMA</v>
      </c>
      <c r="D112" s="500">
        <f>([1]DATOS_CANTON!D113-MIN([1]DATOS_CANTON!D$3:D$219))/(MAX([1]DATOS_CANTON!D$3:D$219)-MIN([1]DATOS_CANTON!D$3:D$219))</f>
        <v>0.19745822294299445</v>
      </c>
      <c r="E112" s="500">
        <f>([1]DATOS_CANTON!E113-MIN([1]DATOS_CANTON!E$3:E$219))/(MAX([1]DATOS_CANTON!E$3:E$219)-MIN([1]DATOS_CANTON!E$3:E$219))</f>
        <v>4.6285271722618562E-3</v>
      </c>
      <c r="F112" s="500">
        <f>([1]DATOS_CANTON!F113-MIN([1]DATOS_CANTON!F$3:F$219))/(MAX([1]DATOS_CANTON!F$3:F$219)-MIN([1]DATOS_CANTON!F$3:F$219))</f>
        <v>0</v>
      </c>
      <c r="G112" s="500">
        <f>([1]DATOS_CANTON!G113-MIN([1]DATOS_CANTON!G$3:G$219))/(MAX([1]DATOS_CANTON!G$3:G$219)-MIN([1]DATOS_CANTON!G$3:G$219))</f>
        <v>4.1485500019944948E-3</v>
      </c>
      <c r="H112" s="500">
        <f>([1]DATOS_CANTON!H113-MIN([1]DATOS_CANTON!H$3:H$219))/(MAX([1]DATOS_CANTON!H$3:H$219)-MIN([1]DATOS_CANTON!H$3:H$219))</f>
        <v>0.11662668389001661</v>
      </c>
      <c r="I112" s="500">
        <f>([1]DATOS_CANTON!I113-MIN([1]DATOS_CANTON!I$3:I$219))/(MAX([1]DATOS_CANTON!I$3:I$219)-MIN([1]DATOS_CANTON!I$3:I$219))</f>
        <v>1.0143262917720832E-2</v>
      </c>
      <c r="J112" s="500">
        <f>(MAX([1]DATOS_CANTON!J$3:J$219)-[1]DATOS_CANTON!J113)/(MAX([1]DATOS_CANTON!J$3:J$219)-MIN([1]DATOS_CANTON!J$3:J$219))</f>
        <v>0.99815215313515515</v>
      </c>
      <c r="K112" s="500">
        <f>(MAX([1]DATOS_CANTON!K$3:K$219)-[1]DATOS_CANTON!K113)/(MAX([1]DATOS_CANTON!K$3:K$219)-MIN([1]DATOS_CANTON!K$3:K$219))</f>
        <v>0.99927085779255287</v>
      </c>
      <c r="L112" s="500">
        <f>(MAX([1]DATOS_CANTON!L$3:L$219)-[1]DATOS_CANTON!L113)/(MAX([1]DATOS_CANTON!L$3:L$219)-MIN([1]DATOS_CANTON!L$3:L$219))</f>
        <v>0.99494425678354503</v>
      </c>
      <c r="M112" s="500">
        <f>(MAX([1]DATOS_CANTON!M$3:M$219)-[1]DATOS_CANTON!M113)/(MAX([1]DATOS_CANTON!M$3:M$219)-MIN([1]DATOS_CANTON!M$3:M$219))</f>
        <v>0.99820617564801906</v>
      </c>
      <c r="N112" s="500">
        <f>(MAX([1]DATOS_CANTON!N$3:N$219)-[1]DATOS_CANTON!N113)/(MAX([1]DATOS_CANTON!N$3:N$219)-MIN([1]DATOS_CANTON!N$3:N$219))</f>
        <v>0.99721843313376812</v>
      </c>
      <c r="O112" s="500">
        <f>(MAX([1]DATOS_CANTON!O$3:O$219)-[1]DATOS_CANTON!O113)/(MAX([1]DATOS_CANTON!O$3:O$219)-MIN([1]DATOS_CANTON!O$3:O$219))</f>
        <v>0.99875033581475159</v>
      </c>
      <c r="P112" s="500">
        <f>(MAX([1]DATOS_CANTON!P$3:P$219)-[1]DATOS_CANTON!P113)/(MAX([1]DATOS_CANTON!P$3:P$219)-MIN([1]DATOS_CANTON!P$3:P$219))</f>
        <v>0.99622118010021554</v>
      </c>
      <c r="Q112" s="500">
        <f>([1]DATOS_CANTON!Q113-MIN([1]DATOS_CANTON!Q$3:Q$219))/(MAX([1]DATOS_CANTON!Q$3:Q$219)-MIN([1]DATOS_CANTON!Q$3:Q$219))</f>
        <v>3.1188186946275527E-3</v>
      </c>
      <c r="R112" s="500">
        <f>(MAX([1]DATOS_CANTON!R$3:R$219)-[1]DATOS_CANTON!R113)/(MAX([1]DATOS_CANTON!R$3:R$219)-MIN([1]DATOS_CANTON!R$3:R$219))</f>
        <v>0.9994658103067553</v>
      </c>
      <c r="S112" s="500">
        <f>(MAX([1]DATOS_CANTON!S$3:S$219)-[1]DATOS_CANTON!S113)/(MAX([1]DATOS_CANTON!S$3:S$219)-MIN([1]DATOS_CANTON!S$3:S$219))</f>
        <v>0.99975961013134029</v>
      </c>
      <c r="T112" s="500">
        <f>([1]DATOS_CANTON!T113-MIN([1]DATOS_CANTON!T$3:T$219))/(MAX([1]DATOS_CANTON!T$3:T$219)-MIN([1]DATOS_CANTON!T$3:T$219))</f>
        <v>0.35057357715374488</v>
      </c>
      <c r="U112" s="500">
        <f>(MAX([1]DATOS_CANTON!U$3:U$219)-[1]DATOS_CANTON!U113)/(MAX([1]DATOS_CANTON!U$3:U$219)-MIN([1]DATOS_CANTON!U$3:U$219))</f>
        <v>0.9564186495207383</v>
      </c>
      <c r="V112" s="500">
        <f>(MAX([1]DATOS_CANTON!V$3:V$219)-[1]DATOS_CANTON!V113)/(MAX([1]DATOS_CANTON!V$3:V$219)-MIN([1]DATOS_CANTON!V$3:V$219))</f>
        <v>0.99993256710056655</v>
      </c>
      <c r="W112" s="500">
        <f>(MAX([1]DATOS_CANTON!W$3:W$219)-[1]DATOS_CANTON!W113)/(MAX([1]DATOS_CANTON!W$3:W$219)-MIN([1]DATOS_CANTON!W$3:W$219))</f>
        <v>0.99695904990856599</v>
      </c>
      <c r="X112" s="500">
        <f>([1]DATOS_CANTON!X113-MIN([1]DATOS_CANTON!X$3:X$219))/(MAX([1]DATOS_CANTON!X$3:X$219)-MIN([1]DATOS_CANTON!X$3:X$219))</f>
        <v>4.2553191489361701E-2</v>
      </c>
      <c r="Y112" s="500">
        <f>(MAX([1]DATOS_CANTON!Y$3:Y$219)-[1]DATOS_CANTON!Y113)/(MAX([1]DATOS_CANTON!Y$3:Y$219)-MIN([1]DATOS_CANTON!Y$3:Y$219))</f>
        <v>0.6913000561515501</v>
      </c>
      <c r="Z112" s="500">
        <f>(MAX([1]DATOS_CANTON!Z$3:Z$219)-[1]DATOS_CANTON!Z113)/(MAX([1]DATOS_CANTON!Z$3:Z$219)-MIN([1]DATOS_CANTON!Z$3:Z$219))</f>
        <v>0.9819113656918903</v>
      </c>
      <c r="AA112" s="500">
        <f>(MAX([1]DATOS_CANTON!AA$3:AA$219)-[1]DATOS_CANTON!AA113)/(MAX([1]DATOS_CANTON!AA$3:AA$219)-MIN([1]DATOS_CANTON!AA$3:AA$219))</f>
        <v>0.99804830446450354</v>
      </c>
      <c r="AB112" s="500">
        <f>(MAX([1]DATOS_CANTON!AB$3:AB$219)-[1]DATOS_CANTON!AB113)/(MAX([1]DATOS_CANTON!AB$3:AB$219)-MIN([1]DATOS_CANTON!AB$3:AB$219))</f>
        <v>0.12457462323772486</v>
      </c>
      <c r="AC112" s="500">
        <f>(MAX([1]DATOS_CANTON!AC$3:AC$219)-[1]DATOS_CANTON!AC113)/(MAX([1]DATOS_CANTON!AC$3:AC$219)-MIN([1]DATOS_CANTON!AC$3:AC$219))</f>
        <v>0.99524992128381407</v>
      </c>
      <c r="AD112" s="500">
        <f>([1]DATOS_CANTON!AD113-MIN([1]DATOS_CANTON!AD$3:AD$219))/(MAX([1]DATOS_CANTON!AD$3:AD$219)-MIN([1]DATOS_CANTON!AD$3:AD$219))</f>
        <v>2.1352313167259787E-2</v>
      </c>
      <c r="AE112" s="500">
        <f>(MAX([1]DATOS_CANTON!AE$3:AE$219)-[1]DATOS_CANTON!AE113)/(MAX([1]DATOS_CANTON!AE$3:AE$219)-MIN([1]DATOS_CANTON!AE$3:AE$219))</f>
        <v>0.99652294853963841</v>
      </c>
      <c r="AF112" s="500">
        <f>(MAX([1]DATOS_CANTON!AF$3:AF$219)-[1]DATOS_CANTON!AF113)/(MAX([1]DATOS_CANTON!AF$3:AF$219)-MIN([1]DATOS_CANTON!AF$3:AF$219))</f>
        <v>1</v>
      </c>
      <c r="AG112" s="500">
        <f>([1]DATOS_CANTON!AG113-MIN([1]DATOS_CANTON!AG$3:AG$219))/(MAX([1]DATOS_CANTON!AG$3:AG$219)-MIN([1]DATOS_CANTON!AG$3:AG$219))</f>
        <v>1.1410465198612193E-2</v>
      </c>
      <c r="AH112" s="500">
        <f>(MAX([1]DATOS_CANTON!AH$3:AH$219)-[1]DATOS_CANTON!AH113)/(MAX([1]DATOS_CANTON!AH$3:AH$219)-MIN([1]DATOS_CANTON!AH$3:AH$219))</f>
        <v>1</v>
      </c>
      <c r="AI112" s="501">
        <f t="shared" si="4"/>
        <v>0.57574483728732384</v>
      </c>
      <c r="AJ112" s="501">
        <f t="shared" si="5"/>
        <v>0.74917454425311336</v>
      </c>
      <c r="AK112" s="501"/>
      <c r="AL112" s="502" t="str">
        <f t="shared" si="6"/>
        <v>VULNERABLE.</v>
      </c>
      <c r="AM112" s="503" t="str">
        <f t="shared" si="7"/>
        <v>3</v>
      </c>
    </row>
    <row r="113" spans="1:39">
      <c r="A113" s="492" t="str">
        <f>[1]DATOS_CANTON!A114</f>
        <v>LOJA</v>
      </c>
      <c r="B113" s="499">
        <f>[1]DATOS_CANTON!B114</f>
        <v>1108</v>
      </c>
      <c r="C113" s="492" t="str">
        <f>[1]DATOS_CANTON!C114</f>
        <v>MACARA</v>
      </c>
      <c r="D113" s="500">
        <f>([1]DATOS_CANTON!D114-MIN([1]DATOS_CANTON!D$3:D$219))/(MAX([1]DATOS_CANTON!D$3:D$219)-MIN([1]DATOS_CANTON!D$3:D$219))</f>
        <v>7.8566749500510319E-2</v>
      </c>
      <c r="E113" s="500">
        <f>([1]DATOS_CANTON!E114-MIN([1]DATOS_CANTON!E$3:E$219))/(MAX([1]DATOS_CANTON!E$3:E$219)-MIN([1]DATOS_CANTON!E$3:E$219))</f>
        <v>8.4897882805048275E-3</v>
      </c>
      <c r="F113" s="500">
        <f>([1]DATOS_CANTON!F114-MIN([1]DATOS_CANTON!F$3:F$219))/(MAX([1]DATOS_CANTON!F$3:F$219)-MIN([1]DATOS_CANTON!F$3:F$219))</f>
        <v>3.6529680365296802E-2</v>
      </c>
      <c r="G113" s="500">
        <f>([1]DATOS_CANTON!G114-MIN([1]DATOS_CANTON!G$3:G$219))/(MAX([1]DATOS_CANTON!G$3:G$219)-MIN([1]DATOS_CANTON!G$3:G$219))</f>
        <v>7.4239543304922854E-3</v>
      </c>
      <c r="H113" s="500">
        <f>([1]DATOS_CANTON!H114-MIN([1]DATOS_CANTON!H$3:H$219))/(MAX([1]DATOS_CANTON!H$3:H$219)-MIN([1]DATOS_CANTON!H$3:H$219))</f>
        <v>7.0861782616718952E-2</v>
      </c>
      <c r="I113" s="500">
        <f>([1]DATOS_CANTON!I114-MIN([1]DATOS_CANTON!I$3:I$219))/(MAX([1]DATOS_CANTON!I$3:I$219)-MIN([1]DATOS_CANTON!I$3:I$219))</f>
        <v>8.0470920576776822E-2</v>
      </c>
      <c r="J113" s="500">
        <f>(MAX([1]DATOS_CANTON!J$3:J$219)-[1]DATOS_CANTON!J114)/(MAX([1]DATOS_CANTON!J$3:J$219)-MIN([1]DATOS_CANTON!J$3:J$219))</f>
        <v>0.99407414626101498</v>
      </c>
      <c r="K113" s="500">
        <f>(MAX([1]DATOS_CANTON!K$3:K$219)-[1]DATOS_CANTON!K114)/(MAX([1]DATOS_CANTON!K$3:K$219)-MIN([1]DATOS_CANTON!K$3:K$219))</f>
        <v>0.98448410099237493</v>
      </c>
      <c r="L113" s="500">
        <f>(MAX([1]DATOS_CANTON!L$3:L$219)-[1]DATOS_CANTON!L114)/(MAX([1]DATOS_CANTON!L$3:L$219)-MIN([1]DATOS_CANTON!L$3:L$219))</f>
        <v>0.99294606467164626</v>
      </c>
      <c r="M113" s="500">
        <f>(MAX([1]DATOS_CANTON!M$3:M$219)-[1]DATOS_CANTON!M114)/(MAX([1]DATOS_CANTON!M$3:M$219)-MIN([1]DATOS_CANTON!M$3:M$219))</f>
        <v>0.99473104865340867</v>
      </c>
      <c r="N113" s="500">
        <f>(MAX([1]DATOS_CANTON!N$3:N$219)-[1]DATOS_CANTON!N114)/(MAX([1]DATOS_CANTON!N$3:N$219)-MIN([1]DATOS_CANTON!N$3:N$219))</f>
        <v>0.99395427688165339</v>
      </c>
      <c r="O113" s="500">
        <f>(MAX([1]DATOS_CANTON!O$3:O$219)-[1]DATOS_CANTON!O114)/(MAX([1]DATOS_CANTON!O$3:O$219)-MIN([1]DATOS_CANTON!O$3:O$219))</f>
        <v>0.99503080829527435</v>
      </c>
      <c r="P113" s="500">
        <f>(MAX([1]DATOS_CANTON!P$3:P$219)-[1]DATOS_CANTON!P114)/(MAX([1]DATOS_CANTON!P$3:P$219)-MIN([1]DATOS_CANTON!P$3:P$219))</f>
        <v>0.99445973112310904</v>
      </c>
      <c r="Q113" s="500">
        <f>([1]DATOS_CANTON!Q114-MIN([1]DATOS_CANTON!Q$3:Q$219))/(MAX([1]DATOS_CANTON!Q$3:Q$219)-MIN([1]DATOS_CANTON!Q$3:Q$219))</f>
        <v>5.7974154100548488E-3</v>
      </c>
      <c r="R113" s="500">
        <f>(MAX([1]DATOS_CANTON!R$3:R$219)-[1]DATOS_CANTON!R114)/(MAX([1]DATOS_CANTON!R$3:R$219)-MIN([1]DATOS_CANTON!R$3:R$219))</f>
        <v>0.99755266582397206</v>
      </c>
      <c r="S113" s="500">
        <f>(MAX([1]DATOS_CANTON!S$3:S$219)-[1]DATOS_CANTON!S114)/(MAX([1]DATOS_CANTON!S$3:S$219)-MIN([1]DATOS_CANTON!S$3:S$219))</f>
        <v>0.99838829519875871</v>
      </c>
      <c r="T113" s="500">
        <f>([1]DATOS_CANTON!T114-MIN([1]DATOS_CANTON!T$3:T$219))/(MAX([1]DATOS_CANTON!T$3:T$219)-MIN([1]DATOS_CANTON!T$3:T$219))</f>
        <v>0.35616724344085127</v>
      </c>
      <c r="U113" s="500">
        <f>(MAX([1]DATOS_CANTON!U$3:U$219)-[1]DATOS_CANTON!U114)/(MAX([1]DATOS_CANTON!U$3:U$219)-MIN([1]DATOS_CANTON!U$3:U$219))</f>
        <v>0.95331904581689297</v>
      </c>
      <c r="V113" s="500">
        <f>(MAX([1]DATOS_CANTON!V$3:V$219)-[1]DATOS_CANTON!V114)/(MAX([1]DATOS_CANTON!V$3:V$219)-MIN([1]DATOS_CANTON!V$3:V$219))</f>
        <v>0.99766770840142294</v>
      </c>
      <c r="W113" s="500">
        <f>(MAX([1]DATOS_CANTON!W$3:W$219)-[1]DATOS_CANTON!W114)/(MAX([1]DATOS_CANTON!W$3:W$219)-MIN([1]DATOS_CANTON!W$3:W$219))</f>
        <v>0.99003472436253059</v>
      </c>
      <c r="X113" s="500">
        <f>([1]DATOS_CANTON!X114-MIN([1]DATOS_CANTON!X$3:X$219))/(MAX([1]DATOS_CANTON!X$3:X$219)-MIN([1]DATOS_CANTON!X$3:X$219))</f>
        <v>2.1276595744680851E-2</v>
      </c>
      <c r="Y113" s="500">
        <f>(MAX([1]DATOS_CANTON!Y$3:Y$219)-[1]DATOS_CANTON!Y114)/(MAX([1]DATOS_CANTON!Y$3:Y$219)-MIN([1]DATOS_CANTON!Y$3:Y$219))</f>
        <v>0.72906551498384831</v>
      </c>
      <c r="Z113" s="500">
        <f>(MAX([1]DATOS_CANTON!Z$3:Z$219)-[1]DATOS_CANTON!Z114)/(MAX([1]DATOS_CANTON!Z$3:Z$219)-MIN([1]DATOS_CANTON!Z$3:Z$219))</f>
        <v>0.98552909255351218</v>
      </c>
      <c r="AA113" s="500">
        <f>(MAX([1]DATOS_CANTON!AA$3:AA$219)-[1]DATOS_CANTON!AA114)/(MAX([1]DATOS_CANTON!AA$3:AA$219)-MIN([1]DATOS_CANTON!AA$3:AA$219))</f>
        <v>0.995608685045133</v>
      </c>
      <c r="AB113" s="500">
        <f>(MAX([1]DATOS_CANTON!AB$3:AB$219)-[1]DATOS_CANTON!AB114)/(MAX([1]DATOS_CANTON!AB$3:AB$219)-MIN([1]DATOS_CANTON!AB$3:AB$219))</f>
        <v>0.18151209060299975</v>
      </c>
      <c r="AC113" s="500">
        <f>(MAX([1]DATOS_CANTON!AC$3:AC$219)-[1]DATOS_CANTON!AC114)/(MAX([1]DATOS_CANTON!AC$3:AC$219)-MIN([1]DATOS_CANTON!AC$3:AC$219))</f>
        <v>0.99345248148866383</v>
      </c>
      <c r="AD113" s="500">
        <f>([1]DATOS_CANTON!AD114-MIN([1]DATOS_CANTON!AD$3:AD$219))/(MAX([1]DATOS_CANTON!AD$3:AD$219)-MIN([1]DATOS_CANTON!AD$3:AD$219))</f>
        <v>3.9145907473309607E-2</v>
      </c>
      <c r="AE113" s="500">
        <f>(MAX([1]DATOS_CANTON!AE$3:AE$219)-[1]DATOS_CANTON!AE114)/(MAX([1]DATOS_CANTON!AE$3:AE$219)-MIN([1]DATOS_CANTON!AE$3:AE$219))</f>
        <v>0.99443671766342145</v>
      </c>
      <c r="AF113" s="500">
        <f>(MAX([1]DATOS_CANTON!AF$3:AF$219)-[1]DATOS_CANTON!AF114)/(MAX([1]DATOS_CANTON!AF$3:AF$219)-MIN([1]DATOS_CANTON!AF$3:AF$219))</f>
        <v>1</v>
      </c>
      <c r="AG113" s="500">
        <f>([1]DATOS_CANTON!AG114-MIN([1]DATOS_CANTON!AG$3:AG$219))/(MAX([1]DATOS_CANTON!AG$3:AG$219)-MIN([1]DATOS_CANTON!AG$3:AG$219))</f>
        <v>0.226910004956454</v>
      </c>
      <c r="AH113" s="500">
        <f>(MAX([1]DATOS_CANTON!AH$3:AH$219)-[1]DATOS_CANTON!AH114)/(MAX([1]DATOS_CANTON!AH$3:AH$219)-MIN([1]DATOS_CANTON!AH$3:AH$219))</f>
        <v>0.90909090909090906</v>
      </c>
      <c r="AI113" s="501">
        <f t="shared" si="4"/>
        <v>0.57932306571350978</v>
      </c>
      <c r="AJ113" s="501">
        <f t="shared" si="5"/>
        <v>0.7582155185480981</v>
      </c>
      <c r="AK113" s="501"/>
      <c r="AL113" s="502" t="str">
        <f t="shared" si="6"/>
        <v>VULNERABLE.</v>
      </c>
      <c r="AM113" s="503" t="str">
        <f t="shared" si="7"/>
        <v>3</v>
      </c>
    </row>
    <row r="114" spans="1:39">
      <c r="A114" s="492" t="str">
        <f>[1]DATOS_CANTON!A115</f>
        <v>LOJA</v>
      </c>
      <c r="B114" s="499">
        <f>[1]DATOS_CANTON!B115</f>
        <v>1109</v>
      </c>
      <c r="C114" s="492" t="str">
        <f>[1]DATOS_CANTON!C115</f>
        <v>PALTAS</v>
      </c>
      <c r="D114" s="500">
        <f>([1]DATOS_CANTON!D115-MIN([1]DATOS_CANTON!D$3:D$219))/(MAX([1]DATOS_CANTON!D$3:D$219)-MIN([1]DATOS_CANTON!D$3:D$219))</f>
        <v>0.12098337015787299</v>
      </c>
      <c r="E114" s="500">
        <f>([1]DATOS_CANTON!E115-MIN([1]DATOS_CANTON!E$3:E$219))/(MAX([1]DATOS_CANTON!E$3:E$219)-MIN([1]DATOS_CANTON!E$3:E$219))</f>
        <v>5.2530548541463778E-3</v>
      </c>
      <c r="F114" s="500">
        <f>([1]DATOS_CANTON!F115-MIN([1]DATOS_CANTON!F$3:F$219))/(MAX([1]DATOS_CANTON!F$3:F$219)-MIN([1]DATOS_CANTON!F$3:F$219))</f>
        <v>4.5662100456621002E-3</v>
      </c>
      <c r="G114" s="500">
        <f>([1]DATOS_CANTON!G115-MIN([1]DATOS_CANTON!G$3:G$219))/(MAX([1]DATOS_CANTON!G$3:G$219)-MIN([1]DATOS_CANTON!G$3:G$219))</f>
        <v>9.582441350760789E-3</v>
      </c>
      <c r="H114" s="500">
        <f>([1]DATOS_CANTON!H115-MIN([1]DATOS_CANTON!H$3:H$219))/(MAX([1]DATOS_CANTON!H$3:H$219)-MIN([1]DATOS_CANTON!H$3:H$219))</f>
        <v>0.12548440671710648</v>
      </c>
      <c r="I114" s="500">
        <f>([1]DATOS_CANTON!I115-MIN([1]DATOS_CANTON!I$3:I$219))/(MAX([1]DATOS_CANTON!I$3:I$219)-MIN([1]DATOS_CANTON!I$3:I$219))</f>
        <v>2.4135843668027378E-3</v>
      </c>
      <c r="J114" s="500">
        <f>(MAX([1]DATOS_CANTON!J$3:J$219)-[1]DATOS_CANTON!J115)/(MAX([1]DATOS_CANTON!J$3:J$219)-MIN([1]DATOS_CANTON!J$3:J$219))</f>
        <v>0.995393501426178</v>
      </c>
      <c r="K114" s="500">
        <f>(MAX([1]DATOS_CANTON!K$3:K$219)-[1]DATOS_CANTON!K115)/(MAX([1]DATOS_CANTON!K$3:K$219)-MIN([1]DATOS_CANTON!K$3:K$219))</f>
        <v>0.99381464957919841</v>
      </c>
      <c r="L114" s="500">
        <f>(MAX([1]DATOS_CANTON!L$3:L$219)-[1]DATOS_CANTON!L115)/(MAX([1]DATOS_CANTON!L$3:L$219)-MIN([1]DATOS_CANTON!L$3:L$219))</f>
        <v>0.99097166056107966</v>
      </c>
      <c r="M114" s="500">
        <f>(MAX([1]DATOS_CANTON!M$3:M$219)-[1]DATOS_CANTON!M115)/(MAX([1]DATOS_CANTON!M$3:M$219)-MIN([1]DATOS_CANTON!M$3:M$219))</f>
        <v>0.99586278874456757</v>
      </c>
      <c r="N114" s="500">
        <f>(MAX([1]DATOS_CANTON!N$3:N$219)-[1]DATOS_CANTON!N115)/(MAX([1]DATOS_CANTON!N$3:N$219)-MIN([1]DATOS_CANTON!N$3:N$219))</f>
        <v>0.99267568212496038</v>
      </c>
      <c r="O114" s="500">
        <f>(MAX([1]DATOS_CANTON!O$3:O$219)-[1]DATOS_CANTON!O115)/(MAX([1]DATOS_CANTON!O$3:O$219)-MIN([1]DATOS_CANTON!O$3:O$219))</f>
        <v>0.9970049657252299</v>
      </c>
      <c r="P114" s="500">
        <f>(MAX([1]DATOS_CANTON!P$3:P$219)-[1]DATOS_CANTON!P115)/(MAX([1]DATOS_CANTON!P$3:P$219)-MIN([1]DATOS_CANTON!P$3:P$219))</f>
        <v>0.99300715345962343</v>
      </c>
      <c r="Q114" s="500">
        <f>([1]DATOS_CANTON!Q115-MIN([1]DATOS_CANTON!Q$3:Q$219))/(MAX([1]DATOS_CANTON!Q$3:Q$219)-MIN([1]DATOS_CANTON!Q$3:Q$219))</f>
        <v>5.8108307525361206E-3</v>
      </c>
      <c r="R114" s="500">
        <f>(MAX([1]DATOS_CANTON!R$3:R$219)-[1]DATOS_CANTON!R115)/(MAX([1]DATOS_CANTON!R$3:R$219)-MIN([1]DATOS_CANTON!R$3:R$219))</f>
        <v>0.99813033607364365</v>
      </c>
      <c r="S114" s="500">
        <f>(MAX([1]DATOS_CANTON!S$3:S$219)-[1]DATOS_CANTON!S115)/(MAX([1]DATOS_CANTON!S$3:S$219)-MIN([1]DATOS_CANTON!S$3:S$219))</f>
        <v>0.99878166043838368</v>
      </c>
      <c r="T114" s="500">
        <f>([1]DATOS_CANTON!T115-MIN([1]DATOS_CANTON!T$3:T$219))/(MAX([1]DATOS_CANTON!T$3:T$219)-MIN([1]DATOS_CANTON!T$3:T$219))</f>
        <v>0.26057029482665256</v>
      </c>
      <c r="U114" s="500">
        <f>(MAX([1]DATOS_CANTON!U$3:U$219)-[1]DATOS_CANTON!U115)/(MAX([1]DATOS_CANTON!U$3:U$219)-MIN([1]DATOS_CANTON!U$3:U$219))</f>
        <v>0.95515135234656479</v>
      </c>
      <c r="V114" s="500">
        <f>(MAX([1]DATOS_CANTON!V$3:V$219)-[1]DATOS_CANTON!V115)/(MAX([1]DATOS_CANTON!V$3:V$219)-MIN([1]DATOS_CANTON!V$3:V$219))</f>
        <v>0.99992996816399071</v>
      </c>
      <c r="W114" s="500">
        <f>(MAX([1]DATOS_CANTON!W$3:W$219)-[1]DATOS_CANTON!W115)/(MAX([1]DATOS_CANTON!W$3:W$219)-MIN([1]DATOS_CANTON!W$3:W$219))</f>
        <v>0.99408247549775008</v>
      </c>
      <c r="X114" s="500">
        <f>([1]DATOS_CANTON!X115-MIN([1]DATOS_CANTON!X$3:X$219))/(MAX([1]DATOS_CANTON!X$3:X$219)-MIN([1]DATOS_CANTON!X$3:X$219))</f>
        <v>0.1702127659574468</v>
      </c>
      <c r="Y114" s="500">
        <f>(MAX([1]DATOS_CANTON!Y$3:Y$219)-[1]DATOS_CANTON!Y115)/(MAX([1]DATOS_CANTON!Y$3:Y$219)-MIN([1]DATOS_CANTON!Y$3:Y$219))</f>
        <v>0.84722943198499678</v>
      </c>
      <c r="Z114" s="500">
        <f>(MAX([1]DATOS_CANTON!Z$3:Z$219)-[1]DATOS_CANTON!Z115)/(MAX([1]DATOS_CANTON!Z$3:Z$219)-MIN([1]DATOS_CANTON!Z$3:Z$219))</f>
        <v>0.99638227313837802</v>
      </c>
      <c r="AA114" s="500">
        <f>(MAX([1]DATOS_CANTON!AA$3:AA$219)-[1]DATOS_CANTON!AA115)/(MAX([1]DATOS_CANTON!AA$3:AA$219)-MIN([1]DATOS_CANTON!AA$3:AA$219))</f>
        <v>0.99036350329348621</v>
      </c>
      <c r="AB114" s="500">
        <f>(MAX([1]DATOS_CANTON!AB$3:AB$219)-[1]DATOS_CANTON!AB115)/(MAX([1]DATOS_CANTON!AB$3:AB$219)-MIN([1]DATOS_CANTON!AB$3:AB$219))</f>
        <v>0.14827418570734072</v>
      </c>
      <c r="AC114" s="500">
        <f>(MAX([1]DATOS_CANTON!AC$3:AC$219)-[1]DATOS_CANTON!AC115)/(MAX([1]DATOS_CANTON!AC$3:AC$219)-MIN([1]DATOS_CANTON!AC$3:AC$219))</f>
        <v>0.99160499696603843</v>
      </c>
      <c r="AD114" s="500">
        <f>([1]DATOS_CANTON!AD115-MIN([1]DATOS_CANTON!AD$3:AD$219))/(MAX([1]DATOS_CANTON!AD$3:AD$219)-MIN([1]DATOS_CANTON!AD$3:AD$219))</f>
        <v>2.491103202846975E-2</v>
      </c>
      <c r="AE114" s="500">
        <f>(MAX([1]DATOS_CANTON!AE$3:AE$219)-[1]DATOS_CANTON!AE115)/(MAX([1]DATOS_CANTON!AE$3:AE$219)-MIN([1]DATOS_CANTON!AE$3:AE$219))</f>
        <v>0.99930458970792768</v>
      </c>
      <c r="AF114" s="500">
        <f>(MAX([1]DATOS_CANTON!AF$3:AF$219)-[1]DATOS_CANTON!AF115)/(MAX([1]DATOS_CANTON!AF$3:AF$219)-MIN([1]DATOS_CANTON!AF$3:AF$219))</f>
        <v>1</v>
      </c>
      <c r="AG114" s="500">
        <f>([1]DATOS_CANTON!AG115-MIN([1]DATOS_CANTON!AG$3:AG$219))/(MAX([1]DATOS_CANTON!AG$3:AG$219)-MIN([1]DATOS_CANTON!AG$3:AG$219))</f>
        <v>0.23890816398782128</v>
      </c>
      <c r="AH114" s="500">
        <f>(MAX([1]DATOS_CANTON!AH$3:AH$219)-[1]DATOS_CANTON!AH115)/(MAX([1]DATOS_CANTON!AH$3:AH$219)-MIN([1]DATOS_CANTON!AH$3:AH$219))</f>
        <v>0.90909090909090906</v>
      </c>
      <c r="AI114" s="501">
        <f t="shared" si="4"/>
        <v>0.58607708410443293</v>
      </c>
      <c r="AJ114" s="501">
        <f t="shared" si="5"/>
        <v>0.77528064111359007</v>
      </c>
      <c r="AK114" s="501"/>
      <c r="AL114" s="502" t="str">
        <f t="shared" si="6"/>
        <v>VULNERABLE.</v>
      </c>
      <c r="AM114" s="503" t="str">
        <f t="shared" si="7"/>
        <v>3</v>
      </c>
    </row>
    <row r="115" spans="1:39">
      <c r="A115" s="492" t="str">
        <f>[1]DATOS_CANTON!A116</f>
        <v>LOJA</v>
      </c>
      <c r="B115" s="499">
        <f>[1]DATOS_CANTON!B116</f>
        <v>1110</v>
      </c>
      <c r="C115" s="492" t="str">
        <f>[1]DATOS_CANTON!C116</f>
        <v>PUYANGO</v>
      </c>
      <c r="D115" s="500">
        <f>([1]DATOS_CANTON!D116-MIN([1]DATOS_CANTON!D$3:D$219))/(MAX([1]DATOS_CANTON!D$3:D$219)-MIN([1]DATOS_CANTON!D$3:D$219))</f>
        <v>0.11620311030081239</v>
      </c>
      <c r="E115" s="500">
        <f>([1]DATOS_CANTON!E116-MIN([1]DATOS_CANTON!E$3:E$219))/(MAX([1]DATOS_CANTON!E$3:E$219)-MIN([1]DATOS_CANTON!E$3:E$219))</f>
        <v>6.2199161780956188E-3</v>
      </c>
      <c r="F115" s="500">
        <f>([1]DATOS_CANTON!F116-MIN([1]DATOS_CANTON!F$3:F$219))/(MAX([1]DATOS_CANTON!F$3:F$219)-MIN([1]DATOS_CANTON!F$3:F$219))</f>
        <v>0</v>
      </c>
      <c r="G115" s="500">
        <f>([1]DATOS_CANTON!G116-MIN([1]DATOS_CANTON!G$3:G$219))/(MAX([1]DATOS_CANTON!G$3:G$219)-MIN([1]DATOS_CANTON!G$3:G$219))</f>
        <v>5.9037057720690896E-3</v>
      </c>
      <c r="H115" s="500">
        <f>([1]DATOS_CANTON!H116-MIN([1]DATOS_CANTON!H$3:H$219))/(MAX([1]DATOS_CANTON!H$3:H$219)-MIN([1]DATOS_CANTON!H$3:H$219))</f>
        <v>8.0642184904964012E-2</v>
      </c>
      <c r="I115" s="500">
        <f>([1]DATOS_CANTON!I116-MIN([1]DATOS_CANTON!I$3:I$219))/(MAX([1]DATOS_CANTON!I$3:I$219)-MIN([1]DATOS_CANTON!I$3:I$219))</f>
        <v>3.2750244462725255E-3</v>
      </c>
      <c r="J115" s="500">
        <f>(MAX([1]DATOS_CANTON!J$3:J$219)-[1]DATOS_CANTON!J116)/(MAX([1]DATOS_CANTON!J$3:J$219)-MIN([1]DATOS_CANTON!J$3:J$219))</f>
        <v>0.99695273934864337</v>
      </c>
      <c r="K115" s="500">
        <f>(MAX([1]DATOS_CANTON!K$3:K$219)-[1]DATOS_CANTON!K116)/(MAX([1]DATOS_CANTON!K$3:K$219)-MIN([1]DATOS_CANTON!K$3:K$219))</f>
        <v>0.99683626432022943</v>
      </c>
      <c r="L115" s="500">
        <f>(MAX([1]DATOS_CANTON!L$3:L$219)-[1]DATOS_CANTON!L116)/(MAX([1]DATOS_CANTON!L$3:L$219)-MIN([1]DATOS_CANTON!L$3:L$219))</f>
        <v>0.99414497993878559</v>
      </c>
      <c r="M115" s="500">
        <f>(MAX([1]DATOS_CANTON!M$3:M$219)-[1]DATOS_CANTON!M116)/(MAX([1]DATOS_CANTON!M$3:M$219)-MIN([1]DATOS_CANTON!M$3:M$219))</f>
        <v>0.99664880996061744</v>
      </c>
      <c r="N115" s="500">
        <f>(MAX([1]DATOS_CANTON!N$3:N$219)-[1]DATOS_CANTON!N116)/(MAX([1]DATOS_CANTON!N$3:N$219)-MIN([1]DATOS_CANTON!N$3:N$219))</f>
        <v>0.9948108285222792</v>
      </c>
      <c r="O115" s="500">
        <f>(MAX([1]DATOS_CANTON!O$3:O$219)-[1]DATOS_CANTON!O116)/(MAX([1]DATOS_CANTON!O$3:O$219)-MIN([1]DATOS_CANTON!O$3:O$219))</f>
        <v>0.99751453752892338</v>
      </c>
      <c r="P115" s="500">
        <f>(MAX([1]DATOS_CANTON!P$3:P$219)-[1]DATOS_CANTON!P116)/(MAX([1]DATOS_CANTON!P$3:P$219)-MIN([1]DATOS_CANTON!P$3:P$219))</f>
        <v>0.99532104084337758</v>
      </c>
      <c r="Q115" s="500">
        <f>([1]DATOS_CANTON!Q116-MIN([1]DATOS_CANTON!Q$3:Q$219))/(MAX([1]DATOS_CANTON!Q$3:Q$219)-MIN([1]DATOS_CANTON!Q$3:Q$219))</f>
        <v>3.9396389086668576E-3</v>
      </c>
      <c r="R115" s="500">
        <f>(MAX([1]DATOS_CANTON!R$3:R$219)-[1]DATOS_CANTON!R116)/(MAX([1]DATOS_CANTON!R$3:R$219)-MIN([1]DATOS_CANTON!R$3:R$219))</f>
        <v>0.99879807319019953</v>
      </c>
      <c r="S115" s="500">
        <f>(MAX([1]DATOS_CANTON!S$3:S$219)-[1]DATOS_CANTON!S116)/(MAX([1]DATOS_CANTON!S$3:S$219)-MIN([1]DATOS_CANTON!S$3:S$219))</f>
        <v>0.99898926987040804</v>
      </c>
      <c r="T115" s="500">
        <f>([1]DATOS_CANTON!T116-MIN([1]DATOS_CANTON!T$3:T$219))/(MAX([1]DATOS_CANTON!T$3:T$219)-MIN([1]DATOS_CANTON!T$3:T$219))</f>
        <v>0.24235603814141451</v>
      </c>
      <c r="U115" s="500">
        <f>(MAX([1]DATOS_CANTON!U$3:U$219)-[1]DATOS_CANTON!U116)/(MAX([1]DATOS_CANTON!U$3:U$219)-MIN([1]DATOS_CANTON!U$3:U$219))</f>
        <v>0.96501762332658991</v>
      </c>
      <c r="V115" s="500">
        <f>(MAX([1]DATOS_CANTON!V$3:V$219)-[1]DATOS_CANTON!V116)/(MAX([1]DATOS_CANTON!V$3:V$219)-MIN([1]DATOS_CANTON!V$3:V$219))</f>
        <v>0.99983370651704162</v>
      </c>
      <c r="W115" s="500">
        <f>(MAX([1]DATOS_CANTON!W$3:W$219)-[1]DATOS_CANTON!W116)/(MAX([1]DATOS_CANTON!W$3:W$219)-MIN([1]DATOS_CANTON!W$3:W$219))</f>
        <v>0.99480161910045406</v>
      </c>
      <c r="X115" s="500">
        <f>([1]DATOS_CANTON!X116-MIN([1]DATOS_CANTON!X$3:X$219))/(MAX([1]DATOS_CANTON!X$3:X$219)-MIN([1]DATOS_CANTON!X$3:X$219))</f>
        <v>0</v>
      </c>
      <c r="Y115" s="500">
        <f>(MAX([1]DATOS_CANTON!Y$3:Y$219)-[1]DATOS_CANTON!Y116)/(MAX([1]DATOS_CANTON!Y$3:Y$219)-MIN([1]DATOS_CANTON!Y$3:Y$219))</f>
        <v>0.59165955536838377</v>
      </c>
      <c r="Z115" s="500">
        <f>(MAX([1]DATOS_CANTON!Z$3:Z$219)-[1]DATOS_CANTON!Z116)/(MAX([1]DATOS_CANTON!Z$3:Z$219)-MIN([1]DATOS_CANTON!Z$3:Z$219))</f>
        <v>0.99517636418450406</v>
      </c>
      <c r="AA115" s="500">
        <f>(MAX([1]DATOS_CANTON!AA$3:AA$219)-[1]DATOS_CANTON!AA116)/(MAX([1]DATOS_CANTON!AA$3:AA$219)-MIN([1]DATOS_CANTON!AA$3:AA$219))</f>
        <v>0.9954867040741644</v>
      </c>
      <c r="AB115" s="500">
        <f>(MAX([1]DATOS_CANTON!AB$3:AB$219)-[1]DATOS_CANTON!AB116)/(MAX([1]DATOS_CANTON!AB$3:AB$219)-MIN([1]DATOS_CANTON!AB$3:AB$219))</f>
        <v>0.23347107438016523</v>
      </c>
      <c r="AC115" s="500">
        <f>(MAX([1]DATOS_CANTON!AC$3:AC$219)-[1]DATOS_CANTON!AC116)/(MAX([1]DATOS_CANTON!AC$3:AC$219)-MIN([1]DATOS_CANTON!AC$3:AC$219))</f>
        <v>0.99451801714448951</v>
      </c>
      <c r="AD115" s="500">
        <f>([1]DATOS_CANTON!AD116-MIN([1]DATOS_CANTON!AD$3:AD$219))/(MAX([1]DATOS_CANTON!AD$3:AD$219)-MIN([1]DATOS_CANTON!AD$3:AD$219))</f>
        <v>1.601423487544484E-2</v>
      </c>
      <c r="AE115" s="500">
        <f>(MAX([1]DATOS_CANTON!AE$3:AE$219)-[1]DATOS_CANTON!AE116)/(MAX([1]DATOS_CANTON!AE$3:AE$219)-MIN([1]DATOS_CANTON!AE$3:AE$219))</f>
        <v>0.99791376912378305</v>
      </c>
      <c r="AF115" s="500">
        <f>(MAX([1]DATOS_CANTON!AF$3:AF$219)-[1]DATOS_CANTON!AF116)/(MAX([1]DATOS_CANTON!AF$3:AF$219)-MIN([1]DATOS_CANTON!AF$3:AF$219))</f>
        <v>1</v>
      </c>
      <c r="AG115" s="500">
        <f>([1]DATOS_CANTON!AG116-MIN([1]DATOS_CANTON!AG$3:AG$219))/(MAX([1]DATOS_CANTON!AG$3:AG$219)-MIN([1]DATOS_CANTON!AG$3:AG$219))</f>
        <v>0.22579480280393685</v>
      </c>
      <c r="AH115" s="500">
        <f>(MAX([1]DATOS_CANTON!AH$3:AH$219)-[1]DATOS_CANTON!AH116)/(MAX([1]DATOS_CANTON!AH$3:AH$219)-MIN([1]DATOS_CANTON!AH$3:AH$219))</f>
        <v>1</v>
      </c>
      <c r="AI115" s="501">
        <f t="shared" si="4"/>
        <v>0.5745814969392069</v>
      </c>
      <c r="AJ115" s="501">
        <f t="shared" si="5"/>
        <v>0.74623517623885416</v>
      </c>
      <c r="AK115" s="501"/>
      <c r="AL115" s="502" t="str">
        <f t="shared" si="6"/>
        <v>VULNERABLE.</v>
      </c>
      <c r="AM115" s="503" t="str">
        <f t="shared" si="7"/>
        <v>3</v>
      </c>
    </row>
    <row r="116" spans="1:39">
      <c r="A116" s="492" t="str">
        <f>[1]DATOS_CANTON!A117</f>
        <v>LOJA</v>
      </c>
      <c r="B116" s="499">
        <f>[1]DATOS_CANTON!B117</f>
        <v>1111</v>
      </c>
      <c r="C116" s="492" t="str">
        <f>[1]DATOS_CANTON!C117</f>
        <v>SARAGURO</v>
      </c>
      <c r="D116" s="500">
        <f>([1]DATOS_CANTON!D117-MIN([1]DATOS_CANTON!D$3:D$219))/(MAX([1]DATOS_CANTON!D$3:D$219)-MIN([1]DATOS_CANTON!D$3:D$219))</f>
        <v>0.41040439431283532</v>
      </c>
      <c r="E116" s="500">
        <f>([1]DATOS_CANTON!E117-MIN([1]DATOS_CANTON!E$3:E$219))/(MAX([1]DATOS_CANTON!E$3:E$219)-MIN([1]DATOS_CANTON!E$3:E$219))</f>
        <v>7.1470716459004291E-3</v>
      </c>
      <c r="F116" s="500">
        <f>([1]DATOS_CANTON!F117-MIN([1]DATOS_CANTON!F$3:F$219))/(MAX([1]DATOS_CANTON!F$3:F$219)-MIN([1]DATOS_CANTON!F$3:F$219))</f>
        <v>0</v>
      </c>
      <c r="G116" s="500">
        <f>([1]DATOS_CANTON!G117-MIN([1]DATOS_CANTON!G$3:G$219))/(MAX([1]DATOS_CANTON!G$3:G$219)-MIN([1]DATOS_CANTON!G$3:G$219))</f>
        <v>1.4369229814600591E-2</v>
      </c>
      <c r="H116" s="500">
        <f>([1]DATOS_CANTON!H117-MIN([1]DATOS_CANTON!H$3:H$219))/(MAX([1]DATOS_CANTON!H$3:H$219)-MIN([1]DATOS_CANTON!H$3:H$219))</f>
        <v>0.18342867687765271</v>
      </c>
      <c r="I116" s="500">
        <f>([1]DATOS_CANTON!I117-MIN([1]DATOS_CANTON!I$3:I$219))/(MAX([1]DATOS_CANTON!I$3:I$219)-MIN([1]DATOS_CANTON!I$3:I$219))</f>
        <v>2.5222344669160444E-3</v>
      </c>
      <c r="J116" s="500">
        <f>(MAX([1]DATOS_CANTON!J$3:J$219)-[1]DATOS_CANTON!J117)/(MAX([1]DATOS_CANTON!J$3:J$219)-MIN([1]DATOS_CANTON!J$3:J$219))</f>
        <v>0.99573458472171728</v>
      </c>
      <c r="K116" s="500">
        <f>(MAX([1]DATOS_CANTON!K$3:K$219)-[1]DATOS_CANTON!K117)/(MAX([1]DATOS_CANTON!K$3:K$219)-MIN([1]DATOS_CANTON!K$3:K$219))</f>
        <v>0.99712050619770876</v>
      </c>
      <c r="L116" s="500">
        <f>(MAX([1]DATOS_CANTON!L$3:L$219)-[1]DATOS_CANTON!L117)/(MAX([1]DATOS_CANTON!L$3:L$219)-MIN([1]DATOS_CANTON!L$3:L$219))</f>
        <v>0.98934773300347301</v>
      </c>
      <c r="M116" s="500">
        <f>(MAX([1]DATOS_CANTON!M$3:M$219)-[1]DATOS_CANTON!M117)/(MAX([1]DATOS_CANTON!M$3:M$219)-MIN([1]DATOS_CANTON!M$3:M$219))</f>
        <v>0.99475550989457207</v>
      </c>
      <c r="N116" s="500">
        <f>(MAX([1]DATOS_CANTON!N$3:N$219)-[1]DATOS_CANTON!N117)/(MAX([1]DATOS_CANTON!N$3:N$219)-MIN([1]DATOS_CANTON!N$3:N$219))</f>
        <v>0.99251185104193007</v>
      </c>
      <c r="O116" s="500">
        <f>(MAX([1]DATOS_CANTON!O$3:O$219)-[1]DATOS_CANTON!O117)/(MAX([1]DATOS_CANTON!O$3:O$219)-MIN([1]DATOS_CANTON!O$3:O$219))</f>
        <v>0.99711069320830914</v>
      </c>
      <c r="P116" s="500">
        <f>(MAX([1]DATOS_CANTON!P$3:P$219)-[1]DATOS_CANTON!P117)/(MAX([1]DATOS_CANTON!P$3:P$219)-MIN([1]DATOS_CANTON!P$3:P$219))</f>
        <v>0.99237705597983683</v>
      </c>
      <c r="Q116" s="500">
        <f>([1]DATOS_CANTON!Q117-MIN([1]DATOS_CANTON!Q$3:Q$219))/(MAX([1]DATOS_CANTON!Q$3:Q$219)-MIN([1]DATOS_CANTON!Q$3:Q$219))</f>
        <v>7.1841643309892922E-3</v>
      </c>
      <c r="R116" s="500">
        <f>(MAX([1]DATOS_CANTON!R$3:R$219)-[1]DATOS_CANTON!R117)/(MAX([1]DATOS_CANTON!R$3:R$219)-MIN([1]DATOS_CANTON!R$3:R$219))</f>
        <v>0.9980557979769118</v>
      </c>
      <c r="S116" s="500">
        <f>(MAX([1]DATOS_CANTON!S$3:S$219)-[1]DATOS_CANTON!S117)/(MAX([1]DATOS_CANTON!S$3:S$219)-MIN([1]DATOS_CANTON!S$3:S$219))</f>
        <v>0.99840468541707639</v>
      </c>
      <c r="T116" s="500">
        <f>([1]DATOS_CANTON!T117-MIN([1]DATOS_CANTON!T$3:T$219))/(MAX([1]DATOS_CANTON!T$3:T$219)-MIN([1]DATOS_CANTON!T$3:T$219))</f>
        <v>0.25123936056791318</v>
      </c>
      <c r="U116" s="500">
        <f>(MAX([1]DATOS_CANTON!U$3:U$219)-[1]DATOS_CANTON!U117)/(MAX([1]DATOS_CANTON!U$3:U$219)-MIN([1]DATOS_CANTON!U$3:U$219))</f>
        <v>0.97337284410787539</v>
      </c>
      <c r="V116" s="500">
        <f>(MAX([1]DATOS_CANTON!V$3:V$219)-[1]DATOS_CANTON!V117)/(MAX([1]DATOS_CANTON!V$3:V$219)-MIN([1]DATOS_CANTON!V$3:V$219))</f>
        <v>0.99970603642810207</v>
      </c>
      <c r="W116" s="500">
        <f>(MAX([1]DATOS_CANTON!W$3:W$219)-[1]DATOS_CANTON!W117)/(MAX([1]DATOS_CANTON!W$3:W$219)-MIN([1]DATOS_CANTON!W$3:W$219))</f>
        <v>0.99490435390084042</v>
      </c>
      <c r="X116" s="500">
        <f>([1]DATOS_CANTON!X117-MIN([1]DATOS_CANTON!X$3:X$219))/(MAX([1]DATOS_CANTON!X$3:X$219)-MIN([1]DATOS_CANTON!X$3:X$219))</f>
        <v>0</v>
      </c>
      <c r="Y116" s="500">
        <f>(MAX([1]DATOS_CANTON!Y$3:Y$219)-[1]DATOS_CANTON!Y117)/(MAX([1]DATOS_CANTON!Y$3:Y$219)-MIN([1]DATOS_CANTON!Y$3:Y$219))</f>
        <v>0.87002393829240177</v>
      </c>
      <c r="Z116" s="500">
        <f>(MAX([1]DATOS_CANTON!Z$3:Z$219)-[1]DATOS_CANTON!Z117)/(MAX([1]DATOS_CANTON!Z$3:Z$219)-MIN([1]DATOS_CANTON!Z$3:Z$219))</f>
        <v>0.99819113656918901</v>
      </c>
      <c r="AA116" s="500">
        <f>(MAX([1]DATOS_CANTON!AA$3:AA$219)-[1]DATOS_CANTON!AA117)/(MAX([1]DATOS_CANTON!AA$3:AA$219)-MIN([1]DATOS_CANTON!AA$3:AA$219))</f>
        <v>0.99060746523542331</v>
      </c>
      <c r="AB116" s="500">
        <f>(MAX([1]DATOS_CANTON!AB$3:AB$219)-[1]DATOS_CANTON!AB117)/(MAX([1]DATOS_CANTON!AB$3:AB$219)-MIN([1]DATOS_CANTON!AB$3:AB$219))</f>
        <v>0.24070247933884298</v>
      </c>
      <c r="AC116" s="500">
        <f>(MAX([1]DATOS_CANTON!AC$3:AC$219)-[1]DATOS_CANTON!AC117)/(MAX([1]DATOS_CANTON!AC$3:AC$219)-MIN([1]DATOS_CANTON!AC$3:AC$219))</f>
        <v>0.98973040488269726</v>
      </c>
      <c r="AD116" s="500">
        <f>([1]DATOS_CANTON!AD117-MIN([1]DATOS_CANTON!AD$3:AD$219))/(MAX([1]DATOS_CANTON!AD$3:AD$219)-MIN([1]DATOS_CANTON!AD$3:AD$219))</f>
        <v>5.3380782918149468E-3</v>
      </c>
      <c r="AE116" s="500">
        <f>(MAX([1]DATOS_CANTON!AE$3:AE$219)-[1]DATOS_CANTON!AE117)/(MAX([1]DATOS_CANTON!AE$3:AE$219)-MIN([1]DATOS_CANTON!AE$3:AE$219))</f>
        <v>1</v>
      </c>
      <c r="AF116" s="500">
        <f>(MAX([1]DATOS_CANTON!AF$3:AF$219)-[1]DATOS_CANTON!AF117)/(MAX([1]DATOS_CANTON!AF$3:AF$219)-MIN([1]DATOS_CANTON!AF$3:AF$219))</f>
        <v>1</v>
      </c>
      <c r="AG116" s="500">
        <f>([1]DATOS_CANTON!AG117-MIN([1]DATOS_CANTON!AG$3:AG$219))/(MAX([1]DATOS_CANTON!AG$3:AG$219)-MIN([1]DATOS_CANTON!AG$3:AG$219))</f>
        <v>2.5444310698860016E-2</v>
      </c>
      <c r="AH116" s="500">
        <f>(MAX([1]DATOS_CANTON!AH$3:AH$219)-[1]DATOS_CANTON!AH117)/(MAX([1]DATOS_CANTON!AH$3:AH$219)-MIN([1]DATOS_CANTON!AH$3:AH$219))</f>
        <v>0.54545454545454541</v>
      </c>
      <c r="AI116" s="501">
        <f t="shared" si="4"/>
        <v>0.57719679523313794</v>
      </c>
      <c r="AJ116" s="501">
        <f t="shared" si="5"/>
        <v>0.75284315142459468</v>
      </c>
      <c r="AK116" s="501"/>
      <c r="AL116" s="502" t="str">
        <f t="shared" si="6"/>
        <v>VULNERABLE.</v>
      </c>
      <c r="AM116" s="503" t="str">
        <f t="shared" si="7"/>
        <v>3</v>
      </c>
    </row>
    <row r="117" spans="1:39">
      <c r="A117" s="492" t="str">
        <f>[1]DATOS_CANTON!A118</f>
        <v>LOJA</v>
      </c>
      <c r="B117" s="499">
        <f>[1]DATOS_CANTON!B118</f>
        <v>1112</v>
      </c>
      <c r="C117" s="492" t="str">
        <f>[1]DATOS_CANTON!C118</f>
        <v>SOZORANGA</v>
      </c>
      <c r="D117" s="500">
        <f>([1]DATOS_CANTON!D118-MIN([1]DATOS_CANTON!D$3:D$219))/(MAX([1]DATOS_CANTON!D$3:D$219)-MIN([1]DATOS_CANTON!D$3:D$219))</f>
        <v>0.15559186136019426</v>
      </c>
      <c r="E117" s="500">
        <f>([1]DATOS_CANTON!E118-MIN([1]DATOS_CANTON!E$3:E$219))/(MAX([1]DATOS_CANTON!E$3:E$219)-MIN([1]DATOS_CANTON!E$3:E$219))</f>
        <v>4.6219553434130849E-3</v>
      </c>
      <c r="F117" s="500">
        <f>([1]DATOS_CANTON!F118-MIN([1]DATOS_CANTON!F$3:F$219))/(MAX([1]DATOS_CANTON!F$3:F$219)-MIN([1]DATOS_CANTON!F$3:F$219))</f>
        <v>0</v>
      </c>
      <c r="G117" s="500">
        <f>([1]DATOS_CANTON!G118-MIN([1]DATOS_CANTON!G$3:G$219))/(MAX([1]DATOS_CANTON!G$3:G$219)-MIN([1]DATOS_CANTON!G$3:G$219))</f>
        <v>3.098115866874094E-3</v>
      </c>
      <c r="H117" s="500">
        <f>([1]DATOS_CANTON!H118-MIN([1]DATOS_CANTON!H$3:H$219))/(MAX([1]DATOS_CANTON!H$3:H$219)-MIN([1]DATOS_CANTON!H$3:H$219))</f>
        <v>4.3735006458756227E-2</v>
      </c>
      <c r="I117" s="500">
        <f>([1]DATOS_CANTON!I118-MIN([1]DATOS_CANTON!I$3:I$219))/(MAX([1]DATOS_CANTON!I$3:I$219)-MIN([1]DATOS_CANTON!I$3:I$219))</f>
        <v>1.314666211371009E-2</v>
      </c>
      <c r="J117" s="500">
        <f>(MAX([1]DATOS_CANTON!J$3:J$219)-[1]DATOS_CANTON!J118)/(MAX([1]DATOS_CANTON!J$3:J$219)-MIN([1]DATOS_CANTON!J$3:J$219))</f>
        <v>0.9991754030217731</v>
      </c>
      <c r="K117" s="500">
        <f>(MAX([1]DATOS_CANTON!K$3:K$219)-[1]DATOS_CANTON!K118)/(MAX([1]DATOS_CANTON!K$3:K$219)-MIN([1]DATOS_CANTON!K$3:K$219))</f>
        <v>0.99949330795753677</v>
      </c>
      <c r="L117" s="500">
        <f>(MAX([1]DATOS_CANTON!L$3:L$219)-[1]DATOS_CANTON!L118)/(MAX([1]DATOS_CANTON!L$3:L$219)-MIN([1]DATOS_CANTON!L$3:L$219))</f>
        <v>0.99735636011862283</v>
      </c>
      <c r="M117" s="500">
        <f>(MAX([1]DATOS_CANTON!M$3:M$219)-[1]DATOS_CANTON!M118)/(MAX([1]DATOS_CANTON!M$3:M$219)-MIN([1]DATOS_CANTON!M$3:M$219))</f>
        <v>0.99917321004867787</v>
      </c>
      <c r="N117" s="500">
        <f>(MAX([1]DATOS_CANTON!N$3:N$219)-[1]DATOS_CANTON!N118)/(MAX([1]DATOS_CANTON!N$3:N$219)-MIN([1]DATOS_CANTON!N$3:N$219))</f>
        <v>0.99825484281119892</v>
      </c>
      <c r="O117" s="500">
        <f>(MAX([1]DATOS_CANTON!O$3:O$219)-[1]DATOS_CANTON!O118)/(MAX([1]DATOS_CANTON!O$3:O$219)-MIN([1]DATOS_CANTON!O$3:O$219))</f>
        <v>0.99947309582203114</v>
      </c>
      <c r="P117" s="500">
        <f>(MAX([1]DATOS_CANTON!P$3:P$219)-[1]DATOS_CANTON!P118)/(MAX([1]DATOS_CANTON!P$3:P$219)-MIN([1]DATOS_CANTON!P$3:P$219))</f>
        <v>0.9983991641059764</v>
      </c>
      <c r="Q117" s="500">
        <f>([1]DATOS_CANTON!Q118-MIN([1]DATOS_CANTON!Q$3:Q$219))/(MAX([1]DATOS_CANTON!Q$3:Q$219)-MIN([1]DATOS_CANTON!Q$3:Q$219))</f>
        <v>1.2357021018860482E-3</v>
      </c>
      <c r="R117" s="500">
        <f>(MAX([1]DATOS_CANTON!R$3:R$219)-[1]DATOS_CANTON!R118)/(MAX([1]DATOS_CANTON!R$3:R$219)-MIN([1]DATOS_CANTON!R$3:R$219))</f>
        <v>0.9998509238065364</v>
      </c>
      <c r="S117" s="500">
        <f>(MAX([1]DATOS_CANTON!S$3:S$219)-[1]DATOS_CANTON!S118)/(MAX([1]DATOS_CANTON!S$3:S$219)-MIN([1]DATOS_CANTON!S$3:S$219))</f>
        <v>0.99984702462903474</v>
      </c>
      <c r="T117" s="500">
        <f>([1]DATOS_CANTON!T118-MIN([1]DATOS_CANTON!T$3:T$219))/(MAX([1]DATOS_CANTON!T$3:T$219)-MIN([1]DATOS_CANTON!T$3:T$219))</f>
        <v>0.3345108774002194</v>
      </c>
      <c r="U117" s="500">
        <f>(MAX([1]DATOS_CANTON!U$3:U$219)-[1]DATOS_CANTON!U118)/(MAX([1]DATOS_CANTON!U$3:U$219)-MIN([1]DATOS_CANTON!U$3:U$219))</f>
        <v>0.91805900085711156</v>
      </c>
      <c r="V117" s="500">
        <f>(MAX([1]DATOS_CANTON!V$3:V$219)-[1]DATOS_CANTON!V118)/(MAX([1]DATOS_CANTON!V$3:V$219)-MIN([1]DATOS_CANTON!V$3:V$219))</f>
        <v>0.9998086490594329</v>
      </c>
      <c r="W117" s="500">
        <f>(MAX([1]DATOS_CANTON!W$3:W$219)-[1]DATOS_CANTON!W118)/(MAX([1]DATOS_CANTON!W$3:W$219)-MIN([1]DATOS_CANTON!W$3:W$219))</f>
        <v>0.99907538679652341</v>
      </c>
      <c r="X117" s="500">
        <f>([1]DATOS_CANTON!X118-MIN([1]DATOS_CANTON!X$3:X$219))/(MAX([1]DATOS_CANTON!X$3:X$219)-MIN([1]DATOS_CANTON!X$3:X$219))</f>
        <v>0</v>
      </c>
      <c r="Y117" s="500">
        <f>(MAX([1]DATOS_CANTON!Y$3:Y$219)-[1]DATOS_CANTON!Y118)/(MAX([1]DATOS_CANTON!Y$3:Y$219)-MIN([1]DATOS_CANTON!Y$3:Y$219))</f>
        <v>0.56502180622226728</v>
      </c>
      <c r="Z117" s="500">
        <f>(MAX([1]DATOS_CANTON!Z$3:Z$219)-[1]DATOS_CANTON!Z118)/(MAX([1]DATOS_CANTON!Z$3:Z$219)-MIN([1]DATOS_CANTON!Z$3:Z$219))</f>
        <v>0.99698522761531505</v>
      </c>
      <c r="AA117" s="500">
        <f>(MAX([1]DATOS_CANTON!AA$3:AA$219)-[1]DATOS_CANTON!AA118)/(MAX([1]DATOS_CANTON!AA$3:AA$219)-MIN([1]DATOS_CANTON!AA$3:AA$219))</f>
        <v>0.99890217126128322</v>
      </c>
      <c r="AB117" s="500">
        <f>(MAX([1]DATOS_CANTON!AB$3:AB$219)-[1]DATOS_CANTON!AB118)/(MAX([1]DATOS_CANTON!AB$3:AB$219)-MIN([1]DATOS_CANTON!AB$3:AB$219))</f>
        <v>0.2924348378893834</v>
      </c>
      <c r="AC117" s="500">
        <f>(MAX([1]DATOS_CANTON!AC$3:AC$219)-[1]DATOS_CANTON!AC118)/(MAX([1]DATOS_CANTON!AC$3:AC$219)-MIN([1]DATOS_CANTON!AC$3:AC$219))</f>
        <v>0.99790229183999868</v>
      </c>
      <c r="AD117" s="500">
        <f>([1]DATOS_CANTON!AD118-MIN([1]DATOS_CANTON!AD$3:AD$219))/(MAX([1]DATOS_CANTON!AD$3:AD$219)-MIN([1]DATOS_CANTON!AD$3:AD$219))</f>
        <v>1.0676156583629894E-2</v>
      </c>
      <c r="AE117" s="500">
        <f>(MAX([1]DATOS_CANTON!AE$3:AE$219)-[1]DATOS_CANTON!AE118)/(MAX([1]DATOS_CANTON!AE$3:AE$219)-MIN([1]DATOS_CANTON!AE$3:AE$219))</f>
        <v>0.99582753824756609</v>
      </c>
      <c r="AF117" s="500">
        <f>(MAX([1]DATOS_CANTON!AF$3:AF$219)-[1]DATOS_CANTON!AF118)/(MAX([1]DATOS_CANTON!AF$3:AF$219)-MIN([1]DATOS_CANTON!AF$3:AF$219))</f>
        <v>1</v>
      </c>
      <c r="AG117" s="500">
        <f>([1]DATOS_CANTON!AG118-MIN([1]DATOS_CANTON!AG$3:AG$219))/(MAX([1]DATOS_CANTON!AG$3:AG$219)-MIN([1]DATOS_CANTON!AG$3:AG$219))</f>
        <v>0.22479643135311195</v>
      </c>
      <c r="AH117" s="500">
        <f>(MAX([1]DATOS_CANTON!AH$3:AH$219)-[1]DATOS_CANTON!AH118)/(MAX([1]DATOS_CANTON!AH$3:AH$219)-MIN([1]DATOS_CANTON!AH$3:AH$219))</f>
        <v>1</v>
      </c>
      <c r="AI117" s="501">
        <f t="shared" si="4"/>
        <v>0.58161543444094066</v>
      </c>
      <c r="AJ117" s="501">
        <f t="shared" si="5"/>
        <v>0.76400755982407131</v>
      </c>
      <c r="AK117" s="501"/>
      <c r="AL117" s="502" t="str">
        <f t="shared" si="6"/>
        <v>VULNERABLE.</v>
      </c>
      <c r="AM117" s="503" t="str">
        <f t="shared" si="7"/>
        <v>3</v>
      </c>
    </row>
    <row r="118" spans="1:39">
      <c r="A118" s="492" t="str">
        <f>[1]DATOS_CANTON!A119</f>
        <v>LOJA</v>
      </c>
      <c r="B118" s="499">
        <f>[1]DATOS_CANTON!B119</f>
        <v>1113</v>
      </c>
      <c r="C118" s="492" t="str">
        <f>[1]DATOS_CANTON!C119</f>
        <v>ZAPOTILLO</v>
      </c>
      <c r="D118" s="500">
        <f>([1]DATOS_CANTON!D119-MIN([1]DATOS_CANTON!D$3:D$219))/(MAX([1]DATOS_CANTON!D$3:D$219)-MIN([1]DATOS_CANTON!D$3:D$219))</f>
        <v>0.27206667054368139</v>
      </c>
      <c r="E118" s="500">
        <f>([1]DATOS_CANTON!E119-MIN([1]DATOS_CANTON!E$3:E$219))/(MAX([1]DATOS_CANTON!E$3:E$219)-MIN([1]DATOS_CANTON!E$3:E$219))</f>
        <v>2.530076264594807E-3</v>
      </c>
      <c r="F118" s="500">
        <f>([1]DATOS_CANTON!F119-MIN([1]DATOS_CANTON!F$3:F$219))/(MAX([1]DATOS_CANTON!F$3:F$219)-MIN([1]DATOS_CANTON!F$3:F$219))</f>
        <v>0</v>
      </c>
      <c r="G118" s="500">
        <f>([1]DATOS_CANTON!G119-MIN([1]DATOS_CANTON!G$3:G$219))/(MAX([1]DATOS_CANTON!G$3:G$219)-MIN([1]DATOS_CANTON!G$3:G$219))</f>
        <v>5.4915100987939953E-3</v>
      </c>
      <c r="H118" s="500">
        <f>([1]DATOS_CANTON!H119-MIN([1]DATOS_CANTON!H$3:H$219))/(MAX([1]DATOS_CANTON!H$3:H$219)-MIN([1]DATOS_CANTON!H$3:H$219))</f>
        <v>6.6063849418711934E-2</v>
      </c>
      <c r="I118" s="500">
        <f>([1]DATOS_CANTON!I119-MIN([1]DATOS_CANTON!I$3:I$219))/(MAX([1]DATOS_CANTON!I$3:I$219)-MIN([1]DATOS_CANTON!I$3:I$219))</f>
        <v>3.5156068108091326E-3</v>
      </c>
      <c r="J118" s="500">
        <f>(MAX([1]DATOS_CANTON!J$3:J$219)-[1]DATOS_CANTON!J119)/(MAX([1]DATOS_CANTON!J$3:J$219)-MIN([1]DATOS_CANTON!J$3:J$219))</f>
        <v>0.99828146493401348</v>
      </c>
      <c r="K118" s="500">
        <f>(MAX([1]DATOS_CANTON!K$3:K$219)-[1]DATOS_CANTON!K119)/(MAX([1]DATOS_CANTON!K$3:K$219)-MIN([1]DATOS_CANTON!K$3:K$219))</f>
        <v>0.99750979398643058</v>
      </c>
      <c r="L118" s="500">
        <f>(MAX([1]DATOS_CANTON!L$3:L$219)-[1]DATOS_CANTON!L119)/(MAX([1]DATOS_CANTON!L$3:L$219)-MIN([1]DATOS_CANTON!L$3:L$219))</f>
        <v>0.99564045228919862</v>
      </c>
      <c r="M118" s="500">
        <f>(MAX([1]DATOS_CANTON!M$3:M$219)-[1]DATOS_CANTON!M119)/(MAX([1]DATOS_CANTON!M$3:M$219)-MIN([1]DATOS_CANTON!M$3:M$219))</f>
        <v>0.99815888391510321</v>
      </c>
      <c r="N118" s="500">
        <f>(MAX([1]DATOS_CANTON!N$3:N$219)-[1]DATOS_CANTON!N119)/(MAX([1]DATOS_CANTON!N$3:N$219)-MIN([1]DATOS_CANTON!N$3:N$219))</f>
        <v>0.99643311239880761</v>
      </c>
      <c r="O118" s="500">
        <f>(MAX([1]DATOS_CANTON!O$3:O$219)-[1]DATOS_CANTON!O119)/(MAX([1]DATOS_CANTON!O$3:O$219)-MIN([1]DATOS_CANTON!O$3:O$219))</f>
        <v>0.9987642017141718</v>
      </c>
      <c r="P118" s="500">
        <f>(MAX([1]DATOS_CANTON!P$3:P$219)-[1]DATOS_CANTON!P119)/(MAX([1]DATOS_CANTON!P$3:P$219)-MIN([1]DATOS_CANTON!P$3:P$219))</f>
        <v>0.99775318181577499</v>
      </c>
      <c r="Q118" s="500">
        <f>([1]DATOS_CANTON!Q119-MIN([1]DATOS_CANTON!Q$3:Q$219))/(MAX([1]DATOS_CANTON!Q$3:Q$219)-MIN([1]DATOS_CANTON!Q$3:Q$219))</f>
        <v>3.2420410996407173E-3</v>
      </c>
      <c r="R118" s="500">
        <f>(MAX([1]DATOS_CANTON!R$3:R$219)-[1]DATOS_CANTON!R119)/(MAX([1]DATOS_CANTON!R$3:R$219)-MIN([1]DATOS_CANTON!R$3:R$219))</f>
        <v>0.99949376209302976</v>
      </c>
      <c r="S118" s="500">
        <f>(MAX([1]DATOS_CANTON!S$3:S$219)-[1]DATOS_CANTON!S119)/(MAX([1]DATOS_CANTON!S$3:S$219)-MIN([1]DATOS_CANTON!S$3:S$219))</f>
        <v>0.99915317205358511</v>
      </c>
      <c r="T118" s="500">
        <f>([1]DATOS_CANTON!T119-MIN([1]DATOS_CANTON!T$3:T$219))/(MAX([1]DATOS_CANTON!T$3:T$219)-MIN([1]DATOS_CANTON!T$3:T$219))</f>
        <v>0.41927954223138214</v>
      </c>
      <c r="U118" s="500">
        <f>(MAX([1]DATOS_CANTON!U$3:U$219)-[1]DATOS_CANTON!U119)/(MAX([1]DATOS_CANTON!U$3:U$219)-MIN([1]DATOS_CANTON!U$3:U$219))</f>
        <v>0.93889568069082552</v>
      </c>
      <c r="V118" s="500">
        <f>(MAX([1]DATOS_CANTON!V$3:V$219)-[1]DATOS_CANTON!V119)/(MAX([1]DATOS_CANTON!V$3:V$219)-MIN([1]DATOS_CANTON!V$3:V$219))</f>
        <v>0.99971357470781774</v>
      </c>
      <c r="W118" s="500">
        <f>(MAX([1]DATOS_CANTON!W$3:W$219)-[1]DATOS_CANTON!W119)/(MAX([1]DATOS_CANTON!W$3:W$219)-MIN([1]DATOS_CANTON!W$3:W$219))</f>
        <v>0.99718506646941585</v>
      </c>
      <c r="X118" s="500">
        <f>([1]DATOS_CANTON!X119-MIN([1]DATOS_CANTON!X$3:X$219))/(MAX([1]DATOS_CANTON!X$3:X$219)-MIN([1]DATOS_CANTON!X$3:X$219))</f>
        <v>0.1276595744680851</v>
      </c>
      <c r="Y118" s="500">
        <f>(MAX([1]DATOS_CANTON!Y$3:Y$219)-[1]DATOS_CANTON!Y119)/(MAX([1]DATOS_CANTON!Y$3:Y$219)-MIN([1]DATOS_CANTON!Y$3:Y$219))</f>
        <v>0.89722603954251268</v>
      </c>
      <c r="Z118" s="500">
        <f>(MAX([1]DATOS_CANTON!Z$3:Z$219)-[1]DATOS_CANTON!Z119)/(MAX([1]DATOS_CANTON!Z$3:Z$219)-MIN([1]DATOS_CANTON!Z$3:Z$219))</f>
        <v>0.99216159179981911</v>
      </c>
      <c r="AA118" s="500">
        <f>(MAX([1]DATOS_CANTON!AA$3:AA$219)-[1]DATOS_CANTON!AA119)/(MAX([1]DATOS_CANTON!AA$3:AA$219)-MIN([1]DATOS_CANTON!AA$3:AA$219))</f>
        <v>0.99597462795803859</v>
      </c>
      <c r="AB118" s="500">
        <f>(MAX([1]DATOS_CANTON!AB$3:AB$219)-[1]DATOS_CANTON!AB119)/(MAX([1]DATOS_CANTON!AB$3:AB$219)-MIN([1]DATOS_CANTON!AB$3:AB$219))</f>
        <v>9.0339127956682835E-2</v>
      </c>
      <c r="AC118" s="500">
        <f>(MAX([1]DATOS_CANTON!AC$3:AC$219)-[1]DATOS_CANTON!AC119)/(MAX([1]DATOS_CANTON!AC$3:AC$219)-MIN([1]DATOS_CANTON!AC$3:AC$219))</f>
        <v>0.99567947186130934</v>
      </c>
      <c r="AD118" s="500">
        <f>([1]DATOS_CANTON!AD119-MIN([1]DATOS_CANTON!AD$3:AD$219))/(MAX([1]DATOS_CANTON!AD$3:AD$219)-MIN([1]DATOS_CANTON!AD$3:AD$219))</f>
        <v>5.3380782918149468E-3</v>
      </c>
      <c r="AE118" s="500">
        <f>(MAX([1]DATOS_CANTON!AE$3:AE$219)-[1]DATOS_CANTON!AE119)/(MAX([1]DATOS_CANTON!AE$3:AE$219)-MIN([1]DATOS_CANTON!AE$3:AE$219))</f>
        <v>1</v>
      </c>
      <c r="AF118" s="500">
        <f>(MAX([1]DATOS_CANTON!AF$3:AF$219)-[1]DATOS_CANTON!AF119)/(MAX([1]DATOS_CANTON!AF$3:AF$219)-MIN([1]DATOS_CANTON!AF$3:AF$219))</f>
        <v>1</v>
      </c>
      <c r="AG118" s="500">
        <f>([1]DATOS_CANTON!AG119-MIN([1]DATOS_CANTON!AG$3:AG$219))/(MAX([1]DATOS_CANTON!AG$3:AG$219)-MIN([1]DATOS_CANTON!AG$3:AG$219))</f>
        <v>0.28717694540819938</v>
      </c>
      <c r="AH118" s="500">
        <f>(MAX([1]DATOS_CANTON!AH$3:AH$219)-[1]DATOS_CANTON!AH119)/(MAX([1]DATOS_CANTON!AH$3:AH$219)-MIN([1]DATOS_CANTON!AH$3:AH$219))</f>
        <v>1</v>
      </c>
      <c r="AI118" s="501">
        <f t="shared" si="4"/>
        <v>0.59992778980601491</v>
      </c>
      <c r="AJ118" s="501">
        <f t="shared" si="5"/>
        <v>0.81027669483084219</v>
      </c>
      <c r="AK118" s="501"/>
      <c r="AL118" s="502" t="str">
        <f t="shared" si="6"/>
        <v>ALTAMENTE VULNERABLE</v>
      </c>
      <c r="AM118" s="503" t="str">
        <f t="shared" si="7"/>
        <v>4</v>
      </c>
    </row>
    <row r="119" spans="1:39">
      <c r="A119" s="492" t="str">
        <f>[1]DATOS_CANTON!A120</f>
        <v>LOJA</v>
      </c>
      <c r="B119" s="499">
        <f>[1]DATOS_CANTON!B120</f>
        <v>1114</v>
      </c>
      <c r="C119" s="492" t="str">
        <f>[1]DATOS_CANTON!C120</f>
        <v>PINDAL</v>
      </c>
      <c r="D119" s="500">
        <f>([1]DATOS_CANTON!D120-MIN([1]DATOS_CANTON!D$3:D$219))/(MAX([1]DATOS_CANTON!D$3:D$219)-MIN([1]DATOS_CANTON!D$3:D$219))</f>
        <v>0.1855723116516623</v>
      </c>
      <c r="E119" s="500">
        <f>([1]DATOS_CANTON!E120-MIN([1]DATOS_CANTON!E$3:E$219))/(MAX([1]DATOS_CANTON!E$3:E$219)-MIN([1]DATOS_CANTON!E$3:E$219))</f>
        <v>1.1056359862238237E-2</v>
      </c>
      <c r="F119" s="500">
        <f>([1]DATOS_CANTON!F120-MIN([1]DATOS_CANTON!F$3:F$219))/(MAX([1]DATOS_CANTON!F$3:F$219)-MIN([1]DATOS_CANTON!F$3:F$219))</f>
        <v>0</v>
      </c>
      <c r="G119" s="500">
        <f>([1]DATOS_CANTON!G120-MIN([1]DATOS_CANTON!G$3:G$219))/(MAX([1]DATOS_CANTON!G$3:G$219)-MIN([1]DATOS_CANTON!G$3:G$219))</f>
        <v>3.129141347658241E-3</v>
      </c>
      <c r="H119" s="500">
        <f>([1]DATOS_CANTON!H120-MIN([1]DATOS_CANTON!H$3:H$219))/(MAX([1]DATOS_CANTON!H$3:H$219)-MIN([1]DATOS_CANTON!H$3:H$219))</f>
        <v>3.3216460601587006E-2</v>
      </c>
      <c r="I119" s="500">
        <f>([1]DATOS_CANTON!I120-MIN([1]DATOS_CANTON!I$3:I$219))/(MAX([1]DATOS_CANTON!I$3:I$219)-MIN([1]DATOS_CANTON!I$3:I$219))</f>
        <v>1.2463718627283592E-2</v>
      </c>
      <c r="J119" s="500">
        <f>(MAX([1]DATOS_CANTON!J$3:J$219)-[1]DATOS_CANTON!J120)/(MAX([1]DATOS_CANTON!J$3:J$219)-MIN([1]DATOS_CANTON!J$3:J$219))</f>
        <v>0.99895426110488494</v>
      </c>
      <c r="K119" s="500">
        <f>(MAX([1]DATOS_CANTON!K$3:K$219)-[1]DATOS_CANTON!K120)/(MAX([1]DATOS_CANTON!K$3:K$219)-MIN([1]DATOS_CANTON!K$3:K$219))</f>
        <v>0.99814006945388489</v>
      </c>
      <c r="L119" s="500">
        <f>(MAX([1]DATOS_CANTON!L$3:L$219)-[1]DATOS_CANTON!L120)/(MAX([1]DATOS_CANTON!L$3:L$219)-MIN([1]DATOS_CANTON!L$3:L$219))</f>
        <v>0.99706773236912638</v>
      </c>
      <c r="M119" s="500">
        <f>(MAX([1]DATOS_CANTON!M$3:M$219)-[1]DATOS_CANTON!M120)/(MAX([1]DATOS_CANTON!M$3:M$219)-MIN([1]DATOS_CANTON!M$3:M$219))</f>
        <v>0.99873779995596978</v>
      </c>
      <c r="N119" s="500">
        <f>(MAX([1]DATOS_CANTON!N$3:N$219)-[1]DATOS_CANTON!N120)/(MAX([1]DATOS_CANTON!N$3:N$219)-MIN([1]DATOS_CANTON!N$3:N$219))</f>
        <v>0.99743924894133063</v>
      </c>
      <c r="O119" s="500">
        <f>(MAX([1]DATOS_CANTON!O$3:O$219)-[1]DATOS_CANTON!O120)/(MAX([1]DATOS_CANTON!O$3:O$219)-MIN([1]DATOS_CANTON!O$3:O$219))</f>
        <v>0.99918884488391646</v>
      </c>
      <c r="P119" s="500">
        <f>(MAX([1]DATOS_CANTON!P$3:P$219)-[1]DATOS_CANTON!P120)/(MAX([1]DATOS_CANTON!P$3:P$219)-MIN([1]DATOS_CANTON!P$3:P$219))</f>
        <v>0.99852800756822968</v>
      </c>
      <c r="Q119" s="500">
        <f>([1]DATOS_CANTON!Q120-MIN([1]DATOS_CANTON!Q$3:Q$219))/(MAX([1]DATOS_CANTON!Q$3:Q$219)-MIN([1]DATOS_CANTON!Q$3:Q$219))</f>
        <v>1.6565463641689121E-3</v>
      </c>
      <c r="R119" s="500">
        <f>(MAX([1]DATOS_CANTON!R$3:R$219)-[1]DATOS_CANTON!R120)/(MAX([1]DATOS_CANTON!R$3:R$219)-MIN([1]DATOS_CANTON!R$3:R$219))</f>
        <v>0.9997111648751642</v>
      </c>
      <c r="S119" s="500">
        <f>(MAX([1]DATOS_CANTON!S$3:S$219)-[1]DATOS_CANTON!S120)/(MAX([1]DATOS_CANTON!S$3:S$219)-MIN([1]DATOS_CANTON!S$3:S$219))</f>
        <v>0.99961756157258685</v>
      </c>
      <c r="T119" s="500">
        <f>([1]DATOS_CANTON!T120-MIN([1]DATOS_CANTON!T$3:T$219))/(MAX([1]DATOS_CANTON!T$3:T$219)-MIN([1]DATOS_CANTON!T$3:T$219))</f>
        <v>0.28835518763568485</v>
      </c>
      <c r="U119" s="500">
        <f>(MAX([1]DATOS_CANTON!U$3:U$219)-[1]DATOS_CANTON!U120)/(MAX([1]DATOS_CANTON!U$3:U$219)-MIN([1]DATOS_CANTON!U$3:U$219))</f>
        <v>0.94036239433105917</v>
      </c>
      <c r="V119" s="500">
        <f>(MAX([1]DATOS_CANTON!V$3:V$219)-[1]DATOS_CANTON!V120)/(MAX([1]DATOS_CANTON!V$3:V$219)-MIN([1]DATOS_CANTON!V$3:V$219))</f>
        <v>0.99990343487312494</v>
      </c>
      <c r="W119" s="500">
        <f>(MAX([1]DATOS_CANTON!W$3:W$219)-[1]DATOS_CANTON!W120)/(MAX([1]DATOS_CANTON!W$3:W$219)-MIN([1]DATOS_CANTON!W$3:W$219))</f>
        <v>0.99695904990856599</v>
      </c>
      <c r="X119" s="500">
        <f>([1]DATOS_CANTON!X120-MIN([1]DATOS_CANTON!X$3:X$219))/(MAX([1]DATOS_CANTON!X$3:X$219)-MIN([1]DATOS_CANTON!X$3:X$219))</f>
        <v>6.3829787234042548E-2</v>
      </c>
      <c r="Y119" s="500">
        <f>(MAX([1]DATOS_CANTON!Y$3:Y$219)-[1]DATOS_CANTON!Y120)/(MAX([1]DATOS_CANTON!Y$3:Y$219)-MIN([1]DATOS_CANTON!Y$3:Y$219))</f>
        <v>0.7640249578863374</v>
      </c>
      <c r="Z119" s="500">
        <f>(MAX([1]DATOS_CANTON!Z$3:Z$219)-[1]DATOS_CANTON!Z120)/(MAX([1]DATOS_CANTON!Z$3:Z$219)-MIN([1]DATOS_CANTON!Z$3:Z$219))</f>
        <v>0.99909556828459456</v>
      </c>
      <c r="AA119" s="500">
        <f>(MAX([1]DATOS_CANTON!AA$3:AA$219)-[1]DATOS_CANTON!AA120)/(MAX([1]DATOS_CANTON!AA$3:AA$219)-MIN([1]DATOS_CANTON!AA$3:AA$219))</f>
        <v>0.99853622834837763</v>
      </c>
      <c r="AB119" s="500">
        <f>(MAX([1]DATOS_CANTON!AB$3:AB$219)-[1]DATOS_CANTON!AB120)/(MAX([1]DATOS_CANTON!AB$3:AB$219)-MIN([1]DATOS_CANTON!AB$3:AB$219))</f>
        <v>7.8236914600550989E-2</v>
      </c>
      <c r="AC119" s="500">
        <f>(MAX([1]DATOS_CANTON!AC$3:AC$219)-[1]DATOS_CANTON!AC120)/(MAX([1]DATOS_CANTON!AC$3:AC$219)-MIN([1]DATOS_CANTON!AC$3:AC$219))</f>
        <v>0.99755197874767243</v>
      </c>
      <c r="AD119" s="500">
        <f>([1]DATOS_CANTON!AD120-MIN([1]DATOS_CANTON!AD$3:AD$219))/(MAX([1]DATOS_CANTON!AD$3:AD$219)-MIN([1]DATOS_CANTON!AD$3:AD$219))</f>
        <v>5.3380782918149468E-3</v>
      </c>
      <c r="AE119" s="500">
        <f>(MAX([1]DATOS_CANTON!AE$3:AE$219)-[1]DATOS_CANTON!AE120)/(MAX([1]DATOS_CANTON!AE$3:AE$219)-MIN([1]DATOS_CANTON!AE$3:AE$219))</f>
        <v>1</v>
      </c>
      <c r="AF119" s="500">
        <f>(MAX([1]DATOS_CANTON!AF$3:AF$219)-[1]DATOS_CANTON!AF120)/(MAX([1]DATOS_CANTON!AF$3:AF$219)-MIN([1]DATOS_CANTON!AF$3:AF$219))</f>
        <v>1</v>
      </c>
      <c r="AG119" s="500">
        <f>([1]DATOS_CANTON!AG120-MIN([1]DATOS_CANTON!AG$3:AG$219))/(MAX([1]DATOS_CANTON!AG$3:AG$219)-MIN([1]DATOS_CANTON!AG$3:AG$219))</f>
        <v>0.23341712100828435</v>
      </c>
      <c r="AH119" s="500">
        <f>(MAX([1]DATOS_CANTON!AH$3:AH$219)-[1]DATOS_CANTON!AH120)/(MAX([1]DATOS_CANTON!AH$3:AH$219)-MIN([1]DATOS_CANTON!AH$3:AH$219))</f>
        <v>1</v>
      </c>
      <c r="AI119" s="501">
        <f t="shared" si="4"/>
        <v>0.57772277313209286</v>
      </c>
      <c r="AJ119" s="501">
        <f t="shared" si="5"/>
        <v>0.75417211986869437</v>
      </c>
      <c r="AK119" s="501"/>
      <c r="AL119" s="502" t="str">
        <f t="shared" si="6"/>
        <v>VULNERABLE.</v>
      </c>
      <c r="AM119" s="503" t="str">
        <f t="shared" si="7"/>
        <v>3</v>
      </c>
    </row>
    <row r="120" spans="1:39">
      <c r="A120" s="492" t="str">
        <f>[1]DATOS_CANTON!A121</f>
        <v>LOJA</v>
      </c>
      <c r="B120" s="499">
        <f>[1]DATOS_CANTON!B121</f>
        <v>1115</v>
      </c>
      <c r="C120" s="492" t="str">
        <f>[1]DATOS_CANTON!C121</f>
        <v>QUILANGA</v>
      </c>
      <c r="D120" s="500">
        <f>([1]DATOS_CANTON!D121-MIN([1]DATOS_CANTON!D$3:D$219))/(MAX([1]DATOS_CANTON!D$3:D$219)-MIN([1]DATOS_CANTON!D$3:D$219))</f>
        <v>0.2640274240593477</v>
      </c>
      <c r="E120" s="500">
        <f>([1]DATOS_CANTON!E121-MIN([1]DATOS_CANTON!E$3:E$219))/(MAX([1]DATOS_CANTON!E$3:E$219)-MIN([1]DATOS_CANTON!E$3:E$219))</f>
        <v>4.6594655757652348E-3</v>
      </c>
      <c r="F120" s="500">
        <f>([1]DATOS_CANTON!F121-MIN([1]DATOS_CANTON!F$3:F$219))/(MAX([1]DATOS_CANTON!F$3:F$219)-MIN([1]DATOS_CANTON!F$3:F$219))</f>
        <v>0</v>
      </c>
      <c r="G120" s="500">
        <f>([1]DATOS_CANTON!G121-MIN([1]DATOS_CANTON!G$3:G$219))/(MAX([1]DATOS_CANTON!G$3:G$219)-MIN([1]DATOS_CANTON!G$3:G$219))</f>
        <v>6.1607740414234495E-4</v>
      </c>
      <c r="H120" s="500">
        <f>([1]DATOS_CANTON!H121-MIN([1]DATOS_CANTON!H$3:H$219))/(MAX([1]DATOS_CANTON!H$3:H$219)-MIN([1]DATOS_CANTON!H$3:H$219))</f>
        <v>4.6872116626683891E-2</v>
      </c>
      <c r="I120" s="500">
        <f>([1]DATOS_CANTON!I121-MIN([1]DATOS_CANTON!I$3:I$219))/(MAX([1]DATOS_CANTON!I$3:I$219)-MIN([1]DATOS_CANTON!I$3:I$219))</f>
        <v>7.3416424790848558E-3</v>
      </c>
      <c r="J120" s="500">
        <f>(MAX([1]DATOS_CANTON!J$3:J$219)-[1]DATOS_CANTON!J121)/(MAX([1]DATOS_CANTON!J$3:J$219)-MIN([1]DATOS_CANTON!J$3:J$219))</f>
        <v>0.99934594466954274</v>
      </c>
      <c r="K120" s="500">
        <f>(MAX([1]DATOS_CANTON!K$3:K$219)-[1]DATOS_CANTON!K121)/(MAX([1]DATOS_CANTON!K$3:K$219)-MIN([1]DATOS_CANTON!K$3:K$219))</f>
        <v>0.99918434939505918</v>
      </c>
      <c r="L120" s="500">
        <f>(MAX([1]DATOS_CANTON!L$3:L$219)-[1]DATOS_CANTON!L121)/(MAX([1]DATOS_CANTON!L$3:L$219)-MIN([1]DATOS_CANTON!L$3:L$219))</f>
        <v>0.99834435510728392</v>
      </c>
      <c r="M120" s="500">
        <f>(MAX([1]DATOS_CANTON!M$3:M$219)-[1]DATOS_CANTON!M121)/(MAX([1]DATOS_CANTON!M$3:M$219)-MIN([1]DATOS_CANTON!M$3:M$219))</f>
        <v>0.99916505630162344</v>
      </c>
      <c r="N120" s="500">
        <f>(MAX([1]DATOS_CANTON!N$3:N$219)-[1]DATOS_CANTON!N121)/(MAX([1]DATOS_CANTON!N$3:N$219)-MIN([1]DATOS_CANTON!N$3:N$219))</f>
        <v>0.99871428215274038</v>
      </c>
      <c r="O120" s="500">
        <f>(MAX([1]DATOS_CANTON!O$3:O$219)-[1]DATOS_CANTON!O121)/(MAX([1]DATOS_CANTON!O$3:O$219)-MIN([1]DATOS_CANTON!O$3:O$219))</f>
        <v>0.99942803164891547</v>
      </c>
      <c r="P120" s="500">
        <f>(MAX([1]DATOS_CANTON!P$3:P$219)-[1]DATOS_CANTON!P121)/(MAX([1]DATOS_CANTON!P$3:P$219)-MIN([1]DATOS_CANTON!P$3:P$219))</f>
        <v>0.99876804470338643</v>
      </c>
      <c r="Q120" s="500">
        <f>([1]DATOS_CANTON!Q121-MIN([1]DATOS_CANTON!Q$3:Q$219))/(MAX([1]DATOS_CANTON!Q$3:Q$219)-MIN([1]DATOS_CANTON!Q$3:Q$219))</f>
        <v>6.017029535118634E-4</v>
      </c>
      <c r="R120" s="500">
        <f>(MAX([1]DATOS_CANTON!R$3:R$219)-[1]DATOS_CANTON!R121)/(MAX([1]DATOS_CANTON!R$3:R$219)-MIN([1]DATOS_CANTON!R$3:R$219))</f>
        <v>0.99986955833071933</v>
      </c>
      <c r="S120" s="500">
        <f>(MAX([1]DATOS_CANTON!S$3:S$219)-[1]DATOS_CANTON!S121)/(MAX([1]DATOS_CANTON!S$3:S$219)-MIN([1]DATOS_CANTON!S$3:S$219))</f>
        <v>0.99986887825345838</v>
      </c>
      <c r="T120" s="500">
        <f>([1]DATOS_CANTON!T121-MIN([1]DATOS_CANTON!T$3:T$219))/(MAX([1]DATOS_CANTON!T$3:T$219)-MIN([1]DATOS_CANTON!T$3:T$219))</f>
        <v>0.42178213388723068</v>
      </c>
      <c r="U120" s="500">
        <f>(MAX([1]DATOS_CANTON!U$3:U$219)-[1]DATOS_CANTON!U121)/(MAX([1]DATOS_CANTON!U$3:U$219)-MIN([1]DATOS_CANTON!U$3:U$219))</f>
        <v>1</v>
      </c>
      <c r="V120" s="500">
        <f>(MAX([1]DATOS_CANTON!V$3:V$219)-[1]DATOS_CANTON!V121)/(MAX([1]DATOS_CANTON!V$3:V$219)-MIN([1]DATOS_CANTON!V$3:V$219))</f>
        <v>0.99981160988500661</v>
      </c>
      <c r="W120" s="500">
        <f>(MAX([1]DATOS_CANTON!W$3:W$219)-[1]DATOS_CANTON!W121)/(MAX([1]DATOS_CANTON!W$3:W$219)-MIN([1]DATOS_CANTON!W$3:W$219))</f>
        <v>0.99889046415582816</v>
      </c>
      <c r="X120" s="500">
        <f>([1]DATOS_CANTON!X121-MIN([1]DATOS_CANTON!X$3:X$219))/(MAX([1]DATOS_CANTON!X$3:X$219)-MIN([1]DATOS_CANTON!X$3:X$219))</f>
        <v>0</v>
      </c>
      <c r="Y120" s="500">
        <f>(MAX([1]DATOS_CANTON!Y$3:Y$219)-[1]DATOS_CANTON!Y121)/(MAX([1]DATOS_CANTON!Y$3:Y$219)-MIN([1]DATOS_CANTON!Y$3:Y$219))</f>
        <v>0.78282841910900214</v>
      </c>
      <c r="Z120" s="500">
        <f>(MAX([1]DATOS_CANTON!Z$3:Z$219)-[1]DATOS_CANTON!Z121)/(MAX([1]DATOS_CANTON!Z$3:Z$219)-MIN([1]DATOS_CANTON!Z$3:Z$219))</f>
        <v>0.99608079589990961</v>
      </c>
      <c r="AA120" s="500">
        <f>(MAX([1]DATOS_CANTON!AA$3:AA$219)-[1]DATOS_CANTON!AA121)/(MAX([1]DATOS_CANTON!AA$3:AA$219)-MIN([1]DATOS_CANTON!AA$3:AA$219))</f>
        <v>0.99926811417418882</v>
      </c>
      <c r="AB120" s="500">
        <f>(MAX([1]DATOS_CANTON!AB$3:AB$219)-[1]DATOS_CANTON!AB121)/(MAX([1]DATOS_CANTON!AB$3:AB$219)-MIN([1]DATOS_CANTON!AB$3:AB$219))</f>
        <v>0</v>
      </c>
      <c r="AC120" s="500">
        <f>(MAX([1]DATOS_CANTON!AC$3:AC$219)-[1]DATOS_CANTON!AC121)/(MAX([1]DATOS_CANTON!AC$3:AC$219)-MIN([1]DATOS_CANTON!AC$3:AC$219))</f>
        <v>0.99884897126807082</v>
      </c>
      <c r="AD120" s="500">
        <f>([1]DATOS_CANTON!AD121-MIN([1]DATOS_CANTON!AD$3:AD$219))/(MAX([1]DATOS_CANTON!AD$3:AD$219)-MIN([1]DATOS_CANTON!AD$3:AD$219))</f>
        <v>1.7793594306049821E-3</v>
      </c>
      <c r="AE120" s="500">
        <f>(MAX([1]DATOS_CANTON!AE$3:AE$219)-[1]DATOS_CANTON!AE121)/(MAX([1]DATOS_CANTON!AE$3:AE$219)-MIN([1]DATOS_CANTON!AE$3:AE$219))</f>
        <v>1</v>
      </c>
      <c r="AF120" s="500">
        <f>(MAX([1]DATOS_CANTON!AF$3:AF$219)-[1]DATOS_CANTON!AF121)/(MAX([1]DATOS_CANTON!AF$3:AF$219)-MIN([1]DATOS_CANTON!AF$3:AF$219))</f>
        <v>1</v>
      </c>
      <c r="AG120" s="500">
        <f>([1]DATOS_CANTON!AG121-MIN([1]DATOS_CANTON!AG$3:AG$219))/(MAX([1]DATOS_CANTON!AG$3:AG$219)-MIN([1]DATOS_CANTON!AG$3:AG$219))</f>
        <v>8.7375203568646892E-3</v>
      </c>
      <c r="AH120" s="500">
        <f>(MAX([1]DATOS_CANTON!AH$3:AH$219)-[1]DATOS_CANTON!AH121)/(MAX([1]DATOS_CANTON!AH$3:AH$219)-MIN([1]DATOS_CANTON!AH$3:AH$219))</f>
        <v>1</v>
      </c>
      <c r="AI120" s="501">
        <f t="shared" si="4"/>
        <v>0.57462250670157389</v>
      </c>
      <c r="AJ120" s="501">
        <f t="shared" si="5"/>
        <v>0.74633879405282322</v>
      </c>
      <c r="AK120" s="501"/>
      <c r="AL120" s="502" t="str">
        <f t="shared" si="6"/>
        <v>VULNERABLE.</v>
      </c>
      <c r="AM120" s="503" t="str">
        <f t="shared" si="7"/>
        <v>3</v>
      </c>
    </row>
    <row r="121" spans="1:39">
      <c r="A121" s="492" t="str">
        <f>[1]DATOS_CANTON!A122</f>
        <v>LOJA</v>
      </c>
      <c r="B121" s="499">
        <f>[1]DATOS_CANTON!B122</f>
        <v>1116</v>
      </c>
      <c r="C121" s="492" t="str">
        <f>[1]DATOS_CANTON!C122</f>
        <v>OLMEDO</v>
      </c>
      <c r="D121" s="500">
        <f>([1]DATOS_CANTON!D122-MIN([1]DATOS_CANTON!D$3:D$219))/(MAX([1]DATOS_CANTON!D$3:D$219)-MIN([1]DATOS_CANTON!D$3:D$219))</f>
        <v>0.15431441019704803</v>
      </c>
      <c r="E121" s="500">
        <f>([1]DATOS_CANTON!E122-MIN([1]DATOS_CANTON!E$3:E$219))/(MAX([1]DATOS_CANTON!E$3:E$219)-MIN([1]DATOS_CANTON!E$3:E$219))</f>
        <v>1.1156103656183438E-2</v>
      </c>
      <c r="F121" s="500">
        <f>([1]DATOS_CANTON!F122-MIN([1]DATOS_CANTON!F$3:F$219))/(MAX([1]DATOS_CANTON!F$3:F$219)-MIN([1]DATOS_CANTON!F$3:F$219))</f>
        <v>0</v>
      </c>
      <c r="G121" s="500">
        <f>([1]DATOS_CANTON!G122-MIN([1]DATOS_CANTON!G$3:G$219))/(MAX([1]DATOS_CANTON!G$3:G$219)-MIN([1]DATOS_CANTON!G$3:G$219))</f>
        <v>1.0415697120392162E-3</v>
      </c>
      <c r="H121" s="500">
        <f>([1]DATOS_CANTON!H122-MIN([1]DATOS_CANTON!H$3:H$219))/(MAX([1]DATOS_CANTON!H$3:H$219)-MIN([1]DATOS_CANTON!H$3:H$219))</f>
        <v>2.4912345451190258E-2</v>
      </c>
      <c r="I121" s="500">
        <f>([1]DATOS_CANTON!I122-MIN([1]DATOS_CANTON!I$3:I$219))/(MAX([1]DATOS_CANTON!I$3:I$219)-MIN([1]DATOS_CANTON!I$3:I$219))</f>
        <v>8.1953218371179793E-3</v>
      </c>
      <c r="J121" s="500">
        <f>(MAX([1]DATOS_CANTON!J$3:J$219)-[1]DATOS_CANTON!J122)/(MAX([1]DATOS_CANTON!J$3:J$219)-MIN([1]DATOS_CANTON!J$3:J$219))</f>
        <v>0.99946026379606967</v>
      </c>
      <c r="K121" s="500">
        <f>(MAX([1]DATOS_CANTON!K$3:K$219)-[1]DATOS_CANTON!K122)/(MAX([1]DATOS_CANTON!K$3:K$219)-MIN([1]DATOS_CANTON!K$3:K$219))</f>
        <v>0.9996230705537773</v>
      </c>
      <c r="L121" s="500">
        <f>(MAX([1]DATOS_CANTON!L$3:L$219)-[1]DATOS_CANTON!L122)/(MAX([1]DATOS_CANTON!L$3:L$219)-MIN([1]DATOS_CANTON!L$3:L$219))</f>
        <v>0.99806841429183124</v>
      </c>
      <c r="M121" s="500">
        <f>(MAX([1]DATOS_CANTON!M$3:M$219)-[1]DATOS_CANTON!M122)/(MAX([1]DATOS_CANTON!M$3:M$219)-MIN([1]DATOS_CANTON!M$3:M$219))</f>
        <v>0.99943086845559881</v>
      </c>
      <c r="N121" s="500">
        <f>(MAX([1]DATOS_CANTON!N$3:N$219)-[1]DATOS_CANTON!N122)/(MAX([1]DATOS_CANTON!N$3:N$219)-MIN([1]DATOS_CANTON!N$3:N$219))</f>
        <v>0.99885140164614628</v>
      </c>
      <c r="O121" s="500">
        <f>(MAX([1]DATOS_CANTON!O$3:O$219)-[1]DATOS_CANTON!O122)/(MAX([1]DATOS_CANTON!O$3:O$219)-MIN([1]DATOS_CANTON!O$3:O$219))</f>
        <v>0.99962388747822617</v>
      </c>
      <c r="P121" s="500">
        <f>(MAX([1]DATOS_CANTON!P$3:P$219)-[1]DATOS_CANTON!P122)/(MAX([1]DATOS_CANTON!P$3:P$219)-MIN([1]DATOS_CANTON!P$3:P$219))</f>
        <v>0.99880863921889096</v>
      </c>
      <c r="Q121" s="500">
        <f>([1]DATOS_CANTON!Q122-MIN([1]DATOS_CANTON!Q$3:Q$219))/(MAX([1]DATOS_CANTON!Q$3:Q$219)-MIN([1]DATOS_CANTON!Q$3:Q$219))</f>
        <v>8.9833108170887614E-4</v>
      </c>
      <c r="R121" s="500">
        <f>(MAX([1]DATOS_CANTON!R$3:R$219)-[1]DATOS_CANTON!R122)/(MAX([1]DATOS_CANTON!R$3:R$219)-MIN([1]DATOS_CANTON!R$3:R$219))</f>
        <v>0.99999068273790848</v>
      </c>
      <c r="S121" s="500">
        <f>(MAX([1]DATOS_CANTON!S$3:S$219)-[1]DATOS_CANTON!S122)/(MAX([1]DATOS_CANTON!S$3:S$219)-MIN([1]DATOS_CANTON!S$3:S$219))</f>
        <v>0.9999071220961997</v>
      </c>
      <c r="T121" s="500">
        <f>([1]DATOS_CANTON!T122-MIN([1]DATOS_CANTON!T$3:T$219))/(MAX([1]DATOS_CANTON!T$3:T$219)-MIN([1]DATOS_CANTON!T$3:T$219))</f>
        <v>0.25697435917910083</v>
      </c>
      <c r="U121" s="500">
        <f>(MAX([1]DATOS_CANTON!U$3:U$219)-[1]DATOS_CANTON!U122)/(MAX([1]DATOS_CANTON!U$3:U$219)-MIN([1]DATOS_CANTON!U$3:U$219))</f>
        <v>0.98759849910252018</v>
      </c>
      <c r="V121" s="500">
        <f>(MAX([1]DATOS_CANTON!V$3:V$219)-[1]DATOS_CANTON!V122)/(MAX([1]DATOS_CANTON!V$3:V$219)-MIN([1]DATOS_CANTON!V$3:V$219))</f>
        <v>0.99993782884076454</v>
      </c>
      <c r="W121" s="500">
        <f>(MAX([1]DATOS_CANTON!W$3:W$219)-[1]DATOS_CANTON!W122)/(MAX([1]DATOS_CANTON!W$3:W$219)-MIN([1]DATOS_CANTON!W$3:W$219))</f>
        <v>0.99942468511783678</v>
      </c>
      <c r="X121" s="500">
        <f>([1]DATOS_CANTON!X122-MIN([1]DATOS_CANTON!X$3:X$219))/(MAX([1]DATOS_CANTON!X$3:X$219)-MIN([1]DATOS_CANTON!X$3:X$219))</f>
        <v>6.3829787234042548E-2</v>
      </c>
      <c r="Y121" s="500">
        <f>(MAX([1]DATOS_CANTON!Y$3:Y$219)-[1]DATOS_CANTON!Y122)/(MAX([1]DATOS_CANTON!Y$3:Y$219)-MIN([1]DATOS_CANTON!Y$3:Y$219))</f>
        <v>0.83188635108131515</v>
      </c>
      <c r="Z121" s="500">
        <f>(MAX([1]DATOS_CANTON!Z$3:Z$219)-[1]DATOS_CANTON!Z122)/(MAX([1]DATOS_CANTON!Z$3:Z$219)-MIN([1]DATOS_CANTON!Z$3:Z$219))</f>
        <v>1</v>
      </c>
      <c r="AA121" s="500">
        <f>(MAX([1]DATOS_CANTON!AA$3:AA$219)-[1]DATOS_CANTON!AA122)/(MAX([1]DATOS_CANTON!AA$3:AA$219)-MIN([1]DATOS_CANTON!AA$3:AA$219))</f>
        <v>0.99951207611612591</v>
      </c>
      <c r="AB121" s="500">
        <f>(MAX([1]DATOS_CANTON!AB$3:AB$219)-[1]DATOS_CANTON!AB122)/(MAX([1]DATOS_CANTON!AB$3:AB$219)-MIN([1]DATOS_CANTON!AB$3:AB$219))</f>
        <v>0.18563254926891287</v>
      </c>
      <c r="AC121" s="500">
        <f>(MAX([1]DATOS_CANTON!AC$3:AC$219)-[1]DATOS_CANTON!AC122)/(MAX([1]DATOS_CANTON!AC$3:AC$219)-MIN([1]DATOS_CANTON!AC$3:AC$219))</f>
        <v>0.9985549584941541</v>
      </c>
      <c r="AD121" s="500">
        <f>([1]DATOS_CANTON!AD122-MIN([1]DATOS_CANTON!AD$3:AD$219))/(MAX([1]DATOS_CANTON!AD$3:AD$219)-MIN([1]DATOS_CANTON!AD$3:AD$219))</f>
        <v>7.1174377224199285E-3</v>
      </c>
      <c r="AE121" s="500">
        <f>(MAX([1]DATOS_CANTON!AE$3:AE$219)-[1]DATOS_CANTON!AE122)/(MAX([1]DATOS_CANTON!AE$3:AE$219)-MIN([1]DATOS_CANTON!AE$3:AE$219))</f>
        <v>1</v>
      </c>
      <c r="AF121" s="500">
        <f>(MAX([1]DATOS_CANTON!AF$3:AF$219)-[1]DATOS_CANTON!AF122)/(MAX([1]DATOS_CANTON!AF$3:AF$219)-MIN([1]DATOS_CANTON!AF$3:AF$219))</f>
        <v>1</v>
      </c>
      <c r="AG121" s="500">
        <f>([1]DATOS_CANTON!AG122-MIN([1]DATOS_CANTON!AG$3:AG$219))/(MAX([1]DATOS_CANTON!AG$3:AG$219)-MIN([1]DATOS_CANTON!AG$3:AG$219))</f>
        <v>0.22606740777455214</v>
      </c>
      <c r="AH121" s="500">
        <f>(MAX([1]DATOS_CANTON!AH$3:AH$219)-[1]DATOS_CANTON!AH122)/(MAX([1]DATOS_CANTON!AH$3:AH$219)-MIN([1]DATOS_CANTON!AH$3:AH$219))</f>
        <v>1</v>
      </c>
      <c r="AI121" s="501">
        <f t="shared" si="4"/>
        <v>0.58657920868855806</v>
      </c>
      <c r="AJ121" s="501">
        <f t="shared" si="5"/>
        <v>0.77654934029018075</v>
      </c>
      <c r="AK121" s="501"/>
      <c r="AL121" s="502" t="str">
        <f t="shared" si="6"/>
        <v>VULNERABLE.</v>
      </c>
      <c r="AM121" s="503" t="str">
        <f t="shared" si="7"/>
        <v>3</v>
      </c>
    </row>
    <row r="122" spans="1:39">
      <c r="A122" s="492" t="str">
        <f>[1]DATOS_CANTON!A123</f>
        <v>LOS RIOS</v>
      </c>
      <c r="B122" s="499">
        <f>[1]DATOS_CANTON!B123</f>
        <v>1201</v>
      </c>
      <c r="C122" s="492" t="str">
        <f>[1]DATOS_CANTON!C123</f>
        <v>BABAHOYO</v>
      </c>
      <c r="D122" s="500">
        <f>([1]DATOS_CANTON!D123-MIN([1]DATOS_CANTON!D$3:D$219))/(MAX([1]DATOS_CANTON!D$3:D$219)-MIN([1]DATOS_CANTON!D$3:D$219))</f>
        <v>0.12276355274315241</v>
      </c>
      <c r="E122" s="500">
        <f>([1]DATOS_CANTON!E123-MIN([1]DATOS_CANTON!E$3:E$219))/(MAX([1]DATOS_CANTON!E$3:E$219)-MIN([1]DATOS_CANTON!E$3:E$219))</f>
        <v>3.671500770972861E-2</v>
      </c>
      <c r="F122" s="500">
        <f>([1]DATOS_CANTON!F123-MIN([1]DATOS_CANTON!F$3:F$219))/(MAX([1]DATOS_CANTON!F$3:F$219)-MIN([1]DATOS_CANTON!F$3:F$219))</f>
        <v>9.1324200913242004E-3</v>
      </c>
      <c r="G122" s="500">
        <f>([1]DATOS_CANTON!G123-MIN([1]DATOS_CANTON!G$3:G$219))/(MAX([1]DATOS_CANTON!G$3:G$219)-MIN([1]DATOS_CANTON!G$3:G$219))</f>
        <v>6.9483780321867208E-2</v>
      </c>
      <c r="H122" s="500">
        <f>([1]DATOS_CANTON!H123-MIN([1]DATOS_CANTON!H$3:H$219))/(MAX([1]DATOS_CANTON!H$3:H$219)-MIN([1]DATOS_CANTON!H$3:H$219))</f>
        <v>0.22697914744417788</v>
      </c>
      <c r="I122" s="500">
        <f>([1]DATOS_CANTON!I123-MIN([1]DATOS_CANTON!I$3:I$219))/(MAX([1]DATOS_CANTON!I$3:I$219)-MIN([1]DATOS_CANTON!I$3:I$219))</f>
        <v>1.4031384357489872E-2</v>
      </c>
      <c r="J122" s="500">
        <f>(MAX([1]DATOS_CANTON!J$3:J$219)-[1]DATOS_CANTON!J123)/(MAX([1]DATOS_CANTON!J$3:J$219)-MIN([1]DATOS_CANTON!J$3:J$219))</f>
        <v>0.96139386874665012</v>
      </c>
      <c r="K122" s="500">
        <f>(MAX([1]DATOS_CANTON!K$3:K$219)-[1]DATOS_CANTON!K123)/(MAX([1]DATOS_CANTON!K$3:K$219)-MIN([1]DATOS_CANTON!K$3:K$219))</f>
        <v>0.97270660059072878</v>
      </c>
      <c r="L122" s="500">
        <f>(MAX([1]DATOS_CANTON!L$3:L$219)-[1]DATOS_CANTON!L123)/(MAX([1]DATOS_CANTON!L$3:L$219)-MIN([1]DATOS_CANTON!L$3:L$219))</f>
        <v>0.94099941322930047</v>
      </c>
      <c r="M122" s="500">
        <f>(MAX([1]DATOS_CANTON!M$3:M$219)-[1]DATOS_CANTON!M123)/(MAX([1]DATOS_CANTON!M$3:M$219)-MIN([1]DATOS_CANTON!M$3:M$219))</f>
        <v>0.95188800013045993</v>
      </c>
      <c r="N122" s="500">
        <f>(MAX([1]DATOS_CANTON!N$3:N$219)-[1]DATOS_CANTON!N123)/(MAX([1]DATOS_CANTON!N$3:N$219)-MIN([1]DATOS_CANTON!N$3:N$219))</f>
        <v>0.94861224388037479</v>
      </c>
      <c r="O122" s="500">
        <f>(MAX([1]DATOS_CANTON!O$3:O$219)-[1]DATOS_CANTON!O123)/(MAX([1]DATOS_CANTON!O$3:O$219)-MIN([1]DATOS_CANTON!O$3:O$219))</f>
        <v>0.98027055836243726</v>
      </c>
      <c r="P122" s="500">
        <f>(MAX([1]DATOS_CANTON!P$3:P$219)-[1]DATOS_CANTON!P123)/(MAX([1]DATOS_CANTON!P$3:P$219)-MIN([1]DATOS_CANTON!P$3:P$219))</f>
        <v>0.94416842134989121</v>
      </c>
      <c r="Q122" s="500">
        <f>([1]DATOS_CANTON!Q123-MIN([1]DATOS_CANTON!Q$3:Q$219))/(MAX([1]DATOS_CANTON!Q$3:Q$219)-MIN([1]DATOS_CANTON!Q$3:Q$219))</f>
        <v>4.3935246626165582E-2</v>
      </c>
      <c r="R122" s="500">
        <f>(MAX([1]DATOS_CANTON!R$3:R$219)-[1]DATOS_CANTON!R123)/(MAX([1]DATOS_CANTON!R$3:R$219)-MIN([1]DATOS_CANTON!R$3:R$219))</f>
        <v>0.98194314606671784</v>
      </c>
      <c r="S122" s="500">
        <f>(MAX([1]DATOS_CANTON!S$3:S$219)-[1]DATOS_CANTON!S123)/(MAX([1]DATOS_CANTON!S$3:S$219)-MIN([1]DATOS_CANTON!S$3:S$219))</f>
        <v>0.97648003671408901</v>
      </c>
      <c r="T122" s="500">
        <f>([1]DATOS_CANTON!T123-MIN([1]DATOS_CANTON!T$3:T$219))/(MAX([1]DATOS_CANTON!T$3:T$219)-MIN([1]DATOS_CANTON!T$3:T$219))</f>
        <v>0.26337015472735659</v>
      </c>
      <c r="U122" s="500">
        <f>(MAX([1]DATOS_CANTON!U$3:U$219)-[1]DATOS_CANTON!U123)/(MAX([1]DATOS_CANTON!U$3:U$219)-MIN([1]DATOS_CANTON!U$3:U$219))</f>
        <v>0.78550320258913509</v>
      </c>
      <c r="V122" s="500">
        <f>(MAX([1]DATOS_CANTON!V$3:V$219)-[1]DATOS_CANTON!V123)/(MAX([1]DATOS_CANTON!V$3:V$219)-MIN([1]DATOS_CANTON!V$3:V$219))</f>
        <v>0.99369191168538462</v>
      </c>
      <c r="W122" s="500">
        <f>(MAX([1]DATOS_CANTON!W$3:W$219)-[1]DATOS_CANTON!W123)/(MAX([1]DATOS_CANTON!W$3:W$219)-MIN([1]DATOS_CANTON!W$3:W$219))</f>
        <v>0.95021471573280736</v>
      </c>
      <c r="X122" s="500">
        <f>([1]DATOS_CANTON!X123-MIN([1]DATOS_CANTON!X$3:X$219))/(MAX([1]DATOS_CANTON!X$3:X$219)-MIN([1]DATOS_CANTON!X$3:X$219))</f>
        <v>0</v>
      </c>
      <c r="Y122" s="500">
        <f>(MAX([1]DATOS_CANTON!Y$3:Y$219)-[1]DATOS_CANTON!Y123)/(MAX([1]DATOS_CANTON!Y$3:Y$219)-MIN([1]DATOS_CANTON!Y$3:Y$219))</f>
        <v>0.6722717642185736</v>
      </c>
      <c r="Z122" s="500">
        <f>(MAX([1]DATOS_CANTON!Z$3:Z$219)-[1]DATOS_CANTON!Z123)/(MAX([1]DATOS_CANTON!Z$3:Z$219)-MIN([1]DATOS_CANTON!Z$3:Z$219))</f>
        <v>0.99065420560747663</v>
      </c>
      <c r="AA122" s="500">
        <f>(MAX([1]DATOS_CANTON!AA$3:AA$219)-[1]DATOS_CANTON!AA123)/(MAX([1]DATOS_CANTON!AA$3:AA$219)-MIN([1]DATOS_CANTON!AA$3:AA$219))</f>
        <v>0.94608441083191019</v>
      </c>
      <c r="AB122" s="500">
        <f>(MAX([1]DATOS_CANTON!AB$3:AB$219)-[1]DATOS_CANTON!AB123)/(MAX([1]DATOS_CANTON!AB$3:AB$219)-MIN([1]DATOS_CANTON!AB$3:AB$219))</f>
        <v>0.21204573757500286</v>
      </c>
      <c r="AC122" s="500">
        <f>(MAX([1]DATOS_CANTON!AC$3:AC$219)-[1]DATOS_CANTON!AC123)/(MAX([1]DATOS_CANTON!AC$3:AC$219)-MIN([1]DATOS_CANTON!AC$3:AC$219))</f>
        <v>0.93957933236163149</v>
      </c>
      <c r="AD122" s="500">
        <f>([1]DATOS_CANTON!AD123-MIN([1]DATOS_CANTON!AD$3:AD$219))/(MAX([1]DATOS_CANTON!AD$3:AD$219)-MIN([1]DATOS_CANTON!AD$3:AD$219))</f>
        <v>8.3629893238434158E-2</v>
      </c>
      <c r="AE122" s="500">
        <f>(MAX([1]DATOS_CANTON!AE$3:AE$219)-[1]DATOS_CANTON!AE123)/(MAX([1]DATOS_CANTON!AE$3:AE$219)-MIN([1]DATOS_CANTON!AE$3:AE$219))</f>
        <v>0.95132127955493739</v>
      </c>
      <c r="AF122" s="500">
        <f>(MAX([1]DATOS_CANTON!AF$3:AF$219)-[1]DATOS_CANTON!AF123)/(MAX([1]DATOS_CANTON!AF$3:AF$219)-MIN([1]DATOS_CANTON!AF$3:AF$219))</f>
        <v>1</v>
      </c>
      <c r="AG122" s="500">
        <f>([1]DATOS_CANTON!AG123-MIN([1]DATOS_CANTON!AG$3:AG$219))/(MAX([1]DATOS_CANTON!AG$3:AG$219)-MIN([1]DATOS_CANTON!AG$3:AG$219))</f>
        <v>0.42329179352828716</v>
      </c>
      <c r="AH122" s="500">
        <f>(MAX([1]DATOS_CANTON!AH$3:AH$219)-[1]DATOS_CANTON!AH123)/(MAX([1]DATOS_CANTON!AH$3:AH$219)-MIN([1]DATOS_CANTON!AH$3:AH$219))</f>
        <v>0.81818181818181823</v>
      </c>
      <c r="AI122" s="501">
        <f t="shared" si="4"/>
        <v>0.56722612996188126</v>
      </c>
      <c r="AJ122" s="501">
        <f t="shared" si="5"/>
        <v>0.72765064896677523</v>
      </c>
      <c r="AK122" s="501"/>
      <c r="AL122" s="502" t="str">
        <f t="shared" si="6"/>
        <v>MODERADAMENTE VULNERABLE</v>
      </c>
      <c r="AM122" s="503" t="str">
        <f t="shared" si="7"/>
        <v>2</v>
      </c>
    </row>
    <row r="123" spans="1:39">
      <c r="A123" s="492" t="str">
        <f>[1]DATOS_CANTON!A124</f>
        <v>LOS RIOS</v>
      </c>
      <c r="B123" s="499">
        <f>[1]DATOS_CANTON!B124</f>
        <v>1202</v>
      </c>
      <c r="C123" s="492" t="str">
        <f>[1]DATOS_CANTON!C124</f>
        <v>BABA</v>
      </c>
      <c r="D123" s="500">
        <f>([1]DATOS_CANTON!D124-MIN([1]DATOS_CANTON!D$3:D$219))/(MAX([1]DATOS_CANTON!D$3:D$219)-MIN([1]DATOS_CANTON!D$3:D$219))</f>
        <v>0.37914730578613071</v>
      </c>
      <c r="E123" s="500">
        <f>([1]DATOS_CANTON!E124-MIN([1]DATOS_CANTON!E$3:E$219))/(MAX([1]DATOS_CANTON!E$3:E$219)-MIN([1]DATOS_CANTON!E$3:E$219))</f>
        <v>1.9869974795174092E-2</v>
      </c>
      <c r="F123" s="500">
        <f>([1]DATOS_CANTON!F124-MIN([1]DATOS_CANTON!F$3:F$219))/(MAX([1]DATOS_CANTON!F$3:F$219)-MIN([1]DATOS_CANTON!F$3:F$219))</f>
        <v>4.5662100456621002E-3</v>
      </c>
      <c r="G123" s="500">
        <f>([1]DATOS_CANTON!G124-MIN([1]DATOS_CANTON!G$3:G$219))/(MAX([1]DATOS_CANTON!G$3:G$219)-MIN([1]DATOS_CANTON!G$3:G$219))</f>
        <v>1.9603671644040227E-2</v>
      </c>
      <c r="H123" s="500">
        <f>([1]DATOS_CANTON!H124-MIN([1]DATOS_CANTON!H$3:H$219))/(MAX([1]DATOS_CANTON!H$3:H$219)-MIN([1]DATOS_CANTON!H$3:H$219))</f>
        <v>0.10998339176969921</v>
      </c>
      <c r="I123" s="500">
        <f>([1]DATOS_CANTON!I124-MIN([1]DATOS_CANTON!I$3:I$219))/(MAX([1]DATOS_CANTON!I$3:I$219)-MIN([1]DATOS_CANTON!I$3:I$219))</f>
        <v>5.1065547053254067E-3</v>
      </c>
      <c r="J123" s="500">
        <f>(MAX([1]DATOS_CANTON!J$3:J$219)-[1]DATOS_CANTON!J124)/(MAX([1]DATOS_CANTON!J$3:J$219)-MIN([1]DATOS_CANTON!J$3:J$219))</f>
        <v>0.99614688321083067</v>
      </c>
      <c r="K123" s="500">
        <f>(MAX([1]DATOS_CANTON!K$3:K$219)-[1]DATOS_CANTON!K124)/(MAX([1]DATOS_CANTON!K$3:K$219)-MIN([1]DATOS_CANTON!K$3:K$219))</f>
        <v>0.99836869879011825</v>
      </c>
      <c r="L123" s="500">
        <f>(MAX([1]DATOS_CANTON!L$3:L$219)-[1]DATOS_CANTON!L124)/(MAX([1]DATOS_CANTON!L$3:L$219)-MIN([1]DATOS_CANTON!L$3:L$219))</f>
        <v>0.98604754428532915</v>
      </c>
      <c r="M123" s="500">
        <f>(MAX([1]DATOS_CANTON!M$3:M$219)-[1]DATOS_CANTON!M124)/(MAX([1]DATOS_CANTON!M$3:M$219)-MIN([1]DATOS_CANTON!M$3:M$219))</f>
        <v>0.99420268584427973</v>
      </c>
      <c r="N123" s="500">
        <f>(MAX([1]DATOS_CANTON!N$3:N$219)-[1]DATOS_CANTON!N124)/(MAX([1]DATOS_CANTON!N$3:N$219)-MIN([1]DATOS_CANTON!N$3:N$219))</f>
        <v>0.98888441717092213</v>
      </c>
      <c r="O123" s="500">
        <f>(MAX([1]DATOS_CANTON!O$3:O$219)-[1]DATOS_CANTON!O124)/(MAX([1]DATOS_CANTON!O$3:O$219)-MIN([1]DATOS_CANTON!O$3:O$219))</f>
        <v>0.99900685495402586</v>
      </c>
      <c r="P123" s="500">
        <f>(MAX([1]DATOS_CANTON!P$3:P$219)-[1]DATOS_CANTON!P124)/(MAX([1]DATOS_CANTON!P$3:P$219)-MIN([1]DATOS_CANTON!P$3:P$219))</f>
        <v>0.9883140744715212</v>
      </c>
      <c r="Q123" s="500">
        <f>([1]DATOS_CANTON!Q124-MIN([1]DATOS_CANTON!Q$3:Q$219))/(MAX([1]DATOS_CANTON!Q$3:Q$219)-MIN([1]DATOS_CANTON!Q$3:Q$219))</f>
        <v>9.3465187931557909E-3</v>
      </c>
      <c r="R123" s="500">
        <f>(MAX([1]DATOS_CANTON!R$3:R$219)-[1]DATOS_CANTON!R124)/(MAX([1]DATOS_CANTON!R$3:R$219)-MIN([1]DATOS_CANTON!R$3:R$219))</f>
        <v>0.9992235614923769</v>
      </c>
      <c r="S123" s="500">
        <f>(MAX([1]DATOS_CANTON!S$3:S$219)-[1]DATOS_CANTON!S124)/(MAX([1]DATOS_CANTON!S$3:S$219)-MIN([1]DATOS_CANTON!S$3:S$219))</f>
        <v>0.99637776175178649</v>
      </c>
      <c r="T123" s="500">
        <f>([1]DATOS_CANTON!T124-MIN([1]DATOS_CANTON!T$3:T$219))/(MAX([1]DATOS_CANTON!T$3:T$219)-MIN([1]DATOS_CANTON!T$3:T$219))</f>
        <v>0.26389445722439037</v>
      </c>
      <c r="U123" s="500">
        <f>(MAX([1]DATOS_CANTON!U$3:U$219)-[1]DATOS_CANTON!U124)/(MAX([1]DATOS_CANTON!U$3:U$219)-MIN([1]DATOS_CANTON!U$3:U$219))</f>
        <v>0.95389610488259124</v>
      </c>
      <c r="V123" s="500">
        <f>(MAX([1]DATOS_CANTON!V$3:V$219)-[1]DATOS_CANTON!V124)/(MAX([1]DATOS_CANTON!V$3:V$219)-MIN([1]DATOS_CANTON!V$3:V$219))</f>
        <v>0.99901609125323554</v>
      </c>
      <c r="W123" s="500">
        <f>(MAX([1]DATOS_CANTON!W$3:W$219)-[1]DATOS_CANTON!W124)/(MAX([1]DATOS_CANTON!W$3:W$219)-MIN([1]DATOS_CANTON!W$3:W$219))</f>
        <v>0.99547966878300354</v>
      </c>
      <c r="X123" s="500">
        <f>([1]DATOS_CANTON!X124-MIN([1]DATOS_CANTON!X$3:X$219))/(MAX([1]DATOS_CANTON!X$3:X$219)-MIN([1]DATOS_CANTON!X$3:X$219))</f>
        <v>0</v>
      </c>
      <c r="Y123" s="500">
        <f>(MAX([1]DATOS_CANTON!Y$3:Y$219)-[1]DATOS_CANTON!Y124)/(MAX([1]DATOS_CANTON!Y$3:Y$219)-MIN([1]DATOS_CANTON!Y$3:Y$219))</f>
        <v>0.7909586746667493</v>
      </c>
      <c r="Z123" s="500">
        <f>(MAX([1]DATOS_CANTON!Z$3:Z$219)-[1]DATOS_CANTON!Z124)/(MAX([1]DATOS_CANTON!Z$3:Z$219)-MIN([1]DATOS_CANTON!Z$3:Z$219))</f>
        <v>0.99427193246909862</v>
      </c>
      <c r="AA123" s="500">
        <f>(MAX([1]DATOS_CANTON!AA$3:AA$219)-[1]DATOS_CANTON!AA124)/(MAX([1]DATOS_CANTON!AA$3:AA$219)-MIN([1]DATOS_CANTON!AA$3:AA$219))</f>
        <v>0.9953647231031959</v>
      </c>
      <c r="AB123" s="500">
        <f>(MAX([1]DATOS_CANTON!AB$3:AB$219)-[1]DATOS_CANTON!AB124)/(MAX([1]DATOS_CANTON!AB$3:AB$219)-MIN([1]DATOS_CANTON!AB$3:AB$219))</f>
        <v>0.12969777402425051</v>
      </c>
      <c r="AC123" s="500">
        <f>(MAX([1]DATOS_CANTON!AC$3:AC$219)-[1]DATOS_CANTON!AC124)/(MAX([1]DATOS_CANTON!AC$3:AC$219)-MIN([1]DATOS_CANTON!AC$3:AC$219))</f>
        <v>0.98525348697064663</v>
      </c>
      <c r="AD123" s="500">
        <f>([1]DATOS_CANTON!AD124-MIN([1]DATOS_CANTON!AD$3:AD$219))/(MAX([1]DATOS_CANTON!AD$3:AD$219)-MIN([1]DATOS_CANTON!AD$3:AD$219))</f>
        <v>2.1352313167259787E-2</v>
      </c>
      <c r="AE123" s="500">
        <f>(MAX([1]DATOS_CANTON!AE$3:AE$219)-[1]DATOS_CANTON!AE124)/(MAX([1]DATOS_CANTON!AE$3:AE$219)-MIN([1]DATOS_CANTON!AE$3:AE$219))</f>
        <v>0.99026425591098743</v>
      </c>
      <c r="AF123" s="500">
        <f>(MAX([1]DATOS_CANTON!AF$3:AF$219)-[1]DATOS_CANTON!AF124)/(MAX([1]DATOS_CANTON!AF$3:AF$219)-MIN([1]DATOS_CANTON!AF$3:AF$219))</f>
        <v>1</v>
      </c>
      <c r="AG123" s="500">
        <f>([1]DATOS_CANTON!AG124-MIN([1]DATOS_CANTON!AG$3:AG$219))/(MAX([1]DATOS_CANTON!AG$3:AG$219)-MIN([1]DATOS_CANTON!AG$3:AG$219))</f>
        <v>1.3403667775968279E-2</v>
      </c>
      <c r="AH123" s="500">
        <f>(MAX([1]DATOS_CANTON!AH$3:AH$219)-[1]DATOS_CANTON!AH124)/(MAX([1]DATOS_CANTON!AH$3:AH$219)-MIN([1]DATOS_CANTON!AH$3:AH$219))</f>
        <v>1</v>
      </c>
      <c r="AI123" s="501">
        <f t="shared" si="4"/>
        <v>0.58210310611542426</v>
      </c>
      <c r="AJ123" s="501">
        <f t="shared" si="5"/>
        <v>0.76523974138104867</v>
      </c>
      <c r="AK123" s="501"/>
      <c r="AL123" s="502" t="str">
        <f t="shared" si="6"/>
        <v>VULNERABLE.</v>
      </c>
      <c r="AM123" s="503" t="str">
        <f t="shared" si="7"/>
        <v>3</v>
      </c>
    </row>
    <row r="124" spans="1:39">
      <c r="A124" s="492" t="str">
        <f>[1]DATOS_CANTON!A125</f>
        <v>LOS RIOS</v>
      </c>
      <c r="B124" s="499">
        <f>[1]DATOS_CANTON!B125</f>
        <v>1203</v>
      </c>
      <c r="C124" s="492" t="str">
        <f>[1]DATOS_CANTON!C125</f>
        <v>MONTALVO</v>
      </c>
      <c r="D124" s="500">
        <f>([1]DATOS_CANTON!D125-MIN([1]DATOS_CANTON!D$3:D$219))/(MAX([1]DATOS_CANTON!D$3:D$219)-MIN([1]DATOS_CANTON!D$3:D$219))</f>
        <v>0.10446547189044106</v>
      </c>
      <c r="E124" s="500">
        <f>([1]DATOS_CANTON!E125-MIN([1]DATOS_CANTON!E$3:E$219))/(MAX([1]DATOS_CANTON!E$3:E$219)-MIN([1]DATOS_CANTON!E$3:E$219))</f>
        <v>1.7227948074730909E-2</v>
      </c>
      <c r="F124" s="500">
        <f>([1]DATOS_CANTON!F125-MIN([1]DATOS_CANTON!F$3:F$219))/(MAX([1]DATOS_CANTON!F$3:F$219)-MIN([1]DATOS_CANTON!F$3:F$219))</f>
        <v>4.5662100456621002E-3</v>
      </c>
      <c r="G124" s="500">
        <f>([1]DATOS_CANTON!G125-MIN([1]DATOS_CANTON!G$3:G$219))/(MAX([1]DATOS_CANTON!G$3:G$219)-MIN([1]DATOS_CANTON!G$3:G$219))</f>
        <v>9.5469836584360507E-3</v>
      </c>
      <c r="H124" s="500">
        <f>([1]DATOS_CANTON!H125-MIN([1]DATOS_CANTON!H$3:H$219))/(MAX([1]DATOS_CANTON!H$3:H$219)-MIN([1]DATOS_CANTON!H$3:H$219))</f>
        <v>6.4403026388632587E-2</v>
      </c>
      <c r="I124" s="500">
        <f>([1]DATOS_CANTON!I125-MIN([1]DATOS_CANTON!I$3:I$219))/(MAX([1]DATOS_CANTON!I$3:I$219)-MIN([1]DATOS_CANTON!I$3:I$219))</f>
        <v>1.5467117823272852E-2</v>
      </c>
      <c r="J124" s="500">
        <f>(MAX([1]DATOS_CANTON!J$3:J$219)-[1]DATOS_CANTON!J125)/(MAX([1]DATOS_CANTON!J$3:J$219)-MIN([1]DATOS_CANTON!J$3:J$219))</f>
        <v>0.99438524421189145</v>
      </c>
      <c r="K124" s="500">
        <f>(MAX([1]DATOS_CANTON!K$3:K$219)-[1]DATOS_CANTON!K125)/(MAX([1]DATOS_CANTON!K$3:K$219)-MIN([1]DATOS_CANTON!K$3:K$219))</f>
        <v>0.99257263615803848</v>
      </c>
      <c r="L124" s="500">
        <f>(MAX([1]DATOS_CANTON!L$3:L$219)-[1]DATOS_CANTON!L125)/(MAX([1]DATOS_CANTON!L$3:L$219)-MIN([1]DATOS_CANTON!L$3:L$219))</f>
        <v>0.9905149309355028</v>
      </c>
      <c r="M124" s="500">
        <f>(MAX([1]DATOS_CANTON!M$3:M$219)-[1]DATOS_CANTON!M125)/(MAX([1]DATOS_CANTON!M$3:M$219)-MIN([1]DATOS_CANTON!M$3:M$219))</f>
        <v>0.99341503387881902</v>
      </c>
      <c r="N124" s="500">
        <f>(MAX([1]DATOS_CANTON!N$3:N$219)-[1]DATOS_CANTON!N125)/(MAX([1]DATOS_CANTON!N$3:N$219)-MIN([1]DATOS_CANTON!N$3:N$219))</f>
        <v>0.99154132995223965</v>
      </c>
      <c r="O124" s="500">
        <f>(MAX([1]DATOS_CANTON!O$3:O$219)-[1]DATOS_CANTON!O125)/(MAX([1]DATOS_CANTON!O$3:O$219)-MIN([1]DATOS_CANTON!O$3:O$219))</f>
        <v>0.99725281867736648</v>
      </c>
      <c r="P124" s="500">
        <f>(MAX([1]DATOS_CANTON!P$3:P$219)-[1]DATOS_CANTON!P125)/(MAX([1]DATOS_CANTON!P$3:P$219)-MIN([1]DATOS_CANTON!P$3:P$219))</f>
        <v>0.99112039097813365</v>
      </c>
      <c r="Q124" s="500">
        <f>([1]DATOS_CANTON!Q125-MIN([1]DATOS_CANTON!Q$3:Q$219))/(MAX([1]DATOS_CANTON!Q$3:Q$219)-MIN([1]DATOS_CANTON!Q$3:Q$219))</f>
        <v>6.3857030210854402E-3</v>
      </c>
      <c r="R124" s="500">
        <f>(MAX([1]DATOS_CANTON!R$3:R$219)-[1]DATOS_CANTON!R125)/(MAX([1]DATOS_CANTON!R$3:R$219)-MIN([1]DATOS_CANTON!R$3:R$219))</f>
        <v>0.99808685551721676</v>
      </c>
      <c r="S124" s="500">
        <f>(MAX([1]DATOS_CANTON!S$3:S$219)-[1]DATOS_CANTON!S125)/(MAX([1]DATOS_CANTON!S$3:S$219)-MIN([1]DATOS_CANTON!S$3:S$219))</f>
        <v>0.99767805240499141</v>
      </c>
      <c r="T124" s="500">
        <f>([1]DATOS_CANTON!T125-MIN([1]DATOS_CANTON!T$3:T$219))/(MAX([1]DATOS_CANTON!T$3:T$219)-MIN([1]DATOS_CANTON!T$3:T$219))</f>
        <v>0.279354089213256</v>
      </c>
      <c r="U124" s="500">
        <f>(MAX([1]DATOS_CANTON!U$3:U$219)-[1]DATOS_CANTON!U125)/(MAX([1]DATOS_CANTON!U$3:U$219)-MIN([1]DATOS_CANTON!U$3:U$219))</f>
        <v>0.94190010860523654</v>
      </c>
      <c r="V124" s="500">
        <f>(MAX([1]DATOS_CANTON!V$3:V$219)-[1]DATOS_CANTON!V125)/(MAX([1]DATOS_CANTON!V$3:V$219)-MIN([1]DATOS_CANTON!V$3:V$219))</f>
        <v>0.99914064496969412</v>
      </c>
      <c r="W124" s="500">
        <f>(MAX([1]DATOS_CANTON!W$3:W$219)-[1]DATOS_CANTON!W125)/(MAX([1]DATOS_CANTON!W$3:W$219)-MIN([1]DATOS_CANTON!W$3:W$219))</f>
        <v>0.99206887341017891</v>
      </c>
      <c r="X124" s="500">
        <f>([1]DATOS_CANTON!X125-MIN([1]DATOS_CANTON!X$3:X$219))/(MAX([1]DATOS_CANTON!X$3:X$219)-MIN([1]DATOS_CANTON!X$3:X$219))</f>
        <v>0</v>
      </c>
      <c r="Y124" s="500">
        <f>(MAX([1]DATOS_CANTON!Y$3:Y$219)-[1]DATOS_CANTON!Y125)/(MAX([1]DATOS_CANTON!Y$3:Y$219)-MIN([1]DATOS_CANTON!Y$3:Y$219))</f>
        <v>0.75750047221269223</v>
      </c>
      <c r="Z124" s="500">
        <f>(MAX([1]DATOS_CANTON!Z$3:Z$219)-[1]DATOS_CANTON!Z125)/(MAX([1]DATOS_CANTON!Z$3:Z$219)-MIN([1]DATOS_CANTON!Z$3:Z$219))</f>
        <v>1</v>
      </c>
      <c r="AA124" s="500">
        <f>(MAX([1]DATOS_CANTON!AA$3:AA$219)-[1]DATOS_CANTON!AA125)/(MAX([1]DATOS_CANTON!AA$3:AA$219)-MIN([1]DATOS_CANTON!AA$3:AA$219))</f>
        <v>0.99768236155159795</v>
      </c>
      <c r="AB124" s="500">
        <f>(MAX([1]DATOS_CANTON!AB$3:AB$219)-[1]DATOS_CANTON!AB125)/(MAX([1]DATOS_CANTON!AB$3:AB$219)-MIN([1]DATOS_CANTON!AB$3:AB$219))</f>
        <v>0.24120699596386702</v>
      </c>
      <c r="AC124" s="500">
        <f>(MAX([1]DATOS_CANTON!AC$3:AC$219)-[1]DATOS_CANTON!AC125)/(MAX([1]DATOS_CANTON!AC$3:AC$219)-MIN([1]DATOS_CANTON!AC$3:AC$219))</f>
        <v>0.9904435422492186</v>
      </c>
      <c r="AD124" s="500">
        <f>([1]DATOS_CANTON!AD125-MIN([1]DATOS_CANTON!AD$3:AD$219))/(MAX([1]DATOS_CANTON!AD$3:AD$219)-MIN([1]DATOS_CANTON!AD$3:AD$219))</f>
        <v>7.1174377224199285E-3</v>
      </c>
      <c r="AE124" s="500">
        <f>(MAX([1]DATOS_CANTON!AE$3:AE$219)-[1]DATOS_CANTON!AE125)/(MAX([1]DATOS_CANTON!AE$3:AE$219)-MIN([1]DATOS_CANTON!AE$3:AE$219))</f>
        <v>0.99721835883171073</v>
      </c>
      <c r="AF124" s="500">
        <f>(MAX([1]DATOS_CANTON!AF$3:AF$219)-[1]DATOS_CANTON!AF125)/(MAX([1]DATOS_CANTON!AF$3:AF$219)-MIN([1]DATOS_CANTON!AF$3:AF$219))</f>
        <v>1</v>
      </c>
      <c r="AG124" s="500">
        <f>([1]DATOS_CANTON!AG125-MIN([1]DATOS_CANTON!AG$3:AG$219))/(MAX([1]DATOS_CANTON!AG$3:AG$219)-MIN([1]DATOS_CANTON!AG$3:AG$219))</f>
        <v>2.3514833958790626E-2</v>
      </c>
      <c r="AH124" s="500">
        <f>(MAX([1]DATOS_CANTON!AH$3:AH$219)-[1]DATOS_CANTON!AH125)/(MAX([1]DATOS_CANTON!AH$3:AH$219)-MIN([1]DATOS_CANTON!AH$3:AH$219))</f>
        <v>0.81818181818181823</v>
      </c>
      <c r="AI124" s="501">
        <f t="shared" si="4"/>
        <v>0.56630933624249613</v>
      </c>
      <c r="AJ124" s="501">
        <f t="shared" si="5"/>
        <v>0.7253342209852337</v>
      </c>
      <c r="AK124" s="501"/>
      <c r="AL124" s="502" t="str">
        <f t="shared" si="6"/>
        <v>MODERADAMENTE VULNERABLE</v>
      </c>
      <c r="AM124" s="503" t="str">
        <f t="shared" si="7"/>
        <v>2</v>
      </c>
    </row>
    <row r="125" spans="1:39">
      <c r="A125" s="492" t="str">
        <f>[1]DATOS_CANTON!A126</f>
        <v>LOS RIOS</v>
      </c>
      <c r="B125" s="499">
        <f>[1]DATOS_CANTON!B126</f>
        <v>1204</v>
      </c>
      <c r="C125" s="492" t="str">
        <f>[1]DATOS_CANTON!C126</f>
        <v>PUEBLOVIEJO</v>
      </c>
      <c r="D125" s="500">
        <f>([1]DATOS_CANTON!D126-MIN([1]DATOS_CANTON!D$3:D$219))/(MAX([1]DATOS_CANTON!D$3:D$219)-MIN([1]DATOS_CANTON!D$3:D$219))</f>
        <v>0.25048563736715984</v>
      </c>
      <c r="E125" s="500">
        <f>([1]DATOS_CANTON!E126-MIN([1]DATOS_CANTON!E$3:E$219))/(MAX([1]DATOS_CANTON!E$3:E$219)-MIN([1]DATOS_CANTON!E$3:E$219))</f>
        <v>2.8121728234917969E-2</v>
      </c>
      <c r="F125" s="500">
        <f>([1]DATOS_CANTON!F126-MIN([1]DATOS_CANTON!F$3:F$219))/(MAX([1]DATOS_CANTON!F$3:F$219)-MIN([1]DATOS_CANTON!F$3:F$219))</f>
        <v>0</v>
      </c>
      <c r="G125" s="500">
        <f>([1]DATOS_CANTON!G126-MIN([1]DATOS_CANTON!G$3:G$219))/(MAX([1]DATOS_CANTON!G$3:G$219)-MIN([1]DATOS_CANTON!G$3:G$219))</f>
        <v>1.8854627893680108E-2</v>
      </c>
      <c r="H125" s="500">
        <f>([1]DATOS_CANTON!H126-MIN([1]DATOS_CANTON!H$3:H$219))/(MAX([1]DATOS_CANTON!H$3:H$219)-MIN([1]DATOS_CANTON!H$3:H$219))</f>
        <v>0.15187303930614504</v>
      </c>
      <c r="I125" s="500">
        <f>([1]DATOS_CANTON!I126-MIN([1]DATOS_CANTON!I$3:I$219))/(MAX([1]DATOS_CANTON!I$3:I$219)-MIN([1]DATOS_CANTON!I$3:I$219))</f>
        <v>8.4514256445279157E-3</v>
      </c>
      <c r="J125" s="500">
        <f>(MAX([1]DATOS_CANTON!J$3:J$219)-[1]DATOS_CANTON!J126)/(MAX([1]DATOS_CANTON!J$3:J$219)-MIN([1]DATOS_CANTON!J$3:J$219))</f>
        <v>0.99330389771998939</v>
      </c>
      <c r="K125" s="500">
        <f>(MAX([1]DATOS_CANTON!K$3:K$219)-[1]DATOS_CANTON!K126)/(MAX([1]DATOS_CANTON!K$3:K$219)-MIN([1]DATOS_CANTON!K$3:K$219))</f>
        <v>0.98945833384826432</v>
      </c>
      <c r="L125" s="500">
        <f>(MAX([1]DATOS_CANTON!L$3:L$219)-[1]DATOS_CANTON!L126)/(MAX([1]DATOS_CANTON!L$3:L$219)-MIN([1]DATOS_CANTON!L$3:L$219))</f>
        <v>0.98685475046386606</v>
      </c>
      <c r="M125" s="500">
        <f>(MAX([1]DATOS_CANTON!M$3:M$219)-[1]DATOS_CANTON!M126)/(MAX([1]DATOS_CANTON!M$3:M$219)-MIN([1]DATOS_CANTON!M$3:M$219))</f>
        <v>0.99063949838148124</v>
      </c>
      <c r="N125" s="500">
        <f>(MAX([1]DATOS_CANTON!N$3:N$219)-[1]DATOS_CANTON!N126)/(MAX([1]DATOS_CANTON!N$3:N$219)-MIN([1]DATOS_CANTON!N$3:N$219))</f>
        <v>0.98939015660114615</v>
      </c>
      <c r="O125" s="500">
        <f>(MAX([1]DATOS_CANTON!O$3:O$219)-[1]DATOS_CANTON!O126)/(MAX([1]DATOS_CANTON!O$3:O$219)-MIN([1]DATOS_CANTON!O$3:O$219))</f>
        <v>0.99894099193177976</v>
      </c>
      <c r="P125" s="500">
        <f>(MAX([1]DATOS_CANTON!P$3:P$219)-[1]DATOS_CANTON!P126)/(MAX([1]DATOS_CANTON!P$3:P$219)-MIN([1]DATOS_CANTON!P$3:P$219))</f>
        <v>0.98831760442939109</v>
      </c>
      <c r="Q125" s="500">
        <f>([1]DATOS_CANTON!Q126-MIN([1]DATOS_CANTON!Q$3:Q$219))/(MAX([1]DATOS_CANTON!Q$3:Q$219)-MIN([1]DATOS_CANTON!Q$3:Q$219))</f>
        <v>9.6297315788715313E-3</v>
      </c>
      <c r="R125" s="500">
        <f>(MAX([1]DATOS_CANTON!R$3:R$219)-[1]DATOS_CANTON!R126)/(MAX([1]DATOS_CANTON!R$3:R$219)-MIN([1]DATOS_CANTON!R$3:R$219))</f>
        <v>0.99872974660152869</v>
      </c>
      <c r="S125" s="500">
        <f>(MAX([1]DATOS_CANTON!S$3:S$219)-[1]DATOS_CANTON!S126)/(MAX([1]DATOS_CANTON!S$3:S$219)-MIN([1]DATOS_CANTON!S$3:S$219))</f>
        <v>0.99665093205708166</v>
      </c>
      <c r="T125" s="500">
        <f>([1]DATOS_CANTON!T126-MIN([1]DATOS_CANTON!T$3:T$219))/(MAX([1]DATOS_CANTON!T$3:T$219)-MIN([1]DATOS_CANTON!T$3:T$219))</f>
        <v>0.30222778238774128</v>
      </c>
      <c r="U125" s="500">
        <f>(MAX([1]DATOS_CANTON!U$3:U$219)-[1]DATOS_CANTON!U126)/(MAX([1]DATOS_CANTON!U$3:U$219)-MIN([1]DATOS_CANTON!U$3:U$219))</f>
        <v>0.4498814131388888</v>
      </c>
      <c r="V125" s="500">
        <f>(MAX([1]DATOS_CANTON!V$3:V$219)-[1]DATOS_CANTON!V126)/(MAX([1]DATOS_CANTON!V$3:V$219)-MIN([1]DATOS_CANTON!V$3:V$219))</f>
        <v>0.99834386623594296</v>
      </c>
      <c r="W125" s="500">
        <f>(MAX([1]DATOS_CANTON!W$3:W$219)-[1]DATOS_CANTON!W126)/(MAX([1]DATOS_CANTON!W$3:W$219)-MIN([1]DATOS_CANTON!W$3:W$219))</f>
        <v>0.99266473525241938</v>
      </c>
      <c r="X125" s="500">
        <f>([1]DATOS_CANTON!X126-MIN([1]DATOS_CANTON!X$3:X$219))/(MAX([1]DATOS_CANTON!X$3:X$219)-MIN([1]DATOS_CANTON!X$3:X$219))</f>
        <v>0</v>
      </c>
      <c r="Y125" s="500">
        <f>(MAX([1]DATOS_CANTON!Y$3:Y$219)-[1]DATOS_CANTON!Y126)/(MAX([1]DATOS_CANTON!Y$3:Y$219)-MIN([1]DATOS_CANTON!Y$3:Y$219))</f>
        <v>0.75736508154242232</v>
      </c>
      <c r="Z125" s="500">
        <f>(MAX([1]DATOS_CANTON!Z$3:Z$219)-[1]DATOS_CANTON!Z126)/(MAX([1]DATOS_CANTON!Z$3:Z$219)-MIN([1]DATOS_CANTON!Z$3:Z$219))</f>
        <v>0.90654205607476634</v>
      </c>
      <c r="AA125" s="500">
        <f>(MAX([1]DATOS_CANTON!AA$3:AA$219)-[1]DATOS_CANTON!AA126)/(MAX([1]DATOS_CANTON!AA$3:AA$219)-MIN([1]DATOS_CANTON!AA$3:AA$219))</f>
        <v>0.98414247377409125</v>
      </c>
      <c r="AB125" s="500">
        <f>(MAX([1]DATOS_CANTON!AB$3:AB$219)-[1]DATOS_CANTON!AB126)/(MAX([1]DATOS_CANTON!AB$3:AB$219)-MIN([1]DATOS_CANTON!AB$3:AB$219))</f>
        <v>0.20140136543298606</v>
      </c>
      <c r="AC125" s="500">
        <f>(MAX([1]DATOS_CANTON!AC$3:AC$219)-[1]DATOS_CANTON!AC126)/(MAX([1]DATOS_CANTON!AC$3:AC$219)-MIN([1]DATOS_CANTON!AC$3:AC$219))</f>
        <v>0.98665056894599545</v>
      </c>
      <c r="AD125" s="500">
        <f>([1]DATOS_CANTON!AD126-MIN([1]DATOS_CANTON!AD$3:AD$219))/(MAX([1]DATOS_CANTON!AD$3:AD$219)-MIN([1]DATOS_CANTON!AD$3:AD$219))</f>
        <v>2.8469750889679714E-2</v>
      </c>
      <c r="AE125" s="500">
        <f>(MAX([1]DATOS_CANTON!AE$3:AE$219)-[1]DATOS_CANTON!AE126)/(MAX([1]DATOS_CANTON!AE$3:AE$219)-MIN([1]DATOS_CANTON!AE$3:AE$219))</f>
        <v>0.99026425591098743</v>
      </c>
      <c r="AF125" s="500">
        <f>(MAX([1]DATOS_CANTON!AF$3:AF$219)-[1]DATOS_CANTON!AF126)/(MAX([1]DATOS_CANTON!AF$3:AF$219)-MIN([1]DATOS_CANTON!AF$3:AF$219))</f>
        <v>1</v>
      </c>
      <c r="AG125" s="500">
        <f>([1]DATOS_CANTON!AG126-MIN([1]DATOS_CANTON!AG$3:AG$219))/(MAX([1]DATOS_CANTON!AG$3:AG$219)-MIN([1]DATOS_CANTON!AG$3:AG$219))</f>
        <v>3.3526871061389223E-3</v>
      </c>
      <c r="AH125" s="500">
        <f>(MAX([1]DATOS_CANTON!AH$3:AH$219)-[1]DATOS_CANTON!AH126)/(MAX([1]DATOS_CANTON!AH$3:AH$219)-MIN([1]DATOS_CANTON!AH$3:AH$219))</f>
        <v>1</v>
      </c>
      <c r="AI125" s="501">
        <f t="shared" si="4"/>
        <v>0.55935616466258375</v>
      </c>
      <c r="AJ125" s="501">
        <f t="shared" si="5"/>
        <v>0.70776590559693608</v>
      </c>
      <c r="AK125" s="501"/>
      <c r="AL125" s="502" t="str">
        <f t="shared" si="6"/>
        <v>MODERADAMENTE VULNERABLE</v>
      </c>
      <c r="AM125" s="503" t="str">
        <f t="shared" si="7"/>
        <v>2</v>
      </c>
    </row>
    <row r="126" spans="1:39">
      <c r="A126" s="492" t="str">
        <f>[1]DATOS_CANTON!A127</f>
        <v>LOS RIOS</v>
      </c>
      <c r="B126" s="499">
        <f>[1]DATOS_CANTON!B127</f>
        <v>1205</v>
      </c>
      <c r="C126" s="492" t="str">
        <f>[1]DATOS_CANTON!C127</f>
        <v>QUEVEDO</v>
      </c>
      <c r="D126" s="500">
        <f>([1]DATOS_CANTON!D127-MIN([1]DATOS_CANTON!D$3:D$219))/(MAX([1]DATOS_CANTON!D$3:D$219)-MIN([1]DATOS_CANTON!D$3:D$219))</f>
        <v>0.11448795400063536</v>
      </c>
      <c r="E126" s="500">
        <f>([1]DATOS_CANTON!E127-MIN([1]DATOS_CANTON!E$3:E$219))/(MAX([1]DATOS_CANTON!E$3:E$219)-MIN([1]DATOS_CANTON!E$3:E$219))</f>
        <v>0.14823868491784939</v>
      </c>
      <c r="F126" s="500">
        <f>([1]DATOS_CANTON!F127-MIN([1]DATOS_CANTON!F$3:F$219))/(MAX([1]DATOS_CANTON!F$3:F$219)-MIN([1]DATOS_CANTON!F$3:F$219))</f>
        <v>1.8264840182648401E-2</v>
      </c>
      <c r="G126" s="500">
        <f>([1]DATOS_CANTON!G127-MIN([1]DATOS_CANTON!G$3:G$219))/(MAX([1]DATOS_CANTON!G$3:G$219)-MIN([1]DATOS_CANTON!G$3:G$219))</f>
        <v>7.9850723115312841E-2</v>
      </c>
      <c r="H126" s="500">
        <f>([1]DATOS_CANTON!H127-MIN([1]DATOS_CANTON!H$3:H$219))/(MAX([1]DATOS_CANTON!H$3:H$219)-MIN([1]DATOS_CANTON!H$3:H$219))</f>
        <v>0.17549363351171804</v>
      </c>
      <c r="I126" s="500">
        <f>([1]DATOS_CANTON!I127-MIN([1]DATOS_CANTON!I$3:I$219))/(MAX([1]DATOS_CANTON!I$3:I$219)-MIN([1]DATOS_CANTON!I$3:I$219))</f>
        <v>1.4093470128983191E-2</v>
      </c>
      <c r="J126" s="500">
        <f>(MAX([1]DATOS_CANTON!J$3:J$219)-[1]DATOS_CANTON!J127)/(MAX([1]DATOS_CANTON!J$3:J$219)-MIN([1]DATOS_CANTON!J$3:J$219))</f>
        <v>0.95623451538060777</v>
      </c>
      <c r="K126" s="500">
        <f>(MAX([1]DATOS_CANTON!K$3:K$219)-[1]DATOS_CANTON!K127)/(MAX([1]DATOS_CANTON!K$3:K$219)-MIN([1]DATOS_CANTON!K$3:K$219))</f>
        <v>0.95457691214454321</v>
      </c>
      <c r="L126" s="500">
        <f>(MAX([1]DATOS_CANTON!L$3:L$219)-[1]DATOS_CANTON!L127)/(MAX([1]DATOS_CANTON!L$3:L$219)-MIN([1]DATOS_CANTON!L$3:L$219))</f>
        <v>0.93395499310147967</v>
      </c>
      <c r="M126" s="500">
        <f>(MAX([1]DATOS_CANTON!M$3:M$219)-[1]DATOS_CANTON!M127)/(MAX([1]DATOS_CANTON!M$3:M$219)-MIN([1]DATOS_CANTON!M$3:M$219))</f>
        <v>0.9345971641267744</v>
      </c>
      <c r="N126" s="500">
        <f>(MAX([1]DATOS_CANTON!N$3:N$219)-[1]DATOS_CANTON!N127)/(MAX([1]DATOS_CANTON!N$3:N$219)-MIN([1]DATOS_CANTON!N$3:N$219))</f>
        <v>0.94024083169205452</v>
      </c>
      <c r="O126" s="500">
        <f>(MAX([1]DATOS_CANTON!O$3:O$219)-[1]DATOS_CANTON!O127)/(MAX([1]DATOS_CANTON!O$3:O$219)-MIN([1]DATOS_CANTON!O$3:O$219))</f>
        <v>0.9839034240105381</v>
      </c>
      <c r="P126" s="500">
        <f>(MAX([1]DATOS_CANTON!P$3:P$219)-[1]DATOS_CANTON!P127)/(MAX([1]DATOS_CANTON!P$3:P$219)-MIN([1]DATOS_CANTON!P$3:P$219))</f>
        <v>0.93479461822623144</v>
      </c>
      <c r="Q126" s="500">
        <f>([1]DATOS_CANTON!Q127-MIN([1]DATOS_CANTON!Q$3:Q$219))/(MAX([1]DATOS_CANTON!Q$3:Q$219)-MIN([1]DATOS_CANTON!Q$3:Q$219))</f>
        <v>5.3300646271702425E-2</v>
      </c>
      <c r="R126" s="500">
        <f>(MAX([1]DATOS_CANTON!R$3:R$219)-[1]DATOS_CANTON!R127)/(MAX([1]DATOS_CANTON!R$3:R$219)-MIN([1]DATOS_CANTON!R$3:R$219))</f>
        <v>0.97510738144560427</v>
      </c>
      <c r="S126" s="500">
        <f>(MAX([1]DATOS_CANTON!S$3:S$219)-[1]DATOS_CANTON!S127)/(MAX([1]DATOS_CANTON!S$3:S$219)-MIN([1]DATOS_CANTON!S$3:S$219))</f>
        <v>0.96990755916868809</v>
      </c>
      <c r="T126" s="500">
        <f>([1]DATOS_CANTON!T127-MIN([1]DATOS_CANTON!T$3:T$219))/(MAX([1]DATOS_CANTON!T$3:T$219)-MIN([1]DATOS_CANTON!T$3:T$219))</f>
        <v>0.28296904427583786</v>
      </c>
      <c r="U126" s="500">
        <f>(MAX([1]DATOS_CANTON!U$3:U$219)-[1]DATOS_CANTON!U127)/(MAX([1]DATOS_CANTON!U$3:U$219)-MIN([1]DATOS_CANTON!U$3:U$219))</f>
        <v>0.79633496270195081</v>
      </c>
      <c r="V126" s="500">
        <f>(MAX([1]DATOS_CANTON!V$3:V$219)-[1]DATOS_CANTON!V127)/(MAX([1]DATOS_CANTON!V$3:V$219)-MIN([1]DATOS_CANTON!V$3:V$219))</f>
        <v>0.99863287933872524</v>
      </c>
      <c r="W126" s="500">
        <f>(MAX([1]DATOS_CANTON!W$3:W$219)-[1]DATOS_CANTON!W127)/(MAX([1]DATOS_CANTON!W$3:W$219)-MIN([1]DATOS_CANTON!W$3:W$219))</f>
        <v>0.92547617579979047</v>
      </c>
      <c r="X126" s="500">
        <f>([1]DATOS_CANTON!X127-MIN([1]DATOS_CANTON!X$3:X$219))/(MAX([1]DATOS_CANTON!X$3:X$219)-MIN([1]DATOS_CANTON!X$3:X$219))</f>
        <v>0</v>
      </c>
      <c r="Y126" s="500">
        <f>(MAX([1]DATOS_CANTON!Y$3:Y$219)-[1]DATOS_CANTON!Y127)/(MAX([1]DATOS_CANTON!Y$3:Y$219)-MIN([1]DATOS_CANTON!Y$3:Y$219))</f>
        <v>0.62499615730928781</v>
      </c>
      <c r="Z126" s="500">
        <f>(MAX([1]DATOS_CANTON!Z$3:Z$219)-[1]DATOS_CANTON!Z127)/(MAX([1]DATOS_CANTON!Z$3:Z$219)-MIN([1]DATOS_CANTON!Z$3:Z$219))</f>
        <v>0.97738920711486288</v>
      </c>
      <c r="AA126" s="500">
        <f>(MAX([1]DATOS_CANTON!AA$3:AA$219)-[1]DATOS_CANTON!AA127)/(MAX([1]DATOS_CANTON!AA$3:AA$219)-MIN([1]DATOS_CANTON!AA$3:AA$219))</f>
        <v>0.95071968772871429</v>
      </c>
      <c r="AB126" s="500">
        <f>(MAX([1]DATOS_CANTON!AB$3:AB$219)-[1]DATOS_CANTON!AB127)/(MAX([1]DATOS_CANTON!AB$3:AB$219)-MIN([1]DATOS_CANTON!AB$3:AB$219))</f>
        <v>0.1764705882352941</v>
      </c>
      <c r="AC126" s="500">
        <f>(MAX([1]DATOS_CANTON!AC$3:AC$219)-[1]DATOS_CANTON!AC127)/(MAX([1]DATOS_CANTON!AC$3:AC$219)-MIN([1]DATOS_CANTON!AC$3:AC$219))</f>
        <v>0.93646821847025774</v>
      </c>
      <c r="AD126" s="500">
        <f>([1]DATOS_CANTON!AD127-MIN([1]DATOS_CANTON!AD$3:AD$219))/(MAX([1]DATOS_CANTON!AD$3:AD$219)-MIN([1]DATOS_CANTON!AD$3:AD$219))</f>
        <v>5.3380782918149468E-2</v>
      </c>
      <c r="AE126" s="500">
        <f>(MAX([1]DATOS_CANTON!AE$3:AE$219)-[1]DATOS_CANTON!AE127)/(MAX([1]DATOS_CANTON!AE$3:AE$219)-MIN([1]DATOS_CANTON!AE$3:AE$219))</f>
        <v>0.9700973574408901</v>
      </c>
      <c r="AF126" s="500">
        <f>(MAX([1]DATOS_CANTON!AF$3:AF$219)-[1]DATOS_CANTON!AF127)/(MAX([1]DATOS_CANTON!AF$3:AF$219)-MIN([1]DATOS_CANTON!AF$3:AF$219))</f>
        <v>0.96703296703296704</v>
      </c>
      <c r="AG126" s="500">
        <f>([1]DATOS_CANTON!AG127-MIN([1]DATOS_CANTON!AG$3:AG$219))/(MAX([1]DATOS_CANTON!AG$3:AG$219)-MIN([1]DATOS_CANTON!AG$3:AG$219))</f>
        <v>9.6615449975217729E-3</v>
      </c>
      <c r="AH126" s="500">
        <f>(MAX([1]DATOS_CANTON!AH$3:AH$219)-[1]DATOS_CANTON!AH127)/(MAX([1]DATOS_CANTON!AH$3:AH$219)-MIN([1]DATOS_CANTON!AH$3:AH$219))</f>
        <v>0.81818181818181823</v>
      </c>
      <c r="AI126" s="501">
        <f t="shared" si="4"/>
        <v>0.54610646217489323</v>
      </c>
      <c r="AJ126" s="501">
        <f t="shared" si="5"/>
        <v>0.67428838394662294</v>
      </c>
      <c r="AK126" s="501"/>
      <c r="AL126" s="502" t="str">
        <f t="shared" si="6"/>
        <v>MENOS VULNERABLE</v>
      </c>
      <c r="AM126" s="503" t="str">
        <f t="shared" si="7"/>
        <v>1</v>
      </c>
    </row>
    <row r="127" spans="1:39">
      <c r="A127" s="492" t="str">
        <f>[1]DATOS_CANTON!A128</f>
        <v>LOS RIOS</v>
      </c>
      <c r="B127" s="499">
        <f>[1]DATOS_CANTON!B128</f>
        <v>1206</v>
      </c>
      <c r="C127" s="492" t="str">
        <f>[1]DATOS_CANTON!C128</f>
        <v>URDANETA</v>
      </c>
      <c r="D127" s="500">
        <f>([1]DATOS_CANTON!D128-MIN([1]DATOS_CANTON!D$3:D$219))/(MAX([1]DATOS_CANTON!D$3:D$219)-MIN([1]DATOS_CANTON!D$3:D$219))</f>
        <v>0.2352833840145668</v>
      </c>
      <c r="E127" s="500">
        <f>([1]DATOS_CANTON!E128-MIN([1]DATOS_CANTON!E$3:E$219))/(MAX([1]DATOS_CANTON!E$3:E$219)-MIN([1]DATOS_CANTON!E$3:E$219))</f>
        <v>2.0028346589217406E-2</v>
      </c>
      <c r="F127" s="500">
        <f>([1]DATOS_CANTON!F128-MIN([1]DATOS_CANTON!F$3:F$219))/(MAX([1]DATOS_CANTON!F$3:F$219)-MIN([1]DATOS_CANTON!F$3:F$219))</f>
        <v>0</v>
      </c>
      <c r="G127" s="500">
        <f>([1]DATOS_CANTON!G128-MIN([1]DATOS_CANTON!G$3:G$219))/(MAX([1]DATOS_CANTON!G$3:G$219)-MIN([1]DATOS_CANTON!G$3:G$219))</f>
        <v>1.3061727410125831E-2</v>
      </c>
      <c r="H127" s="500">
        <f>([1]DATOS_CANTON!H128-MIN([1]DATOS_CANTON!H$3:H$219))/(MAX([1]DATOS_CANTON!H$3:H$219)-MIN([1]DATOS_CANTON!H$3:H$219))</f>
        <v>5.6283447130466874E-2</v>
      </c>
      <c r="I127" s="500">
        <f>([1]DATOS_CANTON!I128-MIN([1]DATOS_CANTON!I$3:I$219))/(MAX([1]DATOS_CANTON!I$3:I$219)-MIN([1]DATOS_CANTON!I$3:I$219))</f>
        <v>8.0168252440746893E-3</v>
      </c>
      <c r="J127" s="500">
        <f>(MAX([1]DATOS_CANTON!J$3:J$219)-[1]DATOS_CANTON!J128)/(MAX([1]DATOS_CANTON!J$3:J$219)-MIN([1]DATOS_CANTON!J$3:J$219))</f>
        <v>0.99510301839975712</v>
      </c>
      <c r="K127" s="500">
        <f>(MAX([1]DATOS_CANTON!K$3:K$219)-[1]DATOS_CANTON!K128)/(MAX([1]DATOS_CANTON!K$3:K$219)-MIN([1]DATOS_CANTON!K$3:K$219))</f>
        <v>0.98827811213959982</v>
      </c>
      <c r="L127" s="500">
        <f>(MAX([1]DATOS_CANTON!L$3:L$219)-[1]DATOS_CANTON!L128)/(MAX([1]DATOS_CANTON!L$3:L$219)-MIN([1]DATOS_CANTON!L$3:L$219))</f>
        <v>0.98986155383224705</v>
      </c>
      <c r="M127" s="500">
        <f>(MAX([1]DATOS_CANTON!M$3:M$219)-[1]DATOS_CANTON!M128)/(MAX([1]DATOS_CANTON!M$3:M$219)-MIN([1]DATOS_CANTON!M$3:M$219))</f>
        <v>0.99273338062506622</v>
      </c>
      <c r="N127" s="500">
        <f>(MAX([1]DATOS_CANTON!N$3:N$219)-[1]DATOS_CANTON!N128)/(MAX([1]DATOS_CANTON!N$3:N$219)-MIN([1]DATOS_CANTON!N$3:N$219))</f>
        <v>0.99160543776733845</v>
      </c>
      <c r="O127" s="500">
        <f>(MAX([1]DATOS_CANTON!O$3:O$219)-[1]DATOS_CANTON!O128)/(MAX([1]DATOS_CANTON!O$3:O$219)-MIN([1]DATOS_CANTON!O$3:O$219))</f>
        <v>0.99819050012565969</v>
      </c>
      <c r="P127" s="500">
        <f>(MAX([1]DATOS_CANTON!P$3:P$219)-[1]DATOS_CANTON!P128)/(MAX([1]DATOS_CANTON!P$3:P$219)-MIN([1]DATOS_CANTON!P$3:P$219))</f>
        <v>0.98996962471252903</v>
      </c>
      <c r="Q127" s="500">
        <f>([1]DATOS_CANTON!Q128-MIN([1]DATOS_CANTON!Q$3:Q$219))/(MAX([1]DATOS_CANTON!Q$3:Q$219)-MIN([1]DATOS_CANTON!Q$3:Q$219))</f>
        <v>7.7232623529218869E-3</v>
      </c>
      <c r="R127" s="500">
        <f>(MAX([1]DATOS_CANTON!R$3:R$219)-[1]DATOS_CANTON!R128)/(MAX([1]DATOS_CANTON!R$3:R$219)-MIN([1]DATOS_CANTON!R$3:R$219))</f>
        <v>0.99894714938366314</v>
      </c>
      <c r="S127" s="500">
        <f>(MAX([1]DATOS_CANTON!S$3:S$219)-[1]DATOS_CANTON!S128)/(MAX([1]DATOS_CANTON!S$3:S$219)-MIN([1]DATOS_CANTON!S$3:S$219))</f>
        <v>0.99741580891190806</v>
      </c>
      <c r="T127" s="500">
        <f>([1]DATOS_CANTON!T128-MIN([1]DATOS_CANTON!T$3:T$219))/(MAX([1]DATOS_CANTON!T$3:T$219)-MIN([1]DATOS_CANTON!T$3:T$219))</f>
        <v>0.25258205074765455</v>
      </c>
      <c r="U127" s="500">
        <f>(MAX([1]DATOS_CANTON!U$3:U$219)-[1]DATOS_CANTON!U128)/(MAX([1]DATOS_CANTON!U$3:U$219)-MIN([1]DATOS_CANTON!U$3:U$219))</f>
        <v>0.91022006871120864</v>
      </c>
      <c r="V127" s="500">
        <f>(MAX([1]DATOS_CANTON!V$3:V$219)-[1]DATOS_CANTON!V128)/(MAX([1]DATOS_CANTON!V$3:V$219)-MIN([1]DATOS_CANTON!V$3:V$219))</f>
        <v>0.99893571220729382</v>
      </c>
      <c r="W127" s="500">
        <f>(MAX([1]DATOS_CANTON!W$3:W$219)-[1]DATOS_CANTON!W128)/(MAX([1]DATOS_CANTON!W$3:W$219)-MIN([1]DATOS_CANTON!W$3:W$219))</f>
        <v>0.99297293965357825</v>
      </c>
      <c r="X127" s="500">
        <f>([1]DATOS_CANTON!X128-MIN([1]DATOS_CANTON!X$3:X$219))/(MAX([1]DATOS_CANTON!X$3:X$219)-MIN([1]DATOS_CANTON!X$3:X$219))</f>
        <v>0</v>
      </c>
      <c r="Y127" s="500">
        <f>(MAX([1]DATOS_CANTON!Y$3:Y$219)-[1]DATOS_CANTON!Y128)/(MAX([1]DATOS_CANTON!Y$3:Y$219)-MIN([1]DATOS_CANTON!Y$3:Y$219))</f>
        <v>0.76666888317522242</v>
      </c>
      <c r="Z127" s="500">
        <f>(MAX([1]DATOS_CANTON!Z$3:Z$219)-[1]DATOS_CANTON!Z128)/(MAX([1]DATOS_CANTON!Z$3:Z$219)-MIN([1]DATOS_CANTON!Z$3:Z$219))</f>
        <v>0.99939704552306297</v>
      </c>
      <c r="AA127" s="500">
        <f>(MAX([1]DATOS_CANTON!AA$3:AA$219)-[1]DATOS_CANTON!AA128)/(MAX([1]DATOS_CANTON!AA$3:AA$219)-MIN([1]DATOS_CANTON!AA$3:AA$219))</f>
        <v>0.98865576969992686</v>
      </c>
      <c r="AB127" s="500">
        <f>(MAX([1]DATOS_CANTON!AB$3:AB$219)-[1]DATOS_CANTON!AB128)/(MAX([1]DATOS_CANTON!AB$3:AB$219)-MIN([1]DATOS_CANTON!AB$3:AB$219))</f>
        <v>0.16006549196943701</v>
      </c>
      <c r="AC127" s="500">
        <f>(MAX([1]DATOS_CANTON!AC$3:AC$219)-[1]DATOS_CANTON!AC128)/(MAX([1]DATOS_CANTON!AC$3:AC$219)-MIN([1]DATOS_CANTON!AC$3:AC$219))</f>
        <v>0.98922161682003296</v>
      </c>
      <c r="AD127" s="500">
        <f>([1]DATOS_CANTON!AD128-MIN([1]DATOS_CANTON!AD$3:AD$219))/(MAX([1]DATOS_CANTON!AD$3:AD$219)-MIN([1]DATOS_CANTON!AD$3:AD$219))</f>
        <v>1.7793594306049824E-2</v>
      </c>
      <c r="AE127" s="500">
        <f>(MAX([1]DATOS_CANTON!AE$3:AE$219)-[1]DATOS_CANTON!AE128)/(MAX([1]DATOS_CANTON!AE$3:AE$219)-MIN([1]DATOS_CANTON!AE$3:AE$219))</f>
        <v>0.99513212795549377</v>
      </c>
      <c r="AF127" s="500">
        <f>(MAX([1]DATOS_CANTON!AF$3:AF$219)-[1]DATOS_CANTON!AF128)/(MAX([1]DATOS_CANTON!AF$3:AF$219)-MIN([1]DATOS_CANTON!AF$3:AF$219))</f>
        <v>1</v>
      </c>
      <c r="AG127" s="500">
        <f>([1]DATOS_CANTON!AG128-MIN([1]DATOS_CANTON!AG$3:AG$219))/(MAX([1]DATOS_CANTON!AG$3:AG$219)-MIN([1]DATOS_CANTON!AG$3:AG$219))</f>
        <v>1.4210861714933088E-2</v>
      </c>
      <c r="AH127" s="500">
        <f>(MAX([1]DATOS_CANTON!AH$3:AH$219)-[1]DATOS_CANTON!AH128)/(MAX([1]DATOS_CANTON!AH$3:AH$219)-MIN([1]DATOS_CANTON!AH$3:AH$219))</f>
        <v>1</v>
      </c>
      <c r="AI127" s="501">
        <f t="shared" si="4"/>
        <v>0.57186784627839948</v>
      </c>
      <c r="AJ127" s="501">
        <f t="shared" si="5"/>
        <v>0.7393786978512854</v>
      </c>
      <c r="AK127" s="501"/>
      <c r="AL127" s="502" t="str">
        <f t="shared" si="6"/>
        <v>VULNERABLE.</v>
      </c>
      <c r="AM127" s="503" t="str">
        <f t="shared" si="7"/>
        <v>3</v>
      </c>
    </row>
    <row r="128" spans="1:39">
      <c r="A128" s="492" t="str">
        <f>[1]DATOS_CANTON!A129</f>
        <v>LOS RIOS</v>
      </c>
      <c r="B128" s="499">
        <f>[1]DATOS_CANTON!B129</f>
        <v>1207</v>
      </c>
      <c r="C128" s="492" t="str">
        <f>[1]DATOS_CANTON!C129</f>
        <v>VENTANAS</v>
      </c>
      <c r="D128" s="500">
        <f>([1]DATOS_CANTON!D129-MIN([1]DATOS_CANTON!D$3:D$219))/(MAX([1]DATOS_CANTON!D$3:D$219)-MIN([1]DATOS_CANTON!D$3:D$219))</f>
        <v>0.18181486483915243</v>
      </c>
      <c r="E128" s="500">
        <f>([1]DATOS_CANTON!E129-MIN([1]DATOS_CANTON!E$3:E$219))/(MAX([1]DATOS_CANTON!E$3:E$219)-MIN([1]DATOS_CANTON!E$3:E$219))</f>
        <v>3.2475086428625545E-2</v>
      </c>
      <c r="F128" s="500">
        <f>([1]DATOS_CANTON!F129-MIN([1]DATOS_CANTON!F$3:F$219))/(MAX([1]DATOS_CANTON!F$3:F$219)-MIN([1]DATOS_CANTON!F$3:F$219))</f>
        <v>2.2831050228310501E-2</v>
      </c>
      <c r="G128" s="500">
        <f>([1]DATOS_CANTON!G129-MIN([1]DATOS_CANTON!G$3:G$219))/(MAX([1]DATOS_CANTON!G$3:G$219)-MIN([1]DATOS_CANTON!G$3:G$219))</f>
        <v>3.2873712996573899E-2</v>
      </c>
      <c r="H128" s="500">
        <f>([1]DATOS_CANTON!H129-MIN([1]DATOS_CANTON!H$3:H$219))/(MAX([1]DATOS_CANTON!H$3:H$219)-MIN([1]DATOS_CANTON!H$3:H$219))</f>
        <v>6.6432921203174011E-2</v>
      </c>
      <c r="I128" s="500">
        <f>([1]DATOS_CANTON!I129-MIN([1]DATOS_CANTON!I$3:I$219))/(MAX([1]DATOS_CANTON!I$3:I$219)-MIN([1]DATOS_CANTON!I$3:I$219))</f>
        <v>1.6188864916882675E-2</v>
      </c>
      <c r="J128" s="500">
        <f>(MAX([1]DATOS_CANTON!J$3:J$219)-[1]DATOS_CANTON!J129)/(MAX([1]DATOS_CANTON!J$3:J$219)-MIN([1]DATOS_CANTON!J$3:J$219))</f>
        <v>0.98738179214908717</v>
      </c>
      <c r="K128" s="500">
        <f>(MAX([1]DATOS_CANTON!K$3:K$219)-[1]DATOS_CANTON!K129)/(MAX([1]DATOS_CANTON!K$3:K$219)-MIN([1]DATOS_CANTON!K$3:K$219))</f>
        <v>0.96120098372406293</v>
      </c>
      <c r="L128" s="500">
        <f>(MAX([1]DATOS_CANTON!L$3:L$219)-[1]DATOS_CANTON!L129)/(MAX([1]DATOS_CANTON!L$3:L$219)-MIN([1]DATOS_CANTON!L$3:L$219))</f>
        <v>0.97659736428945243</v>
      </c>
      <c r="M128" s="500">
        <f>(MAX([1]DATOS_CANTON!M$3:M$219)-[1]DATOS_CANTON!M129)/(MAX([1]DATOS_CANTON!M$3:M$219)-MIN([1]DATOS_CANTON!M$3:M$219))</f>
        <v>0.98117136730184351</v>
      </c>
      <c r="N128" s="500">
        <f>(MAX([1]DATOS_CANTON!N$3:N$219)-[1]DATOS_CANTON!N129)/(MAX([1]DATOS_CANTON!N$3:N$219)-MIN([1]DATOS_CANTON!N$3:N$219))</f>
        <v>0.97985055755991413</v>
      </c>
      <c r="O128" s="500">
        <f>(MAX([1]DATOS_CANTON!O$3:O$219)-[1]DATOS_CANTON!O129)/(MAX([1]DATOS_CANTON!O$3:O$219)-MIN([1]DATOS_CANTON!O$3:O$219))</f>
        <v>0.99322997460807172</v>
      </c>
      <c r="P128" s="500">
        <f>(MAX([1]DATOS_CANTON!P$3:P$219)-[1]DATOS_CANTON!P129)/(MAX([1]DATOS_CANTON!P$3:P$219)-MIN([1]DATOS_CANTON!P$3:P$219))</f>
        <v>0.97634222235557622</v>
      </c>
      <c r="Q128" s="500">
        <f>([1]DATOS_CANTON!Q129-MIN([1]DATOS_CANTON!Q$3:Q$219))/(MAX([1]DATOS_CANTON!Q$3:Q$219)-MIN([1]DATOS_CANTON!Q$3:Q$219))</f>
        <v>1.8153442699842644E-2</v>
      </c>
      <c r="R128" s="500">
        <f>(MAX([1]DATOS_CANTON!R$3:R$219)-[1]DATOS_CANTON!R129)/(MAX([1]DATOS_CANTON!R$3:R$219)-MIN([1]DATOS_CANTON!R$3:R$219))</f>
        <v>0.99570163642179865</v>
      </c>
      <c r="S128" s="500">
        <f>(MAX([1]DATOS_CANTON!S$3:S$219)-[1]DATOS_CANTON!S129)/(MAX([1]DATOS_CANTON!S$3:S$219)-MIN([1]DATOS_CANTON!S$3:S$219))</f>
        <v>0.99255337747765471</v>
      </c>
      <c r="T128" s="500">
        <f>([1]DATOS_CANTON!T129-MIN([1]DATOS_CANTON!T$3:T$219))/(MAX([1]DATOS_CANTON!T$3:T$219)-MIN([1]DATOS_CANTON!T$3:T$219))</f>
        <v>0.24234828216471965</v>
      </c>
      <c r="U128" s="500">
        <f>(MAX([1]DATOS_CANTON!U$3:U$219)-[1]DATOS_CANTON!U129)/(MAX([1]DATOS_CANTON!U$3:U$219)-MIN([1]DATOS_CANTON!U$3:U$219))</f>
        <v>0.95049254214640522</v>
      </c>
      <c r="V128" s="500">
        <f>(MAX([1]DATOS_CANTON!V$3:V$219)-[1]DATOS_CANTON!V129)/(MAX([1]DATOS_CANTON!V$3:V$219)-MIN([1]DATOS_CANTON!V$3:V$219))</f>
        <v>0.99933098133819398</v>
      </c>
      <c r="W128" s="500">
        <f>(MAX([1]DATOS_CANTON!W$3:W$219)-[1]DATOS_CANTON!W129)/(MAX([1]DATOS_CANTON!W$3:W$219)-MIN([1]DATOS_CANTON!W$3:W$219))</f>
        <v>0.98041874704637444</v>
      </c>
      <c r="X128" s="500">
        <f>([1]DATOS_CANTON!X129-MIN([1]DATOS_CANTON!X$3:X$219))/(MAX([1]DATOS_CANTON!X$3:X$219)-MIN([1]DATOS_CANTON!X$3:X$219))</f>
        <v>0</v>
      </c>
      <c r="Y128" s="500">
        <f>(MAX([1]DATOS_CANTON!Y$3:Y$219)-[1]DATOS_CANTON!Y129)/(MAX([1]DATOS_CANTON!Y$3:Y$219)-MIN([1]DATOS_CANTON!Y$3:Y$219))</f>
        <v>0.76665952010574767</v>
      </c>
      <c r="Z128" s="500">
        <f>(MAX([1]DATOS_CANTON!Z$3:Z$219)-[1]DATOS_CANTON!Z129)/(MAX([1]DATOS_CANTON!Z$3:Z$219)-MIN([1]DATOS_CANTON!Z$3:Z$219))</f>
        <v>0.93789568887548991</v>
      </c>
      <c r="AA128" s="500">
        <f>(MAX([1]DATOS_CANTON!AA$3:AA$219)-[1]DATOS_CANTON!AA129)/(MAX([1]DATOS_CANTON!AA$3:AA$219)-MIN([1]DATOS_CANTON!AA$3:AA$219))</f>
        <v>0.99194925591607708</v>
      </c>
      <c r="AB128" s="500">
        <f>(MAX([1]DATOS_CANTON!AB$3:AB$219)-[1]DATOS_CANTON!AB129)/(MAX([1]DATOS_CANTON!AB$3:AB$219)-MIN([1]DATOS_CANTON!AB$3:AB$219))</f>
        <v>0.2280545007817735</v>
      </c>
      <c r="AC128" s="500">
        <f>(MAX([1]DATOS_CANTON!AC$3:AC$219)-[1]DATOS_CANTON!AC129)/(MAX([1]DATOS_CANTON!AC$3:AC$219)-MIN([1]DATOS_CANTON!AC$3:AC$219))</f>
        <v>0.9759785308119131</v>
      </c>
      <c r="AD128" s="500">
        <f>([1]DATOS_CANTON!AD129-MIN([1]DATOS_CANTON!AD$3:AD$219))/(MAX([1]DATOS_CANTON!AD$3:AD$219)-MIN([1]DATOS_CANTON!AD$3:AD$219))</f>
        <v>5.8718861209964411E-2</v>
      </c>
      <c r="AE128" s="500">
        <f>(MAX([1]DATOS_CANTON!AE$3:AE$219)-[1]DATOS_CANTON!AE129)/(MAX([1]DATOS_CANTON!AE$3:AE$219)-MIN([1]DATOS_CANTON!AE$3:AE$219))</f>
        <v>0.9888734353268428</v>
      </c>
      <c r="AF128" s="500">
        <f>(MAX([1]DATOS_CANTON!AF$3:AF$219)-[1]DATOS_CANTON!AF129)/(MAX([1]DATOS_CANTON!AF$3:AF$219)-MIN([1]DATOS_CANTON!AF$3:AF$219))</f>
        <v>1</v>
      </c>
      <c r="AG128" s="500">
        <f>([1]DATOS_CANTON!AG129-MIN([1]DATOS_CANTON!AG$3:AG$219))/(MAX([1]DATOS_CANTON!AG$3:AG$219)-MIN([1]DATOS_CANTON!AG$3:AG$219))</f>
        <v>7.0133824258302065E-3</v>
      </c>
      <c r="AH128" s="500">
        <f>(MAX([1]DATOS_CANTON!AH$3:AH$219)-[1]DATOS_CANTON!AH129)/(MAX([1]DATOS_CANTON!AH$3:AH$219)-MIN([1]DATOS_CANTON!AH$3:AH$219))</f>
        <v>1</v>
      </c>
      <c r="AI128" s="501">
        <f t="shared" si="4"/>
        <v>0.57333282433620469</v>
      </c>
      <c r="AJ128" s="501">
        <f t="shared" si="5"/>
        <v>0.74308020244680151</v>
      </c>
      <c r="AK128" s="501"/>
      <c r="AL128" s="502" t="str">
        <f t="shared" si="6"/>
        <v>VULNERABLE.</v>
      </c>
      <c r="AM128" s="503" t="str">
        <f t="shared" si="7"/>
        <v>3</v>
      </c>
    </row>
    <row r="129" spans="1:39">
      <c r="A129" s="492" t="str">
        <f>[1]DATOS_CANTON!A130</f>
        <v>LOS RIOS</v>
      </c>
      <c r="B129" s="499">
        <f>[1]DATOS_CANTON!B130</f>
        <v>1208</v>
      </c>
      <c r="C129" s="492" t="str">
        <f>[1]DATOS_CANTON!C130</f>
        <v>VINCES</v>
      </c>
      <c r="D129" s="500">
        <f>([1]DATOS_CANTON!D130-MIN([1]DATOS_CANTON!D$3:D$219))/(MAX([1]DATOS_CANTON!D$3:D$219)-MIN([1]DATOS_CANTON!D$3:D$219))</f>
        <v>0.2723052771380759</v>
      </c>
      <c r="E129" s="500">
        <f>([1]DATOS_CANTON!E130-MIN([1]DATOS_CANTON!E$3:E$219))/(MAX([1]DATOS_CANTON!E$3:E$219)-MIN([1]DATOS_CANTON!E$3:E$219))</f>
        <v>2.6700721388020824E-2</v>
      </c>
      <c r="F129" s="500">
        <f>([1]DATOS_CANTON!F130-MIN([1]DATOS_CANTON!F$3:F$219))/(MAX([1]DATOS_CANTON!F$3:F$219)-MIN([1]DATOS_CANTON!F$3:F$219))</f>
        <v>4.5662100456621002E-3</v>
      </c>
      <c r="G129" s="500">
        <f>([1]DATOS_CANTON!G130-MIN([1]DATOS_CANTON!G$3:G$219))/(MAX([1]DATOS_CANTON!G$3:G$219)-MIN([1]DATOS_CANTON!G$3:G$219))</f>
        <v>3.44515803050248E-2</v>
      </c>
      <c r="H129" s="500">
        <f>([1]DATOS_CANTON!H130-MIN([1]DATOS_CANTON!H$3:H$219))/(MAX([1]DATOS_CANTON!H$3:H$219)-MIN([1]DATOS_CANTON!H$3:H$219))</f>
        <v>8.5071046318508953E-2</v>
      </c>
      <c r="I129" s="500">
        <f>([1]DATOS_CANTON!I130-MIN([1]DATOS_CANTON!I$3:I$219))/(MAX([1]DATOS_CANTON!I$3:I$219)-MIN([1]DATOS_CANTON!I$3:I$219))</f>
        <v>3.3852266906731647E-2</v>
      </c>
      <c r="J129" s="500">
        <f>(MAX([1]DATOS_CANTON!J$3:J$219)-[1]DATOS_CANTON!J130)/(MAX([1]DATOS_CANTON!J$3:J$219)-MIN([1]DATOS_CANTON!J$3:J$219))</f>
        <v>0.98881921460885991</v>
      </c>
      <c r="K129" s="500">
        <f>(MAX([1]DATOS_CANTON!K$3:K$219)-[1]DATOS_CANTON!K130)/(MAX([1]DATOS_CANTON!K$3:K$219)-MIN([1]DATOS_CANTON!K$3:K$219))</f>
        <v>0.97864478416154821</v>
      </c>
      <c r="L129" s="500">
        <f>(MAX([1]DATOS_CANTON!L$3:L$219)-[1]DATOS_CANTON!L130)/(MAX([1]DATOS_CANTON!L$3:L$219)-MIN([1]DATOS_CANTON!L$3:L$219))</f>
        <v>0.97490841619487134</v>
      </c>
      <c r="M129" s="500">
        <f>(MAX([1]DATOS_CANTON!M$3:M$219)-[1]DATOS_CANTON!M130)/(MAX([1]DATOS_CANTON!M$3:M$219)-MIN([1]DATOS_CANTON!M$3:M$219))</f>
        <v>0.98421923795080024</v>
      </c>
      <c r="N129" s="500">
        <f>(MAX([1]DATOS_CANTON!N$3:N$219)-[1]DATOS_CANTON!N130)/(MAX([1]DATOS_CANTON!N$3:N$219)-MIN([1]DATOS_CANTON!N$3:N$219))</f>
        <v>0.97813745427866239</v>
      </c>
      <c r="O129" s="500">
        <f>(MAX([1]DATOS_CANTON!O$3:O$219)-[1]DATOS_CANTON!O130)/(MAX([1]DATOS_CANTON!O$3:O$219)-MIN([1]DATOS_CANTON!O$3:O$219))</f>
        <v>0.99557157837266341</v>
      </c>
      <c r="P129" s="500">
        <f>(MAX([1]DATOS_CANTON!P$3:P$219)-[1]DATOS_CANTON!P130)/(MAX([1]DATOS_CANTON!P$3:P$219)-MIN([1]DATOS_CANTON!P$3:P$219))</f>
        <v>0.97620984893545293</v>
      </c>
      <c r="Q129" s="500">
        <f>([1]DATOS_CANTON!Q130-MIN([1]DATOS_CANTON!Q$3:Q$219))/(MAX([1]DATOS_CANTON!Q$3:Q$219)-MIN([1]DATOS_CANTON!Q$3:Q$219))</f>
        <v>1.8140524221897714E-2</v>
      </c>
      <c r="R129" s="500">
        <f>(MAX([1]DATOS_CANTON!R$3:R$219)-[1]DATOS_CANTON!R130)/(MAX([1]DATOS_CANTON!R$3:R$219)-MIN([1]DATOS_CANTON!R$3:R$219))</f>
        <v>0.99690977473966014</v>
      </c>
      <c r="S129" s="500">
        <f>(MAX([1]DATOS_CANTON!S$3:S$219)-[1]DATOS_CANTON!S130)/(MAX([1]DATOS_CANTON!S$3:S$219)-MIN([1]DATOS_CANTON!S$3:S$219))</f>
        <v>0.993318254332481</v>
      </c>
      <c r="T129" s="500">
        <f>([1]DATOS_CANTON!T130-MIN([1]DATOS_CANTON!T$3:T$219))/(MAX([1]DATOS_CANTON!T$3:T$219)-MIN([1]DATOS_CANTON!T$3:T$219))</f>
        <v>0.27112926616984429</v>
      </c>
      <c r="U129" s="500">
        <f>(MAX([1]DATOS_CANTON!U$3:U$219)-[1]DATOS_CANTON!U130)/(MAX([1]DATOS_CANTON!U$3:U$219)-MIN([1]DATOS_CANTON!U$3:U$219))</f>
        <v>0.95006689648976672</v>
      </c>
      <c r="V129" s="500">
        <f>(MAX([1]DATOS_CANTON!V$3:V$219)-[1]DATOS_CANTON!V130)/(MAX([1]DATOS_CANTON!V$3:V$219)-MIN([1]DATOS_CANTON!V$3:V$219))</f>
        <v>0.99770444254391166</v>
      </c>
      <c r="W129" s="500">
        <f>(MAX([1]DATOS_CANTON!W$3:W$219)-[1]DATOS_CANTON!W130)/(MAX([1]DATOS_CANTON!W$3:W$219)-MIN([1]DATOS_CANTON!W$3:W$219))</f>
        <v>0.98691158643078758</v>
      </c>
      <c r="X129" s="500">
        <f>([1]DATOS_CANTON!X130-MIN([1]DATOS_CANTON!X$3:X$219))/(MAX([1]DATOS_CANTON!X$3:X$219)-MIN([1]DATOS_CANTON!X$3:X$219))</f>
        <v>0</v>
      </c>
      <c r="Y129" s="500">
        <f>(MAX([1]DATOS_CANTON!Y$3:Y$219)-[1]DATOS_CANTON!Y130)/(MAX([1]DATOS_CANTON!Y$3:Y$219)-MIN([1]DATOS_CANTON!Y$3:Y$219))</f>
        <v>0.72961770897551947</v>
      </c>
      <c r="Z129" s="500">
        <f>(MAX([1]DATOS_CANTON!Z$3:Z$219)-[1]DATOS_CANTON!Z130)/(MAX([1]DATOS_CANTON!Z$3:Z$219)-MIN([1]DATOS_CANTON!Z$3:Z$219))</f>
        <v>0.99336750075369307</v>
      </c>
      <c r="AA129" s="500">
        <f>(MAX([1]DATOS_CANTON!AA$3:AA$219)-[1]DATOS_CANTON!AA130)/(MAX([1]DATOS_CANTON!AA$3:AA$219)-MIN([1]DATOS_CANTON!AA$3:AA$219))</f>
        <v>0.99024152232251772</v>
      </c>
      <c r="AB129" s="500">
        <f>(MAX([1]DATOS_CANTON!AB$3:AB$219)-[1]DATOS_CANTON!AB130)/(MAX([1]DATOS_CANTON!AB$3:AB$219)-MIN([1]DATOS_CANTON!AB$3:AB$219))</f>
        <v>0.17384887839433288</v>
      </c>
      <c r="AC129" s="500">
        <f>(MAX([1]DATOS_CANTON!AC$3:AC$219)-[1]DATOS_CANTON!AC130)/(MAX([1]DATOS_CANTON!AC$3:AC$219)-MIN([1]DATOS_CANTON!AC$3:AC$219))</f>
        <v>0.97253587060101632</v>
      </c>
      <c r="AD129" s="500">
        <f>([1]DATOS_CANTON!AD130-MIN([1]DATOS_CANTON!AD$3:AD$219))/(MAX([1]DATOS_CANTON!AD$3:AD$219)-MIN([1]DATOS_CANTON!AD$3:AD$219))</f>
        <v>2.3131672597864767E-2</v>
      </c>
      <c r="AE129" s="500">
        <f>(MAX([1]DATOS_CANTON!AE$3:AE$219)-[1]DATOS_CANTON!AE130)/(MAX([1]DATOS_CANTON!AE$3:AE$219)-MIN([1]DATOS_CANTON!AE$3:AE$219))</f>
        <v>0.98609179415855353</v>
      </c>
      <c r="AF129" s="500">
        <f>(MAX([1]DATOS_CANTON!AF$3:AF$219)-[1]DATOS_CANTON!AF130)/(MAX([1]DATOS_CANTON!AF$3:AF$219)-MIN([1]DATOS_CANTON!AF$3:AF$219))</f>
        <v>1</v>
      </c>
      <c r="AG129" s="500">
        <f>([1]DATOS_CANTON!AG130-MIN([1]DATOS_CANTON!AG$3:AG$219))/(MAX([1]DATOS_CANTON!AG$3:AG$219)-MIN([1]DATOS_CANTON!AG$3:AG$219))</f>
        <v>5.9385399702612758E-2</v>
      </c>
      <c r="AH129" s="500">
        <f>(MAX([1]DATOS_CANTON!AH$3:AH$219)-[1]DATOS_CANTON!AH130)/(MAX([1]DATOS_CANTON!AH$3:AH$219)-MIN([1]DATOS_CANTON!AH$3:AH$219))</f>
        <v>1</v>
      </c>
      <c r="AI129" s="501">
        <f t="shared" si="4"/>
        <v>0.57716330814768768</v>
      </c>
      <c r="AJ129" s="501">
        <f t="shared" si="5"/>
        <v>0.7527585408735874</v>
      </c>
      <c r="AK129" s="501"/>
      <c r="AL129" s="502" t="str">
        <f t="shared" si="6"/>
        <v>VULNERABLE.</v>
      </c>
      <c r="AM129" s="503" t="str">
        <f t="shared" si="7"/>
        <v>3</v>
      </c>
    </row>
    <row r="130" spans="1:39">
      <c r="A130" s="492" t="str">
        <f>[1]DATOS_CANTON!A131</f>
        <v>LOS RIOS</v>
      </c>
      <c r="B130" s="499">
        <f>[1]DATOS_CANTON!B131</f>
        <v>1209</v>
      </c>
      <c r="C130" s="492" t="str">
        <f>[1]DATOS_CANTON!C131</f>
        <v>PALENQUE</v>
      </c>
      <c r="D130" s="500">
        <f>([1]DATOS_CANTON!D131-MIN([1]DATOS_CANTON!D$3:D$219))/(MAX([1]DATOS_CANTON!D$3:D$219)-MIN([1]DATOS_CANTON!D$3:D$219))</f>
        <v>0.4954280076445598</v>
      </c>
      <c r="E130" s="500">
        <f>([1]DATOS_CANTON!E131-MIN([1]DATOS_CANTON!E$3:E$219))/(MAX([1]DATOS_CANTON!E$3:E$219)-MIN([1]DATOS_CANTON!E$3:E$219))</f>
        <v>9.9150152905768171E-3</v>
      </c>
      <c r="F130" s="500">
        <f>([1]DATOS_CANTON!F131-MIN([1]DATOS_CANTON!F$3:F$219))/(MAX([1]DATOS_CANTON!F$3:F$219)-MIN([1]DATOS_CANTON!F$3:F$219))</f>
        <v>4.5662100456621002E-3</v>
      </c>
      <c r="G130" s="500">
        <f>([1]DATOS_CANTON!G131-MIN([1]DATOS_CANTON!G$3:G$219))/(MAX([1]DATOS_CANTON!G$3:G$219)-MIN([1]DATOS_CANTON!G$3:G$219))</f>
        <v>1.076140962055837E-2</v>
      </c>
      <c r="H130" s="500">
        <f>([1]DATOS_CANTON!H131-MIN([1]DATOS_CANTON!H$3:H$219))/(MAX([1]DATOS_CANTON!H$3:H$219)-MIN([1]DATOS_CANTON!H$3:H$219))</f>
        <v>4.0413360398597525E-2</v>
      </c>
      <c r="I130" s="500">
        <f>([1]DATOS_CANTON!I131-MIN([1]DATOS_CANTON!I$3:I$219))/(MAX([1]DATOS_CANTON!I$3:I$219)-MIN([1]DATOS_CANTON!I$3:I$219))</f>
        <v>1.0019091374734196E-2</v>
      </c>
      <c r="J130" s="500">
        <f>(MAX([1]DATOS_CANTON!J$3:J$219)-[1]DATOS_CANTON!J131)/(MAX([1]DATOS_CANTON!J$3:J$219)-MIN([1]DATOS_CANTON!J$3:J$219))</f>
        <v>0.99726945955164414</v>
      </c>
      <c r="K130" s="500">
        <f>(MAX([1]DATOS_CANTON!K$3:K$219)-[1]DATOS_CANTON!K131)/(MAX([1]DATOS_CANTON!K$3:K$219)-MIN([1]DATOS_CANTON!K$3:K$219))</f>
        <v>0.99781257337765861</v>
      </c>
      <c r="L130" s="500">
        <f>(MAX([1]DATOS_CANTON!L$3:L$219)-[1]DATOS_CANTON!L131)/(MAX([1]DATOS_CANTON!L$3:L$219)-MIN([1]DATOS_CANTON!L$3:L$219))</f>
        <v>0.9929381353378689</v>
      </c>
      <c r="M130" s="500">
        <f>(MAX([1]DATOS_CANTON!M$3:M$219)-[1]DATOS_CANTON!M131)/(MAX([1]DATOS_CANTON!M$3:M$219)-MIN([1]DATOS_CANTON!M$3:M$219))</f>
        <v>0.99580897401400814</v>
      </c>
      <c r="N130" s="500">
        <f>(MAX([1]DATOS_CANTON!N$3:N$219)-[1]DATOS_CANTON!N131)/(MAX([1]DATOS_CANTON!N$3:N$219)-MIN([1]DATOS_CANTON!N$3:N$219))</f>
        <v>0.99338086809104731</v>
      </c>
      <c r="O130" s="500">
        <f>(MAX([1]DATOS_CANTON!O$3:O$219)-[1]DATOS_CANTON!O131)/(MAX([1]DATOS_CANTON!O$3:O$219)-MIN([1]DATOS_CANTON!O$3:O$219))</f>
        <v>0.99845568545207164</v>
      </c>
      <c r="P130" s="500">
        <f>(MAX([1]DATOS_CANTON!P$3:P$219)-[1]DATOS_CANTON!P131)/(MAX([1]DATOS_CANTON!P$3:P$219)-MIN([1]DATOS_CANTON!P$3:P$219))</f>
        <v>0.99431676782937595</v>
      </c>
      <c r="Q130" s="500">
        <f>([1]DATOS_CANTON!Q131-MIN([1]DATOS_CANTON!Q$3:Q$219))/(MAX([1]DATOS_CANTON!Q$3:Q$219)-MIN([1]DATOS_CANTON!Q$3:Q$219))</f>
        <v>4.9636767180706153E-3</v>
      </c>
      <c r="R130" s="500">
        <f>(MAX([1]DATOS_CANTON!R$3:R$219)-[1]DATOS_CANTON!R131)/(MAX([1]DATOS_CANTON!R$3:R$219)-MIN([1]DATOS_CANTON!R$3:R$219))</f>
        <v>0.99967389582679833</v>
      </c>
      <c r="S130" s="500">
        <f>(MAX([1]DATOS_CANTON!S$3:S$219)-[1]DATOS_CANTON!S131)/(MAX([1]DATOS_CANTON!S$3:S$219)-MIN([1]DATOS_CANTON!S$3:S$219))</f>
        <v>0.9975578574706615</v>
      </c>
      <c r="T130" s="500">
        <f>([1]DATOS_CANTON!T131-MIN([1]DATOS_CANTON!T$3:T$219))/(MAX([1]DATOS_CANTON!T$3:T$219)-MIN([1]DATOS_CANTON!T$3:T$219))</f>
        <v>0.34915907096563109</v>
      </c>
      <c r="U130" s="500">
        <f>(MAX([1]DATOS_CANTON!U$3:U$219)-[1]DATOS_CANTON!U131)/(MAX([1]DATOS_CANTON!U$3:U$219)-MIN([1]DATOS_CANTON!U$3:U$219))</f>
        <v>0.82621645636941055</v>
      </c>
      <c r="V130" s="500">
        <f>(MAX([1]DATOS_CANTON!V$3:V$219)-[1]DATOS_CANTON!V131)/(MAX([1]DATOS_CANTON!V$3:V$219)-MIN([1]DATOS_CANTON!V$3:V$219))</f>
        <v>0.99981373730286516</v>
      </c>
      <c r="W130" s="500">
        <f>(MAX([1]DATOS_CANTON!W$3:W$219)-[1]DATOS_CANTON!W131)/(MAX([1]DATOS_CANTON!W$3:W$219)-MIN([1]DATOS_CANTON!W$3:W$219))</f>
        <v>0.99753436479072921</v>
      </c>
      <c r="X130" s="500">
        <f>([1]DATOS_CANTON!X131-MIN([1]DATOS_CANTON!X$3:X$219))/(MAX([1]DATOS_CANTON!X$3:X$219)-MIN([1]DATOS_CANTON!X$3:X$219))</f>
        <v>0</v>
      </c>
      <c r="Y130" s="500">
        <f>(MAX([1]DATOS_CANTON!Y$3:Y$219)-[1]DATOS_CANTON!Y131)/(MAX([1]DATOS_CANTON!Y$3:Y$219)-MIN([1]DATOS_CANTON!Y$3:Y$219))</f>
        <v>0.79904977889355</v>
      </c>
      <c r="Z130" s="500">
        <f>(MAX([1]DATOS_CANTON!Z$3:Z$219)-[1]DATOS_CANTON!Z131)/(MAX([1]DATOS_CANTON!Z$3:Z$219)-MIN([1]DATOS_CANTON!Z$3:Z$219))</f>
        <v>0.99939704552306297</v>
      </c>
      <c r="AA130" s="500">
        <f>(MAX([1]DATOS_CANTON!AA$3:AA$219)-[1]DATOS_CANTON!AA131)/(MAX([1]DATOS_CANTON!AA$3:AA$219)-MIN([1]DATOS_CANTON!AA$3:AA$219))</f>
        <v>0.99792632349353505</v>
      </c>
      <c r="AB130" s="500">
        <f>(MAX([1]DATOS_CANTON!AB$3:AB$219)-[1]DATOS_CANTON!AB131)/(MAX([1]DATOS_CANTON!AB$3:AB$219)-MIN([1]DATOS_CANTON!AB$3:AB$219))</f>
        <v>0.17272727272727273</v>
      </c>
      <c r="AC130" s="500">
        <f>(MAX([1]DATOS_CANTON!AC$3:AC$219)-[1]DATOS_CANTON!AC131)/(MAX([1]DATOS_CANTON!AC$3:AC$219)-MIN([1]DATOS_CANTON!AC$3:AC$219))</f>
        <v>0.99169466043609811</v>
      </c>
      <c r="AD130" s="500">
        <f>([1]DATOS_CANTON!AD131-MIN([1]DATOS_CANTON!AD$3:AD$219))/(MAX([1]DATOS_CANTON!AD$3:AD$219)-MIN([1]DATOS_CANTON!AD$3:AD$219))</f>
        <v>7.1174377224199285E-3</v>
      </c>
      <c r="AE130" s="500">
        <f>(MAX([1]DATOS_CANTON!AE$3:AE$219)-[1]DATOS_CANTON!AE131)/(MAX([1]DATOS_CANTON!AE$3:AE$219)-MIN([1]DATOS_CANTON!AE$3:AE$219))</f>
        <v>0.99791376912378305</v>
      </c>
      <c r="AF130" s="500">
        <f>(MAX([1]DATOS_CANTON!AF$3:AF$219)-[1]DATOS_CANTON!AF131)/(MAX([1]DATOS_CANTON!AF$3:AF$219)-MIN([1]DATOS_CANTON!AF$3:AF$219))</f>
        <v>1</v>
      </c>
      <c r="AG130" s="500">
        <f>([1]DATOS_CANTON!AG131-MIN([1]DATOS_CANTON!AG$3:AG$219))/(MAX([1]DATOS_CANTON!AG$3:AG$219)-MIN([1]DATOS_CANTON!AG$3:AG$219))</f>
        <v>8.1073426325851451E-4</v>
      </c>
      <c r="AH130" s="500">
        <f>(MAX([1]DATOS_CANTON!AH$3:AH$219)-[1]DATOS_CANTON!AH131)/(MAX([1]DATOS_CANTON!AH$3:AH$219)-MIN([1]DATOS_CANTON!AH$3:AH$219))</f>
        <v>1</v>
      </c>
      <c r="AI130" s="501">
        <f t="shared" si="4"/>
        <v>0.5875505650584818</v>
      </c>
      <c r="AJ130" s="501">
        <f t="shared" si="5"/>
        <v>0.77900362965513081</v>
      </c>
      <c r="AK130" s="501"/>
      <c r="AL130" s="502" t="str">
        <f t="shared" si="6"/>
        <v>VULNERABLE.</v>
      </c>
      <c r="AM130" s="503" t="str">
        <f t="shared" si="7"/>
        <v>3</v>
      </c>
    </row>
    <row r="131" spans="1:39">
      <c r="A131" s="492" t="str">
        <f>[1]DATOS_CANTON!A132</f>
        <v>LOS RIOS</v>
      </c>
      <c r="B131" s="499">
        <f>[1]DATOS_CANTON!B132</f>
        <v>1210</v>
      </c>
      <c r="C131" s="492" t="str">
        <f>[1]DATOS_CANTON!C132</f>
        <v>BUENA FE</v>
      </c>
      <c r="D131" s="500">
        <f>([1]DATOS_CANTON!D132-MIN([1]DATOS_CANTON!D$3:D$219))/(MAX([1]DATOS_CANTON!D$3:D$219)-MIN([1]DATOS_CANTON!D$3:D$219))</f>
        <v>0.25693464240699732</v>
      </c>
      <c r="E131" s="500">
        <f>([1]DATOS_CANTON!E132-MIN([1]DATOS_CANTON!E$3:E$219))/(MAX([1]DATOS_CANTON!E$3:E$219)-MIN([1]DATOS_CANTON!E$3:E$219))</f>
        <v>2.8195668664617889E-2</v>
      </c>
      <c r="F131" s="500">
        <f>([1]DATOS_CANTON!F132-MIN([1]DATOS_CANTON!F$3:F$219))/(MAX([1]DATOS_CANTON!F$3:F$219)-MIN([1]DATOS_CANTON!F$3:F$219))</f>
        <v>9.1324200913242004E-3</v>
      </c>
      <c r="G131" s="500">
        <f>([1]DATOS_CANTON!G132-MIN([1]DATOS_CANTON!G$3:G$219))/(MAX([1]DATOS_CANTON!G$3:G$219)-MIN([1]DATOS_CANTON!G$3:G$219))</f>
        <v>3.2399466361730515E-2</v>
      </c>
      <c r="H131" s="500">
        <f>([1]DATOS_CANTON!H132-MIN([1]DATOS_CANTON!H$3:H$219))/(MAX([1]DATOS_CANTON!H$3:H$219)-MIN([1]DATOS_CANTON!H$3:H$219))</f>
        <v>6.3664882819708432E-2</v>
      </c>
      <c r="I131" s="500">
        <f>([1]DATOS_CANTON!I132-MIN([1]DATOS_CANTON!I$3:I$219))/(MAX([1]DATOS_CANTON!I$3:I$219)-MIN([1]DATOS_CANTON!I$3:I$219))</f>
        <v>7.0707933009452564E-2</v>
      </c>
      <c r="J131" s="500">
        <f>(MAX([1]DATOS_CANTON!J$3:J$219)-[1]DATOS_CANTON!J132)/(MAX([1]DATOS_CANTON!J$3:J$219)-MIN([1]DATOS_CANTON!J$3:J$219))</f>
        <v>0.98568949425968055</v>
      </c>
      <c r="K131" s="500">
        <f>(MAX([1]DATOS_CANTON!K$3:K$219)-[1]DATOS_CANTON!K132)/(MAX([1]DATOS_CANTON!K$3:K$219)-MIN([1]DATOS_CANTON!K$3:K$219))</f>
        <v>0.97648207422420508</v>
      </c>
      <c r="L131" s="500">
        <f>(MAX([1]DATOS_CANTON!L$3:L$219)-[1]DATOS_CANTON!L132)/(MAX([1]DATOS_CANTON!L$3:L$219)-MIN([1]DATOS_CANTON!L$3:L$219))</f>
        <v>0.97807697797231075</v>
      </c>
      <c r="M131" s="500">
        <f>(MAX([1]DATOS_CANTON!M$3:M$219)-[1]DATOS_CANTON!M132)/(MAX([1]DATOS_CANTON!M$3:M$219)-MIN([1]DATOS_CANTON!M$3:M$219))</f>
        <v>0.97939711194279333</v>
      </c>
      <c r="N131" s="500">
        <f>(MAX([1]DATOS_CANTON!N$3:N$219)-[1]DATOS_CANTON!N132)/(MAX([1]DATOS_CANTON!N$3:N$219)-MIN([1]DATOS_CANTON!N$3:N$219))</f>
        <v>0.98036163930806297</v>
      </c>
      <c r="O131" s="500">
        <f>(MAX([1]DATOS_CANTON!O$3:O$219)-[1]DATOS_CANTON!O132)/(MAX([1]DATOS_CANTON!O$3:O$219)-MIN([1]DATOS_CANTON!O$3:O$219))</f>
        <v>0.99747640630551782</v>
      </c>
      <c r="P131" s="500">
        <f>(MAX([1]DATOS_CANTON!P$3:P$219)-[1]DATOS_CANTON!P132)/(MAX([1]DATOS_CANTON!P$3:P$219)-MIN([1]DATOS_CANTON!P$3:P$219))</f>
        <v>0.97906734983117971</v>
      </c>
      <c r="Q131" s="500">
        <f>([1]DATOS_CANTON!Q132-MIN([1]DATOS_CANTON!Q$3:Q$219))/(MAX([1]DATOS_CANTON!Q$3:Q$219)-MIN([1]DATOS_CANTON!Q$3:Q$219))</f>
        <v>1.764664087277237E-2</v>
      </c>
      <c r="R131" s="500">
        <f>(MAX([1]DATOS_CANTON!R$3:R$219)-[1]DATOS_CANTON!R132)/(MAX([1]DATOS_CANTON!R$3:R$219)-MIN([1]DATOS_CANTON!R$3:R$219))</f>
        <v>0.99563952134118883</v>
      </c>
      <c r="S131" s="500">
        <f>(MAX([1]DATOS_CANTON!S$3:S$219)-[1]DATOS_CANTON!S132)/(MAX([1]DATOS_CANTON!S$3:S$219)-MIN([1]DATOS_CANTON!S$3:S$219))</f>
        <v>0.99254245066544289</v>
      </c>
      <c r="T131" s="500">
        <f>([1]DATOS_CANTON!T132-MIN([1]DATOS_CANTON!T$3:T$219))/(MAX([1]DATOS_CANTON!T$3:T$219)-MIN([1]DATOS_CANTON!T$3:T$219))</f>
        <v>0.33696073046638181</v>
      </c>
      <c r="U131" s="500">
        <f>(MAX([1]DATOS_CANTON!U$3:U$219)-[1]DATOS_CANTON!U132)/(MAX([1]DATOS_CANTON!U$3:U$219)-MIN([1]DATOS_CANTON!U$3:U$219))</f>
        <v>0.9469163646590032</v>
      </c>
      <c r="V131" s="500">
        <f>(MAX([1]DATOS_CANTON!V$3:V$219)-[1]DATOS_CANTON!V132)/(MAX([1]DATOS_CANTON!V$3:V$219)-MIN([1]DATOS_CANTON!V$3:V$219))</f>
        <v>0.99756439855079648</v>
      </c>
      <c r="W131" s="500">
        <f>(MAX([1]DATOS_CANTON!W$3:W$219)-[1]DATOS_CANTON!W132)/(MAX([1]DATOS_CANTON!W$3:W$219)-MIN([1]DATOS_CANTON!W$3:W$219))</f>
        <v>0.98008999568513844</v>
      </c>
      <c r="X131" s="500">
        <f>([1]DATOS_CANTON!X132-MIN([1]DATOS_CANTON!X$3:X$219))/(MAX([1]DATOS_CANTON!X$3:X$219)-MIN([1]DATOS_CANTON!X$3:X$219))</f>
        <v>2.1276595744680851E-2</v>
      </c>
      <c r="Y131" s="500">
        <f>(MAX([1]DATOS_CANTON!Y$3:Y$219)-[1]DATOS_CANTON!Y132)/(MAX([1]DATOS_CANTON!Y$3:Y$219)-MIN([1]DATOS_CANTON!Y$3:Y$219))</f>
        <v>0.72728211059252901</v>
      </c>
      <c r="Z131" s="500">
        <f>(MAX([1]DATOS_CANTON!Z$3:Z$219)-[1]DATOS_CANTON!Z132)/(MAX([1]DATOS_CANTON!Z$3:Z$219)-MIN([1]DATOS_CANTON!Z$3:Z$219))</f>
        <v>0.9939704552306301</v>
      </c>
      <c r="AA131" s="500">
        <f>(MAX([1]DATOS_CANTON!AA$3:AA$219)-[1]DATOS_CANTON!AA132)/(MAX([1]DATOS_CANTON!AA$3:AA$219)-MIN([1]DATOS_CANTON!AA$3:AA$219))</f>
        <v>0.9909734081483289</v>
      </c>
      <c r="AB131" s="500">
        <f>(MAX([1]DATOS_CANTON!AB$3:AB$219)-[1]DATOS_CANTON!AB132)/(MAX([1]DATOS_CANTON!AB$3:AB$219)-MIN([1]DATOS_CANTON!AB$3:AB$219))</f>
        <v>0.16694214876033062</v>
      </c>
      <c r="AC131" s="500">
        <f>(MAX([1]DATOS_CANTON!AC$3:AC$219)-[1]DATOS_CANTON!AC132)/(MAX([1]DATOS_CANTON!AC$3:AC$219)-MIN([1]DATOS_CANTON!AC$3:AC$219))</f>
        <v>0.97928565321923133</v>
      </c>
      <c r="AD131" s="500">
        <f>([1]DATOS_CANTON!AD132-MIN([1]DATOS_CANTON!AD$3:AD$219))/(MAX([1]DATOS_CANTON!AD$3:AD$219)-MIN([1]DATOS_CANTON!AD$3:AD$219))</f>
        <v>8.8967971530249119E-3</v>
      </c>
      <c r="AE131" s="500">
        <f>(MAX([1]DATOS_CANTON!AE$3:AE$219)-[1]DATOS_CANTON!AE132)/(MAX([1]DATOS_CANTON!AE$3:AE$219)-MIN([1]DATOS_CANTON!AE$3:AE$219))</f>
        <v>0.98956884561891512</v>
      </c>
      <c r="AF131" s="500">
        <f>(MAX([1]DATOS_CANTON!AF$3:AF$219)-[1]DATOS_CANTON!AF132)/(MAX([1]DATOS_CANTON!AF$3:AF$219)-MIN([1]DATOS_CANTON!AF$3:AF$219))</f>
        <v>1</v>
      </c>
      <c r="AG131" s="500">
        <f>([1]DATOS_CANTON!AG132-MIN([1]DATOS_CANTON!AG$3:AG$219))/(MAX([1]DATOS_CANTON!AG$3:AG$219)-MIN([1]DATOS_CANTON!AG$3:AG$219))</f>
        <v>2.4782270055937123E-4</v>
      </c>
      <c r="AH131" s="500">
        <f>(MAX([1]DATOS_CANTON!AH$3:AH$219)-[1]DATOS_CANTON!AH132)/(MAX([1]DATOS_CANTON!AH$3:AH$219)-MIN([1]DATOS_CANTON!AH$3:AH$219))</f>
        <v>0.90909090909090906</v>
      </c>
      <c r="AI131" s="501">
        <f t="shared" ref="AI131:AI194" si="8">(D131*$D$222)+(E131*$E$222)+(F131*$F$222)+(G131*$G$222)+(H131*$H$222)+(I131*$I$222)+(J131*$J$222)+(K131*$K$222)+(L131*$L$222)+(M131*$M$222)+(N131*$N$222)+(O131*$O$222)+(P131*$P$222)+(Q131*$Q$222)+(R131*$R$222)+(S131*$S$222)+(T131*$T$222)+(U131*$U$222)+(V131*$V$222)+(W131*$W$222)+(X131*$X$222)+(Y131*$Y$222)+(Z131*$Z$222)+(AA131*$AA$222)+(AB131*$AB$222)+(AC131*$AC$222)+(AD131*$AD$222)+(AE131*$AE$222)+(AF131*$AF$222)+(AG131*$AG$222)+(AH131*$AH$222)</f>
        <v>0.57370478132498837</v>
      </c>
      <c r="AJ131" s="501">
        <f t="shared" ref="AJ131:AJ194" si="9">(AI131-MIN($AI$2:$AI$218))/((MAX($AI$2:$AI$218)-MIN($AI$2:$AI$218)))</f>
        <v>0.74402001208830548</v>
      </c>
      <c r="AK131" s="501"/>
      <c r="AL131" s="502" t="str">
        <f t="shared" ref="AL131:AL194" si="10">IF(AND(AJ131&lt;=AK$7),"MENOS VULNERABLE",IF(AND(AJ131&gt;AK$7,AJ131&lt;=AK$8),"MODERADAMENTE VULNERABLE",IF(AND(AJ131&gt;AK$8,AJ131&lt;=AK$9),"VULNERABLE.",IF(AND(AJ131&gt;AK$9,AJ131&lt;=AK$10),"ALTAMENTE VULNERABLE",IF(AND(AJ131&gt;AK$10),"MUY ALTAMENTE VULNERABLE")))))</f>
        <v>VULNERABLE.</v>
      </c>
      <c r="AM131" s="503" t="str">
        <f t="shared" ref="AM131:AM194" si="11">IF(AND(AJ131&lt;=AK$7),"1",IF(AND(AJ131&gt;AK$7,AJ131&lt;=AK$8),"2",IF(AND(AJ131&gt;AK$8,AJ131&lt;=AK$9),"3",IF(AND(AJ131&gt;AK$9,AJ131&lt;=AK$10),"4",IF(AND(AJ131&gt;AK$10),"5")))))</f>
        <v>3</v>
      </c>
    </row>
    <row r="132" spans="1:39">
      <c r="A132" s="492" t="str">
        <f>[1]DATOS_CANTON!A133</f>
        <v>LOS RIOS</v>
      </c>
      <c r="B132" s="499">
        <f>[1]DATOS_CANTON!B133</f>
        <v>1211</v>
      </c>
      <c r="C132" s="492" t="str">
        <f>[1]DATOS_CANTON!C133</f>
        <v>VALENCIA</v>
      </c>
      <c r="D132" s="500">
        <f>([1]DATOS_CANTON!D133-MIN([1]DATOS_CANTON!D$3:D$219))/(MAX([1]DATOS_CANTON!D$3:D$219)-MIN([1]DATOS_CANTON!D$3:D$219))</f>
        <v>0.31290457475724259</v>
      </c>
      <c r="E132" s="500">
        <f>([1]DATOS_CANTON!E133-MIN([1]DATOS_CANTON!E$3:E$219))/(MAX([1]DATOS_CANTON!E$3:E$219)-MIN([1]DATOS_CANTON!E$3:E$219))</f>
        <v>1.121611121073302E-2</v>
      </c>
      <c r="F132" s="500">
        <f>([1]DATOS_CANTON!F133-MIN([1]DATOS_CANTON!F$3:F$219))/(MAX([1]DATOS_CANTON!F$3:F$219)-MIN([1]DATOS_CANTON!F$3:F$219))</f>
        <v>0</v>
      </c>
      <c r="G132" s="500">
        <f>([1]DATOS_CANTON!G133-MIN([1]DATOS_CANTON!G$3:G$219))/(MAX([1]DATOS_CANTON!G$3:G$219)-MIN([1]DATOS_CANTON!G$3:G$219))</f>
        <v>2.159373462576622E-2</v>
      </c>
      <c r="H132" s="500">
        <f>([1]DATOS_CANTON!H133-MIN([1]DATOS_CANTON!H$3:H$219))/(MAX([1]DATOS_CANTON!H$3:H$219)-MIN([1]DATOS_CANTON!H$3:H$219))</f>
        <v>4.6687580734452852E-2</v>
      </c>
      <c r="I132" s="500">
        <f>([1]DATOS_CANTON!I133-MIN([1]DATOS_CANTON!I$3:I$219))/(MAX([1]DATOS_CANTON!I$3:I$219)-MIN([1]DATOS_CANTON!I$3:I$219))</f>
        <v>1.4225402393406491E-2</v>
      </c>
      <c r="J132" s="500">
        <f>(MAX([1]DATOS_CANTON!J$3:J$219)-[1]DATOS_CANTON!J133)/(MAX([1]DATOS_CANTON!J$3:J$219)-MIN([1]DATOS_CANTON!J$3:J$219))</f>
        <v>0.99425593241303312</v>
      </c>
      <c r="K132" s="500">
        <f>(MAX([1]DATOS_CANTON!K$3:K$219)-[1]DATOS_CANTON!K133)/(MAX([1]DATOS_CANTON!K$3:K$219)-MIN([1]DATOS_CANTON!K$3:K$219))</f>
        <v>0.99243051521929881</v>
      </c>
      <c r="L132" s="500">
        <f>(MAX([1]DATOS_CANTON!L$3:L$219)-[1]DATOS_CANTON!L133)/(MAX([1]DATOS_CANTON!L$3:L$219)-MIN([1]DATOS_CANTON!L$3:L$219))</f>
        <v>0.98549249092091284</v>
      </c>
      <c r="M132" s="500">
        <f>(MAX([1]DATOS_CANTON!M$3:M$219)-[1]DATOS_CANTON!M133)/(MAX([1]DATOS_CANTON!M$3:M$219)-MIN([1]DATOS_CANTON!M$3:M$219))</f>
        <v>0.98914736267051528</v>
      </c>
      <c r="N132" s="500">
        <f>(MAX([1]DATOS_CANTON!N$3:N$219)-[1]DATOS_CANTON!N133)/(MAX([1]DATOS_CANTON!N$3:N$219)-MIN([1]DATOS_CANTON!N$3:N$219))</f>
        <v>0.98707871371230549</v>
      </c>
      <c r="O132" s="500">
        <f>(MAX([1]DATOS_CANTON!O$3:O$219)-[1]DATOS_CANTON!O133)/(MAX([1]DATOS_CANTON!O$3:O$219)-MIN([1]DATOS_CANTON!O$3:O$219))</f>
        <v>0.99967068488876953</v>
      </c>
      <c r="P132" s="500">
        <f>(MAX([1]DATOS_CANTON!P$3:P$219)-[1]DATOS_CANTON!P133)/(MAX([1]DATOS_CANTON!P$3:P$219)-MIN([1]DATOS_CANTON!P$3:P$219))</f>
        <v>0.98633376810647766</v>
      </c>
      <c r="Q132" s="500">
        <f>([1]DATOS_CANTON!Q133-MIN([1]DATOS_CANTON!Q$3:Q$219))/(MAX([1]DATOS_CANTON!Q$3:Q$219)-MIN([1]DATOS_CANTON!Q$3:Q$219))</f>
        <v>1.1812954351564452E-2</v>
      </c>
      <c r="R132" s="500">
        <f>(MAX([1]DATOS_CANTON!R$3:R$219)-[1]DATOS_CANTON!R133)/(MAX([1]DATOS_CANTON!R$3:R$219)-MIN([1]DATOS_CANTON!R$3:R$219))</f>
        <v>0.9979098275374787</v>
      </c>
      <c r="S132" s="500">
        <f>(MAX([1]DATOS_CANTON!S$3:S$219)-[1]DATOS_CANTON!S133)/(MAX([1]DATOS_CANTON!S$3:S$219)-MIN([1]DATOS_CANTON!S$3:S$219))</f>
        <v>0.99612098166480911</v>
      </c>
      <c r="T132" s="500">
        <f>([1]DATOS_CANTON!T133-MIN([1]DATOS_CANTON!T$3:T$219))/(MAX([1]DATOS_CANTON!T$3:T$219)-MIN([1]DATOS_CANTON!T$3:T$219))</f>
        <v>0.26975937840953185</v>
      </c>
      <c r="U132" s="500">
        <f>(MAX([1]DATOS_CANTON!U$3:U$219)-[1]DATOS_CANTON!U133)/(MAX([1]DATOS_CANTON!U$3:U$219)-MIN([1]DATOS_CANTON!U$3:U$219))</f>
        <v>0.97114087939576088</v>
      </c>
      <c r="V132" s="500">
        <f>(MAX([1]DATOS_CANTON!V$3:V$219)-[1]DATOS_CANTON!V133)/(MAX([1]DATOS_CANTON!V$3:V$219)-MIN([1]DATOS_CANTON!V$3:V$219))</f>
        <v>0.99776703498511643</v>
      </c>
      <c r="W132" s="500">
        <f>(MAX([1]DATOS_CANTON!W$3:W$219)-[1]DATOS_CANTON!W133)/(MAX([1]DATOS_CANTON!W$3:W$219)-MIN([1]DATOS_CANTON!W$3:W$219))</f>
        <v>0.9929934866136555</v>
      </c>
      <c r="X132" s="500">
        <f>([1]DATOS_CANTON!X133-MIN([1]DATOS_CANTON!X$3:X$219))/(MAX([1]DATOS_CANTON!X$3:X$219)-MIN([1]DATOS_CANTON!X$3:X$219))</f>
        <v>0</v>
      </c>
      <c r="Y132" s="500">
        <f>(MAX([1]DATOS_CANTON!Y$3:Y$219)-[1]DATOS_CANTON!Y133)/(MAX([1]DATOS_CANTON!Y$3:Y$219)-MIN([1]DATOS_CANTON!Y$3:Y$219))</f>
        <v>0.67268608172617017</v>
      </c>
      <c r="Z132" s="500">
        <f>(MAX([1]DATOS_CANTON!Z$3:Z$219)-[1]DATOS_CANTON!Z133)/(MAX([1]DATOS_CANTON!Z$3:Z$219)-MIN([1]DATOS_CANTON!Z$3:Z$219))</f>
        <v>0.72414832680132646</v>
      </c>
      <c r="AA132" s="500">
        <f>(MAX([1]DATOS_CANTON!AA$3:AA$219)-[1]DATOS_CANTON!AA133)/(MAX([1]DATOS_CANTON!AA$3:AA$219)-MIN([1]DATOS_CANTON!AA$3:AA$219))</f>
        <v>0.99609660892900709</v>
      </c>
      <c r="AB132" s="500">
        <f>(MAX([1]DATOS_CANTON!AB$3:AB$219)-[1]DATOS_CANTON!AB133)/(MAX([1]DATOS_CANTON!AB$3:AB$219)-MIN([1]DATOS_CANTON!AB$3:AB$219))</f>
        <v>0.11080501989592904</v>
      </c>
      <c r="AC132" s="500">
        <f>(MAX([1]DATOS_CANTON!AC$3:AC$219)-[1]DATOS_CANTON!AC133)/(MAX([1]DATOS_CANTON!AC$3:AC$219)-MIN([1]DATOS_CANTON!AC$3:AC$219))</f>
        <v>0.98548077344126317</v>
      </c>
      <c r="AD132" s="500">
        <f>([1]DATOS_CANTON!AD133-MIN([1]DATOS_CANTON!AD$3:AD$219))/(MAX([1]DATOS_CANTON!AD$3:AD$219)-MIN([1]DATOS_CANTON!AD$3:AD$219))</f>
        <v>5.3380782918149468E-3</v>
      </c>
      <c r="AE132" s="500">
        <f>(MAX([1]DATOS_CANTON!AE$3:AE$219)-[1]DATOS_CANTON!AE133)/(MAX([1]DATOS_CANTON!AE$3:AE$219)-MIN([1]DATOS_CANTON!AE$3:AE$219))</f>
        <v>0.97983310152990266</v>
      </c>
      <c r="AF132" s="500">
        <f>(MAX([1]DATOS_CANTON!AF$3:AF$219)-[1]DATOS_CANTON!AF133)/(MAX([1]DATOS_CANTON!AF$3:AF$219)-MIN([1]DATOS_CANTON!AF$3:AF$219))</f>
        <v>1</v>
      </c>
      <c r="AG132" s="500">
        <f>([1]DATOS_CANTON!AG133-MIN([1]DATOS_CANTON!AG$3:AG$219))/(MAX([1]DATOS_CANTON!AG$3:AG$219)-MIN([1]DATOS_CANTON!AG$3:AG$219))</f>
        <v>3.3668484033137435E-3</v>
      </c>
      <c r="AH132" s="500">
        <f>(MAX([1]DATOS_CANTON!AH$3:AH$219)-[1]DATOS_CANTON!AH133)/(MAX([1]DATOS_CANTON!AH$3:AH$219)-MIN([1]DATOS_CANTON!AH$3:AH$219))</f>
        <v>1</v>
      </c>
      <c r="AI132" s="501">
        <f t="shared" si="8"/>
        <v>0.56091718857161099</v>
      </c>
      <c r="AJ132" s="501">
        <f t="shared" si="9"/>
        <v>0.7117100856084998</v>
      </c>
      <c r="AK132" s="501"/>
      <c r="AL132" s="502" t="str">
        <f t="shared" si="10"/>
        <v>MODERADAMENTE VULNERABLE</v>
      </c>
      <c r="AM132" s="503" t="str">
        <f t="shared" si="11"/>
        <v>2</v>
      </c>
    </row>
    <row r="133" spans="1:39">
      <c r="A133" s="492" t="str">
        <f>[1]DATOS_CANTON!A134</f>
        <v>LOS RIOS</v>
      </c>
      <c r="B133" s="499">
        <f>[1]DATOS_CANTON!B134</f>
        <v>1212</v>
      </c>
      <c r="C133" s="492" t="str">
        <f>[1]DATOS_CANTON!C134</f>
        <v>MOCACHE</v>
      </c>
      <c r="D133" s="500">
        <f>([1]DATOS_CANTON!D134-MIN([1]DATOS_CANTON!D$3:D$219))/(MAX([1]DATOS_CANTON!D$3:D$219)-MIN([1]DATOS_CANTON!D$3:D$219))</f>
        <v>0.34367883381538489</v>
      </c>
      <c r="E133" s="500">
        <f>([1]DATOS_CANTON!E134-MIN([1]DATOS_CANTON!E$3:E$219))/(MAX([1]DATOS_CANTON!E$3:E$219)-MIN([1]DATOS_CANTON!E$3:E$219))</f>
        <v>1.7489636629303581E-2</v>
      </c>
      <c r="F133" s="500">
        <f>([1]DATOS_CANTON!F134-MIN([1]DATOS_CANTON!F$3:F$219))/(MAX([1]DATOS_CANTON!F$3:F$219)-MIN([1]DATOS_CANTON!F$3:F$219))</f>
        <v>4.5662100456621002E-3</v>
      </c>
      <c r="G133" s="500">
        <f>([1]DATOS_CANTON!G134-MIN([1]DATOS_CANTON!G$3:G$219))/(MAX([1]DATOS_CANTON!G$3:G$219)-MIN([1]DATOS_CANTON!G$3:G$219))</f>
        <v>1.8473457701189161E-2</v>
      </c>
      <c r="H133" s="500">
        <f>([1]DATOS_CANTON!H134-MIN([1]DATOS_CANTON!H$3:H$219))/(MAX([1]DATOS_CANTON!H$3:H$219)-MIN([1]DATOS_CANTON!H$3:H$219))</f>
        <v>5.0193762686842593E-2</v>
      </c>
      <c r="I133" s="500">
        <f>([1]DATOS_CANTON!I134-MIN([1]DATOS_CANTON!I$3:I$219))/(MAX([1]DATOS_CANTON!I$3:I$219)-MIN([1]DATOS_CANTON!I$3:I$219))</f>
        <v>2.6394213606096822E-2</v>
      </c>
      <c r="J133" s="500">
        <f>(MAX([1]DATOS_CANTON!J$3:J$219)-[1]DATOS_CANTON!J134)/(MAX([1]DATOS_CANTON!J$3:J$219)-MIN([1]DATOS_CANTON!J$3:J$219))</f>
        <v>0.99515924092099983</v>
      </c>
      <c r="K133" s="500">
        <f>(MAX([1]DATOS_CANTON!K$3:K$219)-[1]DATOS_CANTON!K134)/(MAX([1]DATOS_CANTON!K$3:K$219)-MIN([1]DATOS_CANTON!K$3:K$219))</f>
        <v>0.99636046813401391</v>
      </c>
      <c r="L133" s="500">
        <f>(MAX([1]DATOS_CANTON!L$3:L$219)-[1]DATOS_CANTON!L134)/(MAX([1]DATOS_CANTON!L$3:L$219)-MIN([1]DATOS_CANTON!L$3:L$219))</f>
        <v>0.9859999682826649</v>
      </c>
      <c r="M133" s="500">
        <f>(MAX([1]DATOS_CANTON!M$3:M$219)-[1]DATOS_CANTON!M134)/(MAX([1]DATOS_CANTON!M$3:M$219)-MIN([1]DATOS_CANTON!M$3:M$219))</f>
        <v>0.99398742692204201</v>
      </c>
      <c r="N133" s="500">
        <f>(MAX([1]DATOS_CANTON!N$3:N$219)-[1]DATOS_CANTON!N134)/(MAX([1]DATOS_CANTON!N$3:N$219)-MIN([1]DATOS_CANTON!N$3:N$219))</f>
        <v>0.98812936957086939</v>
      </c>
      <c r="O133" s="500">
        <f>(MAX([1]DATOS_CANTON!O$3:O$219)-[1]DATOS_CANTON!O134)/(MAX([1]DATOS_CANTON!O$3:O$219)-MIN([1]DATOS_CANTON!O$3:O$219))</f>
        <v>0.99875553552703422</v>
      </c>
      <c r="P133" s="500">
        <f>(MAX([1]DATOS_CANTON!P$3:P$219)-[1]DATOS_CANTON!P134)/(MAX([1]DATOS_CANTON!P$3:P$219)-MIN([1]DATOS_CANTON!P$3:P$219))</f>
        <v>0.98674853815619712</v>
      </c>
      <c r="Q133" s="500">
        <f>([1]DATOS_CANTON!Q134-MIN([1]DATOS_CANTON!Q$3:Q$219))/(MAX([1]DATOS_CANTON!Q$3:Q$219)-MIN([1]DATOS_CANTON!Q$3:Q$219))</f>
        <v>9.2700016545589053E-3</v>
      </c>
      <c r="R133" s="500">
        <f>(MAX([1]DATOS_CANTON!R$3:R$219)-[1]DATOS_CANTON!R134)/(MAX([1]DATOS_CANTON!R$3:R$219)-MIN([1]DATOS_CANTON!R$3:R$219))</f>
        <v>0.99890677458126675</v>
      </c>
      <c r="S133" s="500">
        <f>(MAX([1]DATOS_CANTON!S$3:S$219)-[1]DATOS_CANTON!S134)/(MAX([1]DATOS_CANTON!S$3:S$219)-MIN([1]DATOS_CANTON!S$3:S$219))</f>
        <v>0.9966181516204462</v>
      </c>
      <c r="T133" s="500">
        <f>([1]DATOS_CANTON!T134-MIN([1]DATOS_CANTON!T$3:T$219))/(MAX([1]DATOS_CANTON!T$3:T$219)-MIN([1]DATOS_CANTON!T$3:T$219))</f>
        <v>0.29021124399854287</v>
      </c>
      <c r="U133" s="500">
        <f>(MAX([1]DATOS_CANTON!U$3:U$219)-[1]DATOS_CANTON!U134)/(MAX([1]DATOS_CANTON!U$3:U$219)-MIN([1]DATOS_CANTON!U$3:U$219))</f>
        <v>0.92646896856717131</v>
      </c>
      <c r="V133" s="500">
        <f>(MAX([1]DATOS_CANTON!V$3:V$219)-[1]DATOS_CANTON!V134)/(MAX([1]DATOS_CANTON!V$3:V$219)-MIN([1]DATOS_CANTON!V$3:V$219))</f>
        <v>0.99888706749513034</v>
      </c>
      <c r="W133" s="500">
        <f>(MAX([1]DATOS_CANTON!W$3:W$219)-[1]DATOS_CANTON!W134)/(MAX([1]DATOS_CANTON!W$3:W$219)-MIN([1]DATOS_CANTON!W$3:W$219))</f>
        <v>0.99502763566130392</v>
      </c>
      <c r="X133" s="500">
        <f>([1]DATOS_CANTON!X134-MIN([1]DATOS_CANTON!X$3:X$219))/(MAX([1]DATOS_CANTON!X$3:X$219)-MIN([1]DATOS_CANTON!X$3:X$219))</f>
        <v>2.1276595744680851E-2</v>
      </c>
      <c r="Y133" s="500">
        <f>(MAX([1]DATOS_CANTON!Y$3:Y$219)-[1]DATOS_CANTON!Y134)/(MAX([1]DATOS_CANTON!Y$3:Y$219)-MIN([1]DATOS_CANTON!Y$3:Y$219))</f>
        <v>0.8055509343704268</v>
      </c>
      <c r="Z133" s="500">
        <f>(MAX([1]DATOS_CANTON!Z$3:Z$219)-[1]DATOS_CANTON!Z134)/(MAX([1]DATOS_CANTON!Z$3:Z$219)-MIN([1]DATOS_CANTON!Z$3:Z$219))</f>
        <v>0.99336750075369307</v>
      </c>
      <c r="AA133" s="500">
        <f>(MAX([1]DATOS_CANTON!AA$3:AA$219)-[1]DATOS_CANTON!AA134)/(MAX([1]DATOS_CANTON!AA$3:AA$219)-MIN([1]DATOS_CANTON!AA$3:AA$219))</f>
        <v>0.99853622834837763</v>
      </c>
      <c r="AB133" s="500">
        <f>(MAX([1]DATOS_CANTON!AB$3:AB$219)-[1]DATOS_CANTON!AB134)/(MAX([1]DATOS_CANTON!AB$3:AB$219)-MIN([1]DATOS_CANTON!AB$3:AB$219))</f>
        <v>0.12050480232298413</v>
      </c>
      <c r="AC133" s="500">
        <f>(MAX([1]DATOS_CANTON!AC$3:AC$219)-[1]DATOS_CANTON!AC134)/(MAX([1]DATOS_CANTON!AC$3:AC$219)-MIN([1]DATOS_CANTON!AC$3:AC$219))</f>
        <v>0.98596245394321169</v>
      </c>
      <c r="AD133" s="500">
        <f>([1]DATOS_CANTON!AD134-MIN([1]DATOS_CANTON!AD$3:AD$219))/(MAX([1]DATOS_CANTON!AD$3:AD$219)-MIN([1]DATOS_CANTON!AD$3:AD$219))</f>
        <v>2.491103202846975E-2</v>
      </c>
      <c r="AE133" s="500">
        <f>(MAX([1]DATOS_CANTON!AE$3:AE$219)-[1]DATOS_CANTON!AE134)/(MAX([1]DATOS_CANTON!AE$3:AE$219)-MIN([1]DATOS_CANTON!AE$3:AE$219))</f>
        <v>0.99791376912378305</v>
      </c>
      <c r="AF133" s="500">
        <f>(MAX([1]DATOS_CANTON!AF$3:AF$219)-[1]DATOS_CANTON!AF134)/(MAX([1]DATOS_CANTON!AF$3:AF$219)-MIN([1]DATOS_CANTON!AF$3:AF$219))</f>
        <v>1</v>
      </c>
      <c r="AG133" s="500">
        <f>([1]DATOS_CANTON!AG134-MIN([1]DATOS_CANTON!AG$3:AG$219))/(MAX([1]DATOS_CANTON!AG$3:AG$219)-MIN([1]DATOS_CANTON!AG$3:AG$219))</f>
        <v>4.6590667705161794E-3</v>
      </c>
      <c r="AH133" s="500">
        <f>(MAX([1]DATOS_CANTON!AH$3:AH$219)-[1]DATOS_CANTON!AH134)/(MAX([1]DATOS_CANTON!AH$3:AH$219)-MIN([1]DATOS_CANTON!AH$3:AH$219))</f>
        <v>0.90909090909090906</v>
      </c>
      <c r="AI133" s="501">
        <f t="shared" si="8"/>
        <v>0.57588620179428107</v>
      </c>
      <c r="AJ133" s="501">
        <f t="shared" si="9"/>
        <v>0.74953172460087159</v>
      </c>
      <c r="AK133" s="501"/>
      <c r="AL133" s="502" t="str">
        <f t="shared" si="10"/>
        <v>VULNERABLE.</v>
      </c>
      <c r="AM133" s="503" t="str">
        <f t="shared" si="11"/>
        <v>3</v>
      </c>
    </row>
    <row r="134" spans="1:39">
      <c r="A134" s="492" t="str">
        <f>[1]DATOS_CANTON!A135</f>
        <v>LOS RIOS</v>
      </c>
      <c r="B134" s="499">
        <f>[1]DATOS_CANTON!B135</f>
        <v>1213</v>
      </c>
      <c r="C134" s="492" t="str">
        <f>[1]DATOS_CANTON!C135</f>
        <v>QUINSALOMA</v>
      </c>
      <c r="D134" s="500">
        <f>([1]DATOS_CANTON!D135-MIN([1]DATOS_CANTON!D$3:D$219))/(MAX([1]DATOS_CANTON!D$3:D$219)-MIN([1]DATOS_CANTON!D$3:D$219))</f>
        <v>0.28946253441394004</v>
      </c>
      <c r="E134" s="500">
        <f>([1]DATOS_CANTON!E135-MIN([1]DATOS_CANTON!E$3:E$219))/(MAX([1]DATOS_CANTON!E$3:E$219)-MIN([1]DATOS_CANTON!E$3:E$219))</f>
        <v>1.5025389401977519E-2</v>
      </c>
      <c r="F134" s="500">
        <f>([1]DATOS_CANTON!F135-MIN([1]DATOS_CANTON!F$3:F$219))/(MAX([1]DATOS_CANTON!F$3:F$219)-MIN([1]DATOS_CANTON!F$3:F$219))</f>
        <v>0</v>
      </c>
      <c r="G134" s="500">
        <f>([1]DATOS_CANTON!G135-MIN([1]DATOS_CANTON!G$3:G$219))/(MAX([1]DATOS_CANTON!G$3:G$219)-MIN([1]DATOS_CANTON!G$3:G$219))</f>
        <v>7.4283865420328781E-3</v>
      </c>
      <c r="H134" s="500">
        <f>([1]DATOS_CANTON!H135-MIN([1]DATOS_CANTON!H$3:H$219))/(MAX([1]DATOS_CANTON!H$3:H$219)-MIN([1]DATOS_CANTON!H$3:H$219))</f>
        <v>3.1555637571507658E-2</v>
      </c>
      <c r="I134" s="500">
        <f>([1]DATOS_CANTON!I135-MIN([1]DATOS_CANTON!I$3:I$219))/(MAX([1]DATOS_CANTON!I$3:I$219)-MIN([1]DATOS_CANTON!I$3:I$219))</f>
        <v>8.4172784702065906E-2</v>
      </c>
      <c r="J134" s="500">
        <f>(MAX([1]DATOS_CANTON!J$3:J$219)-[1]DATOS_CANTON!J135)/(MAX([1]DATOS_CANTON!J$3:J$219)-MIN([1]DATOS_CANTON!J$3:J$219))</f>
        <v>0.99812966412665804</v>
      </c>
      <c r="K134" s="500">
        <f>(MAX([1]DATOS_CANTON!K$3:K$219)-[1]DATOS_CANTON!K135)/(MAX([1]DATOS_CANTON!K$3:K$219)-MIN([1]DATOS_CANTON!K$3:K$219))</f>
        <v>0.99694748940272127</v>
      </c>
      <c r="L134" s="500">
        <f>(MAX([1]DATOS_CANTON!L$3:L$219)-[1]DATOS_CANTON!L135)/(MAX([1]DATOS_CANTON!L$3:L$219)-MIN([1]DATOS_CANTON!L$3:L$219))</f>
        <v>0.99426233407869069</v>
      </c>
      <c r="M134" s="500">
        <f>(MAX([1]DATOS_CANTON!M$3:M$219)-[1]DATOS_CANTON!M135)/(MAX([1]DATOS_CANTON!M$3:M$219)-MIN([1]DATOS_CANTON!M$3:M$219))</f>
        <v>0.99722609525207306</v>
      </c>
      <c r="N134" s="500">
        <f>(MAX([1]DATOS_CANTON!N$3:N$219)-[1]DATOS_CANTON!N135)/(MAX([1]DATOS_CANTON!N$3:N$219)-MIN([1]DATOS_CANTON!N$3:N$219))</f>
        <v>0.99502452123927532</v>
      </c>
      <c r="O134" s="500">
        <f>(MAX([1]DATOS_CANTON!O$3:O$219)-[1]DATOS_CANTON!O135)/(MAX([1]DATOS_CANTON!O$3:O$219)-MIN([1]DATOS_CANTON!O$3:O$219))</f>
        <v>0.99915591337279341</v>
      </c>
      <c r="P134" s="500">
        <f>(MAX([1]DATOS_CANTON!P$3:P$219)-[1]DATOS_CANTON!P135)/(MAX([1]DATOS_CANTON!P$3:P$219)-MIN([1]DATOS_CANTON!P$3:P$219))</f>
        <v>0.99460092943790712</v>
      </c>
      <c r="Q134" s="500">
        <f>([1]DATOS_CANTON!Q135-MIN([1]DATOS_CANTON!Q$3:Q$219))/(MAX([1]DATOS_CANTON!Q$3:Q$219)-MIN([1]DATOS_CANTON!Q$3:Q$219))</f>
        <v>4.0255964734542665E-3</v>
      </c>
      <c r="R134" s="500">
        <f>(MAX([1]DATOS_CANTON!R$3:R$219)-[1]DATOS_CANTON!R135)/(MAX([1]DATOS_CANTON!R$3:R$219)-MIN([1]DATOS_CANTON!R$3:R$219))</f>
        <v>0.99946270455272479</v>
      </c>
      <c r="S134" s="500">
        <f>(MAX([1]DATOS_CANTON!S$3:S$219)-[1]DATOS_CANTON!S135)/(MAX([1]DATOS_CANTON!S$3:S$219)-MIN([1]DATOS_CANTON!S$3:S$219))</f>
        <v>0.99873795318953651</v>
      </c>
      <c r="T134" s="500">
        <f>([1]DATOS_CANTON!T135-MIN([1]DATOS_CANTON!T$3:T$219))/(MAX([1]DATOS_CANTON!T$3:T$219)-MIN([1]DATOS_CANTON!T$3:T$219))</f>
        <v>0.22394697174433281</v>
      </c>
      <c r="U134" s="500">
        <f>(MAX([1]DATOS_CANTON!U$3:U$219)-[1]DATOS_CANTON!U135)/(MAX([1]DATOS_CANTON!U$3:U$219)-MIN([1]DATOS_CANTON!U$3:U$219))</f>
        <v>0.95551855844398581</v>
      </c>
      <c r="V134" s="500">
        <f>(MAX([1]DATOS_CANTON!V$3:V$219)-[1]DATOS_CANTON!V135)/(MAX([1]DATOS_CANTON!V$3:V$219)-MIN([1]DATOS_CANTON!V$3:V$219))</f>
        <v>0.99932300658908013</v>
      </c>
      <c r="W134" s="500">
        <f>(MAX([1]DATOS_CANTON!W$3:W$219)-[1]DATOS_CANTON!W135)/(MAX([1]DATOS_CANTON!W$3:W$219)-MIN([1]DATOS_CANTON!W$3:W$219))</f>
        <v>0.99683576814810249</v>
      </c>
      <c r="X134" s="500">
        <f>([1]DATOS_CANTON!X135-MIN([1]DATOS_CANTON!X$3:X$219))/(MAX([1]DATOS_CANTON!X$3:X$219)-MIN([1]DATOS_CANTON!X$3:X$219))</f>
        <v>2.1276595744680851E-2</v>
      </c>
      <c r="Y134" s="500">
        <f>(MAX([1]DATOS_CANTON!Y$3:Y$219)-[1]DATOS_CANTON!Y135)/(MAX([1]DATOS_CANTON!Y$3:Y$219)-MIN([1]DATOS_CANTON!Y$3:Y$219))</f>
        <v>0.68568164541967602</v>
      </c>
      <c r="Z134" s="500">
        <f>(MAX([1]DATOS_CANTON!Z$3:Z$219)-[1]DATOS_CANTON!Z135)/(MAX([1]DATOS_CANTON!Z$3:Z$219)-MIN([1]DATOS_CANTON!Z$3:Z$219))</f>
        <v>0.62797708772987637</v>
      </c>
      <c r="AA134" s="500">
        <f>(MAX([1]DATOS_CANTON!AA$3:AA$219)-[1]DATOS_CANTON!AA135)/(MAX([1]DATOS_CANTON!AA$3:AA$219)-MIN([1]DATOS_CANTON!AA$3:AA$219))</f>
        <v>0.99768236155159795</v>
      </c>
      <c r="AB134" s="500">
        <f>(MAX([1]DATOS_CANTON!AB$3:AB$219)-[1]DATOS_CANTON!AB135)/(MAX([1]DATOS_CANTON!AB$3:AB$219)-MIN([1]DATOS_CANTON!AB$3:AB$219))</f>
        <v>0.23005259203606307</v>
      </c>
      <c r="AC134" s="500">
        <f>(MAX([1]DATOS_CANTON!AC$3:AC$219)-[1]DATOS_CANTON!AC135)/(MAX([1]DATOS_CANTON!AC$3:AC$219)-MIN([1]DATOS_CANTON!AC$3:AC$219))</f>
        <v>0.9942865602799168</v>
      </c>
      <c r="AD134" s="500">
        <f>([1]DATOS_CANTON!AD135-MIN([1]DATOS_CANTON!AD$3:AD$219))/(MAX([1]DATOS_CANTON!AD$3:AD$219)-MIN([1]DATOS_CANTON!AD$3:AD$219))</f>
        <v>5.3380782918149468E-3</v>
      </c>
      <c r="AE134" s="500">
        <f>(MAX([1]DATOS_CANTON!AE$3:AE$219)-[1]DATOS_CANTON!AE135)/(MAX([1]DATOS_CANTON!AE$3:AE$219)-MIN([1]DATOS_CANTON!AE$3:AE$219))</f>
        <v>1</v>
      </c>
      <c r="AF134" s="500">
        <f>(MAX([1]DATOS_CANTON!AF$3:AF$219)-[1]DATOS_CANTON!AF135)/(MAX([1]DATOS_CANTON!AF$3:AF$219)-MIN([1]DATOS_CANTON!AF$3:AF$219))</f>
        <v>1</v>
      </c>
      <c r="AG134" s="500">
        <f>([1]DATOS_CANTON!AG135-MIN([1]DATOS_CANTON!AG$3:AG$219))/(MAX([1]DATOS_CANTON!AG$3:AG$219)-MIN([1]DATOS_CANTON!AG$3:AG$219))</f>
        <v>2.6552432202789773E-4</v>
      </c>
      <c r="AH134" s="500">
        <f>(MAX([1]DATOS_CANTON!AH$3:AH$219)-[1]DATOS_CANTON!AH135)/(MAX([1]DATOS_CANTON!AH$3:AH$219)-MIN([1]DATOS_CANTON!AH$3:AH$219))</f>
        <v>1</v>
      </c>
      <c r="AI134" s="501">
        <f t="shared" si="8"/>
        <v>0.56667352980251207</v>
      </c>
      <c r="AJ134" s="501">
        <f t="shared" si="9"/>
        <v>0.72625441506518873</v>
      </c>
      <c r="AK134" s="501"/>
      <c r="AL134" s="502" t="str">
        <f t="shared" si="10"/>
        <v>MODERADAMENTE VULNERABLE</v>
      </c>
      <c r="AM134" s="503" t="str">
        <f t="shared" si="11"/>
        <v>2</v>
      </c>
    </row>
    <row r="135" spans="1:39">
      <c r="A135" s="492" t="str">
        <f>[1]DATOS_CANTON!A136</f>
        <v>MANABI</v>
      </c>
      <c r="B135" s="499">
        <f>[1]DATOS_CANTON!B136</f>
        <v>1301</v>
      </c>
      <c r="C135" s="492" t="str">
        <f>[1]DATOS_CANTON!C136</f>
        <v>PORTOVIEJO</v>
      </c>
      <c r="D135" s="500">
        <f>([1]DATOS_CANTON!D136-MIN([1]DATOS_CANTON!D$3:D$219))/(MAX([1]DATOS_CANTON!D$3:D$219)-MIN([1]DATOS_CANTON!D$3:D$219))</f>
        <v>0.11958249222223105</v>
      </c>
      <c r="E135" s="500">
        <f>([1]DATOS_CANTON!E136-MIN([1]DATOS_CANTON!E$3:E$219))/(MAX([1]DATOS_CANTON!E$3:E$219)-MIN([1]DATOS_CANTON!E$3:E$219))</f>
        <v>7.5786549006363765E-2</v>
      </c>
      <c r="F135" s="500">
        <f>([1]DATOS_CANTON!F136-MIN([1]DATOS_CANTON!F$3:F$219))/(MAX([1]DATOS_CANTON!F$3:F$219)-MIN([1]DATOS_CANTON!F$3:F$219))</f>
        <v>7.7625570776255703E-2</v>
      </c>
      <c r="G135" s="500">
        <f>([1]DATOS_CANTON!G136-MIN([1]DATOS_CANTON!G$3:G$219))/(MAX([1]DATOS_CANTON!G$3:G$219)-MIN([1]DATOS_CANTON!G$3:G$219))</f>
        <v>0.11758657217191662</v>
      </c>
      <c r="H135" s="500">
        <f>([1]DATOS_CANTON!H136-MIN([1]DATOS_CANTON!H$3:H$219))/(MAX([1]DATOS_CANTON!H$3:H$219)-MIN([1]DATOS_CANTON!H$3:H$219))</f>
        <v>0.24672448791289905</v>
      </c>
      <c r="I135" s="500">
        <f>([1]DATOS_CANTON!I136-MIN([1]DATOS_CANTON!I$3:I$219))/(MAX([1]DATOS_CANTON!I$3:I$219)-MIN([1]DATOS_CANTON!I$3:I$219))</f>
        <v>0.1427817529917581</v>
      </c>
      <c r="J135" s="500">
        <f>(MAX([1]DATOS_CANTON!J$3:J$219)-[1]DATOS_CANTON!J136)/(MAX([1]DATOS_CANTON!J$3:J$219)-MIN([1]DATOS_CANTON!J$3:J$219))</f>
        <v>0.93418779071728697</v>
      </c>
      <c r="K135" s="500">
        <f>(MAX([1]DATOS_CANTON!K$3:K$219)-[1]DATOS_CANTON!K136)/(MAX([1]DATOS_CANTON!K$3:K$219)-MIN([1]DATOS_CANTON!K$3:K$219))</f>
        <v>0.9381959291619808</v>
      </c>
      <c r="L135" s="500">
        <f>(MAX([1]DATOS_CANTON!L$3:L$219)-[1]DATOS_CANTON!L136)/(MAX([1]DATOS_CANTON!L$3:L$219)-MIN([1]DATOS_CANTON!L$3:L$219))</f>
        <v>0.89512345972691376</v>
      </c>
      <c r="M135" s="500">
        <f>(MAX([1]DATOS_CANTON!M$3:M$219)-[1]DATOS_CANTON!M136)/(MAX([1]DATOS_CANTON!M$3:M$219)-MIN([1]DATOS_CANTON!M$3:M$219))</f>
        <v>0.90830132987614454</v>
      </c>
      <c r="N135" s="500">
        <f>(MAX([1]DATOS_CANTON!N$3:N$219)-[1]DATOS_CANTON!N136)/(MAX([1]DATOS_CANTON!N$3:N$219)-MIN([1]DATOS_CANTON!N$3:N$219))</f>
        <v>0.90562439231133607</v>
      </c>
      <c r="O135" s="500">
        <f>(MAX([1]DATOS_CANTON!O$3:O$219)-[1]DATOS_CANTON!O136)/(MAX([1]DATOS_CANTON!O$3:O$219)-MIN([1]DATOS_CANTON!O$3:O$219))</f>
        <v>0.93866939362688595</v>
      </c>
      <c r="P135" s="500">
        <f>(MAX([1]DATOS_CANTON!P$3:P$219)-[1]DATOS_CANTON!P136)/(MAX([1]DATOS_CANTON!P$3:P$219)-MIN([1]DATOS_CANTON!P$3:P$219))</f>
        <v>0.89117845878509439</v>
      </c>
      <c r="Q135" s="500">
        <f>([1]DATOS_CANTON!Q136-MIN([1]DATOS_CANTON!Q$3:Q$219))/(MAX([1]DATOS_CANTON!Q$3:Q$219)-MIN([1]DATOS_CANTON!Q$3:Q$219))</f>
        <v>8.0589440336754914E-2</v>
      </c>
      <c r="R135" s="500">
        <f>(MAX([1]DATOS_CANTON!R$3:R$219)-[1]DATOS_CANTON!R136)/(MAX([1]DATOS_CANTON!R$3:R$219)-MIN([1]DATOS_CANTON!R$3:R$219))</f>
        <v>0.94798483149731505</v>
      </c>
      <c r="S135" s="500">
        <f>(MAX([1]DATOS_CANTON!S$3:S$219)-[1]DATOS_CANTON!S136)/(MAX([1]DATOS_CANTON!S$3:S$219)-MIN([1]DATOS_CANTON!S$3:S$219))</f>
        <v>0.94159072532179466</v>
      </c>
      <c r="T135" s="500">
        <f>([1]DATOS_CANTON!T136-MIN([1]DATOS_CANTON!T$3:T$219))/(MAX([1]DATOS_CANTON!T$3:T$219)-MIN([1]DATOS_CANTON!T$3:T$219))</f>
        <v>0.15811999216086617</v>
      </c>
      <c r="U135" s="500">
        <f>(MAX([1]DATOS_CANTON!U$3:U$219)-[1]DATOS_CANTON!U136)/(MAX([1]DATOS_CANTON!U$3:U$219)-MIN([1]DATOS_CANTON!U$3:U$219))</f>
        <v>0.6985675999579426</v>
      </c>
      <c r="V135" s="500">
        <f>(MAX([1]DATOS_CANTON!V$3:V$219)-[1]DATOS_CANTON!V136)/(MAX([1]DATOS_CANTON!V$3:V$219)-MIN([1]DATOS_CANTON!V$3:V$219))</f>
        <v>0.99793409559143254</v>
      </c>
      <c r="W135" s="500">
        <f>(MAX([1]DATOS_CANTON!W$3:W$219)-[1]DATOS_CANTON!W136)/(MAX([1]DATOS_CANTON!W$3:W$219)-MIN([1]DATOS_CANTON!W$3:W$219))</f>
        <v>0.89036142102775895</v>
      </c>
      <c r="X135" s="500">
        <f>([1]DATOS_CANTON!X136-MIN([1]DATOS_CANTON!X$3:X$219))/(MAX([1]DATOS_CANTON!X$3:X$219)-MIN([1]DATOS_CANTON!X$3:X$219))</f>
        <v>2.1276595744680851E-2</v>
      </c>
      <c r="Y135" s="500">
        <f>(MAX([1]DATOS_CANTON!Y$3:Y$219)-[1]DATOS_CANTON!Y136)/(MAX([1]DATOS_CANTON!Y$3:Y$219)-MIN([1]DATOS_CANTON!Y$3:Y$219))</f>
        <v>0.65502840859657308</v>
      </c>
      <c r="Z135" s="500">
        <f>(MAX([1]DATOS_CANTON!Z$3:Z$219)-[1]DATOS_CANTON!Z136)/(MAX([1]DATOS_CANTON!Z$3:Z$219)-MIN([1]DATOS_CANTON!Z$3:Z$219))</f>
        <v>0.98522761531504366</v>
      </c>
      <c r="AA135" s="500">
        <f>(MAX([1]DATOS_CANTON!AA$3:AA$219)-[1]DATOS_CANTON!AA136)/(MAX([1]DATOS_CANTON!AA$3:AA$219)-MIN([1]DATOS_CANTON!AA$3:AA$219))</f>
        <v>0.84142473774091242</v>
      </c>
      <c r="AB135" s="500">
        <f>(MAX([1]DATOS_CANTON!AB$3:AB$219)-[1]DATOS_CANTON!AB136)/(MAX([1]DATOS_CANTON!AB$3:AB$219)-MIN([1]DATOS_CANTON!AB$3:AB$219))</f>
        <v>0.23372376478982104</v>
      </c>
      <c r="AC135" s="500">
        <f>(MAX([1]DATOS_CANTON!AC$3:AC$219)-[1]DATOS_CANTON!AC136)/(MAX([1]DATOS_CANTON!AC$3:AC$219)-MIN([1]DATOS_CANTON!AC$3:AC$219))</f>
        <v>0.89656380389973533</v>
      </c>
      <c r="AD135" s="500">
        <f>([1]DATOS_CANTON!AD136-MIN([1]DATOS_CANTON!AD$3:AD$219))/(MAX([1]DATOS_CANTON!AD$3:AD$219)-MIN([1]DATOS_CANTON!AD$3:AD$219))</f>
        <v>0.15836298932384341</v>
      </c>
      <c r="AE135" s="500">
        <f>(MAX([1]DATOS_CANTON!AE$3:AE$219)-[1]DATOS_CANTON!AE136)/(MAX([1]DATOS_CANTON!AE$3:AE$219)-MIN([1]DATOS_CANTON!AE$3:AE$219))</f>
        <v>0.9102920723226704</v>
      </c>
      <c r="AF135" s="500">
        <f>(MAX([1]DATOS_CANTON!AF$3:AF$219)-[1]DATOS_CANTON!AF136)/(MAX([1]DATOS_CANTON!AF$3:AF$219)-MIN([1]DATOS_CANTON!AF$3:AF$219))</f>
        <v>1</v>
      </c>
      <c r="AG135" s="500">
        <f>([1]DATOS_CANTON!AG136-MIN([1]DATOS_CANTON!AG$3:AG$219))/(MAX([1]DATOS_CANTON!AG$3:AG$219)-MIN([1]DATOS_CANTON!AG$3:AG$219))</f>
        <v>9.1871415421652627E-2</v>
      </c>
      <c r="AH135" s="500">
        <f>(MAX([1]DATOS_CANTON!AH$3:AH$219)-[1]DATOS_CANTON!AH136)/(MAX([1]DATOS_CANTON!AH$3:AH$219)-MIN([1]DATOS_CANTON!AH$3:AH$219))</f>
        <v>0.81818181818181823</v>
      </c>
      <c r="AI135" s="501">
        <f t="shared" si="8"/>
        <v>0.54351482617275759</v>
      </c>
      <c r="AJ135" s="501">
        <f t="shared" si="9"/>
        <v>0.66774019537772256</v>
      </c>
      <c r="AK135" s="501"/>
      <c r="AL135" s="502" t="str">
        <f t="shared" si="10"/>
        <v>MENOS VULNERABLE</v>
      </c>
      <c r="AM135" s="503" t="str">
        <f t="shared" si="11"/>
        <v>1</v>
      </c>
    </row>
    <row r="136" spans="1:39">
      <c r="A136" s="492" t="str">
        <f>[1]DATOS_CANTON!A137</f>
        <v>MANABI</v>
      </c>
      <c r="B136" s="499">
        <f>[1]DATOS_CANTON!B137</f>
        <v>1302</v>
      </c>
      <c r="C136" s="492" t="str">
        <f>[1]DATOS_CANTON!C137</f>
        <v>BOLIVAR</v>
      </c>
      <c r="D136" s="500">
        <f>([1]DATOS_CANTON!D137-MIN([1]DATOS_CANTON!D$3:D$219))/(MAX([1]DATOS_CANTON!D$3:D$219)-MIN([1]DATOS_CANTON!D$3:D$219))</f>
        <v>0.21701306619763877</v>
      </c>
      <c r="E136" s="500">
        <f>([1]DATOS_CANTON!E137-MIN([1]DATOS_CANTON!E$3:E$219))/(MAX([1]DATOS_CANTON!E$3:E$219)-MIN([1]DATOS_CANTON!E$3:E$219))</f>
        <v>1.9596534670395585E-2</v>
      </c>
      <c r="F136" s="500">
        <f>([1]DATOS_CANTON!F137-MIN([1]DATOS_CANTON!F$3:F$219))/(MAX([1]DATOS_CANTON!F$3:F$219)-MIN([1]DATOS_CANTON!F$3:F$219))</f>
        <v>1.3698630136986301E-2</v>
      </c>
      <c r="G136" s="500">
        <f>([1]DATOS_CANTON!G137-MIN([1]DATOS_CANTON!G$3:G$219))/(MAX([1]DATOS_CANTON!G$3:G$219)-MIN([1]DATOS_CANTON!G$3:G$219))</f>
        <v>1.6913319238900635E-2</v>
      </c>
      <c r="H136" s="500">
        <f>([1]DATOS_CANTON!H137-MIN([1]DATOS_CANTON!H$3:H$219))/(MAX([1]DATOS_CANTON!H$3:H$219)-MIN([1]DATOS_CANTON!H$3:H$219))</f>
        <v>3.4508211847204283E-2</v>
      </c>
      <c r="I136" s="500">
        <f>([1]DATOS_CANTON!I137-MIN([1]DATOS_CANTON!I$3:I$219))/(MAX([1]DATOS_CANTON!I$3:I$219)-MIN([1]DATOS_CANTON!I$3:I$219))</f>
        <v>1.7244323032269079E-2</v>
      </c>
      <c r="J136" s="500">
        <f>(MAX([1]DATOS_CANTON!J$3:J$219)-[1]DATOS_CANTON!J137)/(MAX([1]DATOS_CANTON!J$3:J$219)-MIN([1]DATOS_CANTON!J$3:J$219))</f>
        <v>0.99346694303159333</v>
      </c>
      <c r="K136" s="500">
        <f>(MAX([1]DATOS_CANTON!K$3:K$219)-[1]DATOS_CANTON!K137)/(MAX([1]DATOS_CANTON!K$3:K$219)-MIN([1]DATOS_CANTON!K$3:K$219))</f>
        <v>0.99281980300802053</v>
      </c>
      <c r="L136" s="500">
        <f>(MAX([1]DATOS_CANTON!L$3:L$219)-[1]DATOS_CANTON!L137)/(MAX([1]DATOS_CANTON!L$3:L$219)-MIN([1]DATOS_CANTON!L$3:L$219))</f>
        <v>0.98639167737126732</v>
      </c>
      <c r="M136" s="500">
        <f>(MAX([1]DATOS_CANTON!M$3:M$219)-[1]DATOS_CANTON!M137)/(MAX([1]DATOS_CANTON!M$3:M$219)-MIN([1]DATOS_CANTON!M$3:M$219))</f>
        <v>0.99086943404841699</v>
      </c>
      <c r="N136" s="500">
        <f>(MAX([1]DATOS_CANTON!N$3:N$219)-[1]DATOS_CANTON!N137)/(MAX([1]DATOS_CANTON!N$3:N$219)-MIN([1]DATOS_CANTON!N$3:N$219))</f>
        <v>0.98962343781720008</v>
      </c>
      <c r="O136" s="500">
        <f>(MAX([1]DATOS_CANTON!O$3:O$219)-[1]DATOS_CANTON!O137)/(MAX([1]DATOS_CANTON!O$3:O$219)-MIN([1]DATOS_CANTON!O$3:O$219))</f>
        <v>0.99429418238857448</v>
      </c>
      <c r="P136" s="500">
        <f>(MAX([1]DATOS_CANTON!P$3:P$219)-[1]DATOS_CANTON!P137)/(MAX([1]DATOS_CANTON!P$3:P$219)-MIN([1]DATOS_CANTON!P$3:P$219))</f>
        <v>0.98535949973437065</v>
      </c>
      <c r="Q136" s="500">
        <f>([1]DATOS_CANTON!Q137-MIN([1]DATOS_CANTON!Q$3:Q$219))/(MAX([1]DATOS_CANTON!Q$3:Q$219)-MIN([1]DATOS_CANTON!Q$3:Q$219))</f>
        <v>1.017230765255853E-2</v>
      </c>
      <c r="R136" s="500">
        <f>(MAX([1]DATOS_CANTON!R$3:R$219)-[1]DATOS_CANTON!R137)/(MAX([1]DATOS_CANTON!R$3:R$219)-MIN([1]DATOS_CANTON!R$3:R$219))</f>
        <v>0.99723898466689231</v>
      </c>
      <c r="S136" s="500">
        <f>(MAX([1]DATOS_CANTON!S$3:S$219)-[1]DATOS_CANTON!S137)/(MAX([1]DATOS_CANTON!S$3:S$219)-MIN([1]DATOS_CANTON!S$3:S$219))</f>
        <v>0.99594068926331436</v>
      </c>
      <c r="T136" s="500">
        <f>([1]DATOS_CANTON!T137-MIN([1]DATOS_CANTON!T$3:T$219))/(MAX([1]DATOS_CANTON!T$3:T$219)-MIN([1]DATOS_CANTON!T$3:T$219))</f>
        <v>0.28123087087542897</v>
      </c>
      <c r="U136" s="500">
        <f>(MAX([1]DATOS_CANTON!U$3:U$219)-[1]DATOS_CANTON!U137)/(MAX([1]DATOS_CANTON!U$3:U$219)-MIN([1]DATOS_CANTON!U$3:U$219))</f>
        <v>0.933654805864645</v>
      </c>
      <c r="V136" s="500">
        <f>(MAX([1]DATOS_CANTON!V$3:V$219)-[1]DATOS_CANTON!V137)/(MAX([1]DATOS_CANTON!V$3:V$219)-MIN([1]DATOS_CANTON!V$3:V$219))</f>
        <v>0.99897376117196302</v>
      </c>
      <c r="W136" s="500">
        <f>(MAX([1]DATOS_CANTON!W$3:W$219)-[1]DATOS_CANTON!W137)/(MAX([1]DATOS_CANTON!W$3:W$219)-MIN([1]DATOS_CANTON!W$3:W$219))</f>
        <v>0.99373317717643672</v>
      </c>
      <c r="X136" s="500">
        <f>([1]DATOS_CANTON!X137-MIN([1]DATOS_CANTON!X$3:X$219))/(MAX([1]DATOS_CANTON!X$3:X$219)-MIN([1]DATOS_CANTON!X$3:X$219))</f>
        <v>0</v>
      </c>
      <c r="Y136" s="500">
        <f>(MAX([1]DATOS_CANTON!Y$3:Y$219)-[1]DATOS_CANTON!Y137)/(MAX([1]DATOS_CANTON!Y$3:Y$219)-MIN([1]DATOS_CANTON!Y$3:Y$219))</f>
        <v>0.78492325362118631</v>
      </c>
      <c r="Z136" s="500">
        <f>(MAX([1]DATOS_CANTON!Z$3:Z$219)-[1]DATOS_CANTON!Z137)/(MAX([1]DATOS_CANTON!Z$3:Z$219)-MIN([1]DATOS_CANTON!Z$3:Z$219))</f>
        <v>1</v>
      </c>
      <c r="AA136" s="500">
        <f>(MAX([1]DATOS_CANTON!AA$3:AA$219)-[1]DATOS_CANTON!AA137)/(MAX([1]DATOS_CANTON!AA$3:AA$219)-MIN([1]DATOS_CANTON!AA$3:AA$219))</f>
        <v>0.99402293242254214</v>
      </c>
      <c r="AB136" s="500">
        <f>(MAX([1]DATOS_CANTON!AB$3:AB$219)-[1]DATOS_CANTON!AB137)/(MAX([1]DATOS_CANTON!AB$3:AB$219)-MIN([1]DATOS_CANTON!AB$3:AB$219))</f>
        <v>0.19688867282450162</v>
      </c>
      <c r="AC136" s="500">
        <f>(MAX([1]DATOS_CANTON!AC$3:AC$219)-[1]DATOS_CANTON!AC137)/(MAX([1]DATOS_CANTON!AC$3:AC$219)-MIN([1]DATOS_CANTON!AC$3:AC$219))</f>
        <v>0.98643579365724787</v>
      </c>
      <c r="AD136" s="500">
        <f>([1]DATOS_CANTON!AD137-MIN([1]DATOS_CANTON!AD$3:AD$219))/(MAX([1]DATOS_CANTON!AD$3:AD$219)-MIN([1]DATOS_CANTON!AD$3:AD$219))</f>
        <v>3.9145907473309607E-2</v>
      </c>
      <c r="AE136" s="500">
        <f>(MAX([1]DATOS_CANTON!AE$3:AE$219)-[1]DATOS_CANTON!AE137)/(MAX([1]DATOS_CANTON!AE$3:AE$219)-MIN([1]DATOS_CANTON!AE$3:AE$219))</f>
        <v>0.99165507649513218</v>
      </c>
      <c r="AF136" s="500">
        <f>(MAX([1]DATOS_CANTON!AF$3:AF$219)-[1]DATOS_CANTON!AF137)/(MAX([1]DATOS_CANTON!AF$3:AF$219)-MIN([1]DATOS_CANTON!AF$3:AF$219))</f>
        <v>1</v>
      </c>
      <c r="AG136" s="500">
        <f>([1]DATOS_CANTON!AG137-MIN([1]DATOS_CANTON!AG$3:AG$219))/(MAX([1]DATOS_CANTON!AG$3:AG$219)-MIN([1]DATOS_CANTON!AG$3:AG$219))</f>
        <v>4.5847199603483678E-3</v>
      </c>
      <c r="AH136" s="500">
        <f>(MAX([1]DATOS_CANTON!AH$3:AH$219)-[1]DATOS_CANTON!AH137)/(MAX([1]DATOS_CANTON!AH$3:AH$219)-MIN([1]DATOS_CANTON!AH$3:AH$219))</f>
        <v>0.81818181818181823</v>
      </c>
      <c r="AI136" s="501">
        <f t="shared" si="8"/>
        <v>0.56866104993998545</v>
      </c>
      <c r="AJ136" s="501">
        <f t="shared" si="9"/>
        <v>0.73127620695029061</v>
      </c>
      <c r="AK136" s="501"/>
      <c r="AL136" s="502" t="str">
        <f t="shared" si="10"/>
        <v>MODERADAMENTE VULNERABLE</v>
      </c>
      <c r="AM136" s="503" t="str">
        <f t="shared" si="11"/>
        <v>2</v>
      </c>
    </row>
    <row r="137" spans="1:39">
      <c r="A137" s="492" t="str">
        <f>[1]DATOS_CANTON!A138</f>
        <v>MANABI</v>
      </c>
      <c r="B137" s="499">
        <f>[1]DATOS_CANTON!B138</f>
        <v>1303</v>
      </c>
      <c r="C137" s="492" t="str">
        <f>[1]DATOS_CANTON!C138</f>
        <v>CHONE</v>
      </c>
      <c r="D137" s="500">
        <f>([1]DATOS_CANTON!D138-MIN([1]DATOS_CANTON!D$3:D$219))/(MAX([1]DATOS_CANTON!D$3:D$219)-MIN([1]DATOS_CANTON!D$3:D$219))</f>
        <v>0.2647962786746319</v>
      </c>
      <c r="E137" s="500">
        <f>([1]DATOS_CANTON!E138-MIN([1]DATOS_CANTON!E$3:E$219))/(MAX([1]DATOS_CANTON!E$3:E$219)-MIN([1]DATOS_CANTON!E$3:E$219))</f>
        <v>1.0732990558846888E-2</v>
      </c>
      <c r="F137" s="500">
        <f>([1]DATOS_CANTON!F138-MIN([1]DATOS_CANTON!F$3:F$219))/(MAX([1]DATOS_CANTON!F$3:F$219)-MIN([1]DATOS_CANTON!F$3:F$219))</f>
        <v>1.3698630136986301E-2</v>
      </c>
      <c r="G137" s="500">
        <f>([1]DATOS_CANTON!G138-MIN([1]DATOS_CANTON!G$3:G$219))/(MAX([1]DATOS_CANTON!G$3:G$219)-MIN([1]DATOS_CANTON!G$3:G$219))</f>
        <v>5.8119589931788264E-2</v>
      </c>
      <c r="H137" s="500">
        <f>([1]DATOS_CANTON!H138-MIN([1]DATOS_CANTON!H$3:H$219))/(MAX([1]DATOS_CANTON!H$3:H$219)-MIN([1]DATOS_CANTON!H$3:H$219))</f>
        <v>0.21147813249677061</v>
      </c>
      <c r="I137" s="500">
        <f>([1]DATOS_CANTON!I138-MIN([1]DATOS_CANTON!I$3:I$219))/(MAX([1]DATOS_CANTON!I$3:I$219)-MIN([1]DATOS_CANTON!I$3:I$219))</f>
        <v>2.3507225231657537E-2</v>
      </c>
      <c r="J137" s="500">
        <f>(MAX([1]DATOS_CANTON!J$3:J$219)-[1]DATOS_CANTON!J138)/(MAX([1]DATOS_CANTON!J$3:J$219)-MIN([1]DATOS_CANTON!J$3:J$219))</f>
        <v>0.97812194290040744</v>
      </c>
      <c r="K137" s="500">
        <f>(MAX([1]DATOS_CANTON!K$3:K$219)-[1]DATOS_CANTON!K138)/(MAX([1]DATOS_CANTON!K$3:K$219)-MIN([1]DATOS_CANTON!K$3:K$219))</f>
        <v>0.95804960638679137</v>
      </c>
      <c r="L137" s="500">
        <f>(MAX([1]DATOS_CANTON!L$3:L$219)-[1]DATOS_CANTON!L138)/(MAX([1]DATOS_CANTON!L$3:L$219)-MIN([1]DATOS_CANTON!L$3:L$219))</f>
        <v>0.95896886943559001</v>
      </c>
      <c r="M137" s="500">
        <f>(MAX([1]DATOS_CANTON!M$3:M$219)-[1]DATOS_CANTON!M138)/(MAX([1]DATOS_CANTON!M$3:M$219)-MIN([1]DATOS_CANTON!M$3:M$219))</f>
        <v>0.96889834723547208</v>
      </c>
      <c r="N137" s="500">
        <f>(MAX([1]DATOS_CANTON!N$3:N$219)-[1]DATOS_CANTON!N138)/(MAX([1]DATOS_CANTON!N$3:N$219)-MIN([1]DATOS_CANTON!N$3:N$219))</f>
        <v>0.96372031897199562</v>
      </c>
      <c r="O137" s="500">
        <f>(MAX([1]DATOS_CANTON!O$3:O$219)-[1]DATOS_CANTON!O138)/(MAX([1]DATOS_CANTON!O$3:O$219)-MIN([1]DATOS_CANTON!O$3:O$219))</f>
        <v>0.98688805886074304</v>
      </c>
      <c r="P137" s="500">
        <f>(MAX([1]DATOS_CANTON!P$3:P$219)-[1]DATOS_CANTON!P138)/(MAX([1]DATOS_CANTON!P$3:P$219)-MIN([1]DATOS_CANTON!P$3:P$219))</f>
        <v>0.95316628396040093</v>
      </c>
      <c r="Q137" s="500">
        <f>([1]DATOS_CANTON!Q138-MIN([1]DATOS_CANTON!Q$3:Q$219))/(MAX([1]DATOS_CANTON!Q$3:Q$219)-MIN([1]DATOS_CANTON!Q$3:Q$219))</f>
        <v>3.6712823725877849E-2</v>
      </c>
      <c r="R137" s="500">
        <f>(MAX([1]DATOS_CANTON!R$3:R$219)-[1]DATOS_CANTON!R138)/(MAX([1]DATOS_CANTON!R$3:R$219)-MIN([1]DATOS_CANTON!R$3:R$219))</f>
        <v>0.98924477379240516</v>
      </c>
      <c r="S137" s="500">
        <f>(MAX([1]DATOS_CANTON!S$3:S$219)-[1]DATOS_CANTON!S138)/(MAX([1]DATOS_CANTON!S$3:S$219)-MIN([1]DATOS_CANTON!S$3:S$219))</f>
        <v>0.98659826482222079</v>
      </c>
      <c r="T137" s="500">
        <f>([1]DATOS_CANTON!T138-MIN([1]DATOS_CANTON!T$3:T$219))/(MAX([1]DATOS_CANTON!T$3:T$219)-MIN([1]DATOS_CANTON!T$3:T$219))</f>
        <v>0.29716623565966638</v>
      </c>
      <c r="U137" s="500">
        <f>(MAX([1]DATOS_CANTON!U$3:U$219)-[1]DATOS_CANTON!U138)/(MAX([1]DATOS_CANTON!U$3:U$219)-MIN([1]DATOS_CANTON!U$3:U$219))</f>
        <v>0.89666508826936275</v>
      </c>
      <c r="V137" s="500">
        <f>(MAX([1]DATOS_CANTON!V$3:V$219)-[1]DATOS_CANTON!V138)/(MAX([1]DATOS_CANTON!V$3:V$219)-MIN([1]DATOS_CANTON!V$3:V$219))</f>
        <v>0.99734761598784238</v>
      </c>
      <c r="W137" s="500">
        <f>(MAX([1]DATOS_CANTON!W$3:W$219)-[1]DATOS_CANTON!W138)/(MAX([1]DATOS_CANTON!W$3:W$219)-MIN([1]DATOS_CANTON!W$3:W$219))</f>
        <v>0.97859006759949863</v>
      </c>
      <c r="X137" s="500">
        <f>([1]DATOS_CANTON!X138-MIN([1]DATOS_CANTON!X$3:X$219))/(MAX([1]DATOS_CANTON!X$3:X$219)-MIN([1]DATOS_CANTON!X$3:X$219))</f>
        <v>0</v>
      </c>
      <c r="Y137" s="500">
        <f>(MAX([1]DATOS_CANTON!Y$3:Y$219)-[1]DATOS_CANTON!Y138)/(MAX([1]DATOS_CANTON!Y$3:Y$219)-MIN([1]DATOS_CANTON!Y$3:Y$219))</f>
        <v>0.70897447516273115</v>
      </c>
      <c r="Z137" s="500">
        <f>(MAX([1]DATOS_CANTON!Z$3:Z$219)-[1]DATOS_CANTON!Z138)/(MAX([1]DATOS_CANTON!Z$3:Z$219)-MIN([1]DATOS_CANTON!Z$3:Z$219))</f>
        <v>1</v>
      </c>
      <c r="AA137" s="500">
        <f>(MAX([1]DATOS_CANTON!AA$3:AA$219)-[1]DATOS_CANTON!AA138)/(MAX([1]DATOS_CANTON!AA$3:AA$219)-MIN([1]DATOS_CANTON!AA$3:AA$219))</f>
        <v>0.96364967065137841</v>
      </c>
      <c r="AB137" s="500">
        <f>(MAX([1]DATOS_CANTON!AB$3:AB$219)-[1]DATOS_CANTON!AB138)/(MAX([1]DATOS_CANTON!AB$3:AB$219)-MIN([1]DATOS_CANTON!AB$3:AB$219))</f>
        <v>0.18376700710960342</v>
      </c>
      <c r="AC137" s="500">
        <f>(MAX([1]DATOS_CANTON!AC$3:AC$219)-[1]DATOS_CANTON!AC138)/(MAX([1]DATOS_CANTON!AC$3:AC$219)-MIN([1]DATOS_CANTON!AC$3:AC$219))</f>
        <v>0.95514741300036909</v>
      </c>
      <c r="AD137" s="500">
        <f>([1]DATOS_CANTON!AD138-MIN([1]DATOS_CANTON!AD$3:AD$219))/(MAX([1]DATOS_CANTON!AD$3:AD$219)-MIN([1]DATOS_CANTON!AD$3:AD$219))</f>
        <v>6.4056939501779361E-2</v>
      </c>
      <c r="AE137" s="500">
        <f>(MAX([1]DATOS_CANTON!AE$3:AE$219)-[1]DATOS_CANTON!AE138)/(MAX([1]DATOS_CANTON!AE$3:AE$219)-MIN([1]DATOS_CANTON!AE$3:AE$219))</f>
        <v>0.98261474269819193</v>
      </c>
      <c r="AF137" s="500">
        <f>(MAX([1]DATOS_CANTON!AF$3:AF$219)-[1]DATOS_CANTON!AF138)/(MAX([1]DATOS_CANTON!AF$3:AF$219)-MIN([1]DATOS_CANTON!AF$3:AF$219))</f>
        <v>0.96703296703296704</v>
      </c>
      <c r="AG137" s="500">
        <f>([1]DATOS_CANTON!AG138-MIN([1]DATOS_CANTON!AG$3:AG$219))/(MAX([1]DATOS_CANTON!AG$3:AG$219)-MIN([1]DATOS_CANTON!AG$3:AG$219))</f>
        <v>0.17809955391913898</v>
      </c>
      <c r="AH137" s="500">
        <f>(MAX([1]DATOS_CANTON!AH$3:AH$219)-[1]DATOS_CANTON!AH138)/(MAX([1]DATOS_CANTON!AH$3:AH$219)-MIN([1]DATOS_CANTON!AH$3:AH$219))</f>
        <v>0.81818181818181823</v>
      </c>
      <c r="AI137" s="501">
        <f t="shared" si="8"/>
        <v>0.57341969895211542</v>
      </c>
      <c r="AJ137" s="501">
        <f t="shared" si="9"/>
        <v>0.74329970524980526</v>
      </c>
      <c r="AK137" s="501"/>
      <c r="AL137" s="502" t="str">
        <f t="shared" si="10"/>
        <v>VULNERABLE.</v>
      </c>
      <c r="AM137" s="503" t="str">
        <f t="shared" si="11"/>
        <v>3</v>
      </c>
    </row>
    <row r="138" spans="1:39">
      <c r="A138" s="492" t="str">
        <f>[1]DATOS_CANTON!A139</f>
        <v>MANABI</v>
      </c>
      <c r="B138" s="499">
        <f>[1]DATOS_CANTON!B139</f>
        <v>1304</v>
      </c>
      <c r="C138" s="492" t="str">
        <f>[1]DATOS_CANTON!C139</f>
        <v>EL CARMEN</v>
      </c>
      <c r="D138" s="500">
        <f>([1]DATOS_CANTON!D139-MIN([1]DATOS_CANTON!D$3:D$219))/(MAX([1]DATOS_CANTON!D$3:D$219)-MIN([1]DATOS_CANTON!D$3:D$219))</f>
        <v>0.27589472706319845</v>
      </c>
      <c r="E138" s="500">
        <f>([1]DATOS_CANTON!E139-MIN([1]DATOS_CANTON!E$3:E$219))/(MAX([1]DATOS_CANTON!E$3:E$219)-MIN([1]DATOS_CANTON!E$3:E$219))</f>
        <v>1.8266253339247179E-2</v>
      </c>
      <c r="F138" s="500">
        <f>([1]DATOS_CANTON!F139-MIN([1]DATOS_CANTON!F$3:F$219))/(MAX([1]DATOS_CANTON!F$3:F$219)-MIN([1]DATOS_CANTON!F$3:F$219))</f>
        <v>0</v>
      </c>
      <c r="G138" s="500">
        <f>([1]DATOS_CANTON!G139-MIN([1]DATOS_CANTON!G$3:G$219))/(MAX([1]DATOS_CANTON!G$3:G$219)-MIN([1]DATOS_CANTON!G$3:G$219))</f>
        <v>4.5416871656450419E-2</v>
      </c>
      <c r="H138" s="500">
        <f>([1]DATOS_CANTON!H139-MIN([1]DATOS_CANTON!H$3:H$219))/(MAX([1]DATOS_CANTON!H$3:H$219)-MIN([1]DATOS_CANTON!H$3:H$219))</f>
        <v>0.11957925816571323</v>
      </c>
      <c r="I138" s="500">
        <f>([1]DATOS_CANTON!I139-MIN([1]DATOS_CANTON!I$3:I$219))/(MAX([1]DATOS_CANTON!I$3:I$219)-MIN([1]DATOS_CANTON!I$3:I$219))</f>
        <v>6.6392971890666952E-2</v>
      </c>
      <c r="J138" s="500">
        <f>(MAX([1]DATOS_CANTON!J$3:J$219)-[1]DATOS_CANTON!J139)/(MAX([1]DATOS_CANTON!J$3:J$219)-MIN([1]DATOS_CANTON!J$3:J$219))</f>
        <v>0.98495860148352488</v>
      </c>
      <c r="K138" s="500">
        <f>(MAX([1]DATOS_CANTON!K$3:K$219)-[1]DATOS_CANTON!K139)/(MAX([1]DATOS_CANTON!K$3:K$219)-MIN([1]DATOS_CANTON!K$3:K$219))</f>
        <v>0.98615865640100353</v>
      </c>
      <c r="L138" s="500">
        <f>(MAX([1]DATOS_CANTON!L$3:L$219)-[1]DATOS_CANTON!L139)/(MAX([1]DATOS_CANTON!L$3:L$219)-MIN([1]DATOS_CANTON!L$3:L$219))</f>
        <v>0.97038869594176702</v>
      </c>
      <c r="M138" s="500">
        <f>(MAX([1]DATOS_CANTON!M$3:M$219)-[1]DATOS_CANTON!M139)/(MAX([1]DATOS_CANTON!M$3:M$219)-MIN([1]DATOS_CANTON!M$3:M$219))</f>
        <v>0.97734889068271324</v>
      </c>
      <c r="N138" s="500">
        <f>(MAX([1]DATOS_CANTON!N$3:N$219)-[1]DATOS_CANTON!N139)/(MAX([1]DATOS_CANTON!N$3:N$219)-MIN([1]DATOS_CANTON!N$3:N$219))</f>
        <v>0.97143462605555297</v>
      </c>
      <c r="O138" s="500">
        <f>(MAX([1]DATOS_CANTON!O$3:O$219)-[1]DATOS_CANTON!O139)/(MAX([1]DATOS_CANTON!O$3:O$219)-MIN([1]DATOS_CANTON!O$3:O$219))</f>
        <v>0.99354542381988198</v>
      </c>
      <c r="P138" s="500">
        <f>(MAX([1]DATOS_CANTON!P$3:P$219)-[1]DATOS_CANTON!P139)/(MAX([1]DATOS_CANTON!P$3:P$219)-MIN([1]DATOS_CANTON!P$3:P$219))</f>
        <v>0.96708667282055993</v>
      </c>
      <c r="Q138" s="500">
        <f>([1]DATOS_CANTON!Q139-MIN([1]DATOS_CANTON!Q$3:Q$219))/(MAX([1]DATOS_CANTON!Q$3:Q$219)-MIN([1]DATOS_CANTON!Q$3:Q$219))</f>
        <v>2.5706777381335085E-2</v>
      </c>
      <c r="R138" s="500">
        <f>(MAX([1]DATOS_CANTON!R$3:R$219)-[1]DATOS_CANTON!R139)/(MAX([1]DATOS_CANTON!R$3:R$219)-MIN([1]DATOS_CANTON!R$3:R$219))</f>
        <v>0.99313007208455106</v>
      </c>
      <c r="S138" s="500">
        <f>(MAX([1]DATOS_CANTON!S$3:S$219)-[1]DATOS_CANTON!S139)/(MAX([1]DATOS_CANTON!S$3:S$219)-MIN([1]DATOS_CANTON!S$3:S$219))</f>
        <v>0.98965230883542032</v>
      </c>
      <c r="T138" s="500">
        <f>([1]DATOS_CANTON!T139-MIN([1]DATOS_CANTON!T$3:T$219))/(MAX([1]DATOS_CANTON!T$3:T$219)-MIN([1]DATOS_CANTON!T$3:T$219))</f>
        <v>0.39801014149999292</v>
      </c>
      <c r="U138" s="500">
        <f>(MAX([1]DATOS_CANTON!U$3:U$219)-[1]DATOS_CANTON!U139)/(MAX([1]DATOS_CANTON!U$3:U$219)-MIN([1]DATOS_CANTON!U$3:U$219))</f>
        <v>0.93434363269803278</v>
      </c>
      <c r="V138" s="500">
        <f>(MAX([1]DATOS_CANTON!V$3:V$219)-[1]DATOS_CANTON!V139)/(MAX([1]DATOS_CANTON!V$3:V$219)-MIN([1]DATOS_CANTON!V$3:V$219))</f>
        <v>0.99862983819586448</v>
      </c>
      <c r="W138" s="500">
        <f>(MAX([1]DATOS_CANTON!W$3:W$219)-[1]DATOS_CANTON!W139)/(MAX([1]DATOS_CANTON!W$3:W$219)-MIN([1]DATOS_CANTON!W$3:W$219))</f>
        <v>0.98029546528591094</v>
      </c>
      <c r="X138" s="500">
        <f>([1]DATOS_CANTON!X139-MIN([1]DATOS_CANTON!X$3:X$219))/(MAX([1]DATOS_CANTON!X$3:X$219)-MIN([1]DATOS_CANTON!X$3:X$219))</f>
        <v>2.1276595744680851E-2</v>
      </c>
      <c r="Y138" s="500">
        <f>(MAX([1]DATOS_CANTON!Y$3:Y$219)-[1]DATOS_CANTON!Y139)/(MAX([1]DATOS_CANTON!Y$3:Y$219)-MIN([1]DATOS_CANTON!Y$3:Y$219))</f>
        <v>0.78818219494141206</v>
      </c>
      <c r="Z138" s="500">
        <f>(MAX([1]DATOS_CANTON!Z$3:Z$219)-[1]DATOS_CANTON!Z139)/(MAX([1]DATOS_CANTON!Z$3:Z$219)-MIN([1]DATOS_CANTON!Z$3:Z$219))</f>
        <v>0.99668375037684653</v>
      </c>
      <c r="AA138" s="500">
        <f>(MAX([1]DATOS_CANTON!AA$3:AA$219)-[1]DATOS_CANTON!AA139)/(MAX([1]DATOS_CANTON!AA$3:AA$219)-MIN([1]DATOS_CANTON!AA$3:AA$219))</f>
        <v>0.98682605513539889</v>
      </c>
      <c r="AB138" s="500">
        <f>(MAX([1]DATOS_CANTON!AB$3:AB$219)-[1]DATOS_CANTON!AB139)/(MAX([1]DATOS_CANTON!AB$3:AB$219)-MIN([1]DATOS_CANTON!AB$3:AB$219))</f>
        <v>0.20728166182711638</v>
      </c>
      <c r="AC138" s="500">
        <f>(MAX([1]DATOS_CANTON!AC$3:AC$219)-[1]DATOS_CANTON!AC139)/(MAX([1]DATOS_CANTON!AC$3:AC$219)-MIN([1]DATOS_CANTON!AC$3:AC$219))</f>
        <v>0.96941641592173</v>
      </c>
      <c r="AD138" s="500">
        <f>([1]DATOS_CANTON!AD139-MIN([1]DATOS_CANTON!AD$3:AD$219))/(MAX([1]DATOS_CANTON!AD$3:AD$219)-MIN([1]DATOS_CANTON!AD$3:AD$219))</f>
        <v>2.491103202846975E-2</v>
      </c>
      <c r="AE138" s="500">
        <f>(MAX([1]DATOS_CANTON!AE$3:AE$219)-[1]DATOS_CANTON!AE139)/(MAX([1]DATOS_CANTON!AE$3:AE$219)-MIN([1]DATOS_CANTON!AE$3:AE$219))</f>
        <v>0.99652294853963841</v>
      </c>
      <c r="AF138" s="500">
        <f>(MAX([1]DATOS_CANTON!AF$3:AF$219)-[1]DATOS_CANTON!AF139)/(MAX([1]DATOS_CANTON!AF$3:AF$219)-MIN([1]DATOS_CANTON!AF$3:AF$219))</f>
        <v>1</v>
      </c>
      <c r="AG138" s="500">
        <f>([1]DATOS_CANTON!AG139-MIN([1]DATOS_CANTON!AG$3:AG$219))/(MAX([1]DATOS_CANTON!AG$3:AG$219)-MIN([1]DATOS_CANTON!AG$3:AG$219))</f>
        <v>5.9477448134249095E-3</v>
      </c>
      <c r="AH138" s="500">
        <f>(MAX([1]DATOS_CANTON!AH$3:AH$219)-[1]DATOS_CANTON!AH139)/(MAX([1]DATOS_CANTON!AH$3:AH$219)-MIN([1]DATOS_CANTON!AH$3:AH$219))</f>
        <v>1</v>
      </c>
      <c r="AI138" s="501">
        <f t="shared" si="8"/>
        <v>0.58830227708187821</v>
      </c>
      <c r="AJ138" s="501">
        <f t="shared" si="9"/>
        <v>0.78090295196530601</v>
      </c>
      <c r="AK138" s="501"/>
      <c r="AL138" s="502" t="str">
        <f t="shared" si="10"/>
        <v>VULNERABLE.</v>
      </c>
      <c r="AM138" s="503" t="str">
        <f t="shared" si="11"/>
        <v>3</v>
      </c>
    </row>
    <row r="139" spans="1:39">
      <c r="A139" s="492" t="str">
        <f>[1]DATOS_CANTON!A140</f>
        <v>MANABI</v>
      </c>
      <c r="B139" s="499">
        <f>[1]DATOS_CANTON!B140</f>
        <v>1305</v>
      </c>
      <c r="C139" s="492" t="str">
        <f>[1]DATOS_CANTON!C140</f>
        <v>FLAVIO ALFARO</v>
      </c>
      <c r="D139" s="500">
        <f>([1]DATOS_CANTON!D140-MIN([1]DATOS_CANTON!D$3:D$219))/(MAX([1]DATOS_CANTON!D$3:D$219)-MIN([1]DATOS_CANTON!D$3:D$219))</f>
        <v>0.32402763281474734</v>
      </c>
      <c r="E139" s="500">
        <f>([1]DATOS_CANTON!E140-MIN([1]DATOS_CANTON!E$3:E$219))/(MAX([1]DATOS_CANTON!E$3:E$219)-MIN([1]DATOS_CANTON!E$3:E$219))</f>
        <v>4.7218339816876148E-3</v>
      </c>
      <c r="F139" s="500">
        <f>([1]DATOS_CANTON!F140-MIN([1]DATOS_CANTON!F$3:F$219))/(MAX([1]DATOS_CANTON!F$3:F$219)-MIN([1]DATOS_CANTON!F$3:F$219))</f>
        <v>0</v>
      </c>
      <c r="G139" s="500">
        <f>([1]DATOS_CANTON!G140-MIN([1]DATOS_CANTON!G$3:G$219))/(MAX([1]DATOS_CANTON!G$3:G$219)-MIN([1]DATOS_CANTON!G$3:G$219))</f>
        <v>1.1599097601730335E-2</v>
      </c>
      <c r="H139" s="500">
        <f>([1]DATOS_CANTON!H140-MIN([1]DATOS_CANTON!H$3:H$219))/(MAX([1]DATOS_CANTON!H$3:H$219)-MIN([1]DATOS_CANTON!H$3:H$219))</f>
        <v>6.7355600664329218E-2</v>
      </c>
      <c r="I139" s="500">
        <f>([1]DATOS_CANTON!I140-MIN([1]DATOS_CANTON!I$3:I$219))/(MAX([1]DATOS_CANTON!I$3:I$219)-MIN([1]DATOS_CANTON!I$3:I$219))</f>
        <v>4.0146211991866763E-2</v>
      </c>
      <c r="J139" s="500">
        <f>(MAX([1]DATOS_CANTON!J$3:J$219)-[1]DATOS_CANTON!J140)/(MAX([1]DATOS_CANTON!J$3:J$219)-MIN([1]DATOS_CANTON!J$3:J$219))</f>
        <v>0.99787104052894149</v>
      </c>
      <c r="K139" s="500">
        <f>(MAX([1]DATOS_CANTON!K$3:K$219)-[1]DATOS_CANTON!K140)/(MAX([1]DATOS_CANTON!K$3:K$219)-MIN([1]DATOS_CANTON!K$3:K$219))</f>
        <v>0.99597735951654165</v>
      </c>
      <c r="L139" s="500">
        <f>(MAX([1]DATOS_CANTON!L$3:L$219)-[1]DATOS_CANTON!L140)/(MAX([1]DATOS_CANTON!L$3:L$219)-MIN([1]DATOS_CANTON!L$3:L$219))</f>
        <v>0.99265426518863886</v>
      </c>
      <c r="M139" s="500">
        <f>(MAX([1]DATOS_CANTON!M$3:M$219)-[1]DATOS_CANTON!M140)/(MAX([1]DATOS_CANTON!M$3:M$219)-MIN([1]DATOS_CANTON!M$3:M$219))</f>
        <v>0.99474409464869584</v>
      </c>
      <c r="N139" s="500">
        <f>(MAX([1]DATOS_CANTON!N$3:N$219)-[1]DATOS_CANTON!N140)/(MAX([1]DATOS_CANTON!N$3:N$219)-MIN([1]DATOS_CANTON!N$3:N$219))</f>
        <v>0.99272198221364283</v>
      </c>
      <c r="O139" s="500">
        <f>(MAX([1]DATOS_CANTON!O$3:O$219)-[1]DATOS_CANTON!O140)/(MAX([1]DATOS_CANTON!O$3:O$219)-MIN([1]DATOS_CANTON!O$3:O$219))</f>
        <v>0.99901205466630849</v>
      </c>
      <c r="P139" s="500">
        <f>(MAX([1]DATOS_CANTON!P$3:P$219)-[1]DATOS_CANTON!P140)/(MAX([1]DATOS_CANTON!P$3:P$219)-MIN([1]DATOS_CANTON!P$3:P$219))</f>
        <v>0.99096154287398575</v>
      </c>
      <c r="Q139" s="500">
        <f>([1]DATOS_CANTON!Q140-MIN([1]DATOS_CANTON!Q$3:Q$219))/(MAX([1]DATOS_CANTON!Q$3:Q$219)-MIN([1]DATOS_CANTON!Q$3:Q$219))</f>
        <v>6.5983610426404177E-3</v>
      </c>
      <c r="R139" s="500">
        <f>(MAX([1]DATOS_CANTON!R$3:R$219)-[1]DATOS_CANTON!R140)/(MAX([1]DATOS_CANTON!R$3:R$219)-MIN([1]DATOS_CANTON!R$3:R$219))</f>
        <v>0.99921113847625498</v>
      </c>
      <c r="S139" s="500">
        <f>(MAX([1]DATOS_CANTON!S$3:S$219)-[1]DATOS_CANTON!S140)/(MAX([1]DATOS_CANTON!S$3:S$219)-MIN([1]DATOS_CANTON!S$3:S$219))</f>
        <v>0.99808780786293405</v>
      </c>
      <c r="T139" s="500">
        <f>([1]DATOS_CANTON!T140-MIN([1]DATOS_CANTON!T$3:T$219))/(MAX([1]DATOS_CANTON!T$3:T$219)-MIN([1]DATOS_CANTON!T$3:T$219))</f>
        <v>0.43567393514365171</v>
      </c>
      <c r="U139" s="500">
        <f>(MAX([1]DATOS_CANTON!U$3:U$219)-[1]DATOS_CANTON!U140)/(MAX([1]DATOS_CANTON!U$3:U$219)-MIN([1]DATOS_CANTON!U$3:U$219))</f>
        <v>0.90760649454638442</v>
      </c>
      <c r="V139" s="500">
        <f>(MAX([1]DATOS_CANTON!V$3:V$219)-[1]DATOS_CANTON!V140)/(MAX([1]DATOS_CANTON!V$3:V$219)-MIN([1]DATOS_CANTON!V$3:V$219))</f>
        <v>0.99823661027247323</v>
      </c>
      <c r="W139" s="500">
        <f>(MAX([1]DATOS_CANTON!W$3:W$219)-[1]DATOS_CANTON!W140)/(MAX([1]DATOS_CANTON!W$3:W$219)-MIN([1]DATOS_CANTON!W$3:W$219))</f>
        <v>0.9972056134294931</v>
      </c>
      <c r="X139" s="500">
        <f>([1]DATOS_CANTON!X140-MIN([1]DATOS_CANTON!X$3:X$219))/(MAX([1]DATOS_CANTON!X$3:X$219)-MIN([1]DATOS_CANTON!X$3:X$219))</f>
        <v>2.1276595744680851E-2</v>
      </c>
      <c r="Y139" s="500">
        <f>(MAX([1]DATOS_CANTON!Y$3:Y$219)-[1]DATOS_CANTON!Y140)/(MAX([1]DATOS_CANTON!Y$3:Y$219)-MIN([1]DATOS_CANTON!Y$3:Y$219))</f>
        <v>0.57828506718035932</v>
      </c>
      <c r="Z139" s="500">
        <f>(MAX([1]DATOS_CANTON!Z$3:Z$219)-[1]DATOS_CANTON!Z140)/(MAX([1]DATOS_CANTON!Z$3:Z$219)-MIN([1]DATOS_CANTON!Z$3:Z$219))</f>
        <v>0.99879409104612604</v>
      </c>
      <c r="AA139" s="500">
        <f>(MAX([1]DATOS_CANTON!AA$3:AA$219)-[1]DATOS_CANTON!AA140)/(MAX([1]DATOS_CANTON!AA$3:AA$219)-MIN([1]DATOS_CANTON!AA$3:AA$219))</f>
        <v>0.9957306660161015</v>
      </c>
      <c r="AB139" s="500">
        <f>(MAX([1]DATOS_CANTON!AB$3:AB$219)-[1]DATOS_CANTON!AB140)/(MAX([1]DATOS_CANTON!AB$3:AB$219)-MIN([1]DATOS_CANTON!AB$3:AB$219))</f>
        <v>0.26673553719008269</v>
      </c>
      <c r="AC139" s="500">
        <f>(MAX([1]DATOS_CANTON!AC$3:AC$219)-[1]DATOS_CANTON!AC140)/(MAX([1]DATOS_CANTON!AC$3:AC$219)-MIN([1]DATOS_CANTON!AC$3:AC$219))</f>
        <v>0.991377710495422</v>
      </c>
      <c r="AD139" s="500">
        <f>([1]DATOS_CANTON!AD140-MIN([1]DATOS_CANTON!AD$3:AD$219))/(MAX([1]DATOS_CANTON!AD$3:AD$219)-MIN([1]DATOS_CANTON!AD$3:AD$219))</f>
        <v>1.7793594306049821E-3</v>
      </c>
      <c r="AE139" s="500">
        <f>(MAX([1]DATOS_CANTON!AE$3:AE$219)-[1]DATOS_CANTON!AE140)/(MAX([1]DATOS_CANTON!AE$3:AE$219)-MIN([1]DATOS_CANTON!AE$3:AE$219))</f>
        <v>0.99860917941585536</v>
      </c>
      <c r="AF139" s="500">
        <f>(MAX([1]DATOS_CANTON!AF$3:AF$219)-[1]DATOS_CANTON!AF140)/(MAX([1]DATOS_CANTON!AF$3:AF$219)-MIN([1]DATOS_CANTON!AF$3:AF$219))</f>
        <v>1</v>
      </c>
      <c r="AG139" s="500">
        <f>([1]DATOS_CANTON!AG140-MIN([1]DATOS_CANTON!AG$3:AG$219))/(MAX([1]DATOS_CANTON!AG$3:AG$219)-MIN([1]DATOS_CANTON!AG$3:AG$219))</f>
        <v>2.578772215534943E-2</v>
      </c>
      <c r="AH139" s="500">
        <f>(MAX([1]DATOS_CANTON!AH$3:AH$219)-[1]DATOS_CANTON!AH140)/(MAX([1]DATOS_CANTON!AH$3:AH$219)-MIN([1]DATOS_CANTON!AH$3:AH$219))</f>
        <v>1</v>
      </c>
      <c r="AI139" s="501">
        <f t="shared" si="8"/>
        <v>0.58741312270123647</v>
      </c>
      <c r="AJ139" s="501">
        <f t="shared" si="9"/>
        <v>0.77865635925455956</v>
      </c>
      <c r="AK139" s="501"/>
      <c r="AL139" s="502" t="str">
        <f t="shared" si="10"/>
        <v>VULNERABLE.</v>
      </c>
      <c r="AM139" s="503" t="str">
        <f t="shared" si="11"/>
        <v>3</v>
      </c>
    </row>
    <row r="140" spans="1:39">
      <c r="A140" s="492" t="str">
        <f>[1]DATOS_CANTON!A141</f>
        <v>MANABI</v>
      </c>
      <c r="B140" s="499">
        <f>[1]DATOS_CANTON!B141</f>
        <v>1306</v>
      </c>
      <c r="C140" s="492" t="str">
        <f>[1]DATOS_CANTON!C141</f>
        <v>JIPIJAPA</v>
      </c>
      <c r="D140" s="500">
        <f>([1]DATOS_CANTON!D141-MIN([1]DATOS_CANTON!D$3:D$219))/(MAX([1]DATOS_CANTON!D$3:D$219)-MIN([1]DATOS_CANTON!D$3:D$219))</f>
        <v>0.31176877246577012</v>
      </c>
      <c r="E140" s="500">
        <f>([1]DATOS_CANTON!E141-MIN([1]DATOS_CANTON!E$3:E$219))/(MAX([1]DATOS_CANTON!E$3:E$219)-MIN([1]DATOS_CANTON!E$3:E$219))</f>
        <v>1.2501383459489174E-2</v>
      </c>
      <c r="F140" s="500">
        <f>([1]DATOS_CANTON!F141-MIN([1]DATOS_CANTON!F$3:F$219))/(MAX([1]DATOS_CANTON!F$3:F$219)-MIN([1]DATOS_CANTON!F$3:F$219))</f>
        <v>0</v>
      </c>
      <c r="G140" s="500">
        <f>([1]DATOS_CANTON!G141-MIN([1]DATOS_CANTON!G$3:G$219))/(MAX([1]DATOS_CANTON!G$3:G$219)-MIN([1]DATOS_CANTON!G$3:G$219))</f>
        <v>2.9815487033565138E-2</v>
      </c>
      <c r="H140" s="500">
        <f>([1]DATOS_CANTON!H141-MIN([1]DATOS_CANTON!H$3:H$219))/(MAX([1]DATOS_CANTON!H$3:H$219)-MIN([1]DATOS_CANTON!H$3:H$219))</f>
        <v>0.17475548994279388</v>
      </c>
      <c r="I140" s="500">
        <f>([1]DATOS_CANTON!I141-MIN([1]DATOS_CANTON!I$3:I$219))/(MAX([1]DATOS_CANTON!I$3:I$219)-MIN([1]DATOS_CANTON!I$3:I$219))</f>
        <v>3.8128424418333931E-2</v>
      </c>
      <c r="J140" s="500">
        <f>(MAX([1]DATOS_CANTON!J$3:J$219)-[1]DATOS_CANTON!J141)/(MAX([1]DATOS_CANTON!J$3:J$219)-MIN([1]DATOS_CANTON!J$3:J$219))</f>
        <v>0.98761043040214092</v>
      </c>
      <c r="K140" s="500">
        <f>(MAX([1]DATOS_CANTON!K$3:K$219)-[1]DATOS_CANTON!K141)/(MAX([1]DATOS_CANTON!K$3:K$219)-MIN([1]DATOS_CANTON!K$3:K$219))</f>
        <v>0.97550576516677578</v>
      </c>
      <c r="L140" s="500">
        <f>(MAX([1]DATOS_CANTON!L$3:L$219)-[1]DATOS_CANTON!L141)/(MAX([1]DATOS_CANTON!L$3:L$219)-MIN([1]DATOS_CANTON!L$3:L$219))</f>
        <v>0.97387443107030147</v>
      </c>
      <c r="M140" s="500">
        <f>(MAX([1]DATOS_CANTON!M$3:M$219)-[1]DATOS_CANTON!M141)/(MAX([1]DATOS_CANTON!M$3:M$219)-MIN([1]DATOS_CANTON!M$3:M$219))</f>
        <v>0.97902203957828815</v>
      </c>
      <c r="N140" s="500">
        <f>(MAX([1]DATOS_CANTON!N$3:N$219)-[1]DATOS_CANTON!N141)/(MAX([1]DATOS_CANTON!N$3:N$219)-MIN([1]DATOS_CANTON!N$3:N$219))</f>
        <v>0.98209433108837263</v>
      </c>
      <c r="O140" s="500">
        <f>(MAX([1]DATOS_CANTON!O$3:O$219)-[1]DATOS_CANTON!O141)/(MAX([1]DATOS_CANTON!O$3:O$219)-MIN([1]DATOS_CANTON!O$3:O$219))</f>
        <v>0.98668180360686708</v>
      </c>
      <c r="P140" s="500">
        <f>(MAX([1]DATOS_CANTON!P$3:P$219)-[1]DATOS_CANTON!P141)/(MAX([1]DATOS_CANTON!P$3:P$219)-MIN([1]DATOS_CANTON!P$3:P$219))</f>
        <v>0.9740689294873266</v>
      </c>
      <c r="Q140" s="500">
        <f>([1]DATOS_CANTON!Q141-MIN([1]DATOS_CANTON!Q$3:Q$219))/(MAX([1]DATOS_CANTON!Q$3:Q$219)-MIN([1]DATOS_CANTON!Q$3:Q$219))</f>
        <v>1.884607186350535E-2</v>
      </c>
      <c r="R140" s="500">
        <f>(MAX([1]DATOS_CANTON!R$3:R$219)-[1]DATOS_CANTON!R141)/(MAX([1]DATOS_CANTON!R$3:R$219)-MIN([1]DATOS_CANTON!R$3:R$219))</f>
        <v>0.99495936120851103</v>
      </c>
      <c r="S140" s="500">
        <f>(MAX([1]DATOS_CANTON!S$3:S$219)-[1]DATOS_CANTON!S141)/(MAX([1]DATOS_CANTON!S$3:S$219)-MIN([1]DATOS_CANTON!S$3:S$219))</f>
        <v>0.98968508927205578</v>
      </c>
      <c r="T140" s="500">
        <f>([1]DATOS_CANTON!T141-MIN([1]DATOS_CANTON!T$3:T$219))/(MAX([1]DATOS_CANTON!T$3:T$219)-MIN([1]DATOS_CANTON!T$3:T$219))</f>
        <v>0.16412147697565457</v>
      </c>
      <c r="U140" s="500">
        <f>(MAX([1]DATOS_CANTON!U$3:U$219)-[1]DATOS_CANTON!U141)/(MAX([1]DATOS_CANTON!U$3:U$219)-MIN([1]DATOS_CANTON!U$3:U$219))</f>
        <v>0.95571345920306605</v>
      </c>
      <c r="V140" s="500">
        <f>(MAX([1]DATOS_CANTON!V$3:V$219)-[1]DATOS_CANTON!V141)/(MAX([1]DATOS_CANTON!V$3:V$219)-MIN([1]DATOS_CANTON!V$3:V$219))</f>
        <v>0.99740669335377263</v>
      </c>
      <c r="W140" s="500">
        <f>(MAX([1]DATOS_CANTON!W$3:W$219)-[1]DATOS_CANTON!W141)/(MAX([1]DATOS_CANTON!W$3:W$219)-MIN([1]DATOS_CANTON!W$3:W$219))</f>
        <v>0.97881608416034849</v>
      </c>
      <c r="X140" s="500">
        <f>([1]DATOS_CANTON!X141-MIN([1]DATOS_CANTON!X$3:X$219))/(MAX([1]DATOS_CANTON!X$3:X$219)-MIN([1]DATOS_CANTON!X$3:X$219))</f>
        <v>2.1276595744680851E-2</v>
      </c>
      <c r="Y140" s="500">
        <f>(MAX([1]DATOS_CANTON!Y$3:Y$219)-[1]DATOS_CANTON!Y141)/(MAX([1]DATOS_CANTON!Y$3:Y$219)-MIN([1]DATOS_CANTON!Y$3:Y$219))</f>
        <v>0.8013899452950134</v>
      </c>
      <c r="Z140" s="500">
        <f>(MAX([1]DATOS_CANTON!Z$3:Z$219)-[1]DATOS_CANTON!Z141)/(MAX([1]DATOS_CANTON!Z$3:Z$219)-MIN([1]DATOS_CANTON!Z$3:Z$219))</f>
        <v>1</v>
      </c>
      <c r="AA140" s="500">
        <f>(MAX([1]DATOS_CANTON!AA$3:AA$219)-[1]DATOS_CANTON!AA141)/(MAX([1]DATOS_CANTON!AA$3:AA$219)-MIN([1]DATOS_CANTON!AA$3:AA$219))</f>
        <v>0.9818248353256892</v>
      </c>
      <c r="AB140" s="500">
        <f>(MAX([1]DATOS_CANTON!AB$3:AB$219)-[1]DATOS_CANTON!AB141)/(MAX([1]DATOS_CANTON!AB$3:AB$219)-MIN([1]DATOS_CANTON!AB$3:AB$219))</f>
        <v>0.21985075824440339</v>
      </c>
      <c r="AC140" s="500">
        <f>(MAX([1]DATOS_CANTON!AC$3:AC$219)-[1]DATOS_CANTON!AC141)/(MAX([1]DATOS_CANTON!AC$3:AC$219)-MIN([1]DATOS_CANTON!AC$3:AC$219))</f>
        <v>0.97261302288920726</v>
      </c>
      <c r="AD140" s="500">
        <f>([1]DATOS_CANTON!AD141-MIN([1]DATOS_CANTON!AD$3:AD$219))/(MAX([1]DATOS_CANTON!AD$3:AD$219)-MIN([1]DATOS_CANTON!AD$3:AD$219))</f>
        <v>1.7793594306049824E-2</v>
      </c>
      <c r="AE140" s="500">
        <f>(MAX([1]DATOS_CANTON!AE$3:AE$219)-[1]DATOS_CANTON!AE141)/(MAX([1]DATOS_CANTON!AE$3:AE$219)-MIN([1]DATOS_CANTON!AE$3:AE$219))</f>
        <v>0.99304589707927682</v>
      </c>
      <c r="AF140" s="500">
        <f>(MAX([1]DATOS_CANTON!AF$3:AF$219)-[1]DATOS_CANTON!AF141)/(MAX([1]DATOS_CANTON!AF$3:AF$219)-MIN([1]DATOS_CANTON!AF$3:AF$219))</f>
        <v>1</v>
      </c>
      <c r="AG140" s="500">
        <f>([1]DATOS_CANTON!AG141-MIN([1]DATOS_CANTON!AG$3:AG$219))/(MAX([1]DATOS_CANTON!AG$3:AG$219)-MIN([1]DATOS_CANTON!AG$3:AG$219))</f>
        <v>2.4470721518091057E-2</v>
      </c>
      <c r="AH140" s="500">
        <f>(MAX([1]DATOS_CANTON!AH$3:AH$219)-[1]DATOS_CANTON!AH141)/(MAX([1]DATOS_CANTON!AH$3:AH$219)-MIN([1]DATOS_CANTON!AH$3:AH$219))</f>
        <v>0.63636363636363635</v>
      </c>
      <c r="AI140" s="501">
        <f t="shared" si="8"/>
        <v>0.56582162747194586</v>
      </c>
      <c r="AJ140" s="501">
        <f t="shared" si="9"/>
        <v>0.72410194569902908</v>
      </c>
      <c r="AK140" s="501"/>
      <c r="AL140" s="502" t="str">
        <f t="shared" si="10"/>
        <v>MODERADAMENTE VULNERABLE</v>
      </c>
      <c r="AM140" s="503" t="str">
        <f t="shared" si="11"/>
        <v>2</v>
      </c>
    </row>
    <row r="141" spans="1:39">
      <c r="A141" s="492" t="str">
        <f>[1]DATOS_CANTON!A142</f>
        <v>MANABI</v>
      </c>
      <c r="B141" s="499">
        <f>[1]DATOS_CANTON!B142</f>
        <v>1307</v>
      </c>
      <c r="C141" s="492" t="str">
        <f>[1]DATOS_CANTON!C142</f>
        <v>JUNIN</v>
      </c>
      <c r="D141" s="500">
        <f>([1]DATOS_CANTON!D142-MIN([1]DATOS_CANTON!D$3:D$219))/(MAX([1]DATOS_CANTON!D$3:D$219)-MIN([1]DATOS_CANTON!D$3:D$219))</f>
        <v>0.28565625136908929</v>
      </c>
      <c r="E141" s="500">
        <f>([1]DATOS_CANTON!E142-MIN([1]DATOS_CANTON!E$3:E$219))/(MAX([1]DATOS_CANTON!E$3:E$219)-MIN([1]DATOS_CANTON!E$3:E$219))</f>
        <v>1.9932605147127781E-2</v>
      </c>
      <c r="F141" s="500">
        <f>([1]DATOS_CANTON!F142-MIN([1]DATOS_CANTON!F$3:F$219))/(MAX([1]DATOS_CANTON!F$3:F$219)-MIN([1]DATOS_CANTON!F$3:F$219))</f>
        <v>9.1324200913242004E-3</v>
      </c>
      <c r="G141" s="500">
        <f>([1]DATOS_CANTON!G142-MIN([1]DATOS_CANTON!G$3:G$219))/(MAX([1]DATOS_CANTON!G$3:G$219)-MIN([1]DATOS_CANTON!G$3:G$219))</f>
        <v>7.3353100996804378E-3</v>
      </c>
      <c r="H141" s="500">
        <f>([1]DATOS_CANTON!H142-MIN([1]DATOS_CANTON!H$3:H$219))/(MAX([1]DATOS_CANTON!H$3:H$219)-MIN([1]DATOS_CANTON!H$3:H$219))</f>
        <v>3.4692747739435321E-2</v>
      </c>
      <c r="I141" s="500">
        <f>([1]DATOS_CANTON!I142-MIN([1]DATOS_CANTON!I$3:I$219))/(MAX([1]DATOS_CANTON!I$3:I$219)-MIN([1]DATOS_CANTON!I$3:I$219))</f>
        <v>8.5523150232045576E-3</v>
      </c>
      <c r="J141" s="500">
        <f>(MAX([1]DATOS_CANTON!J$3:J$219)-[1]DATOS_CANTON!J142)/(MAX([1]DATOS_CANTON!J$3:J$219)-MIN([1]DATOS_CANTON!J$3:J$219))</f>
        <v>0.99748123104832509</v>
      </c>
      <c r="K141" s="500">
        <f>(MAX([1]DATOS_CANTON!K$3:K$219)-[1]DATOS_CANTON!K142)/(MAX([1]DATOS_CANTON!K$3:K$219)-MIN([1]DATOS_CANTON!K$3:K$219))</f>
        <v>0.99687951851897627</v>
      </c>
      <c r="L141" s="500">
        <f>(MAX([1]DATOS_CANTON!L$3:L$219)-[1]DATOS_CANTON!L142)/(MAX([1]DATOS_CANTON!L$3:L$219)-MIN([1]DATOS_CANTON!L$3:L$219))</f>
        <v>0.99340279429722311</v>
      </c>
      <c r="M141" s="500">
        <f>(MAX([1]DATOS_CANTON!M$3:M$219)-[1]DATOS_CANTON!M142)/(MAX([1]DATOS_CANTON!M$3:M$219)-MIN([1]DATOS_CANTON!M$3:M$219))</f>
        <v>0.99512405926143355</v>
      </c>
      <c r="N141" s="500">
        <f>(MAX([1]DATOS_CANTON!N$3:N$219)-[1]DATOS_CANTON!N142)/(MAX([1]DATOS_CANTON!N$3:N$219)-MIN([1]DATOS_CANTON!N$3:N$219))</f>
        <v>0.99515629841475617</v>
      </c>
      <c r="O141" s="500">
        <f>(MAX([1]DATOS_CANTON!O$3:O$219)-[1]DATOS_CANTON!O142)/(MAX([1]DATOS_CANTON!O$3:O$219)-MIN([1]DATOS_CANTON!O$3:O$219))</f>
        <v>0.99829102789645641</v>
      </c>
      <c r="P141" s="500">
        <f>(MAX([1]DATOS_CANTON!P$3:P$219)-[1]DATOS_CANTON!P142)/(MAX([1]DATOS_CANTON!P$3:P$219)-MIN([1]DATOS_CANTON!P$3:P$219))</f>
        <v>0.99315717666909642</v>
      </c>
      <c r="Q141" s="500">
        <f>([1]DATOS_CANTON!Q142-MIN([1]DATOS_CANTON!Q$3:Q$219))/(MAX([1]DATOS_CANTON!Q$3:Q$219)-MIN([1]DATOS_CANTON!Q$3:Q$219))</f>
        <v>4.4618435363637764E-3</v>
      </c>
      <c r="R141" s="500">
        <f>(MAX([1]DATOS_CANTON!R$3:R$219)-[1]DATOS_CANTON!R142)/(MAX([1]DATOS_CANTON!R$3:R$219)-MIN([1]DATOS_CANTON!R$3:R$219))</f>
        <v>0.99924219601655984</v>
      </c>
      <c r="S141" s="500">
        <f>(MAX([1]DATOS_CANTON!S$3:S$219)-[1]DATOS_CANTON!S142)/(MAX([1]DATOS_CANTON!S$3:S$219)-MIN([1]DATOS_CANTON!S$3:S$219))</f>
        <v>0.99807688105072223</v>
      </c>
      <c r="T141" s="500">
        <f>([1]DATOS_CANTON!T142-MIN([1]DATOS_CANTON!T$3:T$219))/(MAX([1]DATOS_CANTON!T$3:T$219)-MIN([1]DATOS_CANTON!T$3:T$219))</f>
        <v>0.22127094164549918</v>
      </c>
      <c r="U141" s="500">
        <f>(MAX([1]DATOS_CANTON!U$3:U$219)-[1]DATOS_CANTON!U142)/(MAX([1]DATOS_CANTON!U$3:U$219)-MIN([1]DATOS_CANTON!U$3:U$219))</f>
        <v>0.90276838477450527</v>
      </c>
      <c r="V141" s="500">
        <f>(MAX([1]DATOS_CANTON!V$3:V$219)-[1]DATOS_CANTON!V142)/(MAX([1]DATOS_CANTON!V$3:V$219)-MIN([1]DATOS_CANTON!V$3:V$219))</f>
        <v>0.99844783991792474</v>
      </c>
      <c r="W141" s="500">
        <f>(MAX([1]DATOS_CANTON!W$3:W$219)-[1]DATOS_CANTON!W142)/(MAX([1]DATOS_CANTON!W$3:W$219)-MIN([1]DATOS_CANTON!W$3:W$219))</f>
        <v>0.99786311615196532</v>
      </c>
      <c r="X141" s="500">
        <f>([1]DATOS_CANTON!X142-MIN([1]DATOS_CANTON!X$3:X$219))/(MAX([1]DATOS_CANTON!X$3:X$219)-MIN([1]DATOS_CANTON!X$3:X$219))</f>
        <v>0.25531914893617019</v>
      </c>
      <c r="Y141" s="500">
        <f>(MAX([1]DATOS_CANTON!Y$3:Y$219)-[1]DATOS_CANTON!Y142)/(MAX([1]DATOS_CANTON!Y$3:Y$219)-MIN([1]DATOS_CANTON!Y$3:Y$219))</f>
        <v>0.64244425151797924</v>
      </c>
      <c r="Z141" s="500">
        <f>(MAX([1]DATOS_CANTON!Z$3:Z$219)-[1]DATOS_CANTON!Z142)/(MAX([1]DATOS_CANTON!Z$3:Z$219)-MIN([1]DATOS_CANTON!Z$3:Z$219))</f>
        <v>1</v>
      </c>
      <c r="AA141" s="500">
        <f>(MAX([1]DATOS_CANTON!AA$3:AA$219)-[1]DATOS_CANTON!AA142)/(MAX([1]DATOS_CANTON!AA$3:AA$219)-MIN([1]DATOS_CANTON!AA$3:AA$219))</f>
        <v>0.99719443766772387</v>
      </c>
      <c r="AB141" s="500">
        <f>(MAX([1]DATOS_CANTON!AB$3:AB$219)-[1]DATOS_CANTON!AB142)/(MAX([1]DATOS_CANTON!AB$3:AB$219)-MIN([1]DATOS_CANTON!AB$3:AB$219))</f>
        <v>0.14684645498042631</v>
      </c>
      <c r="AC141" s="500">
        <f>(MAX([1]DATOS_CANTON!AC$3:AC$219)-[1]DATOS_CANTON!AC142)/(MAX([1]DATOS_CANTON!AC$3:AC$219)-MIN([1]DATOS_CANTON!AC$3:AC$219))</f>
        <v>0.99349835582218271</v>
      </c>
      <c r="AD141" s="500">
        <f>([1]DATOS_CANTON!AD142-MIN([1]DATOS_CANTON!AD$3:AD$219))/(MAX([1]DATOS_CANTON!AD$3:AD$219)-MIN([1]DATOS_CANTON!AD$3:AD$219))</f>
        <v>8.8967971530249119E-3</v>
      </c>
      <c r="AE141" s="500">
        <f>(MAX([1]DATOS_CANTON!AE$3:AE$219)-[1]DATOS_CANTON!AE142)/(MAX([1]DATOS_CANTON!AE$3:AE$219)-MIN([1]DATOS_CANTON!AE$3:AE$219))</f>
        <v>0.99930458970792768</v>
      </c>
      <c r="AF141" s="500">
        <f>(MAX([1]DATOS_CANTON!AF$3:AF$219)-[1]DATOS_CANTON!AF142)/(MAX([1]DATOS_CANTON!AF$3:AF$219)-MIN([1]DATOS_CANTON!AF$3:AF$219))</f>
        <v>1</v>
      </c>
      <c r="AG141" s="500">
        <f>([1]DATOS_CANTON!AG142-MIN([1]DATOS_CANTON!AG$3:AG$219))/(MAX([1]DATOS_CANTON!AG$3:AG$219)-MIN([1]DATOS_CANTON!AG$3:AG$219))</f>
        <v>3.341712100828436E-2</v>
      </c>
      <c r="AH141" s="500">
        <f>(MAX([1]DATOS_CANTON!AH$3:AH$219)-[1]DATOS_CANTON!AH142)/(MAX([1]DATOS_CANTON!AH$3:AH$219)-MIN([1]DATOS_CANTON!AH$3:AH$219))</f>
        <v>0.81818181818181823</v>
      </c>
      <c r="AI141" s="501">
        <f t="shared" si="8"/>
        <v>0.57155948470150997</v>
      </c>
      <c r="AJ141" s="501">
        <f t="shared" si="9"/>
        <v>0.73859957232933238</v>
      </c>
      <c r="AK141" s="501"/>
      <c r="AL141" s="502" t="str">
        <f t="shared" si="10"/>
        <v>VULNERABLE.</v>
      </c>
      <c r="AM141" s="503" t="str">
        <f t="shared" si="11"/>
        <v>3</v>
      </c>
    </row>
    <row r="142" spans="1:39">
      <c r="A142" s="492" t="str">
        <f>[1]DATOS_CANTON!A143</f>
        <v>MANABI</v>
      </c>
      <c r="B142" s="499">
        <f>[1]DATOS_CANTON!B143</f>
        <v>1308</v>
      </c>
      <c r="C142" s="492" t="str">
        <f>[1]DATOS_CANTON!C143</f>
        <v>MANTA</v>
      </c>
      <c r="D142" s="500">
        <f>([1]DATOS_CANTON!D143-MIN([1]DATOS_CANTON!D$3:D$219))/(MAX([1]DATOS_CANTON!D$3:D$219)-MIN([1]DATOS_CANTON!D$3:D$219))</f>
        <v>8.0874815119648003E-2</v>
      </c>
      <c r="E142" s="500">
        <f>([1]DATOS_CANTON!E143-MIN([1]DATOS_CANTON!E$3:E$219))/(MAX([1]DATOS_CANTON!E$3:E$219)-MIN([1]DATOS_CANTON!E$3:E$219))</f>
        <v>0.1943207922061877</v>
      </c>
      <c r="F142" s="500">
        <f>([1]DATOS_CANTON!F143-MIN([1]DATOS_CANTON!F$3:F$219))/(MAX([1]DATOS_CANTON!F$3:F$219)-MIN([1]DATOS_CANTON!F$3:F$219))</f>
        <v>3.6529680365296802E-2</v>
      </c>
      <c r="G142" s="500">
        <f>([1]DATOS_CANTON!G143-MIN([1]DATOS_CANTON!G$3:G$219))/(MAX([1]DATOS_CANTON!G$3:G$219)-MIN([1]DATOS_CANTON!G$3:G$219))</f>
        <v>0.10053142216371704</v>
      </c>
      <c r="H142" s="500">
        <f>([1]DATOS_CANTON!H143-MIN([1]DATOS_CANTON!H$3:H$219))/(MAX([1]DATOS_CANTON!H$3:H$219)-MIN([1]DATOS_CANTON!H$3:H$219))</f>
        <v>9.8357630559143747E-2</v>
      </c>
      <c r="I142" s="500">
        <f>([1]DATOS_CANTON!I143-MIN([1]DATOS_CANTON!I$3:I$219))/(MAX([1]DATOS_CANTON!I$3:I$219)-MIN([1]DATOS_CANTON!I$3:I$219))</f>
        <v>9.7901500923525855E-2</v>
      </c>
      <c r="J142" s="500">
        <f>(MAX([1]DATOS_CANTON!J$3:J$219)-[1]DATOS_CANTON!J143)/(MAX([1]DATOS_CANTON!J$3:J$219)-MIN([1]DATOS_CANTON!J$3:J$219))</f>
        <v>0.93366304718568804</v>
      </c>
      <c r="K142" s="500">
        <f>(MAX([1]DATOS_CANTON!K$3:K$219)-[1]DATOS_CANTON!K143)/(MAX([1]DATOS_CANTON!K$3:K$219)-MIN([1]DATOS_CANTON!K$3:K$219))</f>
        <v>0.92492924848919267</v>
      </c>
      <c r="L142" s="500">
        <f>(MAX([1]DATOS_CANTON!L$3:L$219)-[1]DATOS_CANTON!L143)/(MAX([1]DATOS_CANTON!L$3:L$219)-MIN([1]DATOS_CANTON!L$3:L$219))</f>
        <v>0.91403967838622202</v>
      </c>
      <c r="M142" s="500">
        <f>(MAX([1]DATOS_CANTON!M$3:M$219)-[1]DATOS_CANTON!M143)/(MAX([1]DATOS_CANTON!M$3:M$219)-MIN([1]DATOS_CANTON!M$3:M$219))</f>
        <v>0.91011961546928888</v>
      </c>
      <c r="N142" s="500">
        <f>(MAX([1]DATOS_CANTON!N$3:N$219)-[1]DATOS_CANTON!N143)/(MAX([1]DATOS_CANTON!N$3:N$219)-MIN([1]DATOS_CANTON!N$3:N$219))</f>
        <v>0.91892676394434014</v>
      </c>
      <c r="O142" s="500">
        <f>(MAX([1]DATOS_CANTON!O$3:O$219)-[1]DATOS_CANTON!O143)/(MAX([1]DATOS_CANTON!O$3:O$219)-MIN([1]DATOS_CANTON!O$3:O$219))</f>
        <v>0.93715627735265317</v>
      </c>
      <c r="P142" s="500">
        <f>(MAX([1]DATOS_CANTON!P$3:P$219)-[1]DATOS_CANTON!P143)/(MAX([1]DATOS_CANTON!P$3:P$219)-MIN([1]DATOS_CANTON!P$3:P$219))</f>
        <v>0.91253293891937404</v>
      </c>
      <c r="Q142" s="500">
        <f>([1]DATOS_CANTON!Q143-MIN([1]DATOS_CANTON!Q$3:Q$219))/(MAX([1]DATOS_CANTON!Q$3:Q$219)-MIN([1]DATOS_CANTON!Q$3:Q$219))</f>
        <v>7.7955561429598516E-2</v>
      </c>
      <c r="R142" s="500">
        <f>(MAX([1]DATOS_CANTON!R$3:R$219)-[1]DATOS_CANTON!R143)/(MAX([1]DATOS_CANTON!R$3:R$219)-MIN([1]DATOS_CANTON!R$3:R$219))</f>
        <v>0.94986070693173241</v>
      </c>
      <c r="S142" s="500">
        <f>(MAX([1]DATOS_CANTON!S$3:S$219)-[1]DATOS_CANTON!S143)/(MAX([1]DATOS_CANTON!S$3:S$219)-MIN([1]DATOS_CANTON!S$3:S$219))</f>
        <v>0.94445355012128762</v>
      </c>
      <c r="T142" s="500">
        <f>([1]DATOS_CANTON!T143-MIN([1]DATOS_CANTON!T$3:T$219))/(MAX([1]DATOS_CANTON!T$3:T$219)-MIN([1]DATOS_CANTON!T$3:T$219))</f>
        <v>0</v>
      </c>
      <c r="U142" s="500">
        <f>(MAX([1]DATOS_CANTON!U$3:U$219)-[1]DATOS_CANTON!U143)/(MAX([1]DATOS_CANTON!U$3:U$219)-MIN([1]DATOS_CANTON!U$3:U$219))</f>
        <v>0.67624560880374951</v>
      </c>
      <c r="V142" s="500">
        <f>(MAX([1]DATOS_CANTON!V$3:V$219)-[1]DATOS_CANTON!V143)/(MAX([1]DATOS_CANTON!V$3:V$219)-MIN([1]DATOS_CANTON!V$3:V$219))</f>
        <v>0.99655993903538254</v>
      </c>
      <c r="W142" s="500">
        <f>(MAX([1]DATOS_CANTON!W$3:W$219)-[1]DATOS_CANTON!W143)/(MAX([1]DATOS_CANTON!W$3:W$219)-MIN([1]DATOS_CANTON!W$3:W$219))</f>
        <v>0.88405350428404117</v>
      </c>
      <c r="X142" s="500">
        <f>([1]DATOS_CANTON!X143-MIN([1]DATOS_CANTON!X$3:X$219))/(MAX([1]DATOS_CANTON!X$3:X$219)-MIN([1]DATOS_CANTON!X$3:X$219))</f>
        <v>0</v>
      </c>
      <c r="Y142" s="500">
        <f>(MAX([1]DATOS_CANTON!Y$3:Y$219)-[1]DATOS_CANTON!Y143)/(MAX([1]DATOS_CANTON!Y$3:Y$219)-MIN([1]DATOS_CANTON!Y$3:Y$219))</f>
        <v>0.60980842075705588</v>
      </c>
      <c r="Z142" s="500">
        <f>(MAX([1]DATOS_CANTON!Z$3:Z$219)-[1]DATOS_CANTON!Z143)/(MAX([1]DATOS_CANTON!Z$3:Z$219)-MIN([1]DATOS_CANTON!Z$3:Z$219))</f>
        <v>0.99095568284594515</v>
      </c>
      <c r="AA142" s="500">
        <f>(MAX([1]DATOS_CANTON!AA$3:AA$219)-[1]DATOS_CANTON!AA143)/(MAX([1]DATOS_CANTON!AA$3:AA$219)-MIN([1]DATOS_CANTON!AA$3:AA$219))</f>
        <v>0.89838985118321546</v>
      </c>
      <c r="AB142" s="500">
        <f>(MAX([1]DATOS_CANTON!AB$3:AB$219)-[1]DATOS_CANTON!AB143)/(MAX([1]DATOS_CANTON!AB$3:AB$219)-MIN([1]DATOS_CANTON!AB$3:AB$219))</f>
        <v>0.22145958817761588</v>
      </c>
      <c r="AC142" s="500">
        <f>(MAX([1]DATOS_CANTON!AC$3:AC$219)-[1]DATOS_CANTON!AC143)/(MAX([1]DATOS_CANTON!AC$3:AC$219)-MIN([1]DATOS_CANTON!AC$3:AC$219))</f>
        <v>0.91217775887199182</v>
      </c>
      <c r="AD142" s="500">
        <f>([1]DATOS_CANTON!AD143-MIN([1]DATOS_CANTON!AD$3:AD$219))/(MAX([1]DATOS_CANTON!AD$3:AD$219)-MIN([1]DATOS_CANTON!AD$3:AD$219))</f>
        <v>4.6263345195729534E-2</v>
      </c>
      <c r="AE142" s="500">
        <f>(MAX([1]DATOS_CANTON!AE$3:AE$219)-[1]DATOS_CANTON!AE143)/(MAX([1]DATOS_CANTON!AE$3:AE$219)-MIN([1]DATOS_CANTON!AE$3:AE$219))</f>
        <v>0.96383866481223923</v>
      </c>
      <c r="AF142" s="500">
        <f>(MAX([1]DATOS_CANTON!AF$3:AF$219)-[1]DATOS_CANTON!AF143)/(MAX([1]DATOS_CANTON!AF$3:AF$219)-MIN([1]DATOS_CANTON!AF$3:AF$219))</f>
        <v>1</v>
      </c>
      <c r="AG142" s="500">
        <f>([1]DATOS_CANTON!AG143-MIN([1]DATOS_CANTON!AG$3:AG$219))/(MAX([1]DATOS_CANTON!AG$3:AG$219)-MIN([1]DATOS_CANTON!AG$3:AG$219))</f>
        <v>3.4380089216172201E-2</v>
      </c>
      <c r="AH142" s="500">
        <f>(MAX([1]DATOS_CANTON!AH$3:AH$219)-[1]DATOS_CANTON!AH143)/(MAX([1]DATOS_CANTON!AH$3:AH$219)-MIN([1]DATOS_CANTON!AH$3:AH$219))</f>
        <v>1</v>
      </c>
      <c r="AI142" s="501">
        <f t="shared" si="8"/>
        <v>0.53064505629996728</v>
      </c>
      <c r="AJ142" s="501">
        <f t="shared" si="9"/>
        <v>0.63522263508146981</v>
      </c>
      <c r="AK142" s="501"/>
      <c r="AL142" s="502" t="str">
        <f t="shared" si="10"/>
        <v>MENOS VULNERABLE</v>
      </c>
      <c r="AM142" s="503" t="str">
        <f t="shared" si="11"/>
        <v>1</v>
      </c>
    </row>
    <row r="143" spans="1:39">
      <c r="A143" s="492" t="str">
        <f>[1]DATOS_CANTON!A144</f>
        <v>MANABI</v>
      </c>
      <c r="B143" s="499">
        <f>[1]DATOS_CANTON!B144</f>
        <v>1309</v>
      </c>
      <c r="C143" s="492" t="str">
        <f>[1]DATOS_CANTON!C144</f>
        <v>MONTECRISTI</v>
      </c>
      <c r="D143" s="500">
        <f>([1]DATOS_CANTON!D144-MIN([1]DATOS_CANTON!D$3:D$219))/(MAX([1]DATOS_CANTON!D$3:D$219)-MIN([1]DATOS_CANTON!D$3:D$219))</f>
        <v>0.19931649692278364</v>
      </c>
      <c r="E143" s="500">
        <f>([1]DATOS_CANTON!E144-MIN([1]DATOS_CANTON!E$3:E$219))/(MAX([1]DATOS_CANTON!E$3:E$219)-MIN([1]DATOS_CANTON!E$3:E$219))</f>
        <v>2.4670860898016719E-2</v>
      </c>
      <c r="F143" s="500">
        <f>([1]DATOS_CANTON!F144-MIN([1]DATOS_CANTON!F$3:F$219))/(MAX([1]DATOS_CANTON!F$3:F$219)-MIN([1]DATOS_CANTON!F$3:F$219))</f>
        <v>4.5662100456621002E-3</v>
      </c>
      <c r="G143" s="500">
        <f>([1]DATOS_CANTON!G144-MIN([1]DATOS_CANTON!G$3:G$219))/(MAX([1]DATOS_CANTON!G$3:G$219)-MIN([1]DATOS_CANTON!G$3:G$219))</f>
        <v>3.3862096170126005E-2</v>
      </c>
      <c r="H143" s="500">
        <f>([1]DATOS_CANTON!H144-MIN([1]DATOS_CANTON!H$3:H$219))/(MAX([1]DATOS_CANTON!H$3:H$219)-MIN([1]DATOS_CANTON!H$3:H$219))</f>
        <v>5.056283447130467E-2</v>
      </c>
      <c r="I143" s="500">
        <f>([1]DATOS_CANTON!I144-MIN([1]DATOS_CANTON!I$3:I$219))/(MAX([1]DATOS_CANTON!I$3:I$219)-MIN([1]DATOS_CANTON!I$3:I$219))</f>
        <v>3.3076194763065177E-2</v>
      </c>
      <c r="J143" s="500">
        <f>(MAX([1]DATOS_CANTON!J$3:J$219)-[1]DATOS_CANTON!J144)/(MAX([1]DATOS_CANTON!J$3:J$219)-MIN([1]DATOS_CANTON!J$3:J$219))</f>
        <v>0.99294969583616011</v>
      </c>
      <c r="K143" s="500">
        <f>(MAX([1]DATOS_CANTON!K$3:K$219)-[1]DATOS_CANTON!K144)/(MAX([1]DATOS_CANTON!K$3:K$219)-MIN([1]DATOS_CANTON!K$3:K$219))</f>
        <v>0.99265296538428272</v>
      </c>
      <c r="L143" s="500">
        <f>(MAX([1]DATOS_CANTON!L$3:L$219)-[1]DATOS_CANTON!L144)/(MAX([1]DATOS_CANTON!L$3:L$219)-MIN([1]DATOS_CANTON!L$3:L$219))</f>
        <v>0.97455793964191129</v>
      </c>
      <c r="M143" s="500">
        <f>(MAX([1]DATOS_CANTON!M$3:M$219)-[1]DATOS_CANTON!M144)/(MAX([1]DATOS_CANTON!M$3:M$219)-MIN([1]DATOS_CANTON!M$3:M$219))</f>
        <v>0.97681726637476252</v>
      </c>
      <c r="N143" s="500">
        <f>(MAX([1]DATOS_CANTON!N$3:N$219)-[1]DATOS_CANTON!N144)/(MAX([1]DATOS_CANTON!N$3:N$219)-MIN([1]DATOS_CANTON!N$3:N$219))</f>
        <v>0.97903140214476259</v>
      </c>
      <c r="O143" s="500">
        <f>(MAX([1]DATOS_CANTON!O$3:O$219)-[1]DATOS_CANTON!O144)/(MAX([1]DATOS_CANTON!O$3:O$219)-MIN([1]DATOS_CANTON!O$3:O$219))</f>
        <v>0.99409832655926367</v>
      </c>
      <c r="P143" s="500">
        <f>(MAX([1]DATOS_CANTON!P$3:P$219)-[1]DATOS_CANTON!P144)/(MAX([1]DATOS_CANTON!P$3:P$219)-MIN([1]DATOS_CANTON!P$3:P$219))</f>
        <v>0.97557269153992643</v>
      </c>
      <c r="Q143" s="500">
        <f>([1]DATOS_CANTON!Q144-MIN([1]DATOS_CANTON!Q$3:Q$219))/(MAX([1]DATOS_CANTON!Q$3:Q$219)-MIN([1]DATOS_CANTON!Q$3:Q$219))</f>
        <v>1.8371566231297397E-2</v>
      </c>
      <c r="R143" s="500">
        <f>(MAX([1]DATOS_CANTON!R$3:R$219)-[1]DATOS_CANTON!R144)/(MAX([1]DATOS_CANTON!R$3:R$219)-MIN([1]DATOS_CANTON!R$3:R$219))</f>
        <v>0.99336921514489895</v>
      </c>
      <c r="S143" s="500">
        <f>(MAX([1]DATOS_CANTON!S$3:S$219)-[1]DATOS_CANTON!S144)/(MAX([1]DATOS_CANTON!S$3:S$219)-MIN([1]DATOS_CANTON!S$3:S$219))</f>
        <v>0.99033523459865824</v>
      </c>
      <c r="T143" s="500">
        <f>([1]DATOS_CANTON!T144-MIN([1]DATOS_CANTON!T$3:T$219))/(MAX([1]DATOS_CANTON!T$3:T$219)-MIN([1]DATOS_CANTON!T$3:T$219))</f>
        <v>5.189016246402553E-2</v>
      </c>
      <c r="U143" s="500">
        <f>(MAX([1]DATOS_CANTON!U$3:U$219)-[1]DATOS_CANTON!U144)/(MAX([1]DATOS_CANTON!U$3:U$219)-MIN([1]DATOS_CANTON!U$3:U$219))</f>
        <v>0.70397642359068879</v>
      </c>
      <c r="V143" s="500">
        <f>(MAX([1]DATOS_CANTON!V$3:V$219)-[1]DATOS_CANTON!V144)/(MAX([1]DATOS_CANTON!V$3:V$219)-MIN([1]DATOS_CANTON!V$3:V$219))</f>
        <v>0.90226642150784131</v>
      </c>
      <c r="W143" s="500">
        <f>(MAX([1]DATOS_CANTON!W$3:W$219)-[1]DATOS_CANTON!W144)/(MAX([1]DATOS_CANTON!W$3:W$219)-MIN([1]DATOS_CANTON!W$3:W$219))</f>
        <v>0.97427520598327477</v>
      </c>
      <c r="X143" s="500">
        <f>([1]DATOS_CANTON!X144-MIN([1]DATOS_CANTON!X$3:X$219))/(MAX([1]DATOS_CANTON!X$3:X$219)-MIN([1]DATOS_CANTON!X$3:X$219))</f>
        <v>0</v>
      </c>
      <c r="Y143" s="500">
        <f>(MAX([1]DATOS_CANTON!Y$3:Y$219)-[1]DATOS_CANTON!Y144)/(MAX([1]DATOS_CANTON!Y$3:Y$219)-MIN([1]DATOS_CANTON!Y$3:Y$219))</f>
        <v>0.66603783498011715</v>
      </c>
      <c r="Z143" s="500">
        <f>(MAX([1]DATOS_CANTON!Z$3:Z$219)-[1]DATOS_CANTON!Z144)/(MAX([1]DATOS_CANTON!Z$3:Z$219)-MIN([1]DATOS_CANTON!Z$3:Z$219))</f>
        <v>0.98492613807657525</v>
      </c>
      <c r="AA143" s="500">
        <f>(MAX([1]DATOS_CANTON!AA$3:AA$219)-[1]DATOS_CANTON!AA144)/(MAX([1]DATOS_CANTON!AA$3:AA$219)-MIN([1]DATOS_CANTON!AA$3:AA$219))</f>
        <v>0.99255916077091977</v>
      </c>
      <c r="AB143" s="500">
        <f>(MAX([1]DATOS_CANTON!AB$3:AB$219)-[1]DATOS_CANTON!AB144)/(MAX([1]DATOS_CANTON!AB$3:AB$219)-MIN([1]DATOS_CANTON!AB$3:AB$219))</f>
        <v>0.25301541210632111</v>
      </c>
      <c r="AC143" s="500">
        <f>(MAX([1]DATOS_CANTON!AC$3:AC$219)-[1]DATOS_CANTON!AC144)/(MAX([1]DATOS_CANTON!AC$3:AC$219)-MIN([1]DATOS_CANTON!AC$3:AC$219))</f>
        <v>0.97370983649970499</v>
      </c>
      <c r="AD143" s="500">
        <f>([1]DATOS_CANTON!AD144-MIN([1]DATOS_CANTON!AD$3:AD$219))/(MAX([1]DATOS_CANTON!AD$3:AD$219)-MIN([1]DATOS_CANTON!AD$3:AD$219))</f>
        <v>1.2455516014234875E-2</v>
      </c>
      <c r="AE143" s="500">
        <f>(MAX([1]DATOS_CANTON!AE$3:AE$219)-[1]DATOS_CANTON!AE144)/(MAX([1]DATOS_CANTON!AE$3:AE$219)-MIN([1]DATOS_CANTON!AE$3:AE$219))</f>
        <v>0.98261474269819193</v>
      </c>
      <c r="AF143" s="500">
        <f>(MAX([1]DATOS_CANTON!AF$3:AF$219)-[1]DATOS_CANTON!AF144)/(MAX([1]DATOS_CANTON!AF$3:AF$219)-MIN([1]DATOS_CANTON!AF$3:AF$219))</f>
        <v>1</v>
      </c>
      <c r="AG143" s="500">
        <f>([1]DATOS_CANTON!AG144-MIN([1]DATOS_CANTON!AG$3:AG$219))/(MAX([1]DATOS_CANTON!AG$3:AG$219)-MIN([1]DATOS_CANTON!AG$3:AG$219))</f>
        <v>7.8241166890887209E-3</v>
      </c>
      <c r="AH143" s="500">
        <f>(MAX([1]DATOS_CANTON!AH$3:AH$219)-[1]DATOS_CANTON!AH144)/(MAX([1]DATOS_CANTON!AH$3:AH$219)-MIN([1]DATOS_CANTON!AH$3:AH$219))</f>
        <v>0.81818181818181823</v>
      </c>
      <c r="AI143" s="501">
        <f t="shared" si="8"/>
        <v>0.54184924236143339</v>
      </c>
      <c r="AJ143" s="501">
        <f t="shared" si="9"/>
        <v>0.66353182781959663</v>
      </c>
      <c r="AK143" s="501"/>
      <c r="AL143" s="502" t="str">
        <f t="shared" si="10"/>
        <v>MENOS VULNERABLE</v>
      </c>
      <c r="AM143" s="503" t="str">
        <f t="shared" si="11"/>
        <v>1</v>
      </c>
    </row>
    <row r="144" spans="1:39">
      <c r="A144" s="492" t="str">
        <f>[1]DATOS_CANTON!A145</f>
        <v>MANABI</v>
      </c>
      <c r="B144" s="499">
        <f>[1]DATOS_CANTON!B145</f>
        <v>1310</v>
      </c>
      <c r="C144" s="492" t="str">
        <f>[1]DATOS_CANTON!C145</f>
        <v>PAJAN</v>
      </c>
      <c r="D144" s="500">
        <f>([1]DATOS_CANTON!D145-MIN([1]DATOS_CANTON!D$3:D$219))/(MAX([1]DATOS_CANTON!D$3:D$219)-MIN([1]DATOS_CANTON!D$3:D$219))</f>
        <v>0.61397926228104749</v>
      </c>
      <c r="E144" s="500">
        <f>([1]DATOS_CANTON!E145-MIN([1]DATOS_CANTON!E$3:E$219))/(MAX([1]DATOS_CANTON!E$3:E$219)-MIN([1]DATOS_CANTON!E$3:E$219))</f>
        <v>8.7588422737590738E-3</v>
      </c>
      <c r="F144" s="500">
        <f>([1]DATOS_CANTON!F145-MIN([1]DATOS_CANTON!F$3:F$219))/(MAX([1]DATOS_CANTON!F$3:F$219)-MIN([1]DATOS_CANTON!F$3:F$219))</f>
        <v>9.1324200913242004E-3</v>
      </c>
      <c r="G144" s="500">
        <f>([1]DATOS_CANTON!G145-MIN([1]DATOS_CANTON!G$3:G$219))/(MAX([1]DATOS_CANTON!G$3:G$219)-MIN([1]DATOS_CANTON!G$3:G$219))</f>
        <v>1.8185363951050654E-2</v>
      </c>
      <c r="H144" s="500">
        <f>([1]DATOS_CANTON!H145-MIN([1]DATOS_CANTON!H$3:H$219))/(MAX([1]DATOS_CANTON!H$3:H$219)-MIN([1]DATOS_CANTON!H$3:H$219))</f>
        <v>0.1810297102786492</v>
      </c>
      <c r="I144" s="500">
        <f>([1]DATOS_CANTON!I145-MIN([1]DATOS_CANTON!I$3:I$219))/(MAX([1]DATOS_CANTON!I$3:I$219)-MIN([1]DATOS_CANTON!I$3:I$219))</f>
        <v>1.7709966318468964E-2</v>
      </c>
      <c r="J144" s="500">
        <f>(MAX([1]DATOS_CANTON!J$3:J$219)-[1]DATOS_CANTON!J145)/(MAX([1]DATOS_CANTON!J$3:J$219)-MIN([1]DATOS_CANTON!J$3:J$219))</f>
        <v>0.99680468670937084</v>
      </c>
      <c r="K144" s="500">
        <f>(MAX([1]DATOS_CANTON!K$3:K$219)-[1]DATOS_CANTON!K145)/(MAX([1]DATOS_CANTON!K$3:K$219)-MIN([1]DATOS_CANTON!K$3:K$219))</f>
        <v>0.99574255100905862</v>
      </c>
      <c r="L144" s="500">
        <f>(MAX([1]DATOS_CANTON!L$3:L$219)-[1]DATOS_CANTON!L145)/(MAX([1]DATOS_CANTON!L$3:L$219)-MIN([1]DATOS_CANTON!L$3:L$219))</f>
        <v>0.98708311527665449</v>
      </c>
      <c r="M144" s="500">
        <f>(MAX([1]DATOS_CANTON!M$3:M$219)-[1]DATOS_CANTON!M145)/(MAX([1]DATOS_CANTON!M$3:M$219)-MIN([1]DATOS_CANTON!M$3:M$219))</f>
        <v>0.9929258090555515</v>
      </c>
      <c r="N144" s="500">
        <f>(MAX([1]DATOS_CANTON!N$3:N$219)-[1]DATOS_CANTON!N145)/(MAX([1]DATOS_CANTON!N$3:N$219)-MIN([1]DATOS_CANTON!N$3:N$219))</f>
        <v>0.99073998226350446</v>
      </c>
      <c r="O144" s="500">
        <f>(MAX([1]DATOS_CANTON!O$3:O$219)-[1]DATOS_CANTON!O145)/(MAX([1]DATOS_CANTON!O$3:O$219)-MIN([1]DATOS_CANTON!O$3:O$219))</f>
        <v>0.99725108543993901</v>
      </c>
      <c r="P144" s="500">
        <f>(MAX([1]DATOS_CANTON!P$3:P$219)-[1]DATOS_CANTON!P145)/(MAX([1]DATOS_CANTON!P$3:P$219)-MIN([1]DATOS_CANTON!P$3:P$219))</f>
        <v>0.98630376346458304</v>
      </c>
      <c r="Q144" s="500">
        <f>([1]DATOS_CANTON!Q145-MIN([1]DATOS_CANTON!Q$3:Q$219))/(MAX([1]DATOS_CANTON!Q$3:Q$219)-MIN([1]DATOS_CANTON!Q$3:Q$219))</f>
        <v>8.9440585187176326E-3</v>
      </c>
      <c r="R144" s="500">
        <f>(MAX([1]DATOS_CANTON!R$3:R$219)-[1]DATOS_CANTON!R145)/(MAX([1]DATOS_CANTON!R$3:R$219)-MIN([1]DATOS_CANTON!R$3:R$219))</f>
        <v>0.99912107160937069</v>
      </c>
      <c r="S144" s="500">
        <f>(MAX([1]DATOS_CANTON!S$3:S$219)-[1]DATOS_CANTON!S145)/(MAX([1]DATOS_CANTON!S$3:S$219)-MIN([1]DATOS_CANTON!S$3:S$219))</f>
        <v>0.99424156996437862</v>
      </c>
      <c r="T144" s="500">
        <f>([1]DATOS_CANTON!T145-MIN([1]DATOS_CANTON!T$3:T$219))/(MAX([1]DATOS_CANTON!T$3:T$219)-MIN([1]DATOS_CANTON!T$3:T$219))</f>
        <v>0.2448431933750029</v>
      </c>
      <c r="U144" s="500">
        <f>(MAX([1]DATOS_CANTON!U$3:U$219)-[1]DATOS_CANTON!U145)/(MAX([1]DATOS_CANTON!U$3:U$219)-MIN([1]DATOS_CANTON!U$3:U$219))</f>
        <v>0.92155105673370086</v>
      </c>
      <c r="V144" s="500">
        <f>(MAX([1]DATOS_CANTON!V$3:V$219)-[1]DATOS_CANTON!V145)/(MAX([1]DATOS_CANTON!V$3:V$219)-MIN([1]DATOS_CANTON!V$3:V$219))</f>
        <v>0.99886979451564717</v>
      </c>
      <c r="W144" s="500">
        <f>(MAX([1]DATOS_CANTON!W$3:W$219)-[1]DATOS_CANTON!W145)/(MAX([1]DATOS_CANTON!W$3:W$219)-MIN([1]DATOS_CANTON!W$3:W$219))</f>
        <v>0.9942468511783682</v>
      </c>
      <c r="X144" s="500">
        <f>([1]DATOS_CANTON!X145-MIN([1]DATOS_CANTON!X$3:X$219))/(MAX([1]DATOS_CANTON!X$3:X$219)-MIN([1]DATOS_CANTON!X$3:X$219))</f>
        <v>0</v>
      </c>
      <c r="Y144" s="500">
        <f>(MAX([1]DATOS_CANTON!Y$3:Y$219)-[1]DATOS_CANTON!Y145)/(MAX([1]DATOS_CANTON!Y$3:Y$219)-MIN([1]DATOS_CANTON!Y$3:Y$219))</f>
        <v>0.80830381200923618</v>
      </c>
      <c r="Z144" s="500">
        <f>(MAX([1]DATOS_CANTON!Z$3:Z$219)-[1]DATOS_CANTON!Z145)/(MAX([1]DATOS_CANTON!Z$3:Z$219)-MIN([1]DATOS_CANTON!Z$3:Z$219))</f>
        <v>0.89840217063611694</v>
      </c>
      <c r="AA144" s="500">
        <f>(MAX([1]DATOS_CANTON!AA$3:AA$219)-[1]DATOS_CANTON!AA145)/(MAX([1]DATOS_CANTON!AA$3:AA$219)-MIN([1]DATOS_CANTON!AA$3:AA$219))</f>
        <v>0.99024152232251772</v>
      </c>
      <c r="AB144" s="500">
        <f>(MAX([1]DATOS_CANTON!AB$3:AB$219)-[1]DATOS_CANTON!AB145)/(MAX([1]DATOS_CANTON!AB$3:AB$219)-MIN([1]DATOS_CANTON!AB$3:AB$219))</f>
        <v>0.23265242476220174</v>
      </c>
      <c r="AC144" s="500">
        <f>(MAX([1]DATOS_CANTON!AC$3:AC$219)-[1]DATOS_CANTON!AC145)/(MAX([1]DATOS_CANTON!AC$3:AC$219)-MIN([1]DATOS_CANTON!AC$3:AC$219))</f>
        <v>0.98520969783410595</v>
      </c>
      <c r="AD144" s="500">
        <f>([1]DATOS_CANTON!AD145-MIN([1]DATOS_CANTON!AD$3:AD$219))/(MAX([1]DATOS_CANTON!AD$3:AD$219)-MIN([1]DATOS_CANTON!AD$3:AD$219))</f>
        <v>2.491103202846975E-2</v>
      </c>
      <c r="AE144" s="500">
        <f>(MAX([1]DATOS_CANTON!AE$3:AE$219)-[1]DATOS_CANTON!AE145)/(MAX([1]DATOS_CANTON!AE$3:AE$219)-MIN([1]DATOS_CANTON!AE$3:AE$219))</f>
        <v>0.99582753824756609</v>
      </c>
      <c r="AF144" s="500">
        <f>(MAX([1]DATOS_CANTON!AF$3:AF$219)-[1]DATOS_CANTON!AF145)/(MAX([1]DATOS_CANTON!AF$3:AF$219)-MIN([1]DATOS_CANTON!AF$3:AF$219))</f>
        <v>1</v>
      </c>
      <c r="AG144" s="500">
        <f>([1]DATOS_CANTON!AG145-MIN([1]DATOS_CANTON!AG$3:AG$219))/(MAX([1]DATOS_CANTON!AG$3:AG$219)-MIN([1]DATOS_CANTON!AG$3:AG$219))</f>
        <v>2.0746300361113079E-2</v>
      </c>
      <c r="AH144" s="500">
        <f>(MAX([1]DATOS_CANTON!AH$3:AH$219)-[1]DATOS_CANTON!AH145)/(MAX([1]DATOS_CANTON!AH$3:AH$219)-MIN([1]DATOS_CANTON!AH$3:AH$219))</f>
        <v>0.90909090909090906</v>
      </c>
      <c r="AI144" s="501">
        <f t="shared" si="8"/>
        <v>0.59483067873259277</v>
      </c>
      <c r="AJ144" s="501">
        <f t="shared" si="9"/>
        <v>0.79739801725501958</v>
      </c>
      <c r="AK144" s="501"/>
      <c r="AL144" s="502" t="str">
        <f t="shared" si="10"/>
        <v>ALTAMENTE VULNERABLE</v>
      </c>
      <c r="AM144" s="503" t="str">
        <f t="shared" si="11"/>
        <v>4</v>
      </c>
    </row>
    <row r="145" spans="1:39">
      <c r="A145" s="492" t="str">
        <f>[1]DATOS_CANTON!A146</f>
        <v>MANABI</v>
      </c>
      <c r="B145" s="499">
        <f>[1]DATOS_CANTON!B146</f>
        <v>1311</v>
      </c>
      <c r="C145" s="492" t="str">
        <f>[1]DATOS_CANTON!C146</f>
        <v>PICHINCHA</v>
      </c>
      <c r="D145" s="500">
        <f>([1]DATOS_CANTON!D146-MIN([1]DATOS_CANTON!D$3:D$219))/(MAX([1]DATOS_CANTON!D$3:D$219)-MIN([1]DATOS_CANTON!D$3:D$219))</f>
        <v>0.51872560061463169</v>
      </c>
      <c r="E145" s="500">
        <f>([1]DATOS_CANTON!E146-MIN([1]DATOS_CANTON!E$3:E$219))/(MAX([1]DATOS_CANTON!E$3:E$219)-MIN([1]DATOS_CANTON!E$3:E$219))</f>
        <v>7.2120719851675261E-3</v>
      </c>
      <c r="F145" s="500">
        <f>([1]DATOS_CANTON!F146-MIN([1]DATOS_CANTON!F$3:F$219))/(MAX([1]DATOS_CANTON!F$3:F$219)-MIN([1]DATOS_CANTON!F$3:F$219))</f>
        <v>0</v>
      </c>
      <c r="G145" s="500">
        <f>([1]DATOS_CANTON!G146-MIN([1]DATOS_CANTON!G$3:G$219))/(MAX([1]DATOS_CANTON!G$3:G$219)-MIN([1]DATOS_CANTON!G$3:G$219))</f>
        <v>1.5809698565293125E-2</v>
      </c>
      <c r="H145" s="500">
        <f>([1]DATOS_CANTON!H146-MIN([1]DATOS_CANTON!H$3:H$219))/(MAX([1]DATOS_CANTON!H$3:H$219)-MIN([1]DATOS_CANTON!H$3:H$219))</f>
        <v>6.8093744233253373E-2</v>
      </c>
      <c r="I145" s="500">
        <f>([1]DATOS_CANTON!I146-MIN([1]DATOS_CANTON!I$3:I$219))/(MAX([1]DATOS_CANTON!I$3:I$219)-MIN([1]DATOS_CANTON!I$3:I$219))</f>
        <v>1.3511416021233335E-2</v>
      </c>
      <c r="J145" s="500">
        <f>(MAX([1]DATOS_CANTON!J$3:J$219)-[1]DATOS_CANTON!J146)/(MAX([1]DATOS_CANTON!J$3:J$219)-MIN([1]DATOS_CANTON!J$3:J$219))</f>
        <v>0.99769487662904754</v>
      </c>
      <c r="K145" s="500">
        <f>(MAX([1]DATOS_CANTON!K$3:K$219)-[1]DATOS_CANTON!K146)/(MAX([1]DATOS_CANTON!K$3:K$219)-MIN([1]DATOS_CANTON!K$3:K$219))</f>
        <v>0.99656438078524912</v>
      </c>
      <c r="L145" s="500">
        <f>(MAX([1]DATOS_CANTON!L$3:L$219)-[1]DATOS_CANTON!L146)/(MAX([1]DATOS_CANTON!L$3:L$219)-MIN([1]DATOS_CANTON!L$3:L$219))</f>
        <v>0.99217216169497435</v>
      </c>
      <c r="M145" s="500">
        <f>(MAX([1]DATOS_CANTON!M$3:M$219)-[1]DATOS_CANTON!M146)/(MAX([1]DATOS_CANTON!M$3:M$219)-MIN([1]DATOS_CANTON!M$3:M$219))</f>
        <v>0.99427933106659161</v>
      </c>
      <c r="N145" s="500">
        <f>(MAX([1]DATOS_CANTON!N$3:N$219)-[1]DATOS_CANTON!N146)/(MAX([1]DATOS_CANTON!N$3:N$219)-MIN([1]DATOS_CANTON!N$3:N$219))</f>
        <v>0.99212720415133715</v>
      </c>
      <c r="O145" s="500">
        <f>(MAX([1]DATOS_CANTON!O$3:O$219)-[1]DATOS_CANTON!O146)/(MAX([1]DATOS_CANTON!O$3:O$219)-MIN([1]DATOS_CANTON!O$3:O$219))</f>
        <v>0.99990640517891338</v>
      </c>
      <c r="P145" s="500">
        <f>(MAX([1]DATOS_CANTON!P$3:P$219)-[1]DATOS_CANTON!P146)/(MAX([1]DATOS_CANTON!P$3:P$219)-MIN([1]DATOS_CANTON!P$3:P$219))</f>
        <v>0.98996432977572413</v>
      </c>
      <c r="Q145" s="500">
        <f>([1]DATOS_CANTON!Q146-MIN([1]DATOS_CANTON!Q$3:Q$219))/(MAX([1]DATOS_CANTON!Q$3:Q$219)-MIN([1]DATOS_CANTON!Q$3:Q$219))</f>
        <v>6.8920079836193703E-3</v>
      </c>
      <c r="R145" s="500">
        <f>(MAX([1]DATOS_CANTON!R$3:R$219)-[1]DATOS_CANTON!R146)/(MAX([1]DATOS_CANTON!R$3:R$219)-MIN([1]DATOS_CANTON!R$3:R$219))</f>
        <v>0.99930741685120017</v>
      </c>
      <c r="S145" s="500">
        <f>(MAX([1]DATOS_CANTON!S$3:S$219)-[1]DATOS_CANTON!S146)/(MAX([1]DATOS_CANTON!S$3:S$219)-MIN([1]DATOS_CANTON!S$3:S$219))</f>
        <v>0.99727922375926048</v>
      </c>
      <c r="T145" s="500">
        <f>([1]DATOS_CANTON!T146-MIN([1]DATOS_CANTON!T$3:T$219))/(MAX([1]DATOS_CANTON!T$3:T$219)-MIN([1]DATOS_CANTON!T$3:T$219))</f>
        <v>0.38331992022549666</v>
      </c>
      <c r="U145" s="500">
        <f>(MAX([1]DATOS_CANTON!U$3:U$219)-[1]DATOS_CANTON!U146)/(MAX([1]DATOS_CANTON!U$3:U$219)-MIN([1]DATOS_CANTON!U$3:U$219))</f>
        <v>0.9529722620529798</v>
      </c>
      <c r="V145" s="500">
        <f>(MAX([1]DATOS_CANTON!V$3:V$219)-[1]DATOS_CANTON!V146)/(MAX([1]DATOS_CANTON!V$3:V$219)-MIN([1]DATOS_CANTON!V$3:V$219))</f>
        <v>0.99820970659878872</v>
      </c>
      <c r="W145" s="500">
        <f>(MAX([1]DATOS_CANTON!W$3:W$219)-[1]DATOS_CANTON!W146)/(MAX([1]DATOS_CANTON!W$3:W$219)-MIN([1]DATOS_CANTON!W$3:W$219))</f>
        <v>0.99679467422794799</v>
      </c>
      <c r="X145" s="500">
        <f>([1]DATOS_CANTON!X146-MIN([1]DATOS_CANTON!X$3:X$219))/(MAX([1]DATOS_CANTON!X$3:X$219)-MIN([1]DATOS_CANTON!X$3:X$219))</f>
        <v>0</v>
      </c>
      <c r="Y145" s="500">
        <f>(MAX([1]DATOS_CANTON!Y$3:Y$219)-[1]DATOS_CANTON!Y146)/(MAX([1]DATOS_CANTON!Y$3:Y$219)-MIN([1]DATOS_CANTON!Y$3:Y$219))</f>
        <v>0.84372394858652211</v>
      </c>
      <c r="Z145" s="500">
        <f>(MAX([1]DATOS_CANTON!Z$3:Z$219)-[1]DATOS_CANTON!Z146)/(MAX([1]DATOS_CANTON!Z$3:Z$219)-MIN([1]DATOS_CANTON!Z$3:Z$219))</f>
        <v>1</v>
      </c>
      <c r="AA145" s="500">
        <f>(MAX([1]DATOS_CANTON!AA$3:AA$219)-[1]DATOS_CANTON!AA146)/(MAX([1]DATOS_CANTON!AA$3:AA$219)-MIN([1]DATOS_CANTON!AA$3:AA$219))</f>
        <v>0.99451085630641622</v>
      </c>
      <c r="AB145" s="500">
        <f>(MAX([1]DATOS_CANTON!AB$3:AB$219)-[1]DATOS_CANTON!AB146)/(MAX([1]DATOS_CANTON!AB$3:AB$219)-MIN([1]DATOS_CANTON!AB$3:AB$219))</f>
        <v>0.18771169218263101</v>
      </c>
      <c r="AC145" s="500">
        <f>(MAX([1]DATOS_CANTON!AC$3:AC$219)-[1]DATOS_CANTON!AC146)/(MAX([1]DATOS_CANTON!AC$3:AC$219)-MIN([1]DATOS_CANTON!AC$3:AC$219))</f>
        <v>0.9902517041272304</v>
      </c>
      <c r="AD145" s="500">
        <f>([1]DATOS_CANTON!AD146-MIN([1]DATOS_CANTON!AD$3:AD$219))/(MAX([1]DATOS_CANTON!AD$3:AD$219)-MIN([1]DATOS_CANTON!AD$3:AD$219))</f>
        <v>7.1174377224199285E-3</v>
      </c>
      <c r="AE145" s="500">
        <f>(MAX([1]DATOS_CANTON!AE$3:AE$219)-[1]DATOS_CANTON!AE146)/(MAX([1]DATOS_CANTON!AE$3:AE$219)-MIN([1]DATOS_CANTON!AE$3:AE$219))</f>
        <v>1</v>
      </c>
      <c r="AF145" s="500">
        <f>(MAX([1]DATOS_CANTON!AF$3:AF$219)-[1]DATOS_CANTON!AF146)/(MAX([1]DATOS_CANTON!AF$3:AF$219)-MIN([1]DATOS_CANTON!AF$3:AF$219))</f>
        <v>1</v>
      </c>
      <c r="AG145" s="500">
        <f>([1]DATOS_CANTON!AG146-MIN([1]DATOS_CANTON!AG$3:AG$219))/(MAX([1]DATOS_CANTON!AG$3:AG$219)-MIN([1]DATOS_CANTON!AG$3:AG$219))</f>
        <v>5.168873468809743E-4</v>
      </c>
      <c r="AH145" s="500">
        <f>(MAX([1]DATOS_CANTON!AH$3:AH$219)-[1]DATOS_CANTON!AH146)/(MAX([1]DATOS_CANTON!AH$3:AH$219)-MIN([1]DATOS_CANTON!AH$3:AH$219))</f>
        <v>0.81818181818181823</v>
      </c>
      <c r="AI145" s="501">
        <f t="shared" si="8"/>
        <v>0.59101555678273499</v>
      </c>
      <c r="AJ145" s="501">
        <f t="shared" si="9"/>
        <v>0.78775849306241186</v>
      </c>
      <c r="AK145" s="501"/>
      <c r="AL145" s="502" t="str">
        <f t="shared" si="10"/>
        <v>ALTAMENTE VULNERABLE</v>
      </c>
      <c r="AM145" s="503" t="str">
        <f t="shared" si="11"/>
        <v>4</v>
      </c>
    </row>
    <row r="146" spans="1:39">
      <c r="A146" s="492" t="str">
        <f>[1]DATOS_CANTON!A147</f>
        <v>MANABI</v>
      </c>
      <c r="B146" s="499">
        <f>[1]DATOS_CANTON!B147</f>
        <v>1312</v>
      </c>
      <c r="C146" s="492" t="str">
        <f>[1]DATOS_CANTON!C147</f>
        <v>ROCAFUERTE</v>
      </c>
      <c r="D146" s="500">
        <f>([1]DATOS_CANTON!D147-MIN([1]DATOS_CANTON!D$3:D$219))/(MAX([1]DATOS_CANTON!D$3:D$219)-MIN([1]DATOS_CANTON!D$3:D$219))</f>
        <v>0.18989762204167648</v>
      </c>
      <c r="E146" s="500">
        <f>([1]DATOS_CANTON!E147-MIN([1]DATOS_CANTON!E$3:E$219))/(MAX([1]DATOS_CANTON!E$3:E$219)-MIN([1]DATOS_CANTON!E$3:E$219))</f>
        <v>3.1052414349808492E-2</v>
      </c>
      <c r="F146" s="500">
        <f>([1]DATOS_CANTON!F147-MIN([1]DATOS_CANTON!F$3:F$219))/(MAX([1]DATOS_CANTON!F$3:F$219)-MIN([1]DATOS_CANTON!F$3:F$219))</f>
        <v>4.5662100456621002E-3</v>
      </c>
      <c r="G146" s="500">
        <f>([1]DATOS_CANTON!G147-MIN([1]DATOS_CANTON!G$3:G$219))/(MAX([1]DATOS_CANTON!G$3:G$219)-MIN([1]DATOS_CANTON!G$3:G$219))</f>
        <v>1.4196373564517487E-2</v>
      </c>
      <c r="H146" s="500">
        <f>([1]DATOS_CANTON!H147-MIN([1]DATOS_CANTON!H$3:H$219))/(MAX([1]DATOS_CANTON!H$3:H$219)-MIN([1]DATOS_CANTON!H$3:H$219))</f>
        <v>3.1924709355969735E-2</v>
      </c>
      <c r="I146" s="500">
        <f>([1]DATOS_CANTON!I147-MIN([1]DATOS_CANTON!I$3:I$219))/(MAX([1]DATOS_CANTON!I$3:I$219)-MIN([1]DATOS_CANTON!I$3:I$219))</f>
        <v>1.7384016018129046E-2</v>
      </c>
      <c r="J146" s="500">
        <f>(MAX([1]DATOS_CANTON!J$3:J$219)-[1]DATOS_CANTON!J147)/(MAX([1]DATOS_CANTON!J$3:J$219)-MIN([1]DATOS_CANTON!J$3:J$219))</f>
        <v>0.99341259459439202</v>
      </c>
      <c r="K146" s="500">
        <f>(MAX([1]DATOS_CANTON!K$3:K$219)-[1]DATOS_CANTON!K147)/(MAX([1]DATOS_CANTON!K$3:K$219)-MIN([1]DATOS_CANTON!K$3:K$219))</f>
        <v>0.99860968646885084</v>
      </c>
      <c r="L146" s="500">
        <f>(MAX([1]DATOS_CANTON!L$3:L$219)-[1]DATOS_CANTON!L147)/(MAX([1]DATOS_CANTON!L$3:L$219)-MIN([1]DATOS_CANTON!L$3:L$219))</f>
        <v>0.98728927795486621</v>
      </c>
      <c r="M146" s="500">
        <f>(MAX([1]DATOS_CANTON!M$3:M$219)-[1]DATOS_CANTON!M147)/(MAX([1]DATOS_CANTON!M$3:M$219)-MIN([1]DATOS_CANTON!M$3:M$219))</f>
        <v>0.99072755884966934</v>
      </c>
      <c r="N146" s="500">
        <f>(MAX([1]DATOS_CANTON!N$3:N$219)-[1]DATOS_CANTON!N147)/(MAX([1]DATOS_CANTON!N$3:N$219)-MIN([1]DATOS_CANTON!N$3:N$219))</f>
        <v>0.9904301278238602</v>
      </c>
      <c r="O146" s="500">
        <f>(MAX([1]DATOS_CANTON!O$3:O$219)-[1]DATOS_CANTON!O147)/(MAX([1]DATOS_CANTON!O$3:O$219)-MIN([1]DATOS_CANTON!O$3:O$219))</f>
        <v>0.99736201263530089</v>
      </c>
      <c r="P146" s="500">
        <f>(MAX([1]DATOS_CANTON!P$3:P$219)-[1]DATOS_CANTON!P147)/(MAX([1]DATOS_CANTON!P$3:P$219)-MIN([1]DATOS_CANTON!P$3:P$219))</f>
        <v>0.98737863563598371</v>
      </c>
      <c r="Q146" s="500">
        <f>([1]DATOS_CANTON!Q147-MIN([1]DATOS_CANTON!Q$3:Q$219))/(MAX([1]DATOS_CANTON!Q$3:Q$219)-MIN([1]DATOS_CANTON!Q$3:Q$219))</f>
        <v>7.96175733036672E-3</v>
      </c>
      <c r="R146" s="500">
        <f>(MAX([1]DATOS_CANTON!R$3:R$219)-[1]DATOS_CANTON!R147)/(MAX([1]DATOS_CANTON!R$3:R$219)-MIN([1]DATOS_CANTON!R$3:R$219))</f>
        <v>0.99772658804967962</v>
      </c>
      <c r="S146" s="500">
        <f>(MAX([1]DATOS_CANTON!S$3:S$219)-[1]DATOS_CANTON!S147)/(MAX([1]DATOS_CANTON!S$3:S$219)-MIN([1]DATOS_CANTON!S$3:S$219))</f>
        <v>0.99614829869533861</v>
      </c>
      <c r="T146" s="500">
        <f>([1]DATOS_CANTON!T147-MIN([1]DATOS_CANTON!T$3:T$219))/(MAX([1]DATOS_CANTON!T$3:T$219)-MIN([1]DATOS_CANTON!T$3:T$219))</f>
        <v>0.14806855492111717</v>
      </c>
      <c r="U146" s="500">
        <f>(MAX([1]DATOS_CANTON!U$3:U$219)-[1]DATOS_CANTON!U147)/(MAX([1]DATOS_CANTON!U$3:U$219)-MIN([1]DATOS_CANTON!U$3:U$219))</f>
        <v>0.98001605597738894</v>
      </c>
      <c r="V146" s="500">
        <f>(MAX([1]DATOS_CANTON!V$3:V$219)-[1]DATOS_CANTON!V147)/(MAX([1]DATOS_CANTON!V$3:V$219)-MIN([1]DATOS_CANTON!V$3:V$219))</f>
        <v>0.99919400734333685</v>
      </c>
      <c r="W146" s="500">
        <f>(MAX([1]DATOS_CANTON!W$3:W$219)-[1]DATOS_CANTON!W147)/(MAX([1]DATOS_CANTON!W$3:W$219)-MIN([1]DATOS_CANTON!W$3:W$219))</f>
        <v>0.99116480716677968</v>
      </c>
      <c r="X146" s="500">
        <f>([1]DATOS_CANTON!X147-MIN([1]DATOS_CANTON!X$3:X$219))/(MAX([1]DATOS_CANTON!X$3:X$219)-MIN([1]DATOS_CANTON!X$3:X$219))</f>
        <v>0</v>
      </c>
      <c r="Y146" s="500">
        <f>(MAX([1]DATOS_CANTON!Y$3:Y$219)-[1]DATOS_CANTON!Y147)/(MAX([1]DATOS_CANTON!Y$3:Y$219)-MIN([1]DATOS_CANTON!Y$3:Y$219))</f>
        <v>0.75664543147939101</v>
      </c>
      <c r="Z146" s="500">
        <f>(MAX([1]DATOS_CANTON!Z$3:Z$219)-[1]DATOS_CANTON!Z147)/(MAX([1]DATOS_CANTON!Z$3:Z$219)-MIN([1]DATOS_CANTON!Z$3:Z$219))</f>
        <v>0.9758818209225204</v>
      </c>
      <c r="AA146" s="500">
        <f>(MAX([1]DATOS_CANTON!AA$3:AA$219)-[1]DATOS_CANTON!AA147)/(MAX([1]DATOS_CANTON!AA$3:AA$219)-MIN([1]DATOS_CANTON!AA$3:AA$219))</f>
        <v>0.99414491339351063</v>
      </c>
      <c r="AB146" s="500">
        <f>(MAX([1]DATOS_CANTON!AB$3:AB$219)-[1]DATOS_CANTON!AB147)/(MAX([1]DATOS_CANTON!AB$3:AB$219)-MIN([1]DATOS_CANTON!AB$3:AB$219))</f>
        <v>0.16156442788965192</v>
      </c>
      <c r="AC146" s="500">
        <f>(MAX([1]DATOS_CANTON!AC$3:AC$219)-[1]DATOS_CANTON!AC147)/(MAX([1]DATOS_CANTON!AC$3:AC$219)-MIN([1]DATOS_CANTON!AC$3:AC$219))</f>
        <v>0.98727195764547893</v>
      </c>
      <c r="AD146" s="500">
        <f>([1]DATOS_CANTON!AD147-MIN([1]DATOS_CANTON!AD$3:AD$219))/(MAX([1]DATOS_CANTON!AD$3:AD$219)-MIN([1]DATOS_CANTON!AD$3:AD$219))</f>
        <v>1.601423487544484E-2</v>
      </c>
      <c r="AE146" s="500">
        <f>(MAX([1]DATOS_CANTON!AE$3:AE$219)-[1]DATOS_CANTON!AE147)/(MAX([1]DATOS_CANTON!AE$3:AE$219)-MIN([1]DATOS_CANTON!AE$3:AE$219))</f>
        <v>0.99374130737134914</v>
      </c>
      <c r="AF146" s="500">
        <f>(MAX([1]DATOS_CANTON!AF$3:AF$219)-[1]DATOS_CANTON!AF147)/(MAX([1]DATOS_CANTON!AF$3:AF$219)-MIN([1]DATOS_CANTON!AF$3:AF$219))</f>
        <v>1</v>
      </c>
      <c r="AG146" s="500">
        <f>([1]DATOS_CANTON!AG147-MIN([1]DATOS_CANTON!AG$3:AG$219))/(MAX([1]DATOS_CANTON!AG$3:AG$219)-MIN([1]DATOS_CANTON!AG$3:AG$219))</f>
        <v>8.8716986475961199E-2</v>
      </c>
      <c r="AH146" s="500">
        <f>(MAX([1]DATOS_CANTON!AH$3:AH$219)-[1]DATOS_CANTON!AH147)/(MAX([1]DATOS_CANTON!AH$3:AH$219)-MIN([1]DATOS_CANTON!AH$3:AH$219))</f>
        <v>0.81818181818181823</v>
      </c>
      <c r="AI146" s="501">
        <f t="shared" si="8"/>
        <v>0.56054940318232882</v>
      </c>
      <c r="AJ146" s="501">
        <f t="shared" si="9"/>
        <v>0.71078081618952216</v>
      </c>
      <c r="AK146" s="501"/>
      <c r="AL146" s="502" t="str">
        <f t="shared" si="10"/>
        <v>MODERADAMENTE VULNERABLE</v>
      </c>
      <c r="AM146" s="503" t="str">
        <f t="shared" si="11"/>
        <v>2</v>
      </c>
    </row>
    <row r="147" spans="1:39">
      <c r="A147" s="492" t="str">
        <f>[1]DATOS_CANTON!A148</f>
        <v>MANABI</v>
      </c>
      <c r="B147" s="499">
        <f>[1]DATOS_CANTON!B148</f>
        <v>1313</v>
      </c>
      <c r="C147" s="492" t="str">
        <f>[1]DATOS_CANTON!C148</f>
        <v>SANTA ANA</v>
      </c>
      <c r="D147" s="500">
        <f>([1]DATOS_CANTON!D148-MIN([1]DATOS_CANTON!D$3:D$219))/(MAX([1]DATOS_CANTON!D$3:D$219)-MIN([1]DATOS_CANTON!D$3:D$219))</f>
        <v>0.4789298949181503</v>
      </c>
      <c r="E147" s="500">
        <f>([1]DATOS_CANTON!E148-MIN([1]DATOS_CANTON!E$3:E$219))/(MAX([1]DATOS_CANTON!E$3:E$219)-MIN([1]DATOS_CANTON!E$3:E$219))</f>
        <v>1.1922364828254791E-2</v>
      </c>
      <c r="F147" s="500">
        <f>([1]DATOS_CANTON!F148-MIN([1]DATOS_CANTON!F$3:F$219))/(MAX([1]DATOS_CANTON!F$3:F$219)-MIN([1]DATOS_CANTON!F$3:F$219))</f>
        <v>4.5662100456621002E-3</v>
      </c>
      <c r="G147" s="500">
        <f>([1]DATOS_CANTON!G148-MIN([1]DATOS_CANTON!G$3:G$219))/(MAX([1]DATOS_CANTON!G$3:G$219)-MIN([1]DATOS_CANTON!G$3:G$219))</f>
        <v>2.1957175972094796E-2</v>
      </c>
      <c r="H147" s="500">
        <f>([1]DATOS_CANTON!H148-MIN([1]DATOS_CANTON!H$3:H$219))/(MAX([1]DATOS_CANTON!H$3:H$219)-MIN([1]DATOS_CANTON!H$3:H$219))</f>
        <v>0.14762871378483114</v>
      </c>
      <c r="I147" s="500">
        <f>([1]DATOS_CANTON!I148-MIN([1]DATOS_CANTON!I$3:I$219))/(MAX([1]DATOS_CANTON!I$3:I$219)-MIN([1]DATOS_CANTON!I$3:I$219))</f>
        <v>2.5323234047837088E-2</v>
      </c>
      <c r="J147" s="500">
        <f>(MAX([1]DATOS_CANTON!J$3:J$219)-[1]DATOS_CANTON!J148)/(MAX([1]DATOS_CANTON!J$3:J$219)-MIN([1]DATOS_CANTON!J$3:J$219))</f>
        <v>0.99356439540174735</v>
      </c>
      <c r="K147" s="500">
        <f>(MAX([1]DATOS_CANTON!K$3:K$219)-[1]DATOS_CANTON!K148)/(MAX([1]DATOS_CANTON!K$3:K$219)-MIN([1]DATOS_CANTON!K$3:K$219))</f>
        <v>0.99371578283920559</v>
      </c>
      <c r="L147" s="500">
        <f>(MAX([1]DATOS_CANTON!L$3:L$219)-[1]DATOS_CANTON!L148)/(MAX([1]DATOS_CANTON!L$3:L$219)-MIN([1]DATOS_CANTON!L$3:L$219))</f>
        <v>0.98324373186164904</v>
      </c>
      <c r="M147" s="500">
        <f>(MAX([1]DATOS_CANTON!M$3:M$219)-[1]DATOS_CANTON!M148)/(MAX([1]DATOS_CANTON!M$3:M$219)-MIN([1]DATOS_CANTON!M$3:M$219))</f>
        <v>0.9919489901584273</v>
      </c>
      <c r="N147" s="500">
        <f>(MAX([1]DATOS_CANTON!N$3:N$219)-[1]DATOS_CANTON!N148)/(MAX([1]DATOS_CANTON!N$3:N$219)-MIN([1]DATOS_CANTON!N$3:N$219))</f>
        <v>0.98865291672750977</v>
      </c>
      <c r="O147" s="500">
        <f>(MAX([1]DATOS_CANTON!O$3:O$219)-[1]DATOS_CANTON!O148)/(MAX([1]DATOS_CANTON!O$3:O$219)-MIN([1]DATOS_CANTON!O$3:O$219))</f>
        <v>0.99730134932533732</v>
      </c>
      <c r="P147" s="500">
        <f>(MAX([1]DATOS_CANTON!P$3:P$219)-[1]DATOS_CANTON!P148)/(MAX([1]DATOS_CANTON!P$3:P$219)-MIN([1]DATOS_CANTON!P$3:P$219))</f>
        <v>0.98284616973096428</v>
      </c>
      <c r="Q147" s="500">
        <f>([1]DATOS_CANTON!Q148-MIN([1]DATOS_CANTON!Q$3:Q$219))/(MAX([1]DATOS_CANTON!Q$3:Q$219)-MIN([1]DATOS_CANTON!Q$3:Q$219))</f>
        <v>1.1181439525871984E-2</v>
      </c>
      <c r="R147" s="500">
        <f>(MAX([1]DATOS_CANTON!R$3:R$219)-[1]DATOS_CANTON!R148)/(MAX([1]DATOS_CANTON!R$3:R$219)-MIN([1]DATOS_CANTON!R$3:R$219))</f>
        <v>0.99803095194466784</v>
      </c>
      <c r="S147" s="500">
        <f>(MAX([1]DATOS_CANTON!S$3:S$219)-[1]DATOS_CANTON!S148)/(MAX([1]DATOS_CANTON!S$3:S$219)-MIN([1]DATOS_CANTON!S$3:S$219))</f>
        <v>0.99550908018094797</v>
      </c>
      <c r="T147" s="500">
        <f>([1]DATOS_CANTON!T148-MIN([1]DATOS_CANTON!T$3:T$219))/(MAX([1]DATOS_CANTON!T$3:T$219)-MIN([1]DATOS_CANTON!T$3:T$219))</f>
        <v>0.22382742258635757</v>
      </c>
      <c r="U147" s="500">
        <f>(MAX([1]DATOS_CANTON!U$3:U$219)-[1]DATOS_CANTON!U148)/(MAX([1]DATOS_CANTON!U$3:U$219)-MIN([1]DATOS_CANTON!U$3:U$219))</f>
        <v>0.92097091394786446</v>
      </c>
      <c r="V147" s="500">
        <f>(MAX([1]DATOS_CANTON!V$3:V$219)-[1]DATOS_CANTON!V148)/(MAX([1]DATOS_CANTON!V$3:V$219)-MIN([1]DATOS_CANTON!V$3:V$219))</f>
        <v>0.99738963596916519</v>
      </c>
      <c r="W147" s="500">
        <f>(MAX([1]DATOS_CANTON!W$3:W$219)-[1]DATOS_CANTON!W148)/(MAX([1]DATOS_CANTON!W$3:W$219)-MIN([1]DATOS_CANTON!W$3:W$219))</f>
        <v>0.9915757463683248</v>
      </c>
      <c r="X147" s="500">
        <f>([1]DATOS_CANTON!X148-MIN([1]DATOS_CANTON!X$3:X$219))/(MAX([1]DATOS_CANTON!X$3:X$219)-MIN([1]DATOS_CANTON!X$3:X$219))</f>
        <v>4.2553191489361701E-2</v>
      </c>
      <c r="Y147" s="500">
        <f>(MAX([1]DATOS_CANTON!Y$3:Y$219)-[1]DATOS_CANTON!Y148)/(MAX([1]DATOS_CANTON!Y$3:Y$219)-MIN([1]DATOS_CANTON!Y$3:Y$219))</f>
        <v>0.79656054388704611</v>
      </c>
      <c r="Z147" s="500">
        <f>(MAX([1]DATOS_CANTON!Z$3:Z$219)-[1]DATOS_CANTON!Z148)/(MAX([1]DATOS_CANTON!Z$3:Z$219)-MIN([1]DATOS_CANTON!Z$3:Z$219))</f>
        <v>1</v>
      </c>
      <c r="AA147" s="500">
        <f>(MAX([1]DATOS_CANTON!AA$3:AA$219)-[1]DATOS_CANTON!AA148)/(MAX([1]DATOS_CANTON!AA$3:AA$219)-MIN([1]DATOS_CANTON!AA$3:AA$219))</f>
        <v>0.99292510368382536</v>
      </c>
      <c r="AB147" s="500">
        <f>(MAX([1]DATOS_CANTON!AB$3:AB$219)-[1]DATOS_CANTON!AB148)/(MAX([1]DATOS_CANTON!AB$3:AB$219)-MIN([1]DATOS_CANTON!AB$3:AB$219))</f>
        <v>0.21652892561983472</v>
      </c>
      <c r="AC147" s="500">
        <f>(MAX([1]DATOS_CANTON!AC$3:AC$219)-[1]DATOS_CANTON!AC148)/(MAX([1]DATOS_CANTON!AC$3:AC$219)-MIN([1]DATOS_CANTON!AC$3:AC$219))</f>
        <v>0.98432765951235579</v>
      </c>
      <c r="AD147" s="500">
        <f>([1]DATOS_CANTON!AD148-MIN([1]DATOS_CANTON!AD$3:AD$219))/(MAX([1]DATOS_CANTON!AD$3:AD$219)-MIN([1]DATOS_CANTON!AD$3:AD$219))</f>
        <v>1.2455516014234875E-2</v>
      </c>
      <c r="AE147" s="500">
        <f>(MAX([1]DATOS_CANTON!AE$3:AE$219)-[1]DATOS_CANTON!AE148)/(MAX([1]DATOS_CANTON!AE$3:AE$219)-MIN([1]DATOS_CANTON!AE$3:AE$219))</f>
        <v>0.99652294853963841</v>
      </c>
      <c r="AF147" s="500">
        <f>(MAX([1]DATOS_CANTON!AF$3:AF$219)-[1]DATOS_CANTON!AF148)/(MAX([1]DATOS_CANTON!AF$3:AF$219)-MIN([1]DATOS_CANTON!AF$3:AF$219))</f>
        <v>1</v>
      </c>
      <c r="AG147" s="500">
        <f>([1]DATOS_CANTON!AG148-MIN([1]DATOS_CANTON!AG$3:AG$219))/(MAX([1]DATOS_CANTON!AG$3:AG$219)-MIN([1]DATOS_CANTON!AG$3:AG$219))</f>
        <v>2.1925228350916943E-2</v>
      </c>
      <c r="AH147" s="500">
        <f>(MAX([1]DATOS_CANTON!AH$3:AH$219)-[1]DATOS_CANTON!AH148)/(MAX([1]DATOS_CANTON!AH$3:AH$219)-MIN([1]DATOS_CANTON!AH$3:AH$219))</f>
        <v>0.81818181818181823</v>
      </c>
      <c r="AI147" s="501">
        <f t="shared" si="8"/>
        <v>0.58531861842814514</v>
      </c>
      <c r="AJ147" s="501">
        <f t="shared" si="9"/>
        <v>0.77336425460434333</v>
      </c>
      <c r="AK147" s="501"/>
      <c r="AL147" s="502" t="str">
        <f t="shared" si="10"/>
        <v>VULNERABLE.</v>
      </c>
      <c r="AM147" s="503" t="str">
        <f t="shared" si="11"/>
        <v>3</v>
      </c>
    </row>
    <row r="148" spans="1:39">
      <c r="A148" s="492" t="str">
        <f>[1]DATOS_CANTON!A149</f>
        <v>MANABI</v>
      </c>
      <c r="B148" s="499">
        <f>[1]DATOS_CANTON!B149</f>
        <v>1314</v>
      </c>
      <c r="C148" s="492" t="str">
        <f>[1]DATOS_CANTON!C149</f>
        <v>SUCRE</v>
      </c>
      <c r="D148" s="500">
        <f>([1]DATOS_CANTON!D149-MIN([1]DATOS_CANTON!D$3:D$219))/(MAX([1]DATOS_CANTON!D$3:D$219)-MIN([1]DATOS_CANTON!D$3:D$219))</f>
        <v>0.23288918962114699</v>
      </c>
      <c r="E148" s="500">
        <f>([1]DATOS_CANTON!E149-MIN([1]DATOS_CANTON!E$3:E$219))/(MAX([1]DATOS_CANTON!E$3:E$219)-MIN([1]DATOS_CANTON!E$3:E$219))</f>
        <v>2.1326428691380264E-2</v>
      </c>
      <c r="F148" s="500">
        <f>([1]DATOS_CANTON!F149-MIN([1]DATOS_CANTON!F$3:F$219))/(MAX([1]DATOS_CANTON!F$3:F$219)-MIN([1]DATOS_CANTON!F$3:F$219))</f>
        <v>2.2831050228310501E-2</v>
      </c>
      <c r="G148" s="500">
        <f>([1]DATOS_CANTON!G149-MIN([1]DATOS_CANTON!G$3:G$219))/(MAX([1]DATOS_CANTON!G$3:G$219)-MIN([1]DATOS_CANTON!G$3:G$219))</f>
        <v>2.3628119722898133E-2</v>
      </c>
      <c r="H148" s="500">
        <f>([1]DATOS_CANTON!H149-MIN([1]DATOS_CANTON!H$3:H$219))/(MAX([1]DATOS_CANTON!H$3:H$219)-MIN([1]DATOS_CANTON!H$3:H$219))</f>
        <v>0.10629267392507842</v>
      </c>
      <c r="I148" s="500">
        <f>([1]DATOS_CANTON!I149-MIN([1]DATOS_CANTON!I$3:I$219))/(MAX([1]DATOS_CANTON!I$3:I$219)-MIN([1]DATOS_CANTON!I$3:I$219))</f>
        <v>3.1430921818492247E-2</v>
      </c>
      <c r="J148" s="500">
        <f>(MAX([1]DATOS_CANTON!J$3:J$219)-[1]DATOS_CANTON!J149)/(MAX([1]DATOS_CANTON!J$3:J$219)-MIN([1]DATOS_CANTON!J$3:J$219))</f>
        <v>0.99035221535474538</v>
      </c>
      <c r="K148" s="500">
        <f>(MAX([1]DATOS_CANTON!K$3:K$219)-[1]DATOS_CANTON!K149)/(MAX([1]DATOS_CANTON!K$3:K$219)-MIN([1]DATOS_CANTON!K$3:K$219))</f>
        <v>0.98659119838847209</v>
      </c>
      <c r="L148" s="500">
        <f>(MAX([1]DATOS_CANTON!L$3:L$219)-[1]DATOS_CANTON!L149)/(MAX([1]DATOS_CANTON!L$3:L$219)-MIN([1]DATOS_CANTON!L$3:L$219))</f>
        <v>0.97884295161520529</v>
      </c>
      <c r="M148" s="500">
        <f>(MAX([1]DATOS_CANTON!M$3:M$219)-[1]DATOS_CANTON!M149)/(MAX([1]DATOS_CANTON!M$3:M$219)-MIN([1]DATOS_CANTON!M$3:M$219))</f>
        <v>0.98092349339138796</v>
      </c>
      <c r="N148" s="500">
        <f>(MAX([1]DATOS_CANTON!N$3:N$219)-[1]DATOS_CANTON!N149)/(MAX([1]DATOS_CANTON!N$3:N$219)-MIN([1]DATOS_CANTON!N$3:N$219))</f>
        <v>0.98378606509792466</v>
      </c>
      <c r="O148" s="500">
        <f>(MAX([1]DATOS_CANTON!O$3:O$219)-[1]DATOS_CANTON!O149)/(MAX([1]DATOS_CANTON!O$3:O$219)-MIN([1]DATOS_CANTON!O$3:O$219))</f>
        <v>0.99296825575651482</v>
      </c>
      <c r="P148" s="500">
        <f>(MAX([1]DATOS_CANTON!P$3:P$219)-[1]DATOS_CANTON!P149)/(MAX([1]DATOS_CANTON!P$3:P$219)-MIN([1]DATOS_CANTON!P$3:P$219))</f>
        <v>0.97831370382594485</v>
      </c>
      <c r="Q148" s="500">
        <f>([1]DATOS_CANTON!Q149-MIN([1]DATOS_CANTON!Q$3:Q$219))/(MAX([1]DATOS_CANTON!Q$3:Q$219)-MIN([1]DATOS_CANTON!Q$3:Q$219))</f>
        <v>1.6338893413116527E-2</v>
      </c>
      <c r="R148" s="500">
        <f>(MAX([1]DATOS_CANTON!R$3:R$219)-[1]DATOS_CANTON!R149)/(MAX([1]DATOS_CANTON!R$3:R$219)-MIN([1]DATOS_CANTON!R$3:R$219))</f>
        <v>0.99503700505927328</v>
      </c>
      <c r="S148" s="500">
        <f>(MAX([1]DATOS_CANTON!S$3:S$219)-[1]DATOS_CANTON!S149)/(MAX([1]DATOS_CANTON!S$3:S$219)-MIN([1]DATOS_CANTON!S$3:S$219))</f>
        <v>0.99282654778294976</v>
      </c>
      <c r="T148" s="500">
        <f>([1]DATOS_CANTON!T149-MIN([1]DATOS_CANTON!T$3:T$219))/(MAX([1]DATOS_CANTON!T$3:T$219)-MIN([1]DATOS_CANTON!T$3:T$219))</f>
        <v>0.17137516994782834</v>
      </c>
      <c r="U148" s="500">
        <f>(MAX([1]DATOS_CANTON!U$3:U$219)-[1]DATOS_CANTON!U149)/(MAX([1]DATOS_CANTON!U$3:U$219)-MIN([1]DATOS_CANTON!U$3:U$219))</f>
        <v>0.93622689751357668</v>
      </c>
      <c r="V148" s="500">
        <f>(MAX([1]DATOS_CANTON!V$3:V$219)-[1]DATOS_CANTON!V149)/(MAX([1]DATOS_CANTON!V$3:V$219)-MIN([1]DATOS_CANTON!V$3:V$219))</f>
        <v>0.99780661160714113</v>
      </c>
      <c r="W148" s="500">
        <f>(MAX([1]DATOS_CANTON!W$3:W$219)-[1]DATOS_CANTON!W149)/(MAX([1]DATOS_CANTON!W$3:W$219)-MIN([1]DATOS_CANTON!W$3:W$219))</f>
        <v>0.98308985185641784</v>
      </c>
      <c r="X148" s="500">
        <f>([1]DATOS_CANTON!X149-MIN([1]DATOS_CANTON!X$3:X$219))/(MAX([1]DATOS_CANTON!X$3:X$219)-MIN([1]DATOS_CANTON!X$3:X$219))</f>
        <v>0</v>
      </c>
      <c r="Y148" s="500">
        <f>(MAX([1]DATOS_CANTON!Y$3:Y$219)-[1]DATOS_CANTON!Y149)/(MAX([1]DATOS_CANTON!Y$3:Y$219)-MIN([1]DATOS_CANTON!Y$3:Y$219))</f>
        <v>0.72948134441723633</v>
      </c>
      <c r="Z148" s="500">
        <f>(MAX([1]DATOS_CANTON!Z$3:Z$219)-[1]DATOS_CANTON!Z149)/(MAX([1]DATOS_CANTON!Z$3:Z$219)-MIN([1]DATOS_CANTON!Z$3:Z$219))</f>
        <v>0.97859511606873684</v>
      </c>
      <c r="AA148" s="500">
        <f>(MAX([1]DATOS_CANTON!AA$3:AA$219)-[1]DATOS_CANTON!AA149)/(MAX([1]DATOS_CANTON!AA$3:AA$219)-MIN([1]DATOS_CANTON!AA$3:AA$219))</f>
        <v>0.97877531105147597</v>
      </c>
      <c r="AB148" s="500">
        <f>(MAX([1]DATOS_CANTON!AB$3:AB$219)-[1]DATOS_CANTON!AB149)/(MAX([1]DATOS_CANTON!AB$3:AB$219)-MIN([1]DATOS_CANTON!AB$3:AB$219))</f>
        <v>0.23504758920527977</v>
      </c>
      <c r="AC148" s="500">
        <f>(MAX([1]DATOS_CANTON!AC$3:AC$219)-[1]DATOS_CANTON!AC149)/(MAX([1]DATOS_CANTON!AC$3:AC$219)-MIN([1]DATOS_CANTON!AC$3:AC$219))</f>
        <v>0.97716083749851435</v>
      </c>
      <c r="AD148" s="500">
        <f>([1]DATOS_CANTON!AD149-MIN([1]DATOS_CANTON!AD$3:AD$219))/(MAX([1]DATOS_CANTON!AD$3:AD$219)-MIN([1]DATOS_CANTON!AD$3:AD$219))</f>
        <v>3.7366548042704624E-2</v>
      </c>
      <c r="AE148" s="500">
        <f>(MAX([1]DATOS_CANTON!AE$3:AE$219)-[1]DATOS_CANTON!AE149)/(MAX([1]DATOS_CANTON!AE$3:AE$219)-MIN([1]DATOS_CANTON!AE$3:AE$219))</f>
        <v>0.98748261474269816</v>
      </c>
      <c r="AF148" s="500">
        <f>(MAX([1]DATOS_CANTON!AF$3:AF$219)-[1]DATOS_CANTON!AF149)/(MAX([1]DATOS_CANTON!AF$3:AF$219)-MIN([1]DATOS_CANTON!AF$3:AF$219))</f>
        <v>1</v>
      </c>
      <c r="AG148" s="500">
        <f>([1]DATOS_CANTON!AG149-MIN([1]DATOS_CANTON!AG$3:AG$219))/(MAX([1]DATOS_CANTON!AG$3:AG$219)-MIN([1]DATOS_CANTON!AG$3:AG$219))</f>
        <v>3.9081639878212844E-2</v>
      </c>
      <c r="AH148" s="500">
        <f>(MAX([1]DATOS_CANTON!AH$3:AH$219)-[1]DATOS_CANTON!AH149)/(MAX([1]DATOS_CANTON!AH$3:AH$219)-MIN([1]DATOS_CANTON!AH$3:AH$219))</f>
        <v>0.81818181818181823</v>
      </c>
      <c r="AI148" s="501">
        <f t="shared" si="8"/>
        <v>0.56614034701518279</v>
      </c>
      <c r="AJ148" s="501">
        <f t="shared" si="9"/>
        <v>0.724907242302406</v>
      </c>
      <c r="AK148" s="501"/>
      <c r="AL148" s="502" t="str">
        <f t="shared" si="10"/>
        <v>MODERADAMENTE VULNERABLE</v>
      </c>
      <c r="AM148" s="503" t="str">
        <f t="shared" si="11"/>
        <v>2</v>
      </c>
    </row>
    <row r="149" spans="1:39">
      <c r="A149" s="492" t="str">
        <f>[1]DATOS_CANTON!A150</f>
        <v>MANABI</v>
      </c>
      <c r="B149" s="499">
        <f>[1]DATOS_CANTON!B150</f>
        <v>1315</v>
      </c>
      <c r="C149" s="492" t="str">
        <f>[1]DATOS_CANTON!C150</f>
        <v>TOSAGUA</v>
      </c>
      <c r="D149" s="500">
        <f>([1]DATOS_CANTON!D150-MIN([1]DATOS_CANTON!D$3:D$219))/(MAX([1]DATOS_CANTON!D$3:D$219)-MIN([1]DATOS_CANTON!D$3:D$219))</f>
        <v>0.28216296724992623</v>
      </c>
      <c r="E149" s="500">
        <f>([1]DATOS_CANTON!E150-MIN([1]DATOS_CANTON!E$3:E$219))/(MAX([1]DATOS_CANTON!E$3:E$219)-MIN([1]DATOS_CANTON!E$3:E$219))</f>
        <v>2.6524864689391581E-2</v>
      </c>
      <c r="F149" s="500">
        <f>([1]DATOS_CANTON!F150-MIN([1]DATOS_CANTON!F$3:F$219))/(MAX([1]DATOS_CANTON!F$3:F$219)-MIN([1]DATOS_CANTON!F$3:F$219))</f>
        <v>0</v>
      </c>
      <c r="G149" s="500">
        <f>([1]DATOS_CANTON!G150-MIN([1]DATOS_CANTON!G$3:G$219))/(MAX([1]DATOS_CANTON!G$3:G$219)-MIN([1]DATOS_CANTON!G$3:G$219))</f>
        <v>1.6456801450219615E-2</v>
      </c>
      <c r="H149" s="500">
        <f>([1]DATOS_CANTON!H150-MIN([1]DATOS_CANTON!H$3:H$219))/(MAX([1]DATOS_CANTON!H$3:H$219)-MIN([1]DATOS_CANTON!H$3:H$219))</f>
        <v>9.4851448606754013E-2</v>
      </c>
      <c r="I149" s="500">
        <f>([1]DATOS_CANTON!I150-MIN([1]DATOS_CANTON!I$3:I$219))/(MAX([1]DATOS_CANTON!I$3:I$219)-MIN([1]DATOS_CANTON!I$3:I$219))</f>
        <v>2.0379654492681639E-2</v>
      </c>
      <c r="J149" s="500">
        <f>(MAX([1]DATOS_CANTON!J$3:J$219)-[1]DATOS_CANTON!J150)/(MAX([1]DATOS_CANTON!J$3:J$219)-MIN([1]DATOS_CANTON!J$3:J$219))</f>
        <v>0.99474694243188644</v>
      </c>
      <c r="K149" s="500">
        <f>(MAX([1]DATOS_CANTON!K$3:K$219)-[1]DATOS_CANTON!K150)/(MAX([1]DATOS_CANTON!K$3:K$219)-MIN([1]DATOS_CANTON!K$3:K$219))</f>
        <v>0.99734913553394222</v>
      </c>
      <c r="L149" s="500">
        <f>(MAX([1]DATOS_CANTON!L$3:L$219)-[1]DATOS_CANTON!L150)/(MAX([1]DATOS_CANTON!L$3:L$219)-MIN([1]DATOS_CANTON!L$3:L$219))</f>
        <v>0.98663114325134404</v>
      </c>
      <c r="M149" s="500">
        <f>(MAX([1]DATOS_CANTON!M$3:M$219)-[1]DATOS_CANTON!M150)/(MAX([1]DATOS_CANTON!M$3:M$219)-MIN([1]DATOS_CANTON!M$3:M$219))</f>
        <v>0.99244473797933841</v>
      </c>
      <c r="N149" s="500">
        <f>(MAX([1]DATOS_CANTON!N$3:N$219)-[1]DATOS_CANTON!N150)/(MAX([1]DATOS_CANTON!N$3:N$219)-MIN([1]DATOS_CANTON!N$3:N$219))</f>
        <v>0.98990479989457825</v>
      </c>
      <c r="O149" s="500">
        <f>(MAX([1]DATOS_CANTON!O$3:O$219)-[1]DATOS_CANTON!O150)/(MAX([1]DATOS_CANTON!O$3:O$219)-MIN([1]DATOS_CANTON!O$3:O$219))</f>
        <v>0.99976601294728362</v>
      </c>
      <c r="P149" s="500">
        <f>(MAX([1]DATOS_CANTON!P$3:P$219)-[1]DATOS_CANTON!P150)/(MAX([1]DATOS_CANTON!P$3:P$219)-MIN([1]DATOS_CANTON!P$3:P$219))</f>
        <v>0.98693562592330464</v>
      </c>
      <c r="Q149" s="500">
        <f>([1]DATOS_CANTON!Q150-MIN([1]DATOS_CANTON!Q$3:Q$219))/(MAX([1]DATOS_CANTON!Q$3:Q$219)-MIN([1]DATOS_CANTON!Q$3:Q$219))</f>
        <v>9.2719891127042795E-3</v>
      </c>
      <c r="R149" s="500">
        <f>(MAX([1]DATOS_CANTON!R$3:R$219)-[1]DATOS_CANTON!R150)/(MAX([1]DATOS_CANTON!R$3:R$219)-MIN([1]DATOS_CANTON!R$3:R$219))</f>
        <v>0.99847507477102826</v>
      </c>
      <c r="S149" s="500">
        <f>(MAX([1]DATOS_CANTON!S$3:S$219)-[1]DATOS_CANTON!S150)/(MAX([1]DATOS_CANTON!S$3:S$219)-MIN([1]DATOS_CANTON!S$3:S$219))</f>
        <v>0.99649249328001044</v>
      </c>
      <c r="T149" s="500">
        <f>([1]DATOS_CANTON!T150-MIN([1]DATOS_CANTON!T$3:T$219))/(MAX([1]DATOS_CANTON!T$3:T$219)-MIN([1]DATOS_CANTON!T$3:T$219))</f>
        <v>0.21108675216393993</v>
      </c>
      <c r="U149" s="500">
        <f>(MAX([1]DATOS_CANTON!U$3:U$219)-[1]DATOS_CANTON!U150)/(MAX([1]DATOS_CANTON!U$3:U$219)-MIN([1]DATOS_CANTON!U$3:U$219))</f>
        <v>0.8816619319474891</v>
      </c>
      <c r="V149" s="500">
        <f>(MAX([1]DATOS_CANTON!V$3:V$219)-[1]DATOS_CANTON!V150)/(MAX([1]DATOS_CANTON!V$3:V$219)-MIN([1]DATOS_CANTON!V$3:V$219))</f>
        <v>0.99820533643021692</v>
      </c>
      <c r="W149" s="500">
        <f>(MAX([1]DATOS_CANTON!W$3:W$219)-[1]DATOS_CANTON!W150)/(MAX([1]DATOS_CANTON!W$3:W$219)-MIN([1]DATOS_CANTON!W$3:W$219))</f>
        <v>0.99284965789311475</v>
      </c>
      <c r="X149" s="500">
        <f>([1]DATOS_CANTON!X150-MIN([1]DATOS_CANTON!X$3:X$219))/(MAX([1]DATOS_CANTON!X$3:X$219)-MIN([1]DATOS_CANTON!X$3:X$219))</f>
        <v>0</v>
      </c>
      <c r="Y149" s="500">
        <f>(MAX([1]DATOS_CANTON!Y$3:Y$219)-[1]DATOS_CANTON!Y150)/(MAX([1]DATOS_CANTON!Y$3:Y$219)-MIN([1]DATOS_CANTON!Y$3:Y$219))</f>
        <v>0.51744795234909602</v>
      </c>
      <c r="Z149" s="500">
        <f>(MAX([1]DATOS_CANTON!Z$3:Z$219)-[1]DATOS_CANTON!Z150)/(MAX([1]DATOS_CANTON!Z$3:Z$219)-MIN([1]DATOS_CANTON!Z$3:Z$219))</f>
        <v>0.99125716008441367</v>
      </c>
      <c r="AA149" s="500">
        <f>(MAX([1]DATOS_CANTON!AA$3:AA$219)-[1]DATOS_CANTON!AA150)/(MAX([1]DATOS_CANTON!AA$3:AA$219)-MIN([1]DATOS_CANTON!AA$3:AA$219))</f>
        <v>0.99438887533544762</v>
      </c>
      <c r="AB149" s="500">
        <f>(MAX([1]DATOS_CANTON!AB$3:AB$219)-[1]DATOS_CANTON!AB150)/(MAX([1]DATOS_CANTON!AB$3:AB$219)-MIN([1]DATOS_CANTON!AB$3:AB$219))</f>
        <v>0.28964059196617331</v>
      </c>
      <c r="AC149" s="500">
        <f>(MAX([1]DATOS_CANTON!AC$3:AC$219)-[1]DATOS_CANTON!AC150)/(MAX([1]DATOS_CANTON!AC$3:AC$219)-MIN([1]DATOS_CANTON!AC$3:AC$219))</f>
        <v>0.98632736341438498</v>
      </c>
      <c r="AD149" s="500">
        <f>([1]DATOS_CANTON!AD150-MIN([1]DATOS_CANTON!AD$3:AD$219))/(MAX([1]DATOS_CANTON!AD$3:AD$219)-MIN([1]DATOS_CANTON!AD$3:AD$219))</f>
        <v>3.5587188612099642E-3</v>
      </c>
      <c r="AE149" s="500">
        <f>(MAX([1]DATOS_CANTON!AE$3:AE$219)-[1]DATOS_CANTON!AE150)/(MAX([1]DATOS_CANTON!AE$3:AE$219)-MIN([1]DATOS_CANTON!AE$3:AE$219))</f>
        <v>0.99791376912378305</v>
      </c>
      <c r="AF149" s="500">
        <f>(MAX([1]DATOS_CANTON!AF$3:AF$219)-[1]DATOS_CANTON!AF150)/(MAX([1]DATOS_CANTON!AF$3:AF$219)-MIN([1]DATOS_CANTON!AF$3:AF$219))</f>
        <v>1</v>
      </c>
      <c r="AG149" s="500">
        <f>([1]DATOS_CANTON!AG150-MIN([1]DATOS_CANTON!AG$3:AG$219))/(MAX([1]DATOS_CANTON!AG$3:AG$219)-MIN([1]DATOS_CANTON!AG$3:AG$219))</f>
        <v>2.5044254053671316E-2</v>
      </c>
      <c r="AH149" s="500">
        <f>(MAX([1]DATOS_CANTON!AH$3:AH$219)-[1]DATOS_CANTON!AH150)/(MAX([1]DATOS_CANTON!AH$3:AH$219)-MIN([1]DATOS_CANTON!AH$3:AH$219))</f>
        <v>0.81818181818181823</v>
      </c>
      <c r="AI149" s="501">
        <f t="shared" si="8"/>
        <v>0.56349038647809924</v>
      </c>
      <c r="AJ149" s="501">
        <f t="shared" si="9"/>
        <v>0.71821168733918261</v>
      </c>
      <c r="AK149" s="501"/>
      <c r="AL149" s="502" t="str">
        <f t="shared" si="10"/>
        <v>MODERADAMENTE VULNERABLE</v>
      </c>
      <c r="AM149" s="503" t="str">
        <f t="shared" si="11"/>
        <v>2</v>
      </c>
    </row>
    <row r="150" spans="1:39">
      <c r="A150" s="492" t="str">
        <f>[1]DATOS_CANTON!A151</f>
        <v>MANABI</v>
      </c>
      <c r="B150" s="499">
        <f>[1]DATOS_CANTON!B151</f>
        <v>1316</v>
      </c>
      <c r="C150" s="492" t="str">
        <f>[1]DATOS_CANTON!C151</f>
        <v>24 DE MAYO</v>
      </c>
      <c r="D150" s="500">
        <f>([1]DATOS_CANTON!D151-MIN([1]DATOS_CANTON!D$3:D$219))/(MAX([1]DATOS_CANTON!D$3:D$219)-MIN([1]DATOS_CANTON!D$3:D$219))</f>
        <v>0.55590317773274511</v>
      </c>
      <c r="E150" s="500">
        <f>([1]DATOS_CANTON!E151-MIN([1]DATOS_CANTON!E$3:E$219))/(MAX([1]DATOS_CANTON!E$3:E$219)-MIN([1]DATOS_CANTON!E$3:E$219))</f>
        <v>1.4170482648507189E-2</v>
      </c>
      <c r="F150" s="500">
        <f>([1]DATOS_CANTON!F151-MIN([1]DATOS_CANTON!F$3:F$219))/(MAX([1]DATOS_CANTON!F$3:F$219)-MIN([1]DATOS_CANTON!F$3:F$219))</f>
        <v>9.1324200913242004E-3</v>
      </c>
      <c r="G150" s="500">
        <f>([1]DATOS_CANTON!G151-MIN([1]DATOS_CANTON!G$3:G$219))/(MAX([1]DATOS_CANTON!G$3:G$219)-MIN([1]DATOS_CANTON!G$3:G$219))</f>
        <v>1.256531971757948E-2</v>
      </c>
      <c r="H150" s="500">
        <f>([1]DATOS_CANTON!H151-MIN([1]DATOS_CANTON!H$3:H$219))/(MAX([1]DATOS_CANTON!H$3:H$219)-MIN([1]DATOS_CANTON!H$3:H$219))</f>
        <v>0.10389370732607492</v>
      </c>
      <c r="I150" s="500">
        <f>([1]DATOS_CANTON!I151-MIN([1]DATOS_CANTON!I$3:I$219))/(MAX([1]DATOS_CANTON!I$3:I$219)-MIN([1]DATOS_CANTON!I$3:I$219))</f>
        <v>3.1182578732518975E-2</v>
      </c>
      <c r="J150" s="500">
        <f>(MAX([1]DATOS_CANTON!J$3:J$219)-[1]DATOS_CANTON!J151)/(MAX([1]DATOS_CANTON!J$3:J$219)-MIN([1]DATOS_CANTON!J$3:J$219))</f>
        <v>0.99779607716728447</v>
      </c>
      <c r="K150" s="500">
        <f>(MAX([1]DATOS_CANTON!K$3:K$219)-[1]DATOS_CANTON!K151)/(MAX([1]DATOS_CANTON!K$3:K$219)-MIN([1]DATOS_CANTON!K$3:K$219))</f>
        <v>0.99803502354264251</v>
      </c>
      <c r="L150" s="500">
        <f>(MAX([1]DATOS_CANTON!L$3:L$219)-[1]DATOS_CANTON!L151)/(MAX([1]DATOS_CANTON!L$3:L$219)-MIN([1]DATOS_CANTON!L$3:L$219))</f>
        <v>0.98925099513138903</v>
      </c>
      <c r="M150" s="500">
        <f>(MAX([1]DATOS_CANTON!M$3:M$219)-[1]DATOS_CANTON!M151)/(MAX([1]DATOS_CANTON!M$3:M$219)-MIN([1]DATOS_CANTON!M$3:M$219))</f>
        <v>0.99541922490480506</v>
      </c>
      <c r="N150" s="500">
        <f>(MAX([1]DATOS_CANTON!N$3:N$219)-[1]DATOS_CANTON!N151)/(MAX([1]DATOS_CANTON!N$3:N$219)-MIN([1]DATOS_CANTON!N$3:N$219))</f>
        <v>0.99235158150418301</v>
      </c>
      <c r="O150" s="500">
        <f>(MAX([1]DATOS_CANTON!O$3:O$219)-[1]DATOS_CANTON!O151)/(MAX([1]DATOS_CANTON!O$3:O$219)-MIN([1]DATOS_CANTON!O$3:O$219))</f>
        <v>0.99858567825913636</v>
      </c>
      <c r="P150" s="500">
        <f>(MAX([1]DATOS_CANTON!P$3:P$219)-[1]DATOS_CANTON!P151)/(MAX([1]DATOS_CANTON!P$3:P$219)-MIN([1]DATOS_CANTON!P$3:P$219))</f>
        <v>0.98913831963415522</v>
      </c>
      <c r="Q150" s="500">
        <f>([1]DATOS_CANTON!Q151-MIN([1]DATOS_CANTON!Q$3:Q$219))/(MAX([1]DATOS_CANTON!Q$3:Q$219)-MIN([1]DATOS_CANTON!Q$3:Q$219))</f>
        <v>6.4418487136922451E-3</v>
      </c>
      <c r="R150" s="500">
        <f>(MAX([1]DATOS_CANTON!R$3:R$219)-[1]DATOS_CANTON!R151)/(MAX([1]DATOS_CANTON!R$3:R$219)-MIN([1]DATOS_CANTON!R$3:R$219))</f>
        <v>0.99925151327865136</v>
      </c>
      <c r="S150" s="500">
        <f>(MAX([1]DATOS_CANTON!S$3:S$219)-[1]DATOS_CANTON!S151)/(MAX([1]DATOS_CANTON!S$3:S$219)-MIN([1]DATOS_CANTON!S$3:S$219))</f>
        <v>0.99705522410891845</v>
      </c>
      <c r="T150" s="500">
        <f>([1]DATOS_CANTON!T151-MIN([1]DATOS_CANTON!T$3:T$219))/(MAX([1]DATOS_CANTON!T$3:T$219)-MIN([1]DATOS_CANTON!T$3:T$219))</f>
        <v>0.19797581410677637</v>
      </c>
      <c r="U150" s="500">
        <f>(MAX([1]DATOS_CANTON!U$3:U$219)-[1]DATOS_CANTON!U151)/(MAX([1]DATOS_CANTON!U$3:U$219)-MIN([1]DATOS_CANTON!U$3:U$219))</f>
        <v>0.95805735129684511</v>
      </c>
      <c r="V150" s="500">
        <f>(MAX([1]DATOS_CANTON!V$3:V$219)-[1]DATOS_CANTON!V151)/(MAX([1]DATOS_CANTON!V$3:V$219)-MIN([1]DATOS_CANTON!V$3:V$219))</f>
        <v>0.99943881346921959</v>
      </c>
      <c r="W150" s="500">
        <f>(MAX([1]DATOS_CANTON!W$3:W$219)-[1]DATOS_CANTON!W151)/(MAX([1]DATOS_CANTON!W$3:W$219)-MIN([1]DATOS_CANTON!W$3:W$219))</f>
        <v>0.9971234255891841</v>
      </c>
      <c r="X150" s="500">
        <f>([1]DATOS_CANTON!X151-MIN([1]DATOS_CANTON!X$3:X$219))/(MAX([1]DATOS_CANTON!X$3:X$219)-MIN([1]DATOS_CANTON!X$3:X$219))</f>
        <v>0</v>
      </c>
      <c r="Y150" s="500">
        <f>(MAX([1]DATOS_CANTON!Y$3:Y$219)-[1]DATOS_CANTON!Y151)/(MAX([1]DATOS_CANTON!Y$3:Y$219)-MIN([1]DATOS_CANTON!Y$3:Y$219))</f>
        <v>0.66543175475704952</v>
      </c>
      <c r="Z150" s="500">
        <f>(MAX([1]DATOS_CANTON!Z$3:Z$219)-[1]DATOS_CANTON!Z151)/(MAX([1]DATOS_CANTON!Z$3:Z$219)-MIN([1]DATOS_CANTON!Z$3:Z$219))</f>
        <v>0.94724148326801327</v>
      </c>
      <c r="AA150" s="500">
        <f>(MAX([1]DATOS_CANTON!AA$3:AA$219)-[1]DATOS_CANTON!AA151)/(MAX([1]DATOS_CANTON!AA$3:AA$219)-MIN([1]DATOS_CANTON!AA$3:AA$219))</f>
        <v>0.99402293242254214</v>
      </c>
      <c r="AB150" s="500">
        <f>(MAX([1]DATOS_CANTON!AB$3:AB$219)-[1]DATOS_CANTON!AB151)/(MAX([1]DATOS_CANTON!AB$3:AB$219)-MIN([1]DATOS_CANTON!AB$3:AB$219))</f>
        <v>0.18044077134986222</v>
      </c>
      <c r="AC150" s="500">
        <f>(MAX([1]DATOS_CANTON!AC$3:AC$219)-[1]DATOS_CANTON!AC151)/(MAX([1]DATOS_CANTON!AC$3:AC$219)-MIN([1]DATOS_CANTON!AC$3:AC$219))</f>
        <v>0.98960112267005307</v>
      </c>
      <c r="AD150" s="500">
        <f>([1]DATOS_CANTON!AD151-MIN([1]DATOS_CANTON!AD$3:AD$219))/(MAX([1]DATOS_CANTON!AD$3:AD$219)-MIN([1]DATOS_CANTON!AD$3:AD$219))</f>
        <v>5.3380782918149468E-3</v>
      </c>
      <c r="AE150" s="500">
        <f>(MAX([1]DATOS_CANTON!AE$3:AE$219)-[1]DATOS_CANTON!AE151)/(MAX([1]DATOS_CANTON!AE$3:AE$219)-MIN([1]DATOS_CANTON!AE$3:AE$219))</f>
        <v>0.99652294853963841</v>
      </c>
      <c r="AF150" s="500">
        <f>(MAX([1]DATOS_CANTON!AF$3:AF$219)-[1]DATOS_CANTON!AF151)/(MAX([1]DATOS_CANTON!AF$3:AF$219)-MIN([1]DATOS_CANTON!AF$3:AF$219))</f>
        <v>1</v>
      </c>
      <c r="AG150" s="500">
        <f>([1]DATOS_CANTON!AG151-MIN([1]DATOS_CANTON!AG$3:AG$219))/(MAX([1]DATOS_CANTON!AG$3:AG$219)-MIN([1]DATOS_CANTON!AG$3:AG$219))</f>
        <v>5.0732847128796997E-3</v>
      </c>
      <c r="AH150" s="500">
        <f>(MAX([1]DATOS_CANTON!AH$3:AH$219)-[1]DATOS_CANTON!AH151)/(MAX([1]DATOS_CANTON!AH$3:AH$219)-MIN([1]DATOS_CANTON!AH$3:AH$219))</f>
        <v>0.81818181818181823</v>
      </c>
      <c r="AI150" s="501">
        <f t="shared" si="8"/>
        <v>0.57624671617587175</v>
      </c>
      <c r="AJ150" s="501">
        <f t="shared" si="9"/>
        <v>0.75044262263999095</v>
      </c>
      <c r="AK150" s="501"/>
      <c r="AL150" s="502" t="str">
        <f t="shared" si="10"/>
        <v>VULNERABLE.</v>
      </c>
      <c r="AM150" s="503" t="str">
        <f t="shared" si="11"/>
        <v>3</v>
      </c>
    </row>
    <row r="151" spans="1:39">
      <c r="A151" s="492" t="str">
        <f>[1]DATOS_CANTON!A152</f>
        <v>MANABI</v>
      </c>
      <c r="B151" s="499">
        <f>[1]DATOS_CANTON!B152</f>
        <v>1317</v>
      </c>
      <c r="C151" s="492" t="str">
        <f>[1]DATOS_CANTON!C152</f>
        <v>PEDERNALES</v>
      </c>
      <c r="D151" s="500">
        <f>([1]DATOS_CANTON!D152-MIN([1]DATOS_CANTON!D$3:D$219))/(MAX([1]DATOS_CANTON!D$3:D$219)-MIN([1]DATOS_CANTON!D$3:D$219))</f>
        <v>0.46045236236800402</v>
      </c>
      <c r="E151" s="500">
        <f>([1]DATOS_CANTON!E152-MIN([1]DATOS_CANTON!E$3:E$219))/(MAX([1]DATOS_CANTON!E$3:E$219)-MIN([1]DATOS_CANTON!E$3:E$219))</f>
        <v>7.4144750392386898E-3</v>
      </c>
      <c r="F151" s="500">
        <f>([1]DATOS_CANTON!F152-MIN([1]DATOS_CANTON!F$3:F$219))/(MAX([1]DATOS_CANTON!F$3:F$219)-MIN([1]DATOS_CANTON!F$3:F$219))</f>
        <v>1.8264840182648401E-2</v>
      </c>
      <c r="G151" s="500">
        <f>([1]DATOS_CANTON!G152-MIN([1]DATOS_CANTON!G$3:G$219))/(MAX([1]DATOS_CANTON!G$3:G$219)-MIN([1]DATOS_CANTON!G$3:G$219))</f>
        <v>3.2036025015401932E-2</v>
      </c>
      <c r="H151" s="500">
        <f>([1]DATOS_CANTON!H152-MIN([1]DATOS_CANTON!H$3:H$219))/(MAX([1]DATOS_CANTON!H$3:H$219)-MIN([1]DATOS_CANTON!H$3:H$219))</f>
        <v>0.12899058866949623</v>
      </c>
      <c r="I151" s="500">
        <f>([1]DATOS_CANTON!I152-MIN([1]DATOS_CANTON!I$3:I$219))/(MAX([1]DATOS_CANTON!I$3:I$219)-MIN([1]DATOS_CANTON!I$3:I$219))</f>
        <v>2.5152498176230463E-2</v>
      </c>
      <c r="J151" s="500">
        <f>(MAX([1]DATOS_CANTON!J$3:J$219)-[1]DATOS_CANTON!J152)/(MAX([1]DATOS_CANTON!J$3:J$219)-MIN([1]DATOS_CANTON!J$3:J$219))</f>
        <v>0.99554342814949193</v>
      </c>
      <c r="K151" s="500">
        <f>(MAX([1]DATOS_CANTON!K$3:K$219)-[1]DATOS_CANTON!K152)/(MAX([1]DATOS_CANTON!K$3:K$219)-MIN([1]DATOS_CANTON!K$3:K$219))</f>
        <v>0.98273539552875167</v>
      </c>
      <c r="L151" s="500">
        <f>(MAX([1]DATOS_CANTON!L$3:L$219)-[1]DATOS_CANTON!L152)/(MAX([1]DATOS_CANTON!L$3:L$219)-MIN([1]DATOS_CANTON!L$3:L$219))</f>
        <v>0.98600472588293131</v>
      </c>
      <c r="M151" s="500">
        <f>(MAX([1]DATOS_CANTON!M$3:M$219)-[1]DATOS_CANTON!M152)/(MAX([1]DATOS_CANTON!M$3:M$219)-MIN([1]DATOS_CANTON!M$3:M$219))</f>
        <v>0.98471009352347871</v>
      </c>
      <c r="N151" s="500">
        <f>(MAX([1]DATOS_CANTON!N$3:N$219)-[1]DATOS_CANTON!N152)/(MAX([1]DATOS_CANTON!N$3:N$219)-MIN([1]DATOS_CANTON!N$3:N$219))</f>
        <v>0.9866709167773714</v>
      </c>
      <c r="O151" s="500">
        <f>(MAX([1]DATOS_CANTON!O$3:O$219)-[1]DATOS_CANTON!O152)/(MAX([1]DATOS_CANTON!O$3:O$219)-MIN([1]DATOS_CANTON!O$3:O$219))</f>
        <v>0.99740187709613404</v>
      </c>
      <c r="P151" s="500">
        <f>(MAX([1]DATOS_CANTON!P$3:P$219)-[1]DATOS_CANTON!P152)/(MAX([1]DATOS_CANTON!P$3:P$219)-MIN([1]DATOS_CANTON!P$3:P$219))</f>
        <v>0.98458643896085096</v>
      </c>
      <c r="Q151" s="500">
        <f>([1]DATOS_CANTON!Q152-MIN([1]DATOS_CANTON!Q$3:Q$219))/(MAX([1]DATOS_CANTON!Q$3:Q$219)-MIN([1]DATOS_CANTON!Q$3:Q$219))</f>
        <v>1.4943200930527903E-2</v>
      </c>
      <c r="R151" s="500">
        <f>(MAX([1]DATOS_CANTON!R$3:R$219)-[1]DATOS_CANTON!R152)/(MAX([1]DATOS_CANTON!R$3:R$219)-MIN([1]DATOS_CANTON!R$3:R$219))</f>
        <v>0.997571300348155</v>
      </c>
      <c r="S151" s="500">
        <f>(MAX([1]DATOS_CANTON!S$3:S$219)-[1]DATOS_CANTON!S152)/(MAX([1]DATOS_CANTON!S$3:S$219)-MIN([1]DATOS_CANTON!S$3:S$219))</f>
        <v>0.99451474026967368</v>
      </c>
      <c r="T151" s="500">
        <f>([1]DATOS_CANTON!T152-MIN([1]DATOS_CANTON!T$3:T$219))/(MAX([1]DATOS_CANTON!T$3:T$219)-MIN([1]DATOS_CANTON!T$3:T$219))</f>
        <v>0.50131676056881358</v>
      </c>
      <c r="U151" s="500">
        <f>(MAX([1]DATOS_CANTON!U$3:U$219)-[1]DATOS_CANTON!U152)/(MAX([1]DATOS_CANTON!U$3:U$219)-MIN([1]DATOS_CANTON!U$3:U$219))</f>
        <v>0.88167248291002287</v>
      </c>
      <c r="V151" s="500">
        <f>(MAX([1]DATOS_CANTON!V$3:V$219)-[1]DATOS_CANTON!V152)/(MAX([1]DATOS_CANTON!V$3:V$219)-MIN([1]DATOS_CANTON!V$3:V$219))</f>
        <v>0.99869579620635063</v>
      </c>
      <c r="W151" s="500">
        <f>(MAX([1]DATOS_CANTON!W$3:W$219)-[1]DATOS_CANTON!W152)/(MAX([1]DATOS_CANTON!W$3:W$219)-MIN([1]DATOS_CANTON!W$3:W$219))</f>
        <v>0.98896628243851326</v>
      </c>
      <c r="X151" s="500">
        <f>([1]DATOS_CANTON!X152-MIN([1]DATOS_CANTON!X$3:X$219))/(MAX([1]DATOS_CANTON!X$3:X$219)-MIN([1]DATOS_CANTON!X$3:X$219))</f>
        <v>0</v>
      </c>
      <c r="Y151" s="500">
        <f>(MAX([1]DATOS_CANTON!Y$3:Y$219)-[1]DATOS_CANTON!Y152)/(MAX([1]DATOS_CANTON!Y$3:Y$219)-MIN([1]DATOS_CANTON!Y$3:Y$219))</f>
        <v>0.74680076723632738</v>
      </c>
      <c r="Z151" s="500">
        <f>(MAX([1]DATOS_CANTON!Z$3:Z$219)-[1]DATOS_CANTON!Z152)/(MAX([1]DATOS_CANTON!Z$3:Z$219)-MIN([1]DATOS_CANTON!Z$3:Z$219))</f>
        <v>0.98613204703044921</v>
      </c>
      <c r="AA151" s="500">
        <f>(MAX([1]DATOS_CANTON!AA$3:AA$219)-[1]DATOS_CANTON!AA152)/(MAX([1]DATOS_CANTON!AA$3:AA$219)-MIN([1]DATOS_CANTON!AA$3:AA$219))</f>
        <v>0.99475481824835321</v>
      </c>
      <c r="AB151" s="500">
        <f>(MAX([1]DATOS_CANTON!AB$3:AB$219)-[1]DATOS_CANTON!AB152)/(MAX([1]DATOS_CANTON!AB$3:AB$219)-MIN([1]DATOS_CANTON!AB$3:AB$219))</f>
        <v>0.18495658541688459</v>
      </c>
      <c r="AC151" s="500">
        <f>(MAX([1]DATOS_CANTON!AC$3:AC$219)-[1]DATOS_CANTON!AC152)/(MAX([1]DATOS_CANTON!AC$3:AC$219)-MIN([1]DATOS_CANTON!AC$3:AC$219))</f>
        <v>0.98349149552412474</v>
      </c>
      <c r="AD151" s="500">
        <f>([1]DATOS_CANTON!AD152-MIN([1]DATOS_CANTON!AD$3:AD$219))/(MAX([1]DATOS_CANTON!AD$3:AD$219)-MIN([1]DATOS_CANTON!AD$3:AD$219))</f>
        <v>2.3131672597864767E-2</v>
      </c>
      <c r="AE151" s="500">
        <f>(MAX([1]DATOS_CANTON!AE$3:AE$219)-[1]DATOS_CANTON!AE152)/(MAX([1]DATOS_CANTON!AE$3:AE$219)-MIN([1]DATOS_CANTON!AE$3:AE$219))</f>
        <v>0.9888734353268428</v>
      </c>
      <c r="AF151" s="500">
        <f>(MAX([1]DATOS_CANTON!AF$3:AF$219)-[1]DATOS_CANTON!AF152)/(MAX([1]DATOS_CANTON!AF$3:AF$219)-MIN([1]DATOS_CANTON!AF$3:AF$219))</f>
        <v>1</v>
      </c>
      <c r="AG151" s="500">
        <f>([1]DATOS_CANTON!AG152-MIN([1]DATOS_CANTON!AG$3:AG$219))/(MAX([1]DATOS_CANTON!AG$3:AG$219)-MIN([1]DATOS_CANTON!AG$3:AG$219))</f>
        <v>1.4302910146569425E-2</v>
      </c>
      <c r="AH151" s="500">
        <f>(MAX([1]DATOS_CANTON!AH$3:AH$219)-[1]DATOS_CANTON!AH152)/(MAX([1]DATOS_CANTON!AH$3:AH$219)-MIN([1]DATOS_CANTON!AH$3:AH$219))</f>
        <v>1</v>
      </c>
      <c r="AI151" s="501">
        <f t="shared" si="8"/>
        <v>0.59722884028605605</v>
      </c>
      <c r="AJ151" s="501">
        <f t="shared" si="9"/>
        <v>0.80345736125927958</v>
      </c>
      <c r="AK151" s="501"/>
      <c r="AL151" s="502" t="str">
        <f t="shared" si="10"/>
        <v>ALTAMENTE VULNERABLE</v>
      </c>
      <c r="AM151" s="503" t="str">
        <f t="shared" si="11"/>
        <v>4</v>
      </c>
    </row>
    <row r="152" spans="1:39">
      <c r="A152" s="492" t="str">
        <f>[1]DATOS_CANTON!A153</f>
        <v>MANABI</v>
      </c>
      <c r="B152" s="499">
        <f>[1]DATOS_CANTON!B153</f>
        <v>1318</v>
      </c>
      <c r="C152" s="492" t="str">
        <f>[1]DATOS_CANTON!C153</f>
        <v>OLMEDO</v>
      </c>
      <c r="D152" s="500">
        <f>([1]DATOS_CANTON!D153-MIN([1]DATOS_CANTON!D$3:D$219))/(MAX([1]DATOS_CANTON!D$3:D$219)-MIN([1]DATOS_CANTON!D$3:D$219))</f>
        <v>0.58007101817419104</v>
      </c>
      <c r="E152" s="500">
        <f>([1]DATOS_CANTON!E153-MIN([1]DATOS_CANTON!E$3:E$219))/(MAX([1]DATOS_CANTON!E$3:E$219)-MIN([1]DATOS_CANTON!E$3:E$219))</f>
        <v>9.984514774279224E-3</v>
      </c>
      <c r="F152" s="500">
        <f>([1]DATOS_CANTON!F153-MIN([1]DATOS_CANTON!F$3:F$219))/(MAX([1]DATOS_CANTON!F$3:F$219)-MIN([1]DATOS_CANTON!F$3:F$219))</f>
        <v>0</v>
      </c>
      <c r="G152" s="500">
        <f>([1]DATOS_CANTON!G153-MIN([1]DATOS_CANTON!G$3:G$219))/(MAX([1]DATOS_CANTON!G$3:G$219)-MIN([1]DATOS_CANTON!G$3:G$219))</f>
        <v>3.6787355786916998E-3</v>
      </c>
      <c r="H152" s="500">
        <f>([1]DATOS_CANTON!H153-MIN([1]DATOS_CANTON!H$3:H$219))/(MAX([1]DATOS_CANTON!H$3:H$219)-MIN([1]DATOS_CANTON!H$3:H$219))</f>
        <v>1.4762871378483115E-2</v>
      </c>
      <c r="I152" s="500">
        <f>([1]DATOS_CANTON!I153-MIN([1]DATOS_CANTON!I$3:I$219))/(MAX([1]DATOS_CANTON!I$3:I$219)-MIN([1]DATOS_CANTON!I$3:I$219))</f>
        <v>5.401462119918668E-3</v>
      </c>
      <c r="J152" s="500">
        <f>(MAX([1]DATOS_CANTON!J$3:J$219)-[1]DATOS_CANTON!J153)/(MAX([1]DATOS_CANTON!J$3:J$219)-MIN([1]DATOS_CANTON!J$3:J$219))</f>
        <v>0.99923724779514012</v>
      </c>
      <c r="K152" s="500">
        <f>(MAX([1]DATOS_CANTON!K$3:K$219)-[1]DATOS_CANTON!K153)/(MAX([1]DATOS_CANTON!K$3:K$219)-MIN([1]DATOS_CANTON!K$3:K$219))</f>
        <v>0.99778785669266035</v>
      </c>
      <c r="L152" s="500">
        <f>(MAX([1]DATOS_CANTON!L$3:L$219)-[1]DATOS_CANTON!L153)/(MAX([1]DATOS_CANTON!L$3:L$219)-MIN([1]DATOS_CANTON!L$3:L$219))</f>
        <v>0.99656025500737433</v>
      </c>
      <c r="M152" s="500">
        <f>(MAX([1]DATOS_CANTON!M$3:M$219)-[1]DATOS_CANTON!M153)/(MAX([1]DATOS_CANTON!M$3:M$219)-MIN([1]DATOS_CANTON!M$3:M$219))</f>
        <v>0.99822737539036066</v>
      </c>
      <c r="N152" s="500">
        <f>(MAX([1]DATOS_CANTON!N$3:N$219)-[1]DATOS_CANTON!N153)/(MAX([1]DATOS_CANTON!N$3:N$219)-MIN([1]DATOS_CANTON!N$3:N$219))</f>
        <v>0.99714720222810271</v>
      </c>
      <c r="O152" s="500">
        <f>(MAX([1]DATOS_CANTON!O$3:O$219)-[1]DATOS_CANTON!O153)/(MAX([1]DATOS_CANTON!O$3:O$219)-MIN([1]DATOS_CANTON!O$3:O$219))</f>
        <v>0.9999133381286236</v>
      </c>
      <c r="P152" s="500">
        <f>(MAX([1]DATOS_CANTON!P$3:P$219)-[1]DATOS_CANTON!P153)/(MAX([1]DATOS_CANTON!P$3:P$219)-MIN([1]DATOS_CANTON!P$3:P$219))</f>
        <v>0.99671007926520394</v>
      </c>
      <c r="Q152" s="500">
        <f>([1]DATOS_CANTON!Q153-MIN([1]DATOS_CANTON!Q$3:Q$219))/(MAX([1]DATOS_CANTON!Q$3:Q$219)-MIN([1]DATOS_CANTON!Q$3:Q$219))</f>
        <v>2.1484422551488829E-3</v>
      </c>
      <c r="R152" s="500">
        <f>(MAX([1]DATOS_CANTON!R$3:R$219)-[1]DATOS_CANTON!R153)/(MAX([1]DATOS_CANTON!R$3:R$219)-MIN([1]DATOS_CANTON!R$3:R$219))</f>
        <v>0.9998540295605669</v>
      </c>
      <c r="S152" s="500">
        <f>(MAX([1]DATOS_CANTON!S$3:S$219)-[1]DATOS_CANTON!S153)/(MAX([1]DATOS_CANTON!S$3:S$219)-MIN([1]DATOS_CANTON!S$3:S$219))</f>
        <v>0.99899473327651389</v>
      </c>
      <c r="T152" s="500">
        <f>([1]DATOS_CANTON!T153-MIN([1]DATOS_CANTON!T$3:T$219))/(MAX([1]DATOS_CANTON!T$3:T$219)-MIN([1]DATOS_CANTON!T$3:T$219))</f>
        <v>0.2444475671931455</v>
      </c>
      <c r="U152" s="500">
        <f>(MAX([1]DATOS_CANTON!U$3:U$219)-[1]DATOS_CANTON!U153)/(MAX([1]DATOS_CANTON!U$3:U$219)-MIN([1]DATOS_CANTON!U$3:U$219))</f>
        <v>0.94418736413359161</v>
      </c>
      <c r="V152" s="500">
        <f>(MAX([1]DATOS_CANTON!V$3:V$219)-[1]DATOS_CANTON!V153)/(MAX([1]DATOS_CANTON!V$3:V$219)-MIN([1]DATOS_CANTON!V$3:V$219))</f>
        <v>0.99922606522475244</v>
      </c>
      <c r="W152" s="500">
        <f>(MAX([1]DATOS_CANTON!W$3:W$219)-[1]DATOS_CANTON!W153)/(MAX([1]DATOS_CANTON!W$3:W$219)-MIN([1]DATOS_CANTON!W$3:W$219))</f>
        <v>0.99825350839343319</v>
      </c>
      <c r="X152" s="500">
        <f>([1]DATOS_CANTON!X153-MIN([1]DATOS_CANTON!X$3:X$219))/(MAX([1]DATOS_CANTON!X$3:X$219)-MIN([1]DATOS_CANTON!X$3:X$219))</f>
        <v>0</v>
      </c>
      <c r="Y152" s="500">
        <f>(MAX([1]DATOS_CANTON!Y$3:Y$219)-[1]DATOS_CANTON!Y153)/(MAX([1]DATOS_CANTON!Y$3:Y$219)-MIN([1]DATOS_CANTON!Y$3:Y$219))</f>
        <v>0.85320189298194837</v>
      </c>
      <c r="Z152" s="500">
        <f>(MAX([1]DATOS_CANTON!Z$3:Z$219)-[1]DATOS_CANTON!Z153)/(MAX([1]DATOS_CANTON!Z$3:Z$219)-MIN([1]DATOS_CANTON!Z$3:Z$219))</f>
        <v>1</v>
      </c>
      <c r="AA152" s="500">
        <f>(MAX([1]DATOS_CANTON!AA$3:AA$219)-[1]DATOS_CANTON!AA153)/(MAX([1]DATOS_CANTON!AA$3:AA$219)-MIN([1]DATOS_CANTON!AA$3:AA$219))</f>
        <v>0.99829226640644064</v>
      </c>
      <c r="AB152" s="500">
        <f>(MAX([1]DATOS_CANTON!AB$3:AB$219)-[1]DATOS_CANTON!AB153)/(MAX([1]DATOS_CANTON!AB$3:AB$219)-MIN([1]DATOS_CANTON!AB$3:AB$219))</f>
        <v>0.12415913895829327</v>
      </c>
      <c r="AC152" s="500">
        <f>(MAX([1]DATOS_CANTON!AC$3:AC$219)-[1]DATOS_CANTON!AC153)/(MAX([1]DATOS_CANTON!AC$3:AC$219)-MIN([1]DATOS_CANTON!AC$3:AC$219))</f>
        <v>0.99667828121383484</v>
      </c>
      <c r="AD152" s="500">
        <f>([1]DATOS_CANTON!AD153-MIN([1]DATOS_CANTON!AD$3:AD$219))/(MAX([1]DATOS_CANTON!AD$3:AD$219)-MIN([1]DATOS_CANTON!AD$3:AD$219))</f>
        <v>0</v>
      </c>
      <c r="AE152" s="500">
        <f>(MAX([1]DATOS_CANTON!AE$3:AE$219)-[1]DATOS_CANTON!AE153)/(MAX([1]DATOS_CANTON!AE$3:AE$219)-MIN([1]DATOS_CANTON!AE$3:AE$219))</f>
        <v>1</v>
      </c>
      <c r="AF152" s="500">
        <f>(MAX([1]DATOS_CANTON!AF$3:AF$219)-[1]DATOS_CANTON!AF153)/(MAX([1]DATOS_CANTON!AF$3:AF$219)-MIN([1]DATOS_CANTON!AF$3:AF$219))</f>
        <v>1</v>
      </c>
      <c r="AG152" s="500">
        <f>([1]DATOS_CANTON!AG153-MIN([1]DATOS_CANTON!AG$3:AG$219))/(MAX([1]DATOS_CANTON!AG$3:AG$219)-MIN([1]DATOS_CANTON!AG$3:AG$219))</f>
        <v>3.5668767259080934E-2</v>
      </c>
      <c r="AH152" s="500">
        <f>(MAX([1]DATOS_CANTON!AH$3:AH$219)-[1]DATOS_CANTON!AH153)/(MAX([1]DATOS_CANTON!AH$3:AH$219)-MIN([1]DATOS_CANTON!AH$3:AH$219))</f>
        <v>1</v>
      </c>
      <c r="AI152" s="501">
        <f t="shared" si="8"/>
        <v>0.59024495407052124</v>
      </c>
      <c r="AJ152" s="501">
        <f t="shared" si="9"/>
        <v>0.78581144036399142</v>
      </c>
      <c r="AK152" s="501"/>
      <c r="AL152" s="502" t="str">
        <f t="shared" si="10"/>
        <v>ALTAMENTE VULNERABLE</v>
      </c>
      <c r="AM152" s="503" t="str">
        <f t="shared" si="11"/>
        <v>4</v>
      </c>
    </row>
    <row r="153" spans="1:39">
      <c r="A153" s="492" t="str">
        <f>[1]DATOS_CANTON!A154</f>
        <v>MANABI</v>
      </c>
      <c r="B153" s="499">
        <f>[1]DATOS_CANTON!B154</f>
        <v>1319</v>
      </c>
      <c r="C153" s="492" t="str">
        <f>[1]DATOS_CANTON!C154</f>
        <v>PUERTO LOPEZ</v>
      </c>
      <c r="D153" s="500">
        <f>([1]DATOS_CANTON!D154-MIN([1]DATOS_CANTON!D$3:D$219))/(MAX([1]DATOS_CANTON!D$3:D$219)-MIN([1]DATOS_CANTON!D$3:D$219))</f>
        <v>0.30399782289430272</v>
      </c>
      <c r="E153" s="500">
        <f>([1]DATOS_CANTON!E154-MIN([1]DATOS_CANTON!E$3:E$219))/(MAX([1]DATOS_CANTON!E$3:E$219)-MIN([1]DATOS_CANTON!E$3:E$219))</f>
        <v>1.2290866677979285E-2</v>
      </c>
      <c r="F153" s="500">
        <f>([1]DATOS_CANTON!F154-MIN([1]DATOS_CANTON!F$3:F$219))/(MAX([1]DATOS_CANTON!F$3:F$219)-MIN([1]DATOS_CANTON!F$3:F$219))</f>
        <v>0</v>
      </c>
      <c r="G153" s="500">
        <f>([1]DATOS_CANTON!G154-MIN([1]DATOS_CANTON!G$3:G$219))/(MAX([1]DATOS_CANTON!G$3:G$219)-MIN([1]DATOS_CANTON!G$3:G$219))</f>
        <v>1.1009613466831545E-2</v>
      </c>
      <c r="H153" s="500">
        <f>([1]DATOS_CANTON!H154-MIN([1]DATOS_CANTON!H$3:H$219))/(MAX([1]DATOS_CANTON!H$3:H$219)-MIN([1]DATOS_CANTON!H$3:H$219))</f>
        <v>2.1221627606569479E-2</v>
      </c>
      <c r="I153" s="500">
        <f>([1]DATOS_CANTON!I154-MIN([1]DATOS_CANTON!I$3:I$219))/(MAX([1]DATOS_CANTON!I$3:I$219)-MIN([1]DATOS_CANTON!I$3:I$219))</f>
        <v>8.3738184301612676E-3</v>
      </c>
      <c r="J153" s="500">
        <f>(MAX([1]DATOS_CANTON!J$3:J$219)-[1]DATOS_CANTON!J154)/(MAX([1]DATOS_CANTON!J$3:J$219)-MIN([1]DATOS_CANTON!J$3:J$219))</f>
        <v>0.99775297323433176</v>
      </c>
      <c r="K153" s="500">
        <f>(MAX([1]DATOS_CANTON!K$3:K$219)-[1]DATOS_CANTON!K154)/(MAX([1]DATOS_CANTON!K$3:K$219)-MIN([1]DATOS_CANTON!K$3:K$219))</f>
        <v>0.98921734616953172</v>
      </c>
      <c r="L153" s="500">
        <f>(MAX([1]DATOS_CANTON!L$3:L$219)-[1]DATOS_CANTON!L154)/(MAX([1]DATOS_CANTON!L$3:L$219)-MIN([1]DATOS_CANTON!L$3:L$219))</f>
        <v>0.99288263000142729</v>
      </c>
      <c r="M153" s="500">
        <f>(MAX([1]DATOS_CANTON!M$3:M$219)-[1]DATOS_CANTON!M154)/(MAX([1]DATOS_CANTON!M$3:M$219)-MIN([1]DATOS_CANTON!M$3:M$219))</f>
        <v>0.99229633978294729</v>
      </c>
      <c r="N153" s="500">
        <f>(MAX([1]DATOS_CANTON!N$3:N$219)-[1]DATOS_CANTON!N154)/(MAX([1]DATOS_CANTON!N$3:N$219)-MIN([1]DATOS_CANTON!N$3:N$219))</f>
        <v>0.99405043860430164</v>
      </c>
      <c r="O153" s="500">
        <f>(MAX([1]DATOS_CANTON!O$3:O$219)-[1]DATOS_CANTON!O154)/(MAX([1]DATOS_CANTON!O$3:O$219)-MIN([1]DATOS_CANTON!O$3:O$219))</f>
        <v>0.99995493582688422</v>
      </c>
      <c r="P153" s="500">
        <f>(MAX([1]DATOS_CANTON!P$3:P$219)-[1]DATOS_CANTON!P154)/(MAX([1]DATOS_CANTON!P$3:P$219)-MIN([1]DATOS_CANTON!P$3:P$219))</f>
        <v>0.99383669355906235</v>
      </c>
      <c r="Q153" s="500">
        <f>([1]DATOS_CANTON!Q154-MIN([1]DATOS_CANTON!Q$3:Q$219))/(MAX([1]DATOS_CANTON!Q$3:Q$219)-MIN([1]DATOS_CANTON!Q$3:Q$219))</f>
        <v>4.6943761393724902E-3</v>
      </c>
      <c r="R153" s="500">
        <f>(MAX([1]DATOS_CANTON!R$3:R$219)-[1]DATOS_CANTON!R154)/(MAX([1]DATOS_CANTON!R$3:R$219)-MIN([1]DATOS_CANTON!R$3:R$219))</f>
        <v>0.99898752418605952</v>
      </c>
      <c r="S153" s="500">
        <f>(MAX([1]DATOS_CANTON!S$3:S$219)-[1]DATOS_CANTON!S154)/(MAX([1]DATOS_CANTON!S$3:S$219)-MIN([1]DATOS_CANTON!S$3:S$219))</f>
        <v>0.99638322515789246</v>
      </c>
      <c r="T153" s="500">
        <f>([1]DATOS_CANTON!T154-MIN([1]DATOS_CANTON!T$3:T$219))/(MAX([1]DATOS_CANTON!T$3:T$219)-MIN([1]DATOS_CANTON!T$3:T$219))</f>
        <v>0.19316768269819654</v>
      </c>
      <c r="U153" s="500">
        <f>(MAX([1]DATOS_CANTON!U$3:U$219)-[1]DATOS_CANTON!U154)/(MAX([1]DATOS_CANTON!U$3:U$219)-MIN([1]DATOS_CANTON!U$3:U$219))</f>
        <v>0.97858617598810049</v>
      </c>
      <c r="V153" s="500">
        <f>(MAX([1]DATOS_CANTON!V$3:V$219)-[1]DATOS_CANTON!V154)/(MAX([1]DATOS_CANTON!V$3:V$219)-MIN([1]DATOS_CANTON!V$3:V$219))</f>
        <v>0.99947030582441221</v>
      </c>
      <c r="W153" s="500">
        <f>(MAX([1]DATOS_CANTON!W$3:W$219)-[1]DATOS_CANTON!W154)/(MAX([1]DATOS_CANTON!W$3:W$219)-MIN([1]DATOS_CANTON!W$3:W$219))</f>
        <v>0.98769237091372331</v>
      </c>
      <c r="X153" s="500">
        <f>([1]DATOS_CANTON!X154-MIN([1]DATOS_CANTON!X$3:X$219))/(MAX([1]DATOS_CANTON!X$3:X$219)-MIN([1]DATOS_CANTON!X$3:X$219))</f>
        <v>0</v>
      </c>
      <c r="Y153" s="500">
        <f>(MAX([1]DATOS_CANTON!Y$3:Y$219)-[1]DATOS_CANTON!Y154)/(MAX([1]DATOS_CANTON!Y$3:Y$219)-MIN([1]DATOS_CANTON!Y$3:Y$219))</f>
        <v>0.76259823162917406</v>
      </c>
      <c r="Z153" s="500">
        <f>(MAX([1]DATOS_CANTON!Z$3:Z$219)-[1]DATOS_CANTON!Z154)/(MAX([1]DATOS_CANTON!Z$3:Z$219)-MIN([1]DATOS_CANTON!Z$3:Z$219))</f>
        <v>1</v>
      </c>
      <c r="AA153" s="500">
        <f>(MAX([1]DATOS_CANTON!AA$3:AA$219)-[1]DATOS_CANTON!AA154)/(MAX([1]DATOS_CANTON!AA$3:AA$219)-MIN([1]DATOS_CANTON!AA$3:AA$219))</f>
        <v>0.99792632349353505</v>
      </c>
      <c r="AB153" s="500">
        <f>(MAX([1]DATOS_CANTON!AB$3:AB$219)-[1]DATOS_CANTON!AB154)/(MAX([1]DATOS_CANTON!AB$3:AB$219)-MIN([1]DATOS_CANTON!AB$3:AB$219))</f>
        <v>0.17079889807162535</v>
      </c>
      <c r="AC153" s="500">
        <f>(MAX([1]DATOS_CANTON!AC$3:AC$219)-[1]DATOS_CANTON!AC154)/(MAX([1]DATOS_CANTON!AC$3:AC$219)-MIN([1]DATOS_CANTON!AC$3:AC$219))</f>
        <v>0.99294160822902133</v>
      </c>
      <c r="AD153" s="500">
        <f>([1]DATOS_CANTON!AD154-MIN([1]DATOS_CANTON!AD$3:AD$219))/(MAX([1]DATOS_CANTON!AD$3:AD$219)-MIN([1]DATOS_CANTON!AD$3:AD$219))</f>
        <v>7.1174377224199285E-3</v>
      </c>
      <c r="AE153" s="500">
        <f>(MAX([1]DATOS_CANTON!AE$3:AE$219)-[1]DATOS_CANTON!AE154)/(MAX([1]DATOS_CANTON!AE$3:AE$219)-MIN([1]DATOS_CANTON!AE$3:AE$219))</f>
        <v>0.99860917941585536</v>
      </c>
      <c r="AF153" s="500">
        <f>(MAX([1]DATOS_CANTON!AF$3:AF$219)-[1]DATOS_CANTON!AF154)/(MAX([1]DATOS_CANTON!AF$3:AF$219)-MIN([1]DATOS_CANTON!AF$3:AF$219))</f>
        <v>1</v>
      </c>
      <c r="AG153" s="500">
        <f>([1]DATOS_CANTON!AG154-MIN([1]DATOS_CANTON!AG$3:AG$219))/(MAX([1]DATOS_CANTON!AG$3:AG$219)-MIN([1]DATOS_CANTON!AG$3:AG$219))</f>
        <v>8.8200099129080223E-2</v>
      </c>
      <c r="AH153" s="500">
        <f>(MAX([1]DATOS_CANTON!AH$3:AH$219)-[1]DATOS_CANTON!AH154)/(MAX([1]DATOS_CANTON!AH$3:AH$219)-MIN([1]DATOS_CANTON!AH$3:AH$219))</f>
        <v>1</v>
      </c>
      <c r="AI153" s="501">
        <f t="shared" si="8"/>
        <v>0.57699538209011214</v>
      </c>
      <c r="AJ153" s="501">
        <f t="shared" si="9"/>
        <v>0.75233424846148533</v>
      </c>
      <c r="AK153" s="501"/>
      <c r="AL153" s="502" t="str">
        <f t="shared" si="10"/>
        <v>VULNERABLE.</v>
      </c>
      <c r="AM153" s="503" t="str">
        <f t="shared" si="11"/>
        <v>3</v>
      </c>
    </row>
    <row r="154" spans="1:39">
      <c r="A154" s="492" t="str">
        <f>[1]DATOS_CANTON!A155</f>
        <v>MANABI</v>
      </c>
      <c r="B154" s="499">
        <f>[1]DATOS_CANTON!B155</f>
        <v>1320</v>
      </c>
      <c r="C154" s="492" t="str">
        <f>[1]DATOS_CANTON!C155</f>
        <v>JAMA</v>
      </c>
      <c r="D154" s="500">
        <f>([1]DATOS_CANTON!D155-MIN([1]DATOS_CANTON!D$3:D$219))/(MAX([1]DATOS_CANTON!D$3:D$219)-MIN([1]DATOS_CANTON!D$3:D$219))</f>
        <v>0.2596075059773002</v>
      </c>
      <c r="E154" s="500">
        <f>([1]DATOS_CANTON!E155-MIN([1]DATOS_CANTON!E$3:E$219))/(MAX([1]DATOS_CANTON!E$3:E$219)-MIN([1]DATOS_CANTON!E$3:E$219))</f>
        <v>1.0338486312379928E-2</v>
      </c>
      <c r="F154" s="500">
        <f>([1]DATOS_CANTON!F155-MIN([1]DATOS_CANTON!F$3:F$219))/(MAX([1]DATOS_CANTON!F$3:F$219)-MIN([1]DATOS_CANTON!F$3:F$219))</f>
        <v>0</v>
      </c>
      <c r="G154" s="500">
        <f>([1]DATOS_CANTON!G155-MIN([1]DATOS_CANTON!G$3:G$219))/(MAX([1]DATOS_CANTON!G$3:G$219)-MIN([1]DATOS_CANTON!G$3:G$219))</f>
        <v>1.1253385101564128E-2</v>
      </c>
      <c r="H154" s="500">
        <f>([1]DATOS_CANTON!H155-MIN([1]DATOS_CANTON!H$3:H$219))/(MAX([1]DATOS_CANTON!H$3:H$219)-MIN([1]DATOS_CANTON!H$3:H$219))</f>
        <v>4.9455619117918438E-2</v>
      </c>
      <c r="I154" s="500">
        <f>([1]DATOS_CANTON!I155-MIN([1]DATOS_CANTON!I$3:I$219))/(MAX([1]DATOS_CANTON!I$3:I$219)-MIN([1]DATOS_CANTON!I$3:I$219))</f>
        <v>1.2246418427056979E-2</v>
      </c>
      <c r="J154" s="500">
        <f>(MAX([1]DATOS_CANTON!J$3:J$219)-[1]DATOS_CANTON!J155)/(MAX([1]DATOS_CANTON!J$3:J$219)-MIN([1]DATOS_CANTON!J$3:J$219))</f>
        <v>0.99776046957049747</v>
      </c>
      <c r="K154" s="500">
        <f>(MAX([1]DATOS_CANTON!K$3:K$219)-[1]DATOS_CANTON!K155)/(MAX([1]DATOS_CANTON!K$3:K$219)-MIN([1]DATOS_CANTON!K$3:K$219))</f>
        <v>0.99356130355796679</v>
      </c>
      <c r="L154" s="500">
        <f>(MAX([1]DATOS_CANTON!L$3:L$219)-[1]DATOS_CANTON!L155)/(MAX([1]DATOS_CANTON!L$3:L$219)-MIN([1]DATOS_CANTON!L$3:L$219))</f>
        <v>0.9948284885103954</v>
      </c>
      <c r="M154" s="500">
        <f>(MAX([1]DATOS_CANTON!M$3:M$219)-[1]DATOS_CANTON!M155)/(MAX([1]DATOS_CANTON!M$3:M$219)-MIN([1]DATOS_CANTON!M$3:M$219))</f>
        <v>0.99502132204854743</v>
      </c>
      <c r="N154" s="500">
        <f>(MAX([1]DATOS_CANTON!N$3:N$219)-[1]DATOS_CANTON!N155)/(MAX([1]DATOS_CANTON!N$3:N$219)-MIN([1]DATOS_CANTON!N$3:N$219))</f>
        <v>0.996319142949743</v>
      </c>
      <c r="O154" s="500">
        <f>(MAX([1]DATOS_CANTON!O$3:O$219)-[1]DATOS_CANTON!O155)/(MAX([1]DATOS_CANTON!O$3:O$219)-MIN([1]DATOS_CANTON!O$3:O$219))</f>
        <v>0.99928937265471307</v>
      </c>
      <c r="P154" s="500">
        <f>(MAX([1]DATOS_CANTON!P$3:P$219)-[1]DATOS_CANTON!P155)/(MAX([1]DATOS_CANTON!P$3:P$219)-MIN([1]DATOS_CANTON!P$3:P$219))</f>
        <v>0.99532986573805238</v>
      </c>
      <c r="Q154" s="500">
        <f>([1]DATOS_CANTON!Q155-MIN([1]DATOS_CANTON!Q$3:Q$219))/(MAX([1]DATOS_CANTON!Q$3:Q$219)-MIN([1]DATOS_CANTON!Q$3:Q$219))</f>
        <v>4.3237151952603102E-3</v>
      </c>
      <c r="R154" s="500">
        <f>(MAX([1]DATOS_CANTON!R$3:R$219)-[1]DATOS_CANTON!R155)/(MAX([1]DATOS_CANTON!R$3:R$219)-MIN([1]DATOS_CANTON!R$3:R$219))</f>
        <v>0.99943164701241993</v>
      </c>
      <c r="S154" s="500">
        <f>(MAX([1]DATOS_CANTON!S$3:S$219)-[1]DATOS_CANTON!S155)/(MAX([1]DATOS_CANTON!S$3:S$219)-MIN([1]DATOS_CANTON!S$3:S$219))</f>
        <v>0.9986177582552066</v>
      </c>
      <c r="T154" s="500">
        <f>([1]DATOS_CANTON!T155-MIN([1]DATOS_CANTON!T$3:T$219))/(MAX([1]DATOS_CANTON!T$3:T$219)-MIN([1]DATOS_CANTON!T$3:T$219))</f>
        <v>0.35558695506643206</v>
      </c>
      <c r="U154" s="500">
        <f>(MAX([1]DATOS_CANTON!U$3:U$219)-[1]DATOS_CANTON!U155)/(MAX([1]DATOS_CANTON!U$3:U$219)-MIN([1]DATOS_CANTON!U$3:U$219))</f>
        <v>0.98663910747792616</v>
      </c>
      <c r="V154" s="500">
        <f>(MAX([1]DATOS_CANTON!V$3:V$219)-[1]DATOS_CANTON!V155)/(MAX([1]DATOS_CANTON!V$3:V$219)-MIN([1]DATOS_CANTON!V$3:V$219))</f>
        <v>0.99766406502545213</v>
      </c>
      <c r="W154" s="500">
        <f>(MAX([1]DATOS_CANTON!W$3:W$219)-[1]DATOS_CANTON!W155)/(MAX([1]DATOS_CANTON!W$3:W$219)-MIN([1]DATOS_CANTON!W$3:W$219))</f>
        <v>0.99753436479072921</v>
      </c>
      <c r="X154" s="500">
        <f>([1]DATOS_CANTON!X155-MIN([1]DATOS_CANTON!X$3:X$219))/(MAX([1]DATOS_CANTON!X$3:X$219)-MIN([1]DATOS_CANTON!X$3:X$219))</f>
        <v>0</v>
      </c>
      <c r="Y154" s="500">
        <f>(MAX([1]DATOS_CANTON!Y$3:Y$219)-[1]DATOS_CANTON!Y155)/(MAX([1]DATOS_CANTON!Y$3:Y$219)-MIN([1]DATOS_CANTON!Y$3:Y$219))</f>
        <v>1</v>
      </c>
      <c r="Z154" s="500">
        <f>(MAX([1]DATOS_CANTON!Z$3:Z$219)-[1]DATOS_CANTON!Z155)/(MAX([1]DATOS_CANTON!Z$3:Z$219)-MIN([1]DATOS_CANTON!Z$3:Z$219))</f>
        <v>0.99155863732288207</v>
      </c>
      <c r="AA154" s="500">
        <f>(MAX([1]DATOS_CANTON!AA$3:AA$219)-[1]DATOS_CANTON!AA155)/(MAX([1]DATOS_CANTON!AA$3:AA$219)-MIN([1]DATOS_CANTON!AA$3:AA$219))</f>
        <v>0.99853622834837763</v>
      </c>
      <c r="AB154" s="500">
        <f>(MAX([1]DATOS_CANTON!AB$3:AB$219)-[1]DATOS_CANTON!AB155)/(MAX([1]DATOS_CANTON!AB$3:AB$219)-MIN([1]DATOS_CANTON!AB$3:AB$219))</f>
        <v>1</v>
      </c>
      <c r="AC154" s="500">
        <f>(MAX([1]DATOS_CANTON!AC$3:AC$219)-[1]DATOS_CANTON!AC155)/(MAX([1]DATOS_CANTON!AC$3:AC$219)-MIN([1]DATOS_CANTON!AC$3:AC$219))</f>
        <v>0.99644265395530585</v>
      </c>
      <c r="AD154" s="500">
        <f>([1]DATOS_CANTON!AD155-MIN([1]DATOS_CANTON!AD$3:AD$219))/(MAX([1]DATOS_CANTON!AD$3:AD$219)-MIN([1]DATOS_CANTON!AD$3:AD$219))</f>
        <v>0</v>
      </c>
      <c r="AE154" s="500">
        <f>(MAX([1]DATOS_CANTON!AE$3:AE$219)-[1]DATOS_CANTON!AE155)/(MAX([1]DATOS_CANTON!AE$3:AE$219)-MIN([1]DATOS_CANTON!AE$3:AE$219))</f>
        <v>1</v>
      </c>
      <c r="AF154" s="500">
        <f>(MAX([1]DATOS_CANTON!AF$3:AF$219)-[1]DATOS_CANTON!AF155)/(MAX([1]DATOS_CANTON!AF$3:AF$219)-MIN([1]DATOS_CANTON!AF$3:AF$219))</f>
        <v>1</v>
      </c>
      <c r="AG154" s="500">
        <f>([1]DATOS_CANTON!AG155-MIN([1]DATOS_CANTON!AG$3:AG$219))/(MAX([1]DATOS_CANTON!AG$3:AG$219)-MIN([1]DATOS_CANTON!AG$3:AG$219))</f>
        <v>9.990795156836367E-3</v>
      </c>
      <c r="AH154" s="500">
        <f>(MAX([1]DATOS_CANTON!AH$3:AH$219)-[1]DATOS_CANTON!AH155)/(MAX([1]DATOS_CANTON!AH$3:AH$219)-MIN([1]DATOS_CANTON!AH$3:AH$219))</f>
        <v>1</v>
      </c>
      <c r="AI154" s="501">
        <f t="shared" si="8"/>
        <v>0.6499708283718777</v>
      </c>
      <c r="AJ154" s="501">
        <f t="shared" si="9"/>
        <v>0.93671854577750002</v>
      </c>
      <c r="AK154" s="501"/>
      <c r="AL154" s="502" t="str">
        <f t="shared" si="10"/>
        <v>MUY ALTAMENTE VULNERABLE</v>
      </c>
      <c r="AM154" s="503" t="str">
        <f t="shared" si="11"/>
        <v>5</v>
      </c>
    </row>
    <row r="155" spans="1:39">
      <c r="A155" s="492" t="str">
        <f>[1]DATOS_CANTON!A156</f>
        <v>MANABI</v>
      </c>
      <c r="B155" s="499">
        <f>[1]DATOS_CANTON!B156</f>
        <v>1321</v>
      </c>
      <c r="C155" s="492" t="str">
        <f>[1]DATOS_CANTON!C156</f>
        <v>JARAMIJO</v>
      </c>
      <c r="D155" s="500">
        <f>([1]DATOS_CANTON!D156-MIN([1]DATOS_CANTON!D$3:D$219))/(MAX([1]DATOS_CANTON!D$3:D$219)-MIN([1]DATOS_CANTON!D$3:D$219))</f>
        <v>0.22036155515167863</v>
      </c>
      <c r="E155" s="500">
        <f>([1]DATOS_CANTON!E156-MIN([1]DATOS_CANTON!E$3:E$219))/(MAX([1]DATOS_CANTON!E$3:E$219)-MIN([1]DATOS_CANTON!E$3:E$219))</f>
        <v>4.9395864904790768E-2</v>
      </c>
      <c r="F155" s="500">
        <f>([1]DATOS_CANTON!F156-MIN([1]DATOS_CANTON!F$3:F$219))/(MAX([1]DATOS_CANTON!F$3:F$219)-MIN([1]DATOS_CANTON!F$3:F$219))</f>
        <v>4.5662100456621002E-3</v>
      </c>
      <c r="G155" s="500">
        <f>([1]DATOS_CANTON!G156-MIN([1]DATOS_CANTON!G$3:G$219))/(MAX([1]DATOS_CANTON!G$3:G$219)-MIN([1]DATOS_CANTON!G$3:G$219))</f>
        <v>9.1392201967015474E-3</v>
      </c>
      <c r="H155" s="500">
        <f>([1]DATOS_CANTON!H156-MIN([1]DATOS_CANTON!H$3:H$219))/(MAX([1]DATOS_CANTON!H$3:H$219)-MIN([1]DATOS_CANTON!H$3:H$219))</f>
        <v>2.1221627606569479E-2</v>
      </c>
      <c r="I155" s="500">
        <f>([1]DATOS_CANTON!I156-MIN([1]DATOS_CANTON!I$3:I$219))/(MAX([1]DATOS_CANTON!I$3:I$219)-MIN([1]DATOS_CANTON!I$3:I$219))</f>
        <v>6.3172272494451086E-3</v>
      </c>
      <c r="J155" s="500">
        <f>(MAX([1]DATOS_CANTON!J$3:J$219)-[1]DATOS_CANTON!J156)/(MAX([1]DATOS_CANTON!J$3:J$219)-MIN([1]DATOS_CANTON!J$3:J$219))</f>
        <v>0.99654418902761277</v>
      </c>
      <c r="K155" s="500">
        <f>(MAX([1]DATOS_CANTON!K$3:K$219)-[1]DATOS_CANTON!K156)/(MAX([1]DATOS_CANTON!K$3:K$219)-MIN([1]DATOS_CANTON!K$3:K$219))</f>
        <v>0.99758394404142514</v>
      </c>
      <c r="L155" s="500">
        <f>(MAX([1]DATOS_CANTON!L$3:L$219)-[1]DATOS_CANTON!L156)/(MAX([1]DATOS_CANTON!L$3:L$219)-MIN([1]DATOS_CANTON!L$3:L$219))</f>
        <v>0.99369617964698609</v>
      </c>
      <c r="M155" s="500">
        <f>(MAX([1]DATOS_CANTON!M$3:M$219)-[1]DATOS_CANTON!M156)/(MAX([1]DATOS_CANTON!M$3:M$219)-MIN([1]DATOS_CANTON!M$3:M$219))</f>
        <v>0.99365149254339835</v>
      </c>
      <c r="N155" s="500">
        <f>(MAX([1]DATOS_CANTON!N$3:N$219)-[1]DATOS_CANTON!N156)/(MAX([1]DATOS_CANTON!N$3:N$219)-MIN([1]DATOS_CANTON!N$3:N$219))</f>
        <v>0.99551067217044131</v>
      </c>
      <c r="O155" s="500">
        <f>(MAX([1]DATOS_CANTON!O$3:O$219)-[1]DATOS_CANTON!O156)/(MAX([1]DATOS_CANTON!O$3:O$219)-MIN([1]DATOS_CANTON!O$3:O$219))</f>
        <v>0.9977675901933426</v>
      </c>
      <c r="P155" s="500">
        <f>(MAX([1]DATOS_CANTON!P$3:P$219)-[1]DATOS_CANTON!P156)/(MAX([1]DATOS_CANTON!P$3:P$219)-MIN([1]DATOS_CANTON!P$3:P$219))</f>
        <v>0.99521690708621391</v>
      </c>
      <c r="Q155" s="500">
        <f>([1]DATOS_CANTON!Q156-MIN([1]DATOS_CANTON!Q$3:Q$219))/(MAX([1]DATOS_CANTON!Q$3:Q$219)-MIN([1]DATOS_CANTON!Q$3:Q$219))</f>
        <v>4.6407147694474023E-3</v>
      </c>
      <c r="R155" s="500">
        <f>(MAX([1]DATOS_CANTON!R$3:R$219)-[1]DATOS_CANTON!R156)/(MAX([1]DATOS_CANTON!R$3:R$219)-MIN([1]DATOS_CANTON!R$3:R$219))</f>
        <v>0.99900926446427296</v>
      </c>
      <c r="S155" s="500">
        <f>(MAX([1]DATOS_CANTON!S$3:S$219)-[1]DATOS_CANTON!S156)/(MAX([1]DATOS_CANTON!S$3:S$219)-MIN([1]DATOS_CANTON!S$3:S$219))</f>
        <v>0.99748683319128473</v>
      </c>
      <c r="T155" s="500">
        <f>([1]DATOS_CANTON!T156-MIN([1]DATOS_CANTON!T$3:T$219))/(MAX([1]DATOS_CANTON!T$3:T$219)-MIN([1]DATOS_CANTON!T$3:T$219))</f>
        <v>7.4133241237647113E-2</v>
      </c>
      <c r="U155" s="500">
        <f>(MAX([1]DATOS_CANTON!U$3:U$219)-[1]DATOS_CANTON!U156)/(MAX([1]DATOS_CANTON!U$3:U$219)-MIN([1]DATOS_CANTON!U$3:U$219))</f>
        <v>0.5395724679325683</v>
      </c>
      <c r="V155" s="500">
        <f>(MAX([1]DATOS_CANTON!V$3:V$219)-[1]DATOS_CANTON!V156)/(MAX([1]DATOS_CANTON!V$3:V$219)-MIN([1]DATOS_CANTON!V$3:V$219))</f>
        <v>0</v>
      </c>
      <c r="W155" s="500">
        <f>(MAX([1]DATOS_CANTON!W$3:W$219)-[1]DATOS_CANTON!W156)/(MAX([1]DATOS_CANTON!W$3:W$219)-MIN([1]DATOS_CANTON!W$3:W$219))</f>
        <v>0.99404138157759558</v>
      </c>
      <c r="X155" s="500">
        <f>([1]DATOS_CANTON!X156-MIN([1]DATOS_CANTON!X$3:X$219))/(MAX([1]DATOS_CANTON!X$3:X$219)-MIN([1]DATOS_CANTON!X$3:X$219))</f>
        <v>0</v>
      </c>
      <c r="Y155" s="500">
        <f>(MAX([1]DATOS_CANTON!Y$3:Y$219)-[1]DATOS_CANTON!Y156)/(MAX([1]DATOS_CANTON!Y$3:Y$219)-MIN([1]DATOS_CANTON!Y$3:Y$219))</f>
        <v>0.75866479280253596</v>
      </c>
      <c r="Z155" s="500">
        <f>(MAX([1]DATOS_CANTON!Z$3:Z$219)-[1]DATOS_CANTON!Z156)/(MAX([1]DATOS_CANTON!Z$3:Z$219)-MIN([1]DATOS_CANTON!Z$3:Z$219))</f>
        <v>0.98311727464576426</v>
      </c>
      <c r="AA155" s="500">
        <f>(MAX([1]DATOS_CANTON!AA$3:AA$219)-[1]DATOS_CANTON!AA156)/(MAX([1]DATOS_CANTON!AA$3:AA$219)-MIN([1]DATOS_CANTON!AA$3:AA$219))</f>
        <v>0.99121737009026589</v>
      </c>
      <c r="AB155" s="500">
        <f>(MAX([1]DATOS_CANTON!AB$3:AB$219)-[1]DATOS_CANTON!AB156)/(MAX([1]DATOS_CANTON!AB$3:AB$219)-MIN([1]DATOS_CANTON!AB$3:AB$219))</f>
        <v>0.11003267345762056</v>
      </c>
      <c r="AC155" s="500">
        <f>(MAX([1]DATOS_CANTON!AC$3:AC$219)-[1]DATOS_CANTON!AC156)/(MAX([1]DATOS_CANTON!AC$3:AC$219)-MIN([1]DATOS_CANTON!AC$3:AC$219))</f>
        <v>0.994053018218366</v>
      </c>
      <c r="AD155" s="500">
        <f>([1]DATOS_CANTON!AD156-MIN([1]DATOS_CANTON!AD$3:AD$219))/(MAX([1]DATOS_CANTON!AD$3:AD$219)-MIN([1]DATOS_CANTON!AD$3:AD$219))</f>
        <v>1.0676156583629894E-2</v>
      </c>
      <c r="AE155" s="500">
        <f>(MAX([1]DATOS_CANTON!AE$3:AE$219)-[1]DATOS_CANTON!AE156)/(MAX([1]DATOS_CANTON!AE$3:AE$219)-MIN([1]DATOS_CANTON!AE$3:AE$219))</f>
        <v>0.99443671766342145</v>
      </c>
      <c r="AF155" s="500">
        <f>(MAX([1]DATOS_CANTON!AF$3:AF$219)-[1]DATOS_CANTON!AF156)/(MAX([1]DATOS_CANTON!AF$3:AF$219)-MIN([1]DATOS_CANTON!AF$3:AF$219))</f>
        <v>1</v>
      </c>
      <c r="AG155" s="500">
        <f>([1]DATOS_CANTON!AG156-MIN([1]DATOS_CANTON!AG$3:AG$219))/(MAX([1]DATOS_CANTON!AG$3:AG$219)-MIN([1]DATOS_CANTON!AG$3:AG$219))</f>
        <v>4.9104297953692557E-3</v>
      </c>
      <c r="AH155" s="500">
        <f>(MAX([1]DATOS_CANTON!AH$3:AH$219)-[1]DATOS_CANTON!AH156)/(MAX([1]DATOS_CANTON!AH$3:AH$219)-MIN([1]DATOS_CANTON!AH$3:AH$219))</f>
        <v>1</v>
      </c>
      <c r="AI155" s="501">
        <f t="shared" si="8"/>
        <v>0.52146595450262878</v>
      </c>
      <c r="AJ155" s="501">
        <f t="shared" si="9"/>
        <v>0.6120301460851082</v>
      </c>
      <c r="AK155" s="501"/>
      <c r="AL155" s="502" t="str">
        <f t="shared" si="10"/>
        <v>MENOS VULNERABLE</v>
      </c>
      <c r="AM155" s="503" t="str">
        <f t="shared" si="11"/>
        <v>1</v>
      </c>
    </row>
    <row r="156" spans="1:39">
      <c r="A156" s="492" t="str">
        <f>[1]DATOS_CANTON!A157</f>
        <v>MANABI</v>
      </c>
      <c r="B156" s="499">
        <f>[1]DATOS_CANTON!B157</f>
        <v>1322</v>
      </c>
      <c r="C156" s="492" t="str">
        <f>[1]DATOS_CANTON!C157</f>
        <v>SAN VICENTE</v>
      </c>
      <c r="D156" s="500">
        <f>([1]DATOS_CANTON!D157-MIN([1]DATOS_CANTON!D$3:D$219))/(MAX([1]DATOS_CANTON!D$3:D$219)-MIN([1]DATOS_CANTON!D$3:D$219))</f>
        <v>0.31612045962683244</v>
      </c>
      <c r="E156" s="500">
        <f>([1]DATOS_CANTON!E157-MIN([1]DATOS_CANTON!E$3:E$219))/(MAX([1]DATOS_CANTON!E$3:E$219)-MIN([1]DATOS_CANTON!E$3:E$219))</f>
        <v>7.9722524957089157E-3</v>
      </c>
      <c r="F156" s="500">
        <f>([1]DATOS_CANTON!F157-MIN([1]DATOS_CANTON!F$3:F$219))/(MAX([1]DATOS_CANTON!F$3:F$219)-MIN([1]DATOS_CANTON!F$3:F$219))</f>
        <v>0</v>
      </c>
      <c r="G156" s="500">
        <f>([1]DATOS_CANTON!G157-MIN([1]DATOS_CANTON!G$3:G$219))/(MAX([1]DATOS_CANTON!G$3:G$219)-MIN([1]DATOS_CANTON!G$3:G$219))</f>
        <v>9.4672038507053868E-3</v>
      </c>
      <c r="H156" s="500">
        <f>([1]DATOS_CANTON!H157-MIN([1]DATOS_CANTON!H$3:H$219))/(MAX([1]DATOS_CANTON!H$3:H$219)-MIN([1]DATOS_CANTON!H$3:H$219))</f>
        <v>3.1002029894814542E-2</v>
      </c>
      <c r="I156" s="500">
        <f>([1]DATOS_CANTON!I157-MIN([1]DATOS_CANTON!I$3:I$219))/(MAX([1]DATOS_CANTON!I$3:I$219)-MIN([1]DATOS_CANTON!I$3:I$219))</f>
        <v>1.0422648889440762E-2</v>
      </c>
      <c r="J156" s="500">
        <f>(MAX([1]DATOS_CANTON!J$3:J$219)-[1]DATOS_CANTON!J157)/(MAX([1]DATOS_CANTON!J$3:J$219)-MIN([1]DATOS_CANTON!J$3:J$219))</f>
        <v>0.99705393988688029</v>
      </c>
      <c r="K156" s="500">
        <f>(MAX([1]DATOS_CANTON!K$3:K$219)-[1]DATOS_CANTON!K157)/(MAX([1]DATOS_CANTON!K$3:K$219)-MIN([1]DATOS_CANTON!K$3:K$219))</f>
        <v>0.99801648602889381</v>
      </c>
      <c r="L156" s="500">
        <f>(MAX([1]DATOS_CANTON!L$3:L$219)-[1]DATOS_CANTON!L157)/(MAX([1]DATOS_CANTON!L$3:L$219)-MIN([1]DATOS_CANTON!L$3:L$219))</f>
        <v>0.99290483213600389</v>
      </c>
      <c r="M156" s="500">
        <f>(MAX([1]DATOS_CANTON!M$3:M$219)-[1]DATOS_CANTON!M157)/(MAX([1]DATOS_CANTON!M$3:M$219)-MIN([1]DATOS_CANTON!M$3:M$219))</f>
        <v>0.99337263439413581</v>
      </c>
      <c r="N156" s="500">
        <f>(MAX([1]DATOS_CANTON!N$3:N$219)-[1]DATOS_CANTON!N157)/(MAX([1]DATOS_CANTON!N$3:N$219)-MIN([1]DATOS_CANTON!N$3:N$219))</f>
        <v>0.99466658593830692</v>
      </c>
      <c r="O156" s="500">
        <f>(MAX([1]DATOS_CANTON!O$3:O$219)-[1]DATOS_CANTON!O157)/(MAX([1]DATOS_CANTON!O$3:O$219)-MIN([1]DATOS_CANTON!O$3:O$219))</f>
        <v>0.99879366675043979</v>
      </c>
      <c r="P156" s="500">
        <f>(MAX([1]DATOS_CANTON!P$3:P$219)-[1]DATOS_CANTON!P157)/(MAX([1]DATOS_CANTON!P$3:P$219)-MIN([1]DATOS_CANTON!P$3:P$219))</f>
        <v>0.99226939226480337</v>
      </c>
      <c r="Q156" s="500">
        <f>([1]DATOS_CANTON!Q157-MIN([1]DATOS_CANTON!Q$3:Q$219))/(MAX([1]DATOS_CANTON!Q$3:Q$219)-MIN([1]DATOS_CANTON!Q$3:Q$219))</f>
        <v>6.4463204945193354E-3</v>
      </c>
      <c r="R156" s="500">
        <f>(MAX([1]DATOS_CANTON!R$3:R$219)-[1]DATOS_CANTON!R157)/(MAX([1]DATOS_CANTON!R$3:R$219)-MIN([1]DATOS_CANTON!R$3:R$219))</f>
        <v>0.99876390989586405</v>
      </c>
      <c r="S156" s="500">
        <f>(MAX([1]DATOS_CANTON!S$3:S$219)-[1]DATOS_CANTON!S157)/(MAX([1]DATOS_CANTON!S$3:S$219)-MIN([1]DATOS_CANTON!S$3:S$219))</f>
        <v>0.9979075154614393</v>
      </c>
      <c r="T156" s="500">
        <f>([1]DATOS_CANTON!T157-MIN([1]DATOS_CANTON!T$3:T$219))/(MAX([1]DATOS_CANTON!T$3:T$219)-MIN([1]DATOS_CANTON!T$3:T$219))</f>
        <v>0.25385237848569825</v>
      </c>
      <c r="U156" s="500">
        <f>(MAX([1]DATOS_CANTON!U$3:U$219)-[1]DATOS_CANTON!U157)/(MAX([1]DATOS_CANTON!U$3:U$219)-MIN([1]DATOS_CANTON!U$3:U$219))</f>
        <v>0.94946826954706787</v>
      </c>
      <c r="V156" s="500">
        <f>(MAX([1]DATOS_CANTON!V$3:V$219)-[1]DATOS_CANTON!V157)/(MAX([1]DATOS_CANTON!V$3:V$219)-MIN([1]DATOS_CANTON!V$3:V$219))</f>
        <v>0.9990118756442562</v>
      </c>
      <c r="W156" s="500">
        <f>(MAX([1]DATOS_CANTON!W$3:W$219)-[1]DATOS_CANTON!W157)/(MAX([1]DATOS_CANTON!W$3:W$219)-MIN([1]DATOS_CANTON!W$3:W$219))</f>
        <v>0.99547966878300354</v>
      </c>
      <c r="X156" s="500">
        <f>([1]DATOS_CANTON!X157-MIN([1]DATOS_CANTON!X$3:X$219))/(MAX([1]DATOS_CANTON!X$3:X$219)-MIN([1]DATOS_CANTON!X$3:X$219))</f>
        <v>0</v>
      </c>
      <c r="Y156" s="500">
        <f>(MAX([1]DATOS_CANTON!Y$3:Y$219)-[1]DATOS_CANTON!Y157)/(MAX([1]DATOS_CANTON!Y$3:Y$219)-MIN([1]DATOS_CANTON!Y$3:Y$219))</f>
        <v>0.70366469956037447</v>
      </c>
      <c r="Z156" s="500">
        <f>(MAX([1]DATOS_CANTON!Z$3:Z$219)-[1]DATOS_CANTON!Z157)/(MAX([1]DATOS_CANTON!Z$3:Z$219)-MIN([1]DATOS_CANTON!Z$3:Z$219))</f>
        <v>0.93789568887548991</v>
      </c>
      <c r="AA156" s="500">
        <f>(MAX([1]DATOS_CANTON!AA$3:AA$219)-[1]DATOS_CANTON!AA157)/(MAX([1]DATOS_CANTON!AA$3:AA$219)-MIN([1]DATOS_CANTON!AA$3:AA$219))</f>
        <v>0.9954867040741644</v>
      </c>
      <c r="AB156" s="500">
        <f>(MAX([1]DATOS_CANTON!AB$3:AB$219)-[1]DATOS_CANTON!AB157)/(MAX([1]DATOS_CANTON!AB$3:AB$219)-MIN([1]DATOS_CANTON!AB$3:AB$219))</f>
        <v>9.1126576772509849E-2</v>
      </c>
      <c r="AC156" s="500">
        <f>(MAX([1]DATOS_CANTON!AC$3:AC$219)-[1]DATOS_CANTON!AC157)/(MAX([1]DATOS_CANTON!AC$3:AC$219)-MIN([1]DATOS_CANTON!AC$3:AC$219))</f>
        <v>0.99192611730067082</v>
      </c>
      <c r="AD156" s="500">
        <f>([1]DATOS_CANTON!AD157-MIN([1]DATOS_CANTON!AD$3:AD$219))/(MAX([1]DATOS_CANTON!AD$3:AD$219)-MIN([1]DATOS_CANTON!AD$3:AD$219))</f>
        <v>5.3380782918149468E-3</v>
      </c>
      <c r="AE156" s="500">
        <f>(MAX([1]DATOS_CANTON!AE$3:AE$219)-[1]DATOS_CANTON!AE157)/(MAX([1]DATOS_CANTON!AE$3:AE$219)-MIN([1]DATOS_CANTON!AE$3:AE$219))</f>
        <v>0.99721835883171073</v>
      </c>
      <c r="AF156" s="500">
        <f>(MAX([1]DATOS_CANTON!AF$3:AF$219)-[1]DATOS_CANTON!AF157)/(MAX([1]DATOS_CANTON!AF$3:AF$219)-MIN([1]DATOS_CANTON!AF$3:AF$219))</f>
        <v>1</v>
      </c>
      <c r="AG156" s="500">
        <f>([1]DATOS_CANTON!AG157-MIN([1]DATOS_CANTON!AG$3:AG$219))/(MAX([1]DATOS_CANTON!AG$3:AG$219)-MIN([1]DATOS_CANTON!AG$3:AG$219))</f>
        <v>2.3769737307937407E-2</v>
      </c>
      <c r="AH156" s="500">
        <f>(MAX([1]DATOS_CANTON!AH$3:AH$219)-[1]DATOS_CANTON!AH157)/(MAX([1]DATOS_CANTON!AH$3:AH$219)-MIN([1]DATOS_CANTON!AH$3:AH$219))</f>
        <v>1</v>
      </c>
      <c r="AI156" s="501">
        <f t="shared" si="8"/>
        <v>0.5675062444776211</v>
      </c>
      <c r="AJ156" s="501">
        <f t="shared" si="9"/>
        <v>0.72835840370873717</v>
      </c>
      <c r="AK156" s="501"/>
      <c r="AL156" s="502" t="str">
        <f t="shared" si="10"/>
        <v>MODERADAMENTE VULNERABLE</v>
      </c>
      <c r="AM156" s="503" t="str">
        <f t="shared" si="11"/>
        <v>2</v>
      </c>
    </row>
    <row r="157" spans="1:39">
      <c r="A157" s="492" t="str">
        <f>[1]DATOS_CANTON!A158</f>
        <v>MORONA SANTIAGO</v>
      </c>
      <c r="B157" s="499">
        <f>[1]DATOS_CANTON!B158</f>
        <v>1401</v>
      </c>
      <c r="C157" s="492" t="str">
        <f>[1]DATOS_CANTON!C158</f>
        <v>MORONA</v>
      </c>
      <c r="D157" s="500">
        <f>([1]DATOS_CANTON!D158-MIN([1]DATOS_CANTON!D$3:D$219))/(MAX([1]DATOS_CANTON!D$3:D$219)-MIN([1]DATOS_CANTON!D$3:D$219))</f>
        <v>7.3804577042399525E-2</v>
      </c>
      <c r="E157" s="500">
        <f>([1]DATOS_CANTON!E158-MIN([1]DATOS_CANTON!E$3:E$219))/(MAX([1]DATOS_CANTON!E$3:E$219)-MIN([1]DATOS_CANTON!E$3:E$219))</f>
        <v>2.1890479863680575E-3</v>
      </c>
      <c r="F157" s="500">
        <f>([1]DATOS_CANTON!F158-MIN([1]DATOS_CANTON!F$3:F$219))/(MAX([1]DATOS_CANTON!F$3:F$219)-MIN([1]DATOS_CANTON!F$3:F$219))</f>
        <v>2.7397260273972601E-2</v>
      </c>
      <c r="G157" s="500">
        <f>([1]DATOS_CANTON!G158-MIN([1]DATOS_CANTON!G$3:G$219))/(MAX([1]DATOS_CANTON!G$3:G$219)-MIN([1]DATOS_CANTON!G$3:G$219))</f>
        <v>2.408020530003856E-2</v>
      </c>
      <c r="H157" s="500">
        <f>([1]DATOS_CANTON!H158-MIN([1]DATOS_CANTON!H$3:H$219))/(MAX([1]DATOS_CANTON!H$3:H$219)-MIN([1]DATOS_CANTON!H$3:H$219))</f>
        <v>9.8726702343605838E-2</v>
      </c>
      <c r="I157" s="500">
        <f>([1]DATOS_CANTON!I158-MIN([1]DATOS_CANTON!I$3:I$219))/(MAX([1]DATOS_CANTON!I$3:I$219)-MIN([1]DATOS_CANTON!I$3:I$219))</f>
        <v>1.6662268924519223E-2</v>
      </c>
      <c r="J157" s="500">
        <f>(MAX([1]DATOS_CANTON!J$3:J$219)-[1]DATOS_CANTON!J158)/(MAX([1]DATOS_CANTON!J$3:J$219)-MIN([1]DATOS_CANTON!J$3:J$219))</f>
        <v>0.990037369235786</v>
      </c>
      <c r="K157" s="500">
        <f>(MAX([1]DATOS_CANTON!K$3:K$219)-[1]DATOS_CANTON!K158)/(MAX([1]DATOS_CANTON!K$3:K$219)-MIN([1]DATOS_CANTON!K$3:K$219))</f>
        <v>0.9890999419157902</v>
      </c>
      <c r="L157" s="500">
        <f>(MAX([1]DATOS_CANTON!L$3:L$219)-[1]DATOS_CANTON!L158)/(MAX([1]DATOS_CANTON!L$3:L$219)-MIN([1]DATOS_CANTON!L$3:L$219))</f>
        <v>0.98679448752715793</v>
      </c>
      <c r="M157" s="500">
        <f>(MAX([1]DATOS_CANTON!M$3:M$219)-[1]DATOS_CANTON!M158)/(MAX([1]DATOS_CANTON!M$3:M$219)-MIN([1]DATOS_CANTON!M$3:M$219))</f>
        <v>0.98784113239239091</v>
      </c>
      <c r="N157" s="500">
        <f>(MAX([1]DATOS_CANTON!N$3:N$219)-[1]DATOS_CANTON!N158)/(MAX([1]DATOS_CANTON!N$3:N$219)-MIN([1]DATOS_CANTON!N$3:N$219))</f>
        <v>0.98845347019164675</v>
      </c>
      <c r="O157" s="500">
        <f>(MAX([1]DATOS_CANTON!O$3:O$219)-[1]DATOS_CANTON!O158)/(MAX([1]DATOS_CANTON!O$3:O$219)-MIN([1]DATOS_CANTON!O$3:O$219))</f>
        <v>0.99204097373278677</v>
      </c>
      <c r="P157" s="500">
        <f>(MAX([1]DATOS_CANTON!P$3:P$219)-[1]DATOS_CANTON!P158)/(MAX([1]DATOS_CANTON!P$3:P$219)-MIN([1]DATOS_CANTON!P$3:P$219))</f>
        <v>0.98871825464763075</v>
      </c>
      <c r="Q157" s="500">
        <f>([1]DATOS_CANTON!Q158-MIN([1]DATOS_CANTON!Q$3:Q$219))/(MAX([1]DATOS_CANTON!Q$3:Q$219)-MIN([1]DATOS_CANTON!Q$3:Q$219))</f>
        <v>1.2388323484650115E-2</v>
      </c>
      <c r="R157" s="500">
        <f>(MAX([1]DATOS_CANTON!R$3:R$219)-[1]DATOS_CANTON!R158)/(MAX([1]DATOS_CANTON!R$3:R$219)-MIN([1]DATOS_CANTON!R$3:R$219))</f>
        <v>0.99213933654882402</v>
      </c>
      <c r="S157" s="500">
        <f>(MAX([1]DATOS_CANTON!S$3:S$219)-[1]DATOS_CANTON!S158)/(MAX([1]DATOS_CANTON!S$3:S$219)-MIN([1]DATOS_CANTON!S$3:S$219))</f>
        <v>0.99560195808474838</v>
      </c>
      <c r="T157" s="500">
        <f>([1]DATOS_CANTON!T158-MIN([1]DATOS_CANTON!T$3:T$219))/(MAX([1]DATOS_CANTON!T$3:T$219)-MIN([1]DATOS_CANTON!T$3:T$219))</f>
        <v>0.40487686875463019</v>
      </c>
      <c r="U157" s="500">
        <f>(MAX([1]DATOS_CANTON!U$3:U$219)-[1]DATOS_CANTON!U158)/(MAX([1]DATOS_CANTON!U$3:U$219)-MIN([1]DATOS_CANTON!U$3:U$219))</f>
        <v>0.93177785542668479</v>
      </c>
      <c r="V157" s="500">
        <f>(MAX([1]DATOS_CANTON!V$3:V$219)-[1]DATOS_CANTON!V158)/(MAX([1]DATOS_CANTON!V$3:V$219)-MIN([1]DATOS_CANTON!V$3:V$219))</f>
        <v>0.99848454965142097</v>
      </c>
      <c r="W157" s="500">
        <f>(MAX([1]DATOS_CANTON!W$3:W$219)-[1]DATOS_CANTON!W158)/(MAX([1]DATOS_CANTON!W$3:W$219)-MIN([1]DATOS_CANTON!W$3:W$219))</f>
        <v>0.98292547617579984</v>
      </c>
      <c r="X157" s="500">
        <f>([1]DATOS_CANTON!X158-MIN([1]DATOS_CANTON!X$3:X$219))/(MAX([1]DATOS_CANTON!X$3:X$219)-MIN([1]DATOS_CANTON!X$3:X$219))</f>
        <v>0.10638297872340426</v>
      </c>
      <c r="Y157" s="500">
        <f>(MAX([1]DATOS_CANTON!Y$3:Y$219)-[1]DATOS_CANTON!Y158)/(MAX([1]DATOS_CANTON!Y$3:Y$219)-MIN([1]DATOS_CANTON!Y$3:Y$219))</f>
        <v>0.76761542922506498</v>
      </c>
      <c r="Z157" s="500">
        <f>(MAX([1]DATOS_CANTON!Z$3:Z$219)-[1]DATOS_CANTON!Z158)/(MAX([1]DATOS_CANTON!Z$3:Z$219)-MIN([1]DATOS_CANTON!Z$3:Z$219))</f>
        <v>0.95688875489900516</v>
      </c>
      <c r="AA157" s="500">
        <f>(MAX([1]DATOS_CANTON!AA$3:AA$219)-[1]DATOS_CANTON!AA158)/(MAX([1]DATOS_CANTON!AA$3:AA$219)-MIN([1]DATOS_CANTON!AA$3:AA$219))</f>
        <v>0.98170285435472071</v>
      </c>
      <c r="AB157" s="500">
        <f>(MAX([1]DATOS_CANTON!AB$3:AB$219)-[1]DATOS_CANTON!AB158)/(MAX([1]DATOS_CANTON!AB$3:AB$219)-MIN([1]DATOS_CANTON!AB$3:AB$219))</f>
        <v>0.16211061665607124</v>
      </c>
      <c r="AC157" s="500">
        <f>(MAX([1]DATOS_CANTON!AC$3:AC$219)-[1]DATOS_CANTON!AC158)/(MAX([1]DATOS_CANTON!AC$3:AC$219)-MIN([1]DATOS_CANTON!AC$3:AC$219))</f>
        <v>0.98655882027895769</v>
      </c>
      <c r="AD157" s="500">
        <f>([1]DATOS_CANTON!AD158-MIN([1]DATOS_CANTON!AD$3:AD$219))/(MAX([1]DATOS_CANTON!AD$3:AD$219)-MIN([1]DATOS_CANTON!AD$3:AD$219))</f>
        <v>4.0925266903914591E-2</v>
      </c>
      <c r="AE157" s="500">
        <f>(MAX([1]DATOS_CANTON!AE$3:AE$219)-[1]DATOS_CANTON!AE158)/(MAX([1]DATOS_CANTON!AE$3:AE$219)-MIN([1]DATOS_CANTON!AE$3:AE$219))</f>
        <v>0.98609179415855353</v>
      </c>
      <c r="AF157" s="500">
        <f>(MAX([1]DATOS_CANTON!AF$3:AF$219)-[1]DATOS_CANTON!AF158)/(MAX([1]DATOS_CANTON!AF$3:AF$219)-MIN([1]DATOS_CANTON!AF$3:AF$219))</f>
        <v>1</v>
      </c>
      <c r="AG157" s="500">
        <f>([1]DATOS_CANTON!AG158-MIN([1]DATOS_CANTON!AG$3:AG$219))/(MAX([1]DATOS_CANTON!AG$3:AG$219)-MIN([1]DATOS_CANTON!AG$3:AG$219))</f>
        <v>2.237484953621752E-3</v>
      </c>
      <c r="AH157" s="500">
        <f>(MAX([1]DATOS_CANTON!AH$3:AH$219)-[1]DATOS_CANTON!AH158)/(MAX([1]DATOS_CANTON!AH$3:AH$219)-MIN([1]DATOS_CANTON!AH$3:AH$219))</f>
        <v>1</v>
      </c>
      <c r="AI157" s="501">
        <f t="shared" si="8"/>
        <v>0.5776050009268261</v>
      </c>
      <c r="AJ157" s="501">
        <f t="shared" si="9"/>
        <v>0.75387454929642783</v>
      </c>
      <c r="AK157" s="501"/>
      <c r="AL157" s="502" t="str">
        <f t="shared" si="10"/>
        <v>VULNERABLE.</v>
      </c>
      <c r="AM157" s="503" t="str">
        <f t="shared" si="11"/>
        <v>3</v>
      </c>
    </row>
    <row r="158" spans="1:39">
      <c r="A158" s="492" t="str">
        <f>[1]DATOS_CANTON!A159</f>
        <v>MORONA SANTIAGO</v>
      </c>
      <c r="B158" s="499">
        <f>[1]DATOS_CANTON!B159</f>
        <v>1402</v>
      </c>
      <c r="C158" s="492" t="str">
        <f>[1]DATOS_CANTON!C159</f>
        <v>GUALAQUIZA</v>
      </c>
      <c r="D158" s="500">
        <f>([1]DATOS_CANTON!D159-MIN([1]DATOS_CANTON!D$3:D$219))/(MAX([1]DATOS_CANTON!D$3:D$219)-MIN([1]DATOS_CANTON!D$3:D$219))</f>
        <v>9.3727878398280451E-2</v>
      </c>
      <c r="E158" s="500">
        <f>([1]DATOS_CANTON!E159-MIN([1]DATOS_CANTON!E$3:E$219))/(MAX([1]DATOS_CANTON!E$3:E$219)-MIN([1]DATOS_CANTON!E$3:E$219))</f>
        <v>1.9119282479777122E-3</v>
      </c>
      <c r="F158" s="500">
        <f>([1]DATOS_CANTON!F159-MIN([1]DATOS_CANTON!F$3:F$219))/(MAX([1]DATOS_CANTON!F$3:F$219)-MIN([1]DATOS_CANTON!F$3:F$219))</f>
        <v>0</v>
      </c>
      <c r="G158" s="500">
        <f>([1]DATOS_CANTON!G159-MIN([1]DATOS_CANTON!G$3:G$219))/(MAX([1]DATOS_CANTON!G$3:G$219)-MIN([1]DATOS_CANTON!G$3:G$219))</f>
        <v>9.0284149081867379E-3</v>
      </c>
      <c r="H158" s="500">
        <f>([1]DATOS_CANTON!H159-MIN([1]DATOS_CANTON!H$3:H$219))/(MAX([1]DATOS_CANTON!H$3:H$219)-MIN([1]DATOS_CANTON!H$3:H$219))</f>
        <v>4.558036538106662E-2</v>
      </c>
      <c r="I158" s="500">
        <f>([1]DATOS_CANTON!I159-MIN([1]DATOS_CANTON!I$3:I$219))/(MAX([1]DATOS_CANTON!I$3:I$219)-MIN([1]DATOS_CANTON!I$3:I$219))</f>
        <v>6.1387306564018194E-3</v>
      </c>
      <c r="J158" s="500">
        <f>(MAX([1]DATOS_CANTON!J$3:J$219)-[1]DATOS_CANTON!J159)/(MAX([1]DATOS_CANTON!J$3:J$219)-MIN([1]DATOS_CANTON!J$3:J$219))</f>
        <v>0.99619935756399058</v>
      </c>
      <c r="K158" s="500">
        <f>(MAX([1]DATOS_CANTON!K$3:K$219)-[1]DATOS_CANTON!K159)/(MAX([1]DATOS_CANTON!K$3:K$219)-MIN([1]DATOS_CANTON!K$3:K$219))</f>
        <v>0.99442638753290413</v>
      </c>
      <c r="L158" s="500">
        <f>(MAX([1]DATOS_CANTON!L$3:L$219)-[1]DATOS_CANTON!L159)/(MAX([1]DATOS_CANTON!L$3:L$219)-MIN([1]DATOS_CANTON!L$3:L$219))</f>
        <v>0.9946492855670267</v>
      </c>
      <c r="M158" s="500">
        <f>(MAX([1]DATOS_CANTON!M$3:M$219)-[1]DATOS_CANTON!M159)/(MAX([1]DATOS_CANTON!M$3:M$219)-MIN([1]DATOS_CANTON!M$3:M$219))</f>
        <v>0.9957861435222557</v>
      </c>
      <c r="N158" s="500">
        <f>(MAX([1]DATOS_CANTON!N$3:N$219)-[1]DATOS_CANTON!N159)/(MAX([1]DATOS_CANTON!N$3:N$219)-MIN([1]DATOS_CANTON!N$3:N$219))</f>
        <v>0.99564957243648877</v>
      </c>
      <c r="O158" s="500">
        <f>(MAX([1]DATOS_CANTON!O$3:O$219)-[1]DATOS_CANTON!O159)/(MAX([1]DATOS_CANTON!O$3:O$219)-MIN([1]DATOS_CANTON!O$3:O$219))</f>
        <v>0.9967640457228033</v>
      </c>
      <c r="P158" s="500">
        <f>(MAX([1]DATOS_CANTON!P$3:P$219)-[1]DATOS_CANTON!P159)/(MAX([1]DATOS_CANTON!P$3:P$219)-MIN([1]DATOS_CANTON!P$3:P$219))</f>
        <v>0.99623706491063024</v>
      </c>
      <c r="Q158" s="500">
        <f>([1]DATOS_CANTON!Q159-MIN([1]DATOS_CANTON!Q$3:Q$219))/(MAX([1]DATOS_CANTON!Q$3:Q$219)-MIN([1]DATOS_CANTON!Q$3:Q$219))</f>
        <v>4.561216443632457E-3</v>
      </c>
      <c r="R158" s="500">
        <f>(MAX([1]DATOS_CANTON!R$3:R$219)-[1]DATOS_CANTON!R159)/(MAX([1]DATOS_CANTON!R$3:R$219)-MIN([1]DATOS_CANTON!R$3:R$219))</f>
        <v>0.99729488823944124</v>
      </c>
      <c r="S158" s="500">
        <f>(MAX([1]DATOS_CANTON!S$3:S$219)-[1]DATOS_CANTON!S159)/(MAX([1]DATOS_CANTON!S$3:S$219)-MIN([1]DATOS_CANTON!S$3:S$219))</f>
        <v>0.99795122271028647</v>
      </c>
      <c r="T158" s="500">
        <f>([1]DATOS_CANTON!T159-MIN([1]DATOS_CANTON!T$3:T$219))/(MAX([1]DATOS_CANTON!T$3:T$219)-MIN([1]DATOS_CANTON!T$3:T$219))</f>
        <v>0.27238869853353448</v>
      </c>
      <c r="U158" s="500">
        <f>(MAX([1]DATOS_CANTON!U$3:U$219)-[1]DATOS_CANTON!U159)/(MAX([1]DATOS_CANTON!U$3:U$219)-MIN([1]DATOS_CANTON!U$3:U$219))</f>
        <v>0.94717219478696457</v>
      </c>
      <c r="V158" s="500">
        <f>(MAX([1]DATOS_CANTON!V$3:V$219)-[1]DATOS_CANTON!V159)/(MAX([1]DATOS_CANTON!V$3:V$219)-MIN([1]DATOS_CANTON!V$3:V$219))</f>
        <v>0.99921408135867784</v>
      </c>
      <c r="W158" s="500">
        <f>(MAX([1]DATOS_CANTON!W$3:W$219)-[1]DATOS_CANTON!W159)/(MAX([1]DATOS_CANTON!W$3:W$219)-MIN([1]DATOS_CANTON!W$3:W$219))</f>
        <v>0.99416466333805908</v>
      </c>
      <c r="X158" s="500">
        <f>([1]DATOS_CANTON!X159-MIN([1]DATOS_CANTON!X$3:X$219))/(MAX([1]DATOS_CANTON!X$3:X$219)-MIN([1]DATOS_CANTON!X$3:X$219))</f>
        <v>6.3829787234042548E-2</v>
      </c>
      <c r="Y158" s="500">
        <f>(MAX([1]DATOS_CANTON!Y$3:Y$219)-[1]DATOS_CANTON!Y159)/(MAX([1]DATOS_CANTON!Y$3:Y$219)-MIN([1]DATOS_CANTON!Y$3:Y$219))</f>
        <v>0.73284422377870384</v>
      </c>
      <c r="Z158" s="500">
        <f>(MAX([1]DATOS_CANTON!Z$3:Z$219)-[1]DATOS_CANTON!Z159)/(MAX([1]DATOS_CANTON!Z$3:Z$219)-MIN([1]DATOS_CANTON!Z$3:Z$219))</f>
        <v>0.99427193246909862</v>
      </c>
      <c r="AA158" s="500">
        <f>(MAX([1]DATOS_CANTON!AA$3:AA$219)-[1]DATOS_CANTON!AA159)/(MAX([1]DATOS_CANTON!AA$3:AA$219)-MIN([1]DATOS_CANTON!AA$3:AA$219))</f>
        <v>0.98938765552573793</v>
      </c>
      <c r="AB158" s="500">
        <f>(MAX([1]DATOS_CANTON!AB$3:AB$219)-[1]DATOS_CANTON!AB159)/(MAX([1]DATOS_CANTON!AB$3:AB$219)-MIN([1]DATOS_CANTON!AB$3:AB$219))</f>
        <v>0.20165289256198352</v>
      </c>
      <c r="AC158" s="500">
        <f>(MAX([1]DATOS_CANTON!AC$3:AC$219)-[1]DATOS_CANTON!AC159)/(MAX([1]DATOS_CANTON!AC$3:AC$219)-MIN([1]DATOS_CANTON!AC$3:AC$219))</f>
        <v>0.99494756772198489</v>
      </c>
      <c r="AD158" s="500">
        <f>([1]DATOS_CANTON!AD159-MIN([1]DATOS_CANTON!AD$3:AD$219))/(MAX([1]DATOS_CANTON!AD$3:AD$219)-MIN([1]DATOS_CANTON!AD$3:AD$219))</f>
        <v>1.7793594306049824E-2</v>
      </c>
      <c r="AE158" s="500">
        <f>(MAX([1]DATOS_CANTON!AE$3:AE$219)-[1]DATOS_CANTON!AE159)/(MAX([1]DATOS_CANTON!AE$3:AE$219)-MIN([1]DATOS_CANTON!AE$3:AE$219))</f>
        <v>0.99513212795549377</v>
      </c>
      <c r="AF158" s="500">
        <f>(MAX([1]DATOS_CANTON!AF$3:AF$219)-[1]DATOS_CANTON!AF159)/(MAX([1]DATOS_CANTON!AF$3:AF$219)-MIN([1]DATOS_CANTON!AF$3:AF$219))</f>
        <v>1</v>
      </c>
      <c r="AG158" s="500">
        <f>([1]DATOS_CANTON!AG159-MIN([1]DATOS_CANTON!AG$3:AG$219))/(MAX([1]DATOS_CANTON!AG$3:AG$219)-MIN([1]DATOS_CANTON!AG$3:AG$219))</f>
        <v>1.5683636621114494E-3</v>
      </c>
      <c r="AH158" s="500">
        <f>(MAX([1]DATOS_CANTON!AH$3:AH$219)-[1]DATOS_CANTON!AH159)/(MAX([1]DATOS_CANTON!AH$3:AH$219)-MIN([1]DATOS_CANTON!AH$3:AH$219))</f>
        <v>1</v>
      </c>
      <c r="AI158" s="501">
        <f t="shared" si="8"/>
        <v>0.57133012554678075</v>
      </c>
      <c r="AJ158" s="501">
        <f t="shared" si="9"/>
        <v>0.73802005923647029</v>
      </c>
      <c r="AK158" s="501"/>
      <c r="AL158" s="502" t="str">
        <f t="shared" si="10"/>
        <v>VULNERABLE.</v>
      </c>
      <c r="AM158" s="503" t="str">
        <f t="shared" si="11"/>
        <v>3</v>
      </c>
    </row>
    <row r="159" spans="1:39">
      <c r="A159" s="492" t="str">
        <f>[1]DATOS_CANTON!A160</f>
        <v>MORONA SANTIAGO</v>
      </c>
      <c r="B159" s="499">
        <f>[1]DATOS_CANTON!B160</f>
        <v>1403</v>
      </c>
      <c r="C159" s="492" t="str">
        <f>[1]DATOS_CANTON!C160</f>
        <v>LIMON INDANZA</v>
      </c>
      <c r="D159" s="500">
        <f>([1]DATOS_CANTON!D160-MIN([1]DATOS_CANTON!D$3:D$219))/(MAX([1]DATOS_CANTON!D$3:D$219)-MIN([1]DATOS_CANTON!D$3:D$219))</f>
        <v>0.14514000138916711</v>
      </c>
      <c r="E159" s="500">
        <f>([1]DATOS_CANTON!E160-MIN([1]DATOS_CANTON!E$3:E$219))/(MAX([1]DATOS_CANTON!E$3:E$219)-MIN([1]DATOS_CANTON!E$3:E$219))</f>
        <v>1.2783084455628374E-3</v>
      </c>
      <c r="F159" s="500">
        <f>([1]DATOS_CANTON!F160-MIN([1]DATOS_CANTON!F$3:F$219))/(MAX([1]DATOS_CANTON!F$3:F$219)-MIN([1]DATOS_CANTON!F$3:F$219))</f>
        <v>0</v>
      </c>
      <c r="G159" s="500">
        <f>([1]DATOS_CANTON!G160-MIN([1]DATOS_CANTON!G$3:G$219))/(MAX([1]DATOS_CANTON!G$3:G$219)-MIN([1]DATOS_CANTON!G$3:G$219))</f>
        <v>4.9286192331387596E-3</v>
      </c>
      <c r="H159" s="500">
        <f>([1]DATOS_CANTON!H160-MIN([1]DATOS_CANTON!H$3:H$219))/(MAX([1]DATOS_CANTON!H$3:H$219)-MIN([1]DATOS_CANTON!H$3:H$219))</f>
        <v>3.1186565787045581E-2</v>
      </c>
      <c r="I159" s="500">
        <f>([1]DATOS_CANTON!I160-MIN([1]DATOS_CANTON!I$3:I$219))/(MAX([1]DATOS_CANTON!I$3:I$219)-MIN([1]DATOS_CANTON!I$3:I$219))</f>
        <v>3.7639498967824048E-3</v>
      </c>
      <c r="J159" s="500">
        <f>(MAX([1]DATOS_CANTON!J$3:J$219)-[1]DATOS_CANTON!J160)/(MAX([1]DATOS_CANTON!J$3:J$219)-MIN([1]DATOS_CANTON!J$3:J$219))</f>
        <v>0.99801347091608972</v>
      </c>
      <c r="K159" s="500">
        <f>(MAX([1]DATOS_CANTON!K$3:K$219)-[1]DATOS_CANTON!K160)/(MAX([1]DATOS_CANTON!K$3:K$219)-MIN([1]DATOS_CANTON!K$3:K$219))</f>
        <v>0.99870855320884366</v>
      </c>
      <c r="L159" s="500">
        <f>(MAX([1]DATOS_CANTON!L$3:L$219)-[1]DATOS_CANTON!L160)/(MAX([1]DATOS_CANTON!L$3:L$219)-MIN([1]DATOS_CANTON!L$3:L$219))</f>
        <v>0.99674421555100945</v>
      </c>
      <c r="M159" s="500">
        <f>(MAX([1]DATOS_CANTON!M$3:M$219)-[1]DATOS_CANTON!M160)/(MAX([1]DATOS_CANTON!M$3:M$219)-MIN([1]DATOS_CANTON!M$3:M$219))</f>
        <v>0.99750658415074644</v>
      </c>
      <c r="N159" s="500">
        <f>(MAX([1]DATOS_CANTON!N$3:N$219)-[1]DATOS_CANTON!N160)/(MAX([1]DATOS_CANTON!N$3:N$219)-MIN([1]DATOS_CANTON!N$3:N$219))</f>
        <v>0.99749623366586293</v>
      </c>
      <c r="O159" s="500">
        <f>(MAX([1]DATOS_CANTON!O$3:O$219)-[1]DATOS_CANTON!O160)/(MAX([1]DATOS_CANTON!O$3:O$219)-MIN([1]DATOS_CANTON!O$3:O$219))</f>
        <v>0.99832222617015187</v>
      </c>
      <c r="P159" s="500">
        <f>(MAX([1]DATOS_CANTON!P$3:P$219)-[1]DATOS_CANTON!P160)/(MAX([1]DATOS_CANTON!P$3:P$219)-MIN([1]DATOS_CANTON!P$3:P$219))</f>
        <v>0.9980726430030058</v>
      </c>
      <c r="Q159" s="500">
        <f>([1]DATOS_CANTON!Q160-MIN([1]DATOS_CANTON!Q$3:Q$219))/(MAX([1]DATOS_CANTON!Q$3:Q$219)-MIN([1]DATOS_CANTON!Q$3:Q$219))</f>
        <v>2.1857070953746381E-3</v>
      </c>
      <c r="R159" s="500">
        <f>(MAX([1]DATOS_CANTON!R$3:R$219)-[1]DATOS_CANTON!R160)/(MAX([1]DATOS_CANTON!R$3:R$219)-MIN([1]DATOS_CANTON!R$3:R$219))</f>
        <v>0.99884465950065682</v>
      </c>
      <c r="S159" s="500">
        <f>(MAX([1]DATOS_CANTON!S$3:S$219)-[1]DATOS_CANTON!S160)/(MAX([1]DATOS_CANTON!S$3:S$219)-MIN([1]DATOS_CANTON!S$3:S$219))</f>
        <v>0.99955200069931593</v>
      </c>
      <c r="T159" s="500">
        <f>([1]DATOS_CANTON!T160-MIN([1]DATOS_CANTON!T$3:T$219))/(MAX([1]DATOS_CANTON!T$3:T$219)-MIN([1]DATOS_CANTON!T$3:T$219))</f>
        <v>0.31884406439458418</v>
      </c>
      <c r="U159" s="500">
        <f>(MAX([1]DATOS_CANTON!U$3:U$219)-[1]DATOS_CANTON!U160)/(MAX([1]DATOS_CANTON!U$3:U$219)-MIN([1]DATOS_CANTON!U$3:U$219))</f>
        <v>0.92174615438072049</v>
      </c>
      <c r="V159" s="500">
        <f>(MAX([1]DATOS_CANTON!V$3:V$219)-[1]DATOS_CANTON!V160)/(MAX([1]DATOS_CANTON!V$3:V$219)-MIN([1]DATOS_CANTON!V$3:V$219))</f>
        <v>0.99921947068952544</v>
      </c>
      <c r="W159" s="500">
        <f>(MAX([1]DATOS_CANTON!W$3:W$219)-[1]DATOS_CANTON!W160)/(MAX([1]DATOS_CANTON!W$3:W$219)-MIN([1]DATOS_CANTON!W$3:W$219))</f>
        <v>0.99656865766709812</v>
      </c>
      <c r="X159" s="500">
        <f>([1]DATOS_CANTON!X160-MIN([1]DATOS_CANTON!X$3:X$219))/(MAX([1]DATOS_CANTON!X$3:X$219)-MIN([1]DATOS_CANTON!X$3:X$219))</f>
        <v>0</v>
      </c>
      <c r="Y159" s="500">
        <f>(MAX([1]DATOS_CANTON!Y$3:Y$219)-[1]DATOS_CANTON!Y160)/(MAX([1]DATOS_CANTON!Y$3:Y$219)-MIN([1]DATOS_CANTON!Y$3:Y$219))</f>
        <v>0.70782148404278022</v>
      </c>
      <c r="Z159" s="500">
        <f>(MAX([1]DATOS_CANTON!Z$3:Z$219)-[1]DATOS_CANTON!Z160)/(MAX([1]DATOS_CANTON!Z$3:Z$219)-MIN([1]DATOS_CANTON!Z$3:Z$219))</f>
        <v>0.99909556828459456</v>
      </c>
      <c r="AA159" s="500">
        <f>(MAX([1]DATOS_CANTON!AA$3:AA$219)-[1]DATOS_CANTON!AA160)/(MAX([1]DATOS_CANTON!AA$3:AA$219)-MIN([1]DATOS_CANTON!AA$3:AA$219))</f>
        <v>0.99475481824835321</v>
      </c>
      <c r="AB159" s="500">
        <f>(MAX([1]DATOS_CANTON!AB$3:AB$219)-[1]DATOS_CANTON!AB160)/(MAX([1]DATOS_CANTON!AB$3:AB$219)-MIN([1]DATOS_CANTON!AB$3:AB$219))</f>
        <v>0.2376033057851239</v>
      </c>
      <c r="AC159" s="500">
        <f>(MAX([1]DATOS_CANTON!AC$3:AC$219)-[1]DATOS_CANTON!AC160)/(MAX([1]DATOS_CANTON!AC$3:AC$219)-MIN([1]DATOS_CANTON!AC$3:AC$219))</f>
        <v>0.99721209164023683</v>
      </c>
      <c r="AD159" s="500">
        <f>([1]DATOS_CANTON!AD160-MIN([1]DATOS_CANTON!AD$3:AD$219))/(MAX([1]DATOS_CANTON!AD$3:AD$219)-MIN([1]DATOS_CANTON!AD$3:AD$219))</f>
        <v>1.7793594306049821E-3</v>
      </c>
      <c r="AE159" s="500">
        <f>(MAX([1]DATOS_CANTON!AE$3:AE$219)-[1]DATOS_CANTON!AE160)/(MAX([1]DATOS_CANTON!AE$3:AE$219)-MIN([1]DATOS_CANTON!AE$3:AE$219))</f>
        <v>0.99791376912378305</v>
      </c>
      <c r="AF159" s="500">
        <f>(MAX([1]DATOS_CANTON!AF$3:AF$219)-[1]DATOS_CANTON!AF160)/(MAX([1]DATOS_CANTON!AF$3:AF$219)-MIN([1]DATOS_CANTON!AF$3:AF$219))</f>
        <v>1</v>
      </c>
      <c r="AG159" s="500">
        <f>([1]DATOS_CANTON!AG160-MIN([1]DATOS_CANTON!AG$3:AG$219))/(MAX([1]DATOS_CANTON!AG$3:AG$219)-MIN([1]DATOS_CANTON!AG$3:AG$219))</f>
        <v>2.942009488069107E-3</v>
      </c>
      <c r="AH159" s="500">
        <f>(MAX([1]DATOS_CANTON!AH$3:AH$219)-[1]DATOS_CANTON!AH160)/(MAX([1]DATOS_CANTON!AH$3:AH$219)-MIN([1]DATOS_CANTON!AH$3:AH$219))</f>
        <v>1</v>
      </c>
      <c r="AI159" s="501">
        <f t="shared" si="8"/>
        <v>0.57318677558109554</v>
      </c>
      <c r="AJ159" s="501">
        <f t="shared" si="9"/>
        <v>0.74271118658658042</v>
      </c>
      <c r="AK159" s="501"/>
      <c r="AL159" s="502" t="str">
        <f t="shared" si="10"/>
        <v>VULNERABLE.</v>
      </c>
      <c r="AM159" s="503" t="str">
        <f t="shared" si="11"/>
        <v>3</v>
      </c>
    </row>
    <row r="160" spans="1:39">
      <c r="A160" s="492" t="str">
        <f>[1]DATOS_CANTON!A161</f>
        <v>MORONA SANTIAGO</v>
      </c>
      <c r="B160" s="499">
        <f>[1]DATOS_CANTON!B161</f>
        <v>1404</v>
      </c>
      <c r="C160" s="492" t="str">
        <f>[1]DATOS_CANTON!C161</f>
        <v>PALORA</v>
      </c>
      <c r="D160" s="500">
        <f>([1]DATOS_CANTON!D161-MIN([1]DATOS_CANTON!D$3:D$219))/(MAX([1]DATOS_CANTON!D$3:D$219)-MIN([1]DATOS_CANTON!D$3:D$219))</f>
        <v>0.16098207269005643</v>
      </c>
      <c r="E160" s="500">
        <f>([1]DATOS_CANTON!E161-MIN([1]DATOS_CANTON!E$3:E$219))/(MAX([1]DATOS_CANTON!E$3:E$219)-MIN([1]DATOS_CANTON!E$3:E$219))</f>
        <v>1.1292038562300767E-3</v>
      </c>
      <c r="F160" s="500">
        <f>([1]DATOS_CANTON!F161-MIN([1]DATOS_CANTON!F$3:F$219))/(MAX([1]DATOS_CANTON!F$3:F$219)-MIN([1]DATOS_CANTON!F$3:F$219))</f>
        <v>9.1324200913242004E-3</v>
      </c>
      <c r="G160" s="500">
        <f>([1]DATOS_CANTON!G161-MIN([1]DATOS_CANTON!G$3:G$219))/(MAX([1]DATOS_CANTON!G$3:G$219)-MIN([1]DATOS_CANTON!G$3:G$219))</f>
        <v>3.0848192322523171E-3</v>
      </c>
      <c r="H160" s="500">
        <f>([1]DATOS_CANTON!H161-MIN([1]DATOS_CANTON!H$3:H$219))/(MAX([1]DATOS_CANTON!H$3:H$219)-MIN([1]DATOS_CANTON!H$3:H$219))</f>
        <v>2.2513378852186749E-2</v>
      </c>
      <c r="I160" s="500">
        <f>([1]DATOS_CANTON!I161-MIN([1]DATOS_CANTON!I$3:I$219))/(MAX([1]DATOS_CANTON!I$3:I$219)-MIN([1]DATOS_CANTON!I$3:I$219))</f>
        <v>2.4291058096760675E-3</v>
      </c>
      <c r="J160" s="500">
        <f>(MAX([1]DATOS_CANTON!J$3:J$219)-[1]DATOS_CANTON!J161)/(MAX([1]DATOS_CANTON!J$3:J$219)-MIN([1]DATOS_CANTON!J$3:J$219))</f>
        <v>0.99841639898499612</v>
      </c>
      <c r="K160" s="500">
        <f>(MAX([1]DATOS_CANTON!K$3:K$219)-[1]DATOS_CANTON!K161)/(MAX([1]DATOS_CANTON!K$3:K$219)-MIN([1]DATOS_CANTON!K$3:K$219))</f>
        <v>0.99753451067142873</v>
      </c>
      <c r="L160" s="500">
        <f>(MAX([1]DATOS_CANTON!L$3:L$219)-[1]DATOS_CANTON!L161)/(MAX([1]DATOS_CANTON!L$3:L$219)-MIN([1]DATOS_CANTON!L$3:L$219))</f>
        <v>0.9977115942718493</v>
      </c>
      <c r="M160" s="500">
        <f>(MAX([1]DATOS_CANTON!M$3:M$219)-[1]DATOS_CANTON!M161)/(MAX([1]DATOS_CANTON!M$3:M$219)-MIN([1]DATOS_CANTON!M$3:M$219))</f>
        <v>0.99813605342335066</v>
      </c>
      <c r="N160" s="500">
        <f>(MAX([1]DATOS_CANTON!N$3:N$219)-[1]DATOS_CANTON!N161)/(MAX([1]DATOS_CANTON!N$3:N$219)-MIN([1]DATOS_CANTON!N$3:N$219))</f>
        <v>0.99852195870744398</v>
      </c>
      <c r="O160" s="500">
        <f>(MAX([1]DATOS_CANTON!O$3:O$219)-[1]DATOS_CANTON!O161)/(MAX([1]DATOS_CANTON!O$3:O$219)-MIN([1]DATOS_CANTON!O$3:O$219))</f>
        <v>0.99885779653525841</v>
      </c>
      <c r="P160" s="500">
        <f>(MAX([1]DATOS_CANTON!P$3:P$219)-[1]DATOS_CANTON!P161)/(MAX([1]DATOS_CANTON!P$3:P$219)-MIN([1]DATOS_CANTON!P$3:P$219))</f>
        <v>0.99837621937982168</v>
      </c>
      <c r="Q160" s="500">
        <f>([1]DATOS_CANTON!Q161-MIN([1]DATOS_CANTON!Q$3:Q$219))/(MAX([1]DATOS_CANTON!Q$3:Q$219)-MIN([1]DATOS_CANTON!Q$3:Q$219))</f>
        <v>1.5576703214365746E-3</v>
      </c>
      <c r="R160" s="500">
        <f>(MAX([1]DATOS_CANTON!R$3:R$219)-[1]DATOS_CANTON!R161)/(MAX([1]DATOS_CANTON!R$3:R$219)-MIN([1]DATOS_CANTON!R$3:R$219))</f>
        <v>0.99922977300043792</v>
      </c>
      <c r="S160" s="500">
        <f>(MAX([1]DATOS_CANTON!S$3:S$219)-[1]DATOS_CANTON!S161)/(MAX([1]DATOS_CANTON!S$3:S$219)-MIN([1]DATOS_CANTON!S$3:S$219))</f>
        <v>0.99934439126729169</v>
      </c>
      <c r="T160" s="500">
        <f>([1]DATOS_CANTON!T161-MIN([1]DATOS_CANTON!T$3:T$219))/(MAX([1]DATOS_CANTON!T$3:T$219)-MIN([1]DATOS_CANTON!T$3:T$219))</f>
        <v>0.26965167882817814</v>
      </c>
      <c r="U160" s="500">
        <f>(MAX([1]DATOS_CANTON!U$3:U$219)-[1]DATOS_CANTON!U161)/(MAX([1]DATOS_CANTON!U$3:U$219)-MIN([1]DATOS_CANTON!U$3:U$219))</f>
        <v>0.95194212471717399</v>
      </c>
      <c r="V160" s="500">
        <f>(MAX([1]DATOS_CANTON!V$3:V$219)-[1]DATOS_CANTON!V161)/(MAX([1]DATOS_CANTON!V$3:V$219)-MIN([1]DATOS_CANTON!V$3:V$219))</f>
        <v>0.9984406702649844</v>
      </c>
      <c r="W160" s="500">
        <f>(MAX([1]DATOS_CANTON!W$3:W$219)-[1]DATOS_CANTON!W161)/(MAX([1]DATOS_CANTON!W$3:W$219)-MIN([1]DATOS_CANTON!W$3:W$219))</f>
        <v>0.99743162999034296</v>
      </c>
      <c r="X160" s="500">
        <f>([1]DATOS_CANTON!X161-MIN([1]DATOS_CANTON!X$3:X$219))/(MAX([1]DATOS_CANTON!X$3:X$219)-MIN([1]DATOS_CANTON!X$3:X$219))</f>
        <v>2.1276595744680851E-2</v>
      </c>
      <c r="Y160" s="500">
        <f>(MAX([1]DATOS_CANTON!Y$3:Y$219)-[1]DATOS_CANTON!Y161)/(MAX([1]DATOS_CANTON!Y$3:Y$219)-MIN([1]DATOS_CANTON!Y$3:Y$219))</f>
        <v>0.57342369299878837</v>
      </c>
      <c r="Z160" s="500">
        <f>(MAX([1]DATOS_CANTON!Z$3:Z$219)-[1]DATOS_CANTON!Z161)/(MAX([1]DATOS_CANTON!Z$3:Z$219)-MIN([1]DATOS_CANTON!Z$3:Z$219))</f>
        <v>0.99939704552306297</v>
      </c>
      <c r="AA160" s="500">
        <f>(MAX([1]DATOS_CANTON!AA$3:AA$219)-[1]DATOS_CANTON!AA161)/(MAX([1]DATOS_CANTON!AA$3:AA$219)-MIN([1]DATOS_CANTON!AA$3:AA$219))</f>
        <v>0.99695047572578677</v>
      </c>
      <c r="AB160" s="500">
        <f>(MAX([1]DATOS_CANTON!AB$3:AB$219)-[1]DATOS_CANTON!AB161)/(MAX([1]DATOS_CANTON!AB$3:AB$219)-MIN([1]DATOS_CANTON!AB$3:AB$219))</f>
        <v>0.22479338842975205</v>
      </c>
      <c r="AC160" s="500">
        <f>(MAX([1]DATOS_CANTON!AC$3:AC$219)-[1]DATOS_CANTON!AC161)/(MAX([1]DATOS_CANTON!AC$3:AC$219)-MIN([1]DATOS_CANTON!AC$3:AC$219))</f>
        <v>0.99816294146226525</v>
      </c>
      <c r="AD160" s="500">
        <f>([1]DATOS_CANTON!AD161-MIN([1]DATOS_CANTON!AD$3:AD$219))/(MAX([1]DATOS_CANTON!AD$3:AD$219)-MIN([1]DATOS_CANTON!AD$3:AD$219))</f>
        <v>3.5587188612099642E-3</v>
      </c>
      <c r="AE160" s="500">
        <f>(MAX([1]DATOS_CANTON!AE$3:AE$219)-[1]DATOS_CANTON!AE161)/(MAX([1]DATOS_CANTON!AE$3:AE$219)-MIN([1]DATOS_CANTON!AE$3:AE$219))</f>
        <v>0.99513212795549377</v>
      </c>
      <c r="AF160" s="500">
        <f>(MAX([1]DATOS_CANTON!AF$3:AF$219)-[1]DATOS_CANTON!AF161)/(MAX([1]DATOS_CANTON!AF$3:AF$219)-MIN([1]DATOS_CANTON!AF$3:AF$219))</f>
        <v>1</v>
      </c>
      <c r="AG160" s="500">
        <f>([1]DATOS_CANTON!AG161-MIN([1]DATOS_CANTON!AG$3:AG$219))/(MAX([1]DATOS_CANTON!AG$3:AG$219)-MIN([1]DATOS_CANTON!AG$3:AG$219))</f>
        <v>2.2516462507965729E-2</v>
      </c>
      <c r="AH160" s="500">
        <f>(MAX([1]DATOS_CANTON!AH$3:AH$219)-[1]DATOS_CANTON!AH161)/(MAX([1]DATOS_CANTON!AH$3:AH$219)-MIN([1]DATOS_CANTON!AH$3:AH$219))</f>
        <v>1</v>
      </c>
      <c r="AI160" s="501">
        <f t="shared" si="8"/>
        <v>0.56800552173918506</v>
      </c>
      <c r="AJ160" s="501">
        <f t="shared" si="9"/>
        <v>0.72961990866321025</v>
      </c>
      <c r="AK160" s="501"/>
      <c r="AL160" s="502" t="str">
        <f t="shared" si="10"/>
        <v>MODERADAMENTE VULNERABLE</v>
      </c>
      <c r="AM160" s="503" t="str">
        <f t="shared" si="11"/>
        <v>2</v>
      </c>
    </row>
    <row r="161" spans="1:39">
      <c r="A161" s="492" t="str">
        <f>[1]DATOS_CANTON!A162</f>
        <v>MORONA SANTIAGO</v>
      </c>
      <c r="B161" s="499">
        <f>[1]DATOS_CANTON!B162</f>
        <v>1405</v>
      </c>
      <c r="C161" s="492" t="str">
        <f>[1]DATOS_CANTON!C162</f>
        <v>SANTIAGO</v>
      </c>
      <c r="D161" s="500">
        <f>([1]DATOS_CANTON!D162-MIN([1]DATOS_CANTON!D$3:D$219))/(MAX([1]DATOS_CANTON!D$3:D$219)-MIN([1]DATOS_CANTON!D$3:D$219))</f>
        <v>9.2914889085364952E-2</v>
      </c>
      <c r="E161" s="500">
        <f>([1]DATOS_CANTON!E162-MIN([1]DATOS_CANTON!E$3:E$219))/(MAX([1]DATOS_CANTON!E$3:E$219)-MIN([1]DATOS_CANTON!E$3:E$219))</f>
        <v>1.6100882113982671E-3</v>
      </c>
      <c r="F161" s="500">
        <f>([1]DATOS_CANTON!F162-MIN([1]DATOS_CANTON!F$3:F$219))/(MAX([1]DATOS_CANTON!F$3:F$219)-MIN([1]DATOS_CANTON!F$3:F$219))</f>
        <v>0</v>
      </c>
      <c r="G161" s="500">
        <f>([1]DATOS_CANTON!G162-MIN([1]DATOS_CANTON!G$3:G$219))/(MAX([1]DATOS_CANTON!G$3:G$219)-MIN([1]DATOS_CANTON!G$3:G$219))</f>
        <v>4.6493899060814376E-3</v>
      </c>
      <c r="H161" s="500">
        <f>([1]DATOS_CANTON!H162-MIN([1]DATOS_CANTON!H$3:H$219))/(MAX([1]DATOS_CANTON!H$3:H$219)-MIN([1]DATOS_CANTON!H$3:H$219))</f>
        <v>3.6907178446207785E-2</v>
      </c>
      <c r="I161" s="500">
        <f>([1]DATOS_CANTON!I162-MIN([1]DATOS_CANTON!I$3:I$219))/(MAX([1]DATOS_CANTON!I$3:I$219)-MIN([1]DATOS_CANTON!I$3:I$219))</f>
        <v>3.9890108184456831E-3</v>
      </c>
      <c r="J161" s="500">
        <f>(MAX([1]DATOS_CANTON!J$3:J$219)-[1]DATOS_CANTON!J162)/(MAX([1]DATOS_CANTON!J$3:J$219)-MIN([1]DATOS_CANTON!J$3:J$219))</f>
        <v>0.99776796590666317</v>
      </c>
      <c r="K161" s="500">
        <f>(MAX([1]DATOS_CANTON!K$3:K$219)-[1]DATOS_CANTON!K162)/(MAX([1]DATOS_CANTON!K$3:K$219)-MIN([1]DATOS_CANTON!K$3:K$219))</f>
        <v>0.99686716017647714</v>
      </c>
      <c r="L161" s="500">
        <f>(MAX([1]DATOS_CANTON!L$3:L$219)-[1]DATOS_CANTON!L162)/(MAX([1]DATOS_CANTON!L$3:L$219)-MIN([1]DATOS_CANTON!L$3:L$219))</f>
        <v>0.99697258036379788</v>
      </c>
      <c r="M161" s="500">
        <f>(MAX([1]DATOS_CANTON!M$3:M$219)-[1]DATOS_CANTON!M162)/(MAX([1]DATOS_CANTON!M$3:M$219)-MIN([1]DATOS_CANTON!M$3:M$219))</f>
        <v>0.99729132522850872</v>
      </c>
      <c r="N161" s="500">
        <f>(MAX([1]DATOS_CANTON!N$3:N$219)-[1]DATOS_CANTON!N162)/(MAX([1]DATOS_CANTON!N$3:N$219)-MIN([1]DATOS_CANTON!N$3:N$219))</f>
        <v>0.99745171434982205</v>
      </c>
      <c r="O161" s="500">
        <f>(MAX([1]DATOS_CANTON!O$3:O$219)-[1]DATOS_CANTON!O162)/(MAX([1]DATOS_CANTON!O$3:O$219)-MIN([1]DATOS_CANTON!O$3:O$219))</f>
        <v>0.99799291105892141</v>
      </c>
      <c r="P161" s="500">
        <f>(MAX([1]DATOS_CANTON!P$3:P$219)-[1]DATOS_CANTON!P162)/(MAX([1]DATOS_CANTON!P$3:P$219)-MIN([1]DATOS_CANTON!P$3:P$219))</f>
        <v>0.9980885278134205</v>
      </c>
      <c r="Q161" s="500">
        <f>([1]DATOS_CANTON!Q162-MIN([1]DATOS_CANTON!Q$3:Q$219))/(MAX([1]DATOS_CANTON!Q$3:Q$219)-MIN([1]DATOS_CANTON!Q$3:Q$219))</f>
        <v>2.1886882825926986E-3</v>
      </c>
      <c r="R161" s="500">
        <f>(MAX([1]DATOS_CANTON!R$3:R$219)-[1]DATOS_CANTON!R162)/(MAX([1]DATOS_CANTON!R$3:R$219)-MIN([1]DATOS_CANTON!R$3:R$219))</f>
        <v>0.99875148687974213</v>
      </c>
      <c r="S161" s="500">
        <f>(MAX([1]DATOS_CANTON!S$3:S$219)-[1]DATOS_CANTON!S162)/(MAX([1]DATOS_CANTON!S$3:S$219)-MIN([1]DATOS_CANTON!S$3:S$219))</f>
        <v>0.99954653729321008</v>
      </c>
      <c r="T161" s="500">
        <f>([1]DATOS_CANTON!T162-MIN([1]DATOS_CANTON!T$3:T$219))/(MAX([1]DATOS_CANTON!T$3:T$219)-MIN([1]DATOS_CANTON!T$3:T$219))</f>
        <v>0.31354571471725112</v>
      </c>
      <c r="U161" s="500">
        <f>(MAX([1]DATOS_CANTON!U$3:U$219)-[1]DATOS_CANTON!U162)/(MAX([1]DATOS_CANTON!U$3:U$219)-MIN([1]DATOS_CANTON!U$3:U$219))</f>
        <v>0.95575234785583318</v>
      </c>
      <c r="V161" s="500">
        <f>(MAX([1]DATOS_CANTON!V$3:V$219)-[1]DATOS_CANTON!V162)/(MAX([1]DATOS_CANTON!V$3:V$219)-MIN([1]DATOS_CANTON!V$3:V$219))</f>
        <v>0.99935025904652752</v>
      </c>
      <c r="W161" s="500">
        <f>(MAX([1]DATOS_CANTON!W$3:W$219)-[1]DATOS_CANTON!W162)/(MAX([1]DATOS_CANTON!W$3:W$219)-MIN([1]DATOS_CANTON!W$3:W$219))</f>
        <v>0.99751381783065196</v>
      </c>
      <c r="X161" s="500">
        <f>([1]DATOS_CANTON!X162-MIN([1]DATOS_CANTON!X$3:X$219))/(MAX([1]DATOS_CANTON!X$3:X$219)-MIN([1]DATOS_CANTON!X$3:X$219))</f>
        <v>0</v>
      </c>
      <c r="Y161" s="500">
        <f>(MAX([1]DATOS_CANTON!Y$3:Y$219)-[1]DATOS_CANTON!Y162)/(MAX([1]DATOS_CANTON!Y$3:Y$219)-MIN([1]DATOS_CANTON!Y$3:Y$219))</f>
        <v>1</v>
      </c>
      <c r="Z161" s="500">
        <f>(MAX([1]DATOS_CANTON!Z$3:Z$219)-[1]DATOS_CANTON!Z162)/(MAX([1]DATOS_CANTON!Z$3:Z$219)-MIN([1]DATOS_CANTON!Z$3:Z$219))</f>
        <v>0.99849261380765753</v>
      </c>
      <c r="AA161" s="500">
        <f>(MAX([1]DATOS_CANTON!AA$3:AA$219)-[1]DATOS_CANTON!AA162)/(MAX([1]DATOS_CANTON!AA$3:AA$219)-MIN([1]DATOS_CANTON!AA$3:AA$219))</f>
        <v>0.99475481824835321</v>
      </c>
      <c r="AB161" s="500">
        <f>(MAX([1]DATOS_CANTON!AB$3:AB$219)-[1]DATOS_CANTON!AB162)/(MAX([1]DATOS_CANTON!AB$3:AB$219)-MIN([1]DATOS_CANTON!AB$3:AB$219))</f>
        <v>1</v>
      </c>
      <c r="AC161" s="500">
        <f>(MAX([1]DATOS_CANTON!AC$3:AC$219)-[1]DATOS_CANTON!AC162)/(MAX([1]DATOS_CANTON!AC$3:AC$219)-MIN([1]DATOS_CANTON!AC$3:AC$219))</f>
        <v>0.99753112677789102</v>
      </c>
      <c r="AD161" s="500">
        <f>([1]DATOS_CANTON!AD162-MIN([1]DATOS_CANTON!AD$3:AD$219))/(MAX([1]DATOS_CANTON!AD$3:AD$219)-MIN([1]DATOS_CANTON!AD$3:AD$219))</f>
        <v>0</v>
      </c>
      <c r="AE161" s="500">
        <f>(MAX([1]DATOS_CANTON!AE$3:AE$219)-[1]DATOS_CANTON!AE162)/(MAX([1]DATOS_CANTON!AE$3:AE$219)-MIN([1]DATOS_CANTON!AE$3:AE$219))</f>
        <v>1</v>
      </c>
      <c r="AF161" s="500">
        <f>(MAX([1]DATOS_CANTON!AF$3:AF$219)-[1]DATOS_CANTON!AF162)/(MAX([1]DATOS_CANTON!AF$3:AF$219)-MIN([1]DATOS_CANTON!AF$3:AF$219))</f>
        <v>1</v>
      </c>
      <c r="AG161" s="500">
        <f>([1]DATOS_CANTON!AG162-MIN([1]DATOS_CANTON!AG$3:AG$219))/(MAX([1]DATOS_CANTON!AG$3:AG$219)-MIN([1]DATOS_CANTON!AG$3:AG$219))</f>
        <v>8.7446010054520993E-4</v>
      </c>
      <c r="AH161" s="500">
        <f>(MAX([1]DATOS_CANTON!AH$3:AH$219)-[1]DATOS_CANTON!AH162)/(MAX([1]DATOS_CANTON!AH$3:AH$219)-MIN([1]DATOS_CANTON!AH$3:AH$219))</f>
        <v>1</v>
      </c>
      <c r="AI161" s="501">
        <f t="shared" si="8"/>
        <v>0.63771544466307495</v>
      </c>
      <c r="AJ161" s="501">
        <f t="shared" si="9"/>
        <v>0.90575333174152417</v>
      </c>
      <c r="AK161" s="501"/>
      <c r="AL161" s="502" t="str">
        <f t="shared" si="10"/>
        <v>MUY ALTAMENTE VULNERABLE</v>
      </c>
      <c r="AM161" s="503" t="str">
        <f t="shared" si="11"/>
        <v>5</v>
      </c>
    </row>
    <row r="162" spans="1:39">
      <c r="A162" s="492" t="str">
        <f>[1]DATOS_CANTON!A163</f>
        <v>MORONA SANTIAGO</v>
      </c>
      <c r="B162" s="499">
        <f>[1]DATOS_CANTON!B163</f>
        <v>1406</v>
      </c>
      <c r="C162" s="492" t="str">
        <f>[1]DATOS_CANTON!C163</f>
        <v>SUCUA</v>
      </c>
      <c r="D162" s="500">
        <f>([1]DATOS_CANTON!D163-MIN([1]DATOS_CANTON!D$3:D$219))/(MAX([1]DATOS_CANTON!D$3:D$219)-MIN([1]DATOS_CANTON!D$3:D$219))</f>
        <v>8.333295261531877E-2</v>
      </c>
      <c r="E162" s="500">
        <f>([1]DATOS_CANTON!E163-MIN([1]DATOS_CANTON!E$3:E$219))/(MAX([1]DATOS_CANTON!E$3:E$219)-MIN([1]DATOS_CANTON!E$3:E$219))</f>
        <v>5.2275609589996783E-3</v>
      </c>
      <c r="F162" s="500">
        <f>([1]DATOS_CANTON!F163-MIN([1]DATOS_CANTON!F$3:F$219))/(MAX([1]DATOS_CANTON!F$3:F$219)-MIN([1]DATOS_CANTON!F$3:F$219))</f>
        <v>0</v>
      </c>
      <c r="G162" s="500">
        <f>([1]DATOS_CANTON!G163-MIN([1]DATOS_CANTON!G$3:G$219))/(MAX([1]DATOS_CANTON!G$3:G$219)-MIN([1]DATOS_CANTON!G$3:G$219))</f>
        <v>9.8838317355210738E-3</v>
      </c>
      <c r="H162" s="500">
        <f>([1]DATOS_CANTON!H163-MIN([1]DATOS_CANTON!H$3:H$219))/(MAX([1]DATOS_CANTON!H$3:H$219)-MIN([1]DATOS_CANTON!H$3:H$219))</f>
        <v>4.0597896290828564E-2</v>
      </c>
      <c r="I162" s="500">
        <f>([1]DATOS_CANTON!I163-MIN([1]DATOS_CANTON!I$3:I$219))/(MAX([1]DATOS_CANTON!I$3:I$219)-MIN([1]DATOS_CANTON!I$3:I$219))</f>
        <v>6.068884163471836E-3</v>
      </c>
      <c r="J162" s="500">
        <f>(MAX([1]DATOS_CANTON!J$3:J$219)-[1]DATOS_CANTON!J163)/(MAX([1]DATOS_CANTON!J$3:J$219)-MIN([1]DATOS_CANTON!J$3:J$219))</f>
        <v>0.99551906505695342</v>
      </c>
      <c r="K162" s="500">
        <f>(MAX([1]DATOS_CANTON!K$3:K$219)-[1]DATOS_CANTON!K163)/(MAX([1]DATOS_CANTON!K$3:K$219)-MIN([1]DATOS_CANTON!K$3:K$219))</f>
        <v>0.99038520953569709</v>
      </c>
      <c r="L162" s="500">
        <f>(MAX([1]DATOS_CANTON!L$3:L$219)-[1]DATOS_CANTON!L163)/(MAX([1]DATOS_CANTON!L$3:L$219)-MIN([1]DATOS_CANTON!L$3:L$219))</f>
        <v>0.99427819274624551</v>
      </c>
      <c r="M162" s="500">
        <f>(MAX([1]DATOS_CANTON!M$3:M$219)-[1]DATOS_CANTON!M163)/(MAX([1]DATOS_CANTON!M$3:M$219)-MIN([1]DATOS_CANTON!M$3:M$219))</f>
        <v>0.99488596984744337</v>
      </c>
      <c r="N162" s="500">
        <f>(MAX([1]DATOS_CANTON!N$3:N$219)-[1]DATOS_CANTON!N163)/(MAX([1]DATOS_CANTON!N$3:N$219)-MIN([1]DATOS_CANTON!N$3:N$219))</f>
        <v>0.99483575933926216</v>
      </c>
      <c r="O162" s="500">
        <f>(MAX([1]DATOS_CANTON!O$3:O$219)-[1]DATOS_CANTON!O163)/(MAX([1]DATOS_CANTON!O$3:O$219)-MIN([1]DATOS_CANTON!O$3:O$219))</f>
        <v>0.99677444514736846</v>
      </c>
      <c r="P162" s="500">
        <f>(MAX([1]DATOS_CANTON!P$3:P$219)-[1]DATOS_CANTON!P163)/(MAX([1]DATOS_CANTON!P$3:P$219)-MIN([1]DATOS_CANTON!P$3:P$219))</f>
        <v>0.99517454759177448</v>
      </c>
      <c r="Q162" s="500">
        <f>([1]DATOS_CANTON!Q163-MIN([1]DATOS_CANTON!Q$3:Q$219))/(MAX([1]DATOS_CANTON!Q$3:Q$219)-MIN([1]DATOS_CANTON!Q$3:Q$219))</f>
        <v>4.5815878896225369E-3</v>
      </c>
      <c r="R162" s="500">
        <f>(MAX([1]DATOS_CANTON!R$3:R$219)-[1]DATOS_CANTON!R163)/(MAX([1]DATOS_CANTON!R$3:R$219)-MIN([1]DATOS_CANTON!R$3:R$219))</f>
        <v>0.99707127394924577</v>
      </c>
      <c r="S162" s="500">
        <f>(MAX([1]DATOS_CANTON!S$3:S$219)-[1]DATOS_CANTON!S163)/(MAX([1]DATOS_CANTON!S$3:S$219)-MIN([1]DATOS_CANTON!S$3:S$219))</f>
        <v>0.99835551476212325</v>
      </c>
      <c r="T162" s="500">
        <f>([1]DATOS_CANTON!T163-MIN([1]DATOS_CANTON!T$3:T$219))/(MAX([1]DATOS_CANTON!T$3:T$219)-MIN([1]DATOS_CANTON!T$3:T$219))</f>
        <v>0.3729594999887465</v>
      </c>
      <c r="U162" s="500">
        <f>(MAX([1]DATOS_CANTON!U$3:U$219)-[1]DATOS_CANTON!U163)/(MAX([1]DATOS_CANTON!U$3:U$219)-MIN([1]DATOS_CANTON!U$3:U$219))</f>
        <v>0.92747911671001293</v>
      </c>
      <c r="V162" s="500">
        <f>(MAX([1]DATOS_CANTON!V$3:V$219)-[1]DATOS_CANTON!V163)/(MAX([1]DATOS_CANTON!V$3:V$219)-MIN([1]DATOS_CANTON!V$3:V$219))</f>
        <v>0.99802422031715476</v>
      </c>
      <c r="W162" s="500">
        <f>(MAX([1]DATOS_CANTON!W$3:W$219)-[1]DATOS_CANTON!W163)/(MAX([1]DATOS_CANTON!W$3:W$219)-MIN([1]DATOS_CANTON!W$3:W$219))</f>
        <v>0.99360989541597322</v>
      </c>
      <c r="X162" s="500">
        <f>([1]DATOS_CANTON!X163-MIN([1]DATOS_CANTON!X$3:X$219))/(MAX([1]DATOS_CANTON!X$3:X$219)-MIN([1]DATOS_CANTON!X$3:X$219))</f>
        <v>2.1276595744680851E-2</v>
      </c>
      <c r="Y162" s="500">
        <f>(MAX([1]DATOS_CANTON!Y$3:Y$219)-[1]DATOS_CANTON!Y163)/(MAX([1]DATOS_CANTON!Y$3:Y$219)-MIN([1]DATOS_CANTON!Y$3:Y$219))</f>
        <v>0.76611204697027901</v>
      </c>
      <c r="Z162" s="500">
        <f>(MAX([1]DATOS_CANTON!Z$3:Z$219)-[1]DATOS_CANTON!Z163)/(MAX([1]DATOS_CANTON!Z$3:Z$219)-MIN([1]DATOS_CANTON!Z$3:Z$219))</f>
        <v>0.99547784142297258</v>
      </c>
      <c r="AA162" s="500">
        <f>(MAX([1]DATOS_CANTON!AA$3:AA$219)-[1]DATOS_CANTON!AA163)/(MAX([1]DATOS_CANTON!AA$3:AA$219)-MIN([1]DATOS_CANTON!AA$3:AA$219))</f>
        <v>0.98938765552573793</v>
      </c>
      <c r="AB162" s="500">
        <f>(MAX([1]DATOS_CANTON!AB$3:AB$219)-[1]DATOS_CANTON!AB163)/(MAX([1]DATOS_CANTON!AB$3:AB$219)-MIN([1]DATOS_CANTON!AB$3:AB$219))</f>
        <v>0.19702479338842971</v>
      </c>
      <c r="AC162" s="500">
        <f>(MAX([1]DATOS_CANTON!AC$3:AC$219)-[1]DATOS_CANTON!AC163)/(MAX([1]DATOS_CANTON!AC$3:AC$219)-MIN([1]DATOS_CANTON!AC$3:AC$219))</f>
        <v>0.9946264473873524</v>
      </c>
      <c r="AD162" s="500">
        <f>([1]DATOS_CANTON!AD163-MIN([1]DATOS_CANTON!AD$3:AD$219))/(MAX([1]DATOS_CANTON!AD$3:AD$219)-MIN([1]DATOS_CANTON!AD$3:AD$219))</f>
        <v>1.0676156583629894E-2</v>
      </c>
      <c r="AE162" s="500">
        <f>(MAX([1]DATOS_CANTON!AE$3:AE$219)-[1]DATOS_CANTON!AE163)/(MAX([1]DATOS_CANTON!AE$3:AE$219)-MIN([1]DATOS_CANTON!AE$3:AE$219))</f>
        <v>0.99721835883171073</v>
      </c>
      <c r="AF162" s="500">
        <f>(MAX([1]DATOS_CANTON!AF$3:AF$219)-[1]DATOS_CANTON!AF163)/(MAX([1]DATOS_CANTON!AF$3:AF$219)-MIN([1]DATOS_CANTON!AF$3:AF$219))</f>
        <v>1</v>
      </c>
      <c r="AG162" s="500">
        <f>([1]DATOS_CANTON!AG163-MIN([1]DATOS_CANTON!AG$3:AG$219))/(MAX([1]DATOS_CANTON!AG$3:AG$219)-MIN([1]DATOS_CANTON!AG$3:AG$219))</f>
        <v>2.4074205197196062E-4</v>
      </c>
      <c r="AH162" s="500">
        <f>(MAX([1]DATOS_CANTON!AH$3:AH$219)-[1]DATOS_CANTON!AH163)/(MAX([1]DATOS_CANTON!AH$3:AH$219)-MIN([1]DATOS_CANTON!AH$3:AH$219))</f>
        <v>1</v>
      </c>
      <c r="AI162" s="501">
        <f t="shared" si="8"/>
        <v>0.57345053277357594</v>
      </c>
      <c r="AJ162" s="501">
        <f t="shared" si="9"/>
        <v>0.74337761189914064</v>
      </c>
      <c r="AK162" s="501"/>
      <c r="AL162" s="502" t="str">
        <f t="shared" si="10"/>
        <v>VULNERABLE.</v>
      </c>
      <c r="AM162" s="503" t="str">
        <f t="shared" si="11"/>
        <v>3</v>
      </c>
    </row>
    <row r="163" spans="1:39">
      <c r="A163" s="492" t="str">
        <f>[1]DATOS_CANTON!A164</f>
        <v>MORONA SANTIAGO</v>
      </c>
      <c r="B163" s="499">
        <f>[1]DATOS_CANTON!B164</f>
        <v>1407</v>
      </c>
      <c r="C163" s="492" t="str">
        <f>[1]DATOS_CANTON!C164</f>
        <v>HUAMBOYA</v>
      </c>
      <c r="D163" s="500">
        <f>([1]DATOS_CANTON!D164-MIN([1]DATOS_CANTON!D$3:D$219))/(MAX([1]DATOS_CANTON!D$3:D$219)-MIN([1]DATOS_CANTON!D$3:D$219))</f>
        <v>0.13519433103539505</v>
      </c>
      <c r="E163" s="500">
        <f>([1]DATOS_CANTON!E164-MIN([1]DATOS_CANTON!E$3:E$219))/(MAX([1]DATOS_CANTON!E$3:E$219)-MIN([1]DATOS_CANTON!E$3:E$219))</f>
        <v>3.2103433324805427E-3</v>
      </c>
      <c r="F163" s="500">
        <f>([1]DATOS_CANTON!F164-MIN([1]DATOS_CANTON!F$3:F$219))/(MAX([1]DATOS_CANTON!F$3:F$219)-MIN([1]DATOS_CANTON!F$3:F$219))</f>
        <v>0</v>
      </c>
      <c r="G163" s="500">
        <f>([1]DATOS_CANTON!G164-MIN([1]DATOS_CANTON!G$3:G$219))/(MAX([1]DATOS_CANTON!G$3:G$219)-MIN([1]DATOS_CANTON!G$3:G$219))</f>
        <v>6.1031552913957477E-3</v>
      </c>
      <c r="H163" s="500">
        <f>([1]DATOS_CANTON!H164-MIN([1]DATOS_CANTON!H$3:H$219))/(MAX([1]DATOS_CANTON!H$3:H$219)-MIN([1]DATOS_CANTON!H$3:H$219))</f>
        <v>3.9675216829673371E-2</v>
      </c>
      <c r="I163" s="500">
        <f>([1]DATOS_CANTON!I164-MIN([1]DATOS_CANTON!I$3:I$219))/(MAX([1]DATOS_CANTON!I$3:I$219)-MIN([1]DATOS_CANTON!I$3:I$219))</f>
        <v>2.5843202384093623E-3</v>
      </c>
      <c r="J163" s="500">
        <f>(MAX([1]DATOS_CANTON!J$3:J$219)-[1]DATOS_CANTON!J164)/(MAX([1]DATOS_CANTON!J$3:J$219)-MIN([1]DATOS_CANTON!J$3:J$219))</f>
        <v>0.9995820792587623</v>
      </c>
      <c r="K163" s="500">
        <f>(MAX([1]DATOS_CANTON!K$3:K$219)-[1]DATOS_CANTON!K164)/(MAX([1]DATOS_CANTON!K$3:K$219)-MIN([1]DATOS_CANTON!K$3:K$219))</f>
        <v>0.99933882867629797</v>
      </c>
      <c r="L163" s="500">
        <f>(MAX([1]DATOS_CANTON!L$3:L$219)-[1]DATOS_CANTON!L164)/(MAX([1]DATOS_CANTON!L$3:L$219)-MIN([1]DATOS_CANTON!L$3:L$219))</f>
        <v>0.9983173953724408</v>
      </c>
      <c r="M163" s="500">
        <f>(MAX([1]DATOS_CANTON!M$3:M$219)-[1]DATOS_CANTON!M164)/(MAX([1]DATOS_CANTON!M$3:M$219)-MIN([1]DATOS_CANTON!M$3:M$219))</f>
        <v>0.9987557381994896</v>
      </c>
      <c r="N163" s="500">
        <f>(MAX([1]DATOS_CANTON!N$3:N$219)-[1]DATOS_CANTON!N164)/(MAX([1]DATOS_CANTON!N$3:N$219)-MIN([1]DATOS_CANTON!N$3:N$219))</f>
        <v>0.99884784010086292</v>
      </c>
      <c r="O163" s="500">
        <f>(MAX([1]DATOS_CANTON!O$3:O$219)-[1]DATOS_CANTON!O164)/(MAX([1]DATOS_CANTON!O$3:O$219)-MIN([1]DATOS_CANTON!O$3:O$219))</f>
        <v>0.99977987884670383</v>
      </c>
      <c r="P163" s="500">
        <f>(MAX([1]DATOS_CANTON!P$3:P$219)-[1]DATOS_CANTON!P164)/(MAX([1]DATOS_CANTON!P$3:P$219)-MIN([1]DATOS_CANTON!P$3:P$219))</f>
        <v>0.99923223416328522</v>
      </c>
      <c r="Q163" s="500">
        <f>([1]DATOS_CANTON!Q164-MIN([1]DATOS_CANTON!Q$3:Q$219))/(MAX([1]DATOS_CANTON!Q$3:Q$219)-MIN([1]DATOS_CANTON!Q$3:Q$219))</f>
        <v>1.1830344610336471E-3</v>
      </c>
      <c r="R163" s="500">
        <f>(MAX([1]DATOS_CANTON!R$3:R$219)-[1]DATOS_CANTON!R164)/(MAX([1]DATOS_CANTON!R$3:R$219)-MIN([1]DATOS_CANTON!R$3:R$219))</f>
        <v>0.99977327995577403</v>
      </c>
      <c r="S163" s="500">
        <f>(MAX([1]DATOS_CANTON!S$3:S$219)-[1]DATOS_CANTON!S164)/(MAX([1]DATOS_CANTON!S$3:S$219)-MIN([1]DATOS_CANTON!S$3:S$219))</f>
        <v>0.99969951266417534</v>
      </c>
      <c r="T163" s="500">
        <f>([1]DATOS_CANTON!T164-MIN([1]DATOS_CANTON!T$3:T$219))/(MAX([1]DATOS_CANTON!T$3:T$219)-MIN([1]DATOS_CANTON!T$3:T$219))</f>
        <v>0.38249884727811279</v>
      </c>
      <c r="U163" s="500">
        <f>(MAX([1]DATOS_CANTON!U$3:U$219)-[1]DATOS_CANTON!U164)/(MAX([1]DATOS_CANTON!U$3:U$219)-MIN([1]DATOS_CANTON!U$3:U$219))</f>
        <v>0.90412289451404948</v>
      </c>
      <c r="V163" s="500">
        <f>(MAX([1]DATOS_CANTON!V$3:V$219)-[1]DATOS_CANTON!V164)/(MAX([1]DATOS_CANTON!V$3:V$219)-MIN([1]DATOS_CANTON!V$3:V$219))</f>
        <v>0.99886666074215058</v>
      </c>
      <c r="W163" s="500">
        <f>(MAX([1]DATOS_CANTON!W$3:W$219)-[1]DATOS_CANTON!W164)/(MAX([1]DATOS_CANTON!W$3:W$219)-MIN([1]DATOS_CANTON!W$3:W$219))</f>
        <v>0.99936304423760502</v>
      </c>
      <c r="X163" s="500">
        <f>([1]DATOS_CANTON!X164-MIN([1]DATOS_CANTON!X$3:X$219))/(MAX([1]DATOS_CANTON!X$3:X$219)-MIN([1]DATOS_CANTON!X$3:X$219))</f>
        <v>0.14893617021276595</v>
      </c>
      <c r="Y163" s="500">
        <f>(MAX([1]DATOS_CANTON!Y$3:Y$219)-[1]DATOS_CANTON!Y164)/(MAX([1]DATOS_CANTON!Y$3:Y$219)-MIN([1]DATOS_CANTON!Y$3:Y$219))</f>
        <v>0.86683007163336778</v>
      </c>
      <c r="Z163" s="500">
        <f>(MAX([1]DATOS_CANTON!Z$3:Z$219)-[1]DATOS_CANTON!Z164)/(MAX([1]DATOS_CANTON!Z$3:Z$219)-MIN([1]DATOS_CANTON!Z$3:Z$219))</f>
        <v>1</v>
      </c>
      <c r="AA163" s="500">
        <f>(MAX([1]DATOS_CANTON!AA$3:AA$219)-[1]DATOS_CANTON!AA164)/(MAX([1]DATOS_CANTON!AA$3:AA$219)-MIN([1]DATOS_CANTON!AA$3:AA$219))</f>
        <v>0.99841424737740914</v>
      </c>
      <c r="AB163" s="500">
        <f>(MAX([1]DATOS_CANTON!AB$3:AB$219)-[1]DATOS_CANTON!AB164)/(MAX([1]DATOS_CANTON!AB$3:AB$219)-MIN([1]DATOS_CANTON!AB$3:AB$219))</f>
        <v>0.18512396694214872</v>
      </c>
      <c r="AC163" s="500">
        <f>(MAX([1]DATOS_CANTON!AC$3:AC$219)-[1]DATOS_CANTON!AC164)/(MAX([1]DATOS_CANTON!AC$3:AC$219)-MIN([1]DATOS_CANTON!AC$3:AC$219))</f>
        <v>0.99854244731228536</v>
      </c>
      <c r="AD163" s="500">
        <f>([1]DATOS_CANTON!AD164-MIN([1]DATOS_CANTON!AD$3:AD$219))/(MAX([1]DATOS_CANTON!AD$3:AD$219)-MIN([1]DATOS_CANTON!AD$3:AD$219))</f>
        <v>1.2455516014234875E-2</v>
      </c>
      <c r="AE163" s="500">
        <f>(MAX([1]DATOS_CANTON!AE$3:AE$219)-[1]DATOS_CANTON!AE164)/(MAX([1]DATOS_CANTON!AE$3:AE$219)-MIN([1]DATOS_CANTON!AE$3:AE$219))</f>
        <v>0.99721835883171073</v>
      </c>
      <c r="AF163" s="500">
        <f>(MAX([1]DATOS_CANTON!AF$3:AF$219)-[1]DATOS_CANTON!AF164)/(MAX([1]DATOS_CANTON!AF$3:AF$219)-MIN([1]DATOS_CANTON!AF$3:AF$219))</f>
        <v>1</v>
      </c>
      <c r="AG163" s="500">
        <f>([1]DATOS_CANTON!AG164-MIN([1]DATOS_CANTON!AG$3:AG$219))/(MAX([1]DATOS_CANTON!AG$3:AG$219)-MIN([1]DATOS_CANTON!AG$3:AG$219))</f>
        <v>3.0092756496495079E-4</v>
      </c>
      <c r="AH163" s="500">
        <f>(MAX([1]DATOS_CANTON!AH$3:AH$219)-[1]DATOS_CANTON!AH164)/(MAX([1]DATOS_CANTON!AH$3:AH$219)-MIN([1]DATOS_CANTON!AH$3:AH$219))</f>
        <v>1</v>
      </c>
      <c r="AI163" s="501">
        <f t="shared" si="8"/>
        <v>0.58628152184692894</v>
      </c>
      <c r="AJ163" s="501">
        <f t="shared" si="9"/>
        <v>0.77579718621767146</v>
      </c>
      <c r="AK163" s="501"/>
      <c r="AL163" s="502" t="str">
        <f t="shared" si="10"/>
        <v>VULNERABLE.</v>
      </c>
      <c r="AM163" s="503" t="str">
        <f t="shared" si="11"/>
        <v>3</v>
      </c>
    </row>
    <row r="164" spans="1:39">
      <c r="A164" s="492" t="str">
        <f>[1]DATOS_CANTON!A165</f>
        <v>MORONA SANTIAGO</v>
      </c>
      <c r="B164" s="499">
        <f>[1]DATOS_CANTON!B165</f>
        <v>1408</v>
      </c>
      <c r="C164" s="492" t="str">
        <f>[1]DATOS_CANTON!C165</f>
        <v>SAN JUAN BOSCO</v>
      </c>
      <c r="D164" s="500">
        <f>([1]DATOS_CANTON!D165-MIN([1]DATOS_CANTON!D$3:D$219))/(MAX([1]DATOS_CANTON!D$3:D$219)-MIN([1]DATOS_CANTON!D$3:D$219))</f>
        <v>0.13656247997602436</v>
      </c>
      <c r="E164" s="500">
        <f>([1]DATOS_CANTON!E165-MIN([1]DATOS_CANTON!E$3:E$219))/(MAX([1]DATOS_CANTON!E$3:E$219)-MIN([1]DATOS_CANTON!E$3:E$219))</f>
        <v>8.5279922234136592E-4</v>
      </c>
      <c r="F164" s="500">
        <f>([1]DATOS_CANTON!F165-MIN([1]DATOS_CANTON!F$3:F$219))/(MAX([1]DATOS_CANTON!F$3:F$219)-MIN([1]DATOS_CANTON!F$3:F$219))</f>
        <v>9.1324200913242004E-3</v>
      </c>
      <c r="G164" s="500">
        <f>([1]DATOS_CANTON!G165-MIN([1]DATOS_CANTON!G$3:G$219))/(MAX([1]DATOS_CANTON!G$3:G$219)-MIN([1]DATOS_CANTON!G$3:G$219))</f>
        <v>1.2942057698529835E-3</v>
      </c>
      <c r="H164" s="500">
        <f>([1]DATOS_CANTON!H165-MIN([1]DATOS_CANTON!H$3:H$219))/(MAX([1]DATOS_CANTON!H$3:H$219)-MIN([1]DATOS_CANTON!H$3:H$219))</f>
        <v>2.1221627606569479E-2</v>
      </c>
      <c r="I164" s="500">
        <f>([1]DATOS_CANTON!I165-MIN([1]DATOS_CANTON!I$3:I$219))/(MAX([1]DATOS_CANTON!I$3:I$219)-MIN([1]DATOS_CANTON!I$3:I$219))</f>
        <v>9.5456873670976452E-4</v>
      </c>
      <c r="J164" s="500">
        <f>(MAX([1]DATOS_CANTON!J$3:J$219)-[1]DATOS_CANTON!J165)/(MAX([1]DATOS_CANTON!J$3:J$219)-MIN([1]DATOS_CANTON!J$3:J$219))</f>
        <v>0.99911918050053039</v>
      </c>
      <c r="K164" s="500">
        <f>(MAX([1]DATOS_CANTON!K$3:K$219)-[1]DATOS_CANTON!K165)/(MAX([1]DATOS_CANTON!K$3:K$219)-MIN([1]DATOS_CANTON!K$3:K$219))</f>
        <v>0.99906694514131766</v>
      </c>
      <c r="L164" s="500">
        <f>(MAX([1]DATOS_CANTON!L$3:L$219)-[1]DATOS_CANTON!L165)/(MAX([1]DATOS_CANTON!L$3:L$219)-MIN([1]DATOS_CANTON!L$3:L$219))</f>
        <v>0.99893112580680976</v>
      </c>
      <c r="M164" s="500">
        <f>(MAX([1]DATOS_CANTON!M$3:M$219)-[1]DATOS_CANTON!M165)/(MAX([1]DATOS_CANTON!M$3:M$219)-MIN([1]DATOS_CANTON!M$3:M$219))</f>
        <v>0.99883075267239063</v>
      </c>
      <c r="N164" s="500">
        <f>(MAX([1]DATOS_CANTON!N$3:N$219)-[1]DATOS_CANTON!N165)/(MAX([1]DATOS_CANTON!N$3:N$219)-MIN([1]DATOS_CANTON!N$3:N$219))</f>
        <v>0.99920043308390649</v>
      </c>
      <c r="O164" s="500">
        <f>(MAX([1]DATOS_CANTON!O$3:O$219)-[1]DATOS_CANTON!O165)/(MAX([1]DATOS_CANTON!O$3:O$219)-MIN([1]DATOS_CANTON!O$3:O$219))</f>
        <v>0.99926337409330013</v>
      </c>
      <c r="P164" s="500">
        <f>(MAX([1]DATOS_CANTON!P$3:P$219)-[1]DATOS_CANTON!P165)/(MAX([1]DATOS_CANTON!P$3:P$219)-MIN([1]DATOS_CANTON!P$3:P$219))</f>
        <v>0.99957640505560563</v>
      </c>
      <c r="Q164" s="500">
        <f>([1]DATOS_CANTON!Q165-MIN([1]DATOS_CANTON!Q$3:Q$219))/(MAX([1]DATOS_CANTON!Q$3:Q$219)-MIN([1]DATOS_CANTON!Q$3:Q$219))</f>
        <v>6.8567306015389882E-4</v>
      </c>
      <c r="R164" s="500">
        <f>(MAX([1]DATOS_CANTON!R$3:R$219)-[1]DATOS_CANTON!R165)/(MAX([1]DATOS_CANTON!R$3:R$219)-MIN([1]DATOS_CANTON!R$3:R$219))</f>
        <v>0.99959625197603597</v>
      </c>
      <c r="S164" s="500">
        <f>(MAX([1]DATOS_CANTON!S$3:S$219)-[1]DATOS_CANTON!S165)/(MAX([1]DATOS_CANTON!S$3:S$219)-MIN([1]DATOS_CANTON!S$3:S$219))</f>
        <v>0.99963395179090453</v>
      </c>
      <c r="T164" s="500">
        <f>([1]DATOS_CANTON!T165-MIN([1]DATOS_CANTON!T$3:T$219))/(MAX([1]DATOS_CANTON!T$3:T$219)-MIN([1]DATOS_CANTON!T$3:T$219))</f>
        <v>0.33095926638709033</v>
      </c>
      <c r="U164" s="500">
        <f>(MAX([1]DATOS_CANTON!U$3:U$219)-[1]DATOS_CANTON!U165)/(MAX([1]DATOS_CANTON!U$3:U$219)-MIN([1]DATOS_CANTON!U$3:U$219))</f>
        <v>0.79682471498062013</v>
      </c>
      <c r="V164" s="500">
        <f>(MAX([1]DATOS_CANTON!V$3:V$219)-[1]DATOS_CANTON!V165)/(MAX([1]DATOS_CANTON!V$3:V$219)-MIN([1]DATOS_CANTON!V$3:V$219))</f>
        <v>0.99920594072763125</v>
      </c>
      <c r="W164" s="500">
        <f>(MAX([1]DATOS_CANTON!W$3:W$219)-[1]DATOS_CANTON!W165)/(MAX([1]DATOS_CANTON!W$3:W$219)-MIN([1]DATOS_CANTON!W$3:W$219))</f>
        <v>0.99897265199613716</v>
      </c>
      <c r="X164" s="500">
        <f>([1]DATOS_CANTON!X165-MIN([1]DATOS_CANTON!X$3:X$219))/(MAX([1]DATOS_CANTON!X$3:X$219)-MIN([1]DATOS_CANTON!X$3:X$219))</f>
        <v>2.1276595744680851E-2</v>
      </c>
      <c r="Y164" s="500">
        <f>(MAX([1]DATOS_CANTON!Y$3:Y$219)-[1]DATOS_CANTON!Y165)/(MAX([1]DATOS_CANTON!Y$3:Y$219)-MIN([1]DATOS_CANTON!Y$3:Y$219))</f>
        <v>0.68555501374235306</v>
      </c>
      <c r="Z164" s="500">
        <f>(MAX([1]DATOS_CANTON!Z$3:Z$219)-[1]DATOS_CANTON!Z165)/(MAX([1]DATOS_CANTON!Z$3:Z$219)-MIN([1]DATOS_CANTON!Z$3:Z$219))</f>
        <v>1</v>
      </c>
      <c r="AA164" s="500">
        <f>(MAX([1]DATOS_CANTON!AA$3:AA$219)-[1]DATOS_CANTON!AA165)/(MAX([1]DATOS_CANTON!AA$3:AA$219)-MIN([1]DATOS_CANTON!AA$3:AA$219))</f>
        <v>0.99939009514515731</v>
      </c>
      <c r="AB164" s="500">
        <f>(MAX([1]DATOS_CANTON!AB$3:AB$219)-[1]DATOS_CANTON!AB165)/(MAX([1]DATOS_CANTON!AB$3:AB$219)-MIN([1]DATOS_CANTON!AB$3:AB$219))</f>
        <v>5.4132231404958639E-2</v>
      </c>
      <c r="AC164" s="500">
        <f>(MAX([1]DATOS_CANTON!AC$3:AC$219)-[1]DATOS_CANTON!AC165)/(MAX([1]DATOS_CANTON!AC$3:AC$219)-MIN([1]DATOS_CANTON!AC$3:AC$219))</f>
        <v>0.99925766987578479</v>
      </c>
      <c r="AD164" s="500">
        <f>([1]DATOS_CANTON!AD165-MIN([1]DATOS_CANTON!AD$3:AD$219))/(MAX([1]DATOS_CANTON!AD$3:AD$219)-MIN([1]DATOS_CANTON!AD$3:AD$219))</f>
        <v>3.5587188612099642E-3</v>
      </c>
      <c r="AE164" s="500">
        <f>(MAX([1]DATOS_CANTON!AE$3:AE$219)-[1]DATOS_CANTON!AE165)/(MAX([1]DATOS_CANTON!AE$3:AE$219)-MIN([1]DATOS_CANTON!AE$3:AE$219))</f>
        <v>0.99721835883171073</v>
      </c>
      <c r="AF164" s="500">
        <f>(MAX([1]DATOS_CANTON!AF$3:AF$219)-[1]DATOS_CANTON!AF165)/(MAX([1]DATOS_CANTON!AF$3:AF$219)-MIN([1]DATOS_CANTON!AF$3:AF$219))</f>
        <v>1</v>
      </c>
      <c r="AG164" s="500">
        <f>([1]DATOS_CANTON!AG165-MIN([1]DATOS_CANTON!AG$3:AG$219))/(MAX([1]DATOS_CANTON!AG$3:AG$219)-MIN([1]DATOS_CANTON!AG$3:AG$219))</f>
        <v>4.9953975784181835E-3</v>
      </c>
      <c r="AH164" s="500">
        <f>(MAX([1]DATOS_CANTON!AH$3:AH$219)-[1]DATOS_CANTON!AH165)/(MAX([1]DATOS_CANTON!AH$3:AH$219)-MIN([1]DATOS_CANTON!AH$3:AH$219))</f>
        <v>1</v>
      </c>
      <c r="AI164" s="501">
        <f t="shared" si="8"/>
        <v>0.55587442390279018</v>
      </c>
      <c r="AJ164" s="501">
        <f t="shared" si="9"/>
        <v>0.69896872303566304</v>
      </c>
      <c r="AK164" s="501"/>
      <c r="AL164" s="502" t="str">
        <f t="shared" si="10"/>
        <v>MODERADAMENTE VULNERABLE</v>
      </c>
      <c r="AM164" s="503" t="str">
        <f t="shared" si="11"/>
        <v>2</v>
      </c>
    </row>
    <row r="165" spans="1:39">
      <c r="A165" s="492" t="str">
        <f>[1]DATOS_CANTON!A166</f>
        <v>MORONA SANTIAGO</v>
      </c>
      <c r="B165" s="499">
        <f>[1]DATOS_CANTON!B166</f>
        <v>1409</v>
      </c>
      <c r="C165" s="492" t="str">
        <f>[1]DATOS_CANTON!C166</f>
        <v>TAISHA</v>
      </c>
      <c r="D165" s="500">
        <f>([1]DATOS_CANTON!D166-MIN([1]DATOS_CANTON!D$3:D$219))/(MAX([1]DATOS_CANTON!D$3:D$219)-MIN([1]DATOS_CANTON!D$3:D$219))</f>
        <v>0.30190270110430811</v>
      </c>
      <c r="E165" s="500">
        <f>([1]DATOS_CANTON!E166-MIN([1]DATOS_CANTON!E$3:E$219))/(MAX([1]DATOS_CANTON!E$3:E$219)-MIN([1]DATOS_CANTON!E$3:E$219))</f>
        <v>6.6605030143389256E-4</v>
      </c>
      <c r="F165" s="500">
        <f>([1]DATOS_CANTON!F166-MIN([1]DATOS_CANTON!F$3:F$219))/(MAX([1]DATOS_CANTON!F$3:F$219)-MIN([1]DATOS_CANTON!F$3:F$219))</f>
        <v>0</v>
      </c>
      <c r="G165" s="500">
        <f>([1]DATOS_CANTON!G166-MIN([1]DATOS_CANTON!G$3:G$219))/(MAX([1]DATOS_CANTON!G$3:G$219)-MIN([1]DATOS_CANTON!G$3:G$219))</f>
        <v>1.5760944238346609E-2</v>
      </c>
      <c r="H165" s="500">
        <f>([1]DATOS_CANTON!H166-MIN([1]DATOS_CANTON!H$3:H$219))/(MAX([1]DATOS_CANTON!H$3:H$219)-MIN([1]DATOS_CANTON!H$3:H$219))</f>
        <v>4.336593467429415E-2</v>
      </c>
      <c r="I165" s="500">
        <f>([1]DATOS_CANTON!I166-MIN([1]DATOS_CANTON!I$3:I$219))/(MAX([1]DATOS_CANTON!I$3:I$219)-MIN([1]DATOS_CANTON!I$3:I$219))</f>
        <v>5.8360625203718935E-3</v>
      </c>
      <c r="J165" s="500">
        <f>(MAX([1]DATOS_CANTON!J$3:J$219)-[1]DATOS_CANTON!J166)/(MAX([1]DATOS_CANTON!J$3:J$219)-MIN([1]DATOS_CANTON!J$3:J$219))</f>
        <v>0.99966828712466782</v>
      </c>
      <c r="K165" s="500">
        <f>(MAX([1]DATOS_CANTON!K$3:K$219)-[1]DATOS_CANTON!K166)/(MAX([1]DATOS_CANTON!K$3:K$219)-MIN([1]DATOS_CANTON!K$3:K$219))</f>
        <v>0.99947477044378807</v>
      </c>
      <c r="L165" s="500">
        <f>(MAX([1]DATOS_CANTON!L$3:L$219)-[1]DATOS_CANTON!L166)/(MAX([1]DATOS_CANTON!L$3:L$219)-MIN([1]DATOS_CANTON!L$3:L$219))</f>
        <v>0.99907861141506893</v>
      </c>
      <c r="M165" s="500">
        <f>(MAX([1]DATOS_CANTON!M$3:M$219)-[1]DATOS_CANTON!M166)/(MAX([1]DATOS_CANTON!M$3:M$219)-MIN([1]DATOS_CANTON!M$3:M$219))</f>
        <v>0.99528550345311184</v>
      </c>
      <c r="N165" s="500">
        <f>(MAX([1]DATOS_CANTON!N$3:N$219)-[1]DATOS_CANTON!N166)/(MAX([1]DATOS_CANTON!N$3:N$219)-MIN([1]DATOS_CANTON!N$3:N$219))</f>
        <v>1</v>
      </c>
      <c r="O165" s="500">
        <f>(MAX([1]DATOS_CANTON!O$3:O$219)-[1]DATOS_CANTON!O166)/(MAX([1]DATOS_CANTON!O$3:O$219)-MIN([1]DATOS_CANTON!O$3:O$219))</f>
        <v>0.99980934388297182</v>
      </c>
      <c r="P165" s="500">
        <f>(MAX([1]DATOS_CANTON!P$3:P$219)-[1]DATOS_CANTON!P166)/(MAX([1]DATOS_CANTON!P$3:P$219)-MIN([1]DATOS_CANTON!P$3:P$219))</f>
        <v>0.99751314468061825</v>
      </c>
      <c r="Q165" s="500">
        <f>([1]DATOS_CANTON!Q166-MIN([1]DATOS_CANTON!Q$3:Q$219))/(MAX([1]DATOS_CANTON!Q$3:Q$219)-MIN([1]DATOS_CANTON!Q$3:Q$219))</f>
        <v>3.1168312364821794E-3</v>
      </c>
      <c r="R165" s="500">
        <f>(MAX([1]DATOS_CANTON!R$3:R$219)-[1]DATOS_CANTON!R166)/(MAX([1]DATOS_CANTON!R$3:R$219)-MIN([1]DATOS_CANTON!R$3:R$219))</f>
        <v>0.9998571353145973</v>
      </c>
      <c r="S165" s="500">
        <f>(MAX([1]DATOS_CANTON!S$3:S$219)-[1]DATOS_CANTON!S166)/(MAX([1]DATOS_CANTON!S$3:S$219)-MIN([1]DATOS_CANTON!S$3:S$219))</f>
        <v>0.99983609781682292</v>
      </c>
      <c r="T165" s="500">
        <f>([1]DATOS_CANTON!T166-MIN([1]DATOS_CANTON!T$3:T$219))/(MAX([1]DATOS_CANTON!T$3:T$219)-MIN([1]DATOS_CANTON!T$3:T$219))</f>
        <v>0.65196420425090518</v>
      </c>
      <c r="U165" s="500">
        <f>(MAX([1]DATOS_CANTON!U$3:U$219)-[1]DATOS_CANTON!U166)/(MAX([1]DATOS_CANTON!U$3:U$219)-MIN([1]DATOS_CANTON!U$3:U$219))</f>
        <v>0.95734879862241473</v>
      </c>
      <c r="V165" s="500">
        <f>(MAX([1]DATOS_CANTON!V$3:V$219)-[1]DATOS_CANTON!V166)/(MAX([1]DATOS_CANTON!V$3:V$219)-MIN([1]DATOS_CANTON!V$3:V$219))</f>
        <v>0.99374696147100861</v>
      </c>
      <c r="W165" s="500">
        <f>(MAX([1]DATOS_CANTON!W$3:W$219)-[1]DATOS_CANTON!W166)/(MAX([1]DATOS_CANTON!W$3:W$219)-MIN([1]DATOS_CANTON!W$3:W$219))</f>
        <v>0.99948632599806864</v>
      </c>
      <c r="X165" s="500">
        <f>([1]DATOS_CANTON!X166-MIN([1]DATOS_CANTON!X$3:X$219))/(MAX([1]DATOS_CANTON!X$3:X$219)-MIN([1]DATOS_CANTON!X$3:X$219))</f>
        <v>0.14893617021276595</v>
      </c>
      <c r="Y165" s="500">
        <f>(MAX([1]DATOS_CANTON!Y$3:Y$219)-[1]DATOS_CANTON!Y166)/(MAX([1]DATOS_CANTON!Y$3:Y$219)-MIN([1]DATOS_CANTON!Y$3:Y$219))</f>
        <v>0.92928827238606482</v>
      </c>
      <c r="Z165" s="500">
        <f>(MAX([1]DATOS_CANTON!Z$3:Z$219)-[1]DATOS_CANTON!Z166)/(MAX([1]DATOS_CANTON!Z$3:Z$219)-MIN([1]DATOS_CANTON!Z$3:Z$219))</f>
        <v>0.80735604461863131</v>
      </c>
      <c r="AA165" s="500">
        <f>(MAX([1]DATOS_CANTON!AA$3:AA$219)-[1]DATOS_CANTON!AA166)/(MAX([1]DATOS_CANTON!AA$3:AA$219)-MIN([1]DATOS_CANTON!AA$3:AA$219))</f>
        <v>0.99377897048060504</v>
      </c>
      <c r="AB165" s="500">
        <f>(MAX([1]DATOS_CANTON!AB$3:AB$219)-[1]DATOS_CANTON!AB166)/(MAX([1]DATOS_CANTON!AB$3:AB$219)-MIN([1]DATOS_CANTON!AB$3:AB$219))</f>
        <v>0.1566574839302112</v>
      </c>
      <c r="AC165" s="500">
        <f>(MAX([1]DATOS_CANTON!AC$3:AC$219)-[1]DATOS_CANTON!AC166)/(MAX([1]DATOS_CANTON!AC$3:AC$219)-MIN([1]DATOS_CANTON!AC$3:AC$219))</f>
        <v>0.99586922478631945</v>
      </c>
      <c r="AD165" s="500">
        <f>([1]DATOS_CANTON!AD166-MIN([1]DATOS_CANTON!AD$3:AD$219))/(MAX([1]DATOS_CANTON!AD$3:AD$219)-MIN([1]DATOS_CANTON!AD$3:AD$219))</f>
        <v>3.5587188612099642E-3</v>
      </c>
      <c r="AE165" s="500">
        <f>(MAX([1]DATOS_CANTON!AE$3:AE$219)-[1]DATOS_CANTON!AE166)/(MAX([1]DATOS_CANTON!AE$3:AE$219)-MIN([1]DATOS_CANTON!AE$3:AE$219))</f>
        <v>0.99930458970792768</v>
      </c>
      <c r="AF165" s="500">
        <f>(MAX([1]DATOS_CANTON!AF$3:AF$219)-[1]DATOS_CANTON!AF166)/(MAX([1]DATOS_CANTON!AF$3:AF$219)-MIN([1]DATOS_CANTON!AF$3:AF$219))</f>
        <v>1</v>
      </c>
      <c r="AG165" s="500">
        <f>([1]DATOS_CANTON!AG166-MIN([1]DATOS_CANTON!AG$3:AG$219))/(MAX([1]DATOS_CANTON!AG$3:AG$219)-MIN([1]DATOS_CANTON!AG$3:AG$219))</f>
        <v>4.7971394179706865E-3</v>
      </c>
      <c r="AH165" s="500">
        <f>(MAX([1]DATOS_CANTON!AH$3:AH$219)-[1]DATOS_CANTON!AH166)/(MAX([1]DATOS_CANTON!AH$3:AH$219)-MIN([1]DATOS_CANTON!AH$3:AH$219))</f>
        <v>1</v>
      </c>
      <c r="AI165" s="501">
        <f t="shared" si="8"/>
        <v>0.60390352306255257</v>
      </c>
      <c r="AJ165" s="501">
        <f t="shared" si="9"/>
        <v>0.82032202953139588</v>
      </c>
      <c r="AK165" s="501"/>
      <c r="AL165" s="502" t="str">
        <f t="shared" si="10"/>
        <v>ALTAMENTE VULNERABLE</v>
      </c>
      <c r="AM165" s="503" t="str">
        <f t="shared" si="11"/>
        <v>4</v>
      </c>
    </row>
    <row r="166" spans="1:39">
      <c r="A166" s="492" t="str">
        <f>[1]DATOS_CANTON!A167</f>
        <v>MORONA SANTIAGO</v>
      </c>
      <c r="B166" s="499">
        <f>[1]DATOS_CANTON!B167</f>
        <v>1410</v>
      </c>
      <c r="C166" s="492" t="str">
        <f>[1]DATOS_CANTON!C167</f>
        <v>LOGROÑO</v>
      </c>
      <c r="D166" s="500">
        <f>([1]DATOS_CANTON!D167-MIN([1]DATOS_CANTON!D$3:D$219))/(MAX([1]DATOS_CANTON!D$3:D$219)-MIN([1]DATOS_CANTON!D$3:D$219))</f>
        <v>0.100769750616248</v>
      </c>
      <c r="E166" s="500">
        <f>([1]DATOS_CANTON!E167-MIN([1]DATOS_CANTON!E$3:E$219))/(MAX([1]DATOS_CANTON!E$3:E$219)-MIN([1]DATOS_CANTON!E$3:E$219))</f>
        <v>1.1600183246407675E-3</v>
      </c>
      <c r="F166" s="500">
        <f>([1]DATOS_CANTON!F167-MIN([1]DATOS_CANTON!F$3:F$219))/(MAX([1]DATOS_CANTON!F$3:F$219)-MIN([1]DATOS_CANTON!F$3:F$219))</f>
        <v>4.5662100456621002E-3</v>
      </c>
      <c r="G166" s="500">
        <f>([1]DATOS_CANTON!G167-MIN([1]DATOS_CANTON!G$3:G$219))/(MAX([1]DATOS_CANTON!G$3:G$219)-MIN([1]DATOS_CANTON!G$3:G$219))</f>
        <v>2.9828783668186913E-3</v>
      </c>
      <c r="H166" s="500">
        <f>([1]DATOS_CANTON!H167-MIN([1]DATOS_CANTON!H$3:H$219))/(MAX([1]DATOS_CANTON!H$3:H$219)-MIN([1]DATOS_CANTON!H$3:H$219))</f>
        <v>2.3805130097804023E-2</v>
      </c>
      <c r="I166" s="500">
        <f>([1]DATOS_CANTON!I167-MIN([1]DATOS_CANTON!I$3:I$219))/(MAX([1]DATOS_CANTON!I$3:I$219)-MIN([1]DATOS_CANTON!I$3:I$219))</f>
        <v>1.6219907802629333E-3</v>
      </c>
      <c r="J166" s="500">
        <f>(MAX([1]DATOS_CANTON!J$3:J$219)-[1]DATOS_CANTON!J167)/(MAX([1]DATOS_CANTON!J$3:J$219)-MIN([1]DATOS_CANTON!J$3:J$219))</f>
        <v>0.99940216719078545</v>
      </c>
      <c r="K166" s="500">
        <f>(MAX([1]DATOS_CANTON!K$3:K$219)-[1]DATOS_CANTON!K167)/(MAX([1]DATOS_CANTON!K$3:K$219)-MIN([1]DATOS_CANTON!K$3:K$219))</f>
        <v>0.99885685331883289</v>
      </c>
      <c r="L166" s="500">
        <f>(MAX([1]DATOS_CANTON!L$3:L$219)-[1]DATOS_CANTON!L167)/(MAX([1]DATOS_CANTON!L$3:L$219)-MIN([1]DATOS_CANTON!L$3:L$219))</f>
        <v>0.99886927700334616</v>
      </c>
      <c r="M166" s="500">
        <f>(MAX([1]DATOS_CANTON!M$3:M$219)-[1]DATOS_CANTON!M167)/(MAX([1]DATOS_CANTON!M$3:M$219)-MIN([1]DATOS_CANTON!M$3:M$219))</f>
        <v>0.99847198780199442</v>
      </c>
      <c r="N166" s="500">
        <f>(MAX([1]DATOS_CANTON!N$3:N$219)-[1]DATOS_CANTON!N167)/(MAX([1]DATOS_CANTON!N$3:N$219)-MIN([1]DATOS_CANTON!N$3:N$219))</f>
        <v>0.99919152922069832</v>
      </c>
      <c r="O166" s="500">
        <f>(MAX([1]DATOS_CANTON!O$3:O$219)-[1]DATOS_CANTON!O167)/(MAX([1]DATOS_CANTON!O$3:O$219)-MIN([1]DATOS_CANTON!O$3:O$219))</f>
        <v>0.99948869495887893</v>
      </c>
      <c r="P166" s="500">
        <f>(MAX([1]DATOS_CANTON!P$3:P$219)-[1]DATOS_CANTON!P167)/(MAX([1]DATOS_CANTON!P$3:P$219)-MIN([1]DATOS_CANTON!P$3:P$219))</f>
        <v>0.9992110544160655</v>
      </c>
      <c r="Q166" s="500">
        <f>([1]DATOS_CANTON!Q167-MIN([1]DATOS_CANTON!Q$3:Q$219))/(MAX([1]DATOS_CANTON!Q$3:Q$219)-MIN([1]DATOS_CANTON!Q$3:Q$219))</f>
        <v>8.3771360827498075E-4</v>
      </c>
      <c r="R166" s="500">
        <f>(MAX([1]DATOS_CANTON!R$3:R$219)-[1]DATOS_CANTON!R167)/(MAX([1]DATOS_CANTON!R$3:R$219)-MIN([1]DATOS_CANTON!R$3:R$219))</f>
        <v>0.99977949146383505</v>
      </c>
      <c r="S166" s="500">
        <f>(MAX([1]DATOS_CANTON!S$3:S$219)-[1]DATOS_CANTON!S167)/(MAX([1]DATOS_CANTON!S$3:S$219)-MIN([1]DATOS_CANTON!S$3:S$219))</f>
        <v>0.99986887825345838</v>
      </c>
      <c r="T166" s="500">
        <f>([1]DATOS_CANTON!T167-MIN([1]DATOS_CANTON!T$3:T$219))/(MAX([1]DATOS_CANTON!T$3:T$219)-MIN([1]DATOS_CANTON!T$3:T$219))</f>
        <v>0.42611078830287069</v>
      </c>
      <c r="U166" s="500">
        <f>(MAX([1]DATOS_CANTON!U$3:U$219)-[1]DATOS_CANTON!U167)/(MAX([1]DATOS_CANTON!U$3:U$219)-MIN([1]DATOS_CANTON!U$3:U$219))</f>
        <v>0.98227262243045221</v>
      </c>
      <c r="V166" s="500">
        <f>(MAX([1]DATOS_CANTON!V$3:V$219)-[1]DATOS_CANTON!V167)/(MAX([1]DATOS_CANTON!V$3:V$219)-MIN([1]DATOS_CANTON!V$3:V$219))</f>
        <v>0.99925825748881769</v>
      </c>
      <c r="W166" s="500">
        <f>(MAX([1]DATOS_CANTON!W$3:W$219)-[1]DATOS_CANTON!W167)/(MAX([1]DATOS_CANTON!W$3:W$219)-MIN([1]DATOS_CANTON!W$3:W$219))</f>
        <v>0.99880827631551916</v>
      </c>
      <c r="X166" s="500">
        <f>([1]DATOS_CANTON!X167-MIN([1]DATOS_CANTON!X$3:X$219))/(MAX([1]DATOS_CANTON!X$3:X$219)-MIN([1]DATOS_CANTON!X$3:X$219))</f>
        <v>0</v>
      </c>
      <c r="Y166" s="500">
        <f>(MAX([1]DATOS_CANTON!Y$3:Y$219)-[1]DATOS_CANTON!Y167)/(MAX([1]DATOS_CANTON!Y$3:Y$219)-MIN([1]DATOS_CANTON!Y$3:Y$219))</f>
        <v>0.69742441705824987</v>
      </c>
      <c r="Z166" s="500">
        <f>(MAX([1]DATOS_CANTON!Z$3:Z$219)-[1]DATOS_CANTON!Z167)/(MAX([1]DATOS_CANTON!Z$3:Z$219)-MIN([1]DATOS_CANTON!Z$3:Z$219))</f>
        <v>1</v>
      </c>
      <c r="AA166" s="500">
        <f>(MAX([1]DATOS_CANTON!AA$3:AA$219)-[1]DATOS_CANTON!AA167)/(MAX([1]DATOS_CANTON!AA$3:AA$219)-MIN([1]DATOS_CANTON!AA$3:AA$219))</f>
        <v>0.99878019029031473</v>
      </c>
      <c r="AB166" s="500">
        <f>(MAX([1]DATOS_CANTON!AB$3:AB$219)-[1]DATOS_CANTON!AB167)/(MAX([1]DATOS_CANTON!AB$3:AB$219)-MIN([1]DATOS_CANTON!AB$3:AB$219))</f>
        <v>0.1641086186540732</v>
      </c>
      <c r="AC166" s="500">
        <f>(MAX([1]DATOS_CANTON!AC$3:AC$219)-[1]DATOS_CANTON!AC167)/(MAX([1]DATOS_CANTON!AC$3:AC$219)-MIN([1]DATOS_CANTON!AC$3:AC$219))</f>
        <v>0.99903455379912465</v>
      </c>
      <c r="AD166" s="500">
        <f>([1]DATOS_CANTON!AD167-MIN([1]DATOS_CANTON!AD$3:AD$219))/(MAX([1]DATOS_CANTON!AD$3:AD$219)-MIN([1]DATOS_CANTON!AD$3:AD$219))</f>
        <v>3.5587188612099642E-3</v>
      </c>
      <c r="AE166" s="500">
        <f>(MAX([1]DATOS_CANTON!AE$3:AE$219)-[1]DATOS_CANTON!AE167)/(MAX([1]DATOS_CANTON!AE$3:AE$219)-MIN([1]DATOS_CANTON!AE$3:AE$219))</f>
        <v>0.99443671766342145</v>
      </c>
      <c r="AF166" s="500">
        <f>(MAX([1]DATOS_CANTON!AF$3:AF$219)-[1]DATOS_CANTON!AF167)/(MAX([1]DATOS_CANTON!AF$3:AF$219)-MIN([1]DATOS_CANTON!AF$3:AF$219))</f>
        <v>1</v>
      </c>
      <c r="AG166" s="500">
        <f>([1]DATOS_CANTON!AG167-MIN([1]DATOS_CANTON!AG$3:AG$219))/(MAX([1]DATOS_CANTON!AG$3:AG$219)-MIN([1]DATOS_CANTON!AG$3:AG$219))</f>
        <v>2.1950010620972881E-4</v>
      </c>
      <c r="AH166" s="500">
        <f>(MAX([1]DATOS_CANTON!AH$3:AH$219)-[1]DATOS_CANTON!AH167)/(MAX([1]DATOS_CANTON!AH$3:AH$219)-MIN([1]DATOS_CANTON!AH$3:AH$219))</f>
        <v>1</v>
      </c>
      <c r="AI166" s="501">
        <f t="shared" si="8"/>
        <v>0.573229513440769</v>
      </c>
      <c r="AJ166" s="501">
        <f t="shared" si="9"/>
        <v>0.74281917071858916</v>
      </c>
      <c r="AK166" s="501"/>
      <c r="AL166" s="502" t="str">
        <f t="shared" si="10"/>
        <v>VULNERABLE.</v>
      </c>
      <c r="AM166" s="503" t="str">
        <f t="shared" si="11"/>
        <v>3</v>
      </c>
    </row>
    <row r="167" spans="1:39">
      <c r="A167" s="492" t="str">
        <f>[1]DATOS_CANTON!A168</f>
        <v>MORONA SANTIAGO</v>
      </c>
      <c r="B167" s="499">
        <f>[1]DATOS_CANTON!B168</f>
        <v>1411</v>
      </c>
      <c r="C167" s="492" t="str">
        <f>[1]DATOS_CANTON!C168</f>
        <v>PABLO VI</v>
      </c>
      <c r="D167" s="500">
        <f>([1]DATOS_CANTON!D168-MIN([1]DATOS_CANTON!D$3:D$219))/(MAX([1]DATOS_CANTON!D$3:D$219)-MIN([1]DATOS_CANTON!D$3:D$219))</f>
        <v>0.1753822594039619</v>
      </c>
      <c r="E167" s="500">
        <f>([1]DATOS_CANTON!E168-MIN([1]DATOS_CANTON!E$3:E$219))/(MAX([1]DATOS_CANTON!E$3:E$219)-MIN([1]DATOS_CANTON!E$3:E$219))</f>
        <v>2.2930031254865521E-4</v>
      </c>
      <c r="F167" s="500">
        <f>([1]DATOS_CANTON!F168-MIN([1]DATOS_CANTON!F$3:F$219))/(MAX([1]DATOS_CANTON!F$3:F$219)-MIN([1]DATOS_CANTON!F$3:F$219))</f>
        <v>0</v>
      </c>
      <c r="G167" s="500">
        <f>([1]DATOS_CANTON!G168-MIN([1]DATOS_CANTON!G$3:G$219))/(MAX([1]DATOS_CANTON!G$3:G$219)-MIN([1]DATOS_CANTON!G$3:G$219))</f>
        <v>2.4820384627317492E-4</v>
      </c>
      <c r="H167" s="500">
        <f>([1]DATOS_CANTON!H168-MIN([1]DATOS_CANTON!H$3:H$219))/(MAX([1]DATOS_CANTON!H$3:H$219)-MIN([1]DATOS_CANTON!H$3:H$219))</f>
        <v>7.3814356892415575E-3</v>
      </c>
      <c r="I167" s="500">
        <f>([1]DATOS_CANTON!I168-MIN([1]DATOS_CANTON!I$3:I$219))/(MAX([1]DATOS_CANTON!I$3:I$219)-MIN([1]DATOS_CANTON!I$3:I$219))</f>
        <v>0</v>
      </c>
      <c r="J167" s="500">
        <f>(MAX([1]DATOS_CANTON!J$3:J$219)-[1]DATOS_CANTON!J168)/(MAX([1]DATOS_CANTON!J$3:J$219)-MIN([1]DATOS_CANTON!J$3:J$219))</f>
        <v>0.99968702796508202</v>
      </c>
      <c r="K167" s="500">
        <f>(MAX([1]DATOS_CANTON!K$3:K$219)-[1]DATOS_CANTON!K168)/(MAX([1]DATOS_CANTON!K$3:K$219)-MIN([1]DATOS_CANTON!K$3:K$219))</f>
        <v>1</v>
      </c>
      <c r="L167" s="500">
        <f>(MAX([1]DATOS_CANTON!L$3:L$219)-[1]DATOS_CANTON!L168)/(MAX([1]DATOS_CANTON!L$3:L$219)-MIN([1]DATOS_CANTON!L$3:L$219))</f>
        <v>0.99952265410660202</v>
      </c>
      <c r="M167" s="500">
        <f>(MAX([1]DATOS_CANTON!M$3:M$219)-[1]DATOS_CANTON!M168)/(MAX([1]DATOS_CANTON!M$3:M$219)-MIN([1]DATOS_CANTON!M$3:M$219))</f>
        <v>0.99943902220265324</v>
      </c>
      <c r="N167" s="500">
        <f>(MAX([1]DATOS_CANTON!N$3:N$219)-[1]DATOS_CANTON!N168)/(MAX([1]DATOS_CANTON!N$3:N$219)-MIN([1]DATOS_CANTON!N$3:N$219))</f>
        <v>0.99972219946790508</v>
      </c>
      <c r="O167" s="500">
        <f>(MAX([1]DATOS_CANTON!O$3:O$219)-[1]DATOS_CANTON!O168)/(MAX([1]DATOS_CANTON!O$3:O$219)-MIN([1]DATOS_CANTON!O$3:O$219))</f>
        <v>0.99973134819873299</v>
      </c>
      <c r="P167" s="500">
        <f>(MAX([1]DATOS_CANTON!P$3:P$219)-[1]DATOS_CANTON!P168)/(MAX([1]DATOS_CANTON!P$3:P$219)-MIN([1]DATOS_CANTON!P$3:P$219))</f>
        <v>1</v>
      </c>
      <c r="Q167" s="500">
        <f>([1]DATOS_CANTON!Q168-MIN([1]DATOS_CANTON!Q$3:Q$219))/(MAX([1]DATOS_CANTON!Q$3:Q$219)-MIN([1]DATOS_CANTON!Q$3:Q$219))</f>
        <v>0</v>
      </c>
      <c r="R167" s="500">
        <f>(MAX([1]DATOS_CANTON!R$3:R$219)-[1]DATOS_CANTON!R168)/(MAX([1]DATOS_CANTON!R$3:R$219)-MIN([1]DATOS_CANTON!R$3:R$219))</f>
        <v>0.99988198134684125</v>
      </c>
      <c r="S167" s="500">
        <f>(MAX([1]DATOS_CANTON!S$3:S$219)-[1]DATOS_CANTON!S168)/(MAX([1]DATOS_CANTON!S$3:S$219)-MIN([1]DATOS_CANTON!S$3:S$219))</f>
        <v>1</v>
      </c>
      <c r="T167" s="500">
        <f>([1]DATOS_CANTON!T168-MIN([1]DATOS_CANTON!T$3:T$219))/(MAX([1]DATOS_CANTON!T$3:T$219)-MIN([1]DATOS_CANTON!T$3:T$219))</f>
        <v>0.26920819087118009</v>
      </c>
      <c r="U167" s="500">
        <f>(MAX([1]DATOS_CANTON!U$3:U$219)-[1]DATOS_CANTON!U168)/(MAX([1]DATOS_CANTON!U$3:U$219)-MIN([1]DATOS_CANTON!U$3:U$219))</f>
        <v>0.97725595923276276</v>
      </c>
      <c r="V167" s="500">
        <f>(MAX([1]DATOS_CANTON!V$3:V$219)-[1]DATOS_CANTON!V168)/(MAX([1]DATOS_CANTON!V$3:V$219)-MIN([1]DATOS_CANTON!V$3:V$219))</f>
        <v>0.99884588265085061</v>
      </c>
      <c r="W167" s="500">
        <f>(MAX([1]DATOS_CANTON!W$3:W$219)-[1]DATOS_CANTON!W168)/(MAX([1]DATOS_CANTON!W$3:W$219)-MIN([1]DATOS_CANTON!W$3:W$219))</f>
        <v>0.99956851383837764</v>
      </c>
      <c r="X167" s="500">
        <f>([1]DATOS_CANTON!X168-MIN([1]DATOS_CANTON!X$3:X$219))/(MAX([1]DATOS_CANTON!X$3:X$219)-MIN([1]DATOS_CANTON!X$3:X$219))</f>
        <v>0</v>
      </c>
      <c r="Y167" s="500">
        <f>(MAX([1]DATOS_CANTON!Y$3:Y$219)-[1]DATOS_CANTON!Y168)/(MAX([1]DATOS_CANTON!Y$3:Y$219)-MIN([1]DATOS_CANTON!Y$3:Y$219))</f>
        <v>1</v>
      </c>
      <c r="Z167" s="500">
        <f>(MAX([1]DATOS_CANTON!Z$3:Z$219)-[1]DATOS_CANTON!Z168)/(MAX([1]DATOS_CANTON!Z$3:Z$219)-MIN([1]DATOS_CANTON!Z$3:Z$219))</f>
        <v>0.99698522761531505</v>
      </c>
      <c r="AA167" s="500">
        <f>(MAX([1]DATOS_CANTON!AA$3:AA$219)-[1]DATOS_CANTON!AA168)/(MAX([1]DATOS_CANTON!AA$3:AA$219)-MIN([1]DATOS_CANTON!AA$3:AA$219))</f>
        <v>0.99987801902903151</v>
      </c>
      <c r="AB167" s="500">
        <f>(MAX([1]DATOS_CANTON!AB$3:AB$219)-[1]DATOS_CANTON!AB168)/(MAX([1]DATOS_CANTON!AB$3:AB$219)-MIN([1]DATOS_CANTON!AB$3:AB$219))</f>
        <v>1</v>
      </c>
      <c r="AC167" s="500">
        <f>(MAX([1]DATOS_CANTON!AC$3:AC$219)-[1]DATOS_CANTON!AC168)/(MAX([1]DATOS_CANTON!AC$3:AC$219)-MIN([1]DATOS_CANTON!AC$3:AC$219))</f>
        <v>1</v>
      </c>
      <c r="AD167" s="500">
        <f>([1]DATOS_CANTON!AD168-MIN([1]DATOS_CANTON!AD$3:AD$219))/(MAX([1]DATOS_CANTON!AD$3:AD$219)-MIN([1]DATOS_CANTON!AD$3:AD$219))</f>
        <v>0</v>
      </c>
      <c r="AE167" s="500">
        <f>(MAX([1]DATOS_CANTON!AE$3:AE$219)-[1]DATOS_CANTON!AE168)/(MAX([1]DATOS_CANTON!AE$3:AE$219)-MIN([1]DATOS_CANTON!AE$3:AE$219))</f>
        <v>1</v>
      </c>
      <c r="AF167" s="500">
        <f>(MAX([1]DATOS_CANTON!AF$3:AF$219)-[1]DATOS_CANTON!AF168)/(MAX([1]DATOS_CANTON!AF$3:AF$219)-MIN([1]DATOS_CANTON!AF$3:AF$219))</f>
        <v>1</v>
      </c>
      <c r="AG167" s="500">
        <f>([1]DATOS_CANTON!AG168-MIN([1]DATOS_CANTON!AG$3:AG$219))/(MAX([1]DATOS_CANTON!AG$3:AG$219)-MIN([1]DATOS_CANTON!AG$3:AG$219))</f>
        <v>1.7701621468526518E-5</v>
      </c>
      <c r="AH167" s="500">
        <f>(MAX([1]DATOS_CANTON!AH$3:AH$219)-[1]DATOS_CANTON!AH168)/(MAX([1]DATOS_CANTON!AH$3:AH$219)-MIN([1]DATOS_CANTON!AH$3:AH$219))</f>
        <v>1</v>
      </c>
      <c r="AI167" s="501">
        <f t="shared" si="8"/>
        <v>0.63962320538796902</v>
      </c>
      <c r="AJ167" s="501">
        <f t="shared" si="9"/>
        <v>0.91057359853850262</v>
      </c>
      <c r="AK167" s="501"/>
      <c r="AL167" s="502" t="str">
        <f t="shared" si="10"/>
        <v>MUY ALTAMENTE VULNERABLE</v>
      </c>
      <c r="AM167" s="503" t="str">
        <f t="shared" si="11"/>
        <v>5</v>
      </c>
    </row>
    <row r="168" spans="1:39">
      <c r="A168" s="492" t="str">
        <f>[1]DATOS_CANTON!A169</f>
        <v>MORONA SANTIAGO</v>
      </c>
      <c r="B168" s="499">
        <f>[1]DATOS_CANTON!B169</f>
        <v>1412</v>
      </c>
      <c r="C168" s="492" t="str">
        <f>[1]DATOS_CANTON!C169</f>
        <v>TIWINTZA</v>
      </c>
      <c r="D168" s="500">
        <f>([1]DATOS_CANTON!D169-MIN([1]DATOS_CANTON!D$3:D$219))/(MAX([1]DATOS_CANTON!D$3:D$219)-MIN([1]DATOS_CANTON!D$3:D$219))</f>
        <v>0.12995158565762227</v>
      </c>
      <c r="E168" s="500">
        <f>([1]DATOS_CANTON!E169-MIN([1]DATOS_CANTON!E$3:E$219))/(MAX([1]DATOS_CANTON!E$3:E$219)-MIN([1]DATOS_CANTON!E$3:E$219))</f>
        <v>1.4445262652418719E-3</v>
      </c>
      <c r="F168" s="500">
        <f>([1]DATOS_CANTON!F169-MIN([1]DATOS_CANTON!F$3:F$219))/(MAX([1]DATOS_CANTON!F$3:F$219)-MIN([1]DATOS_CANTON!F$3:F$219))</f>
        <v>0</v>
      </c>
      <c r="G168" s="500">
        <f>([1]DATOS_CANTON!G169-MIN([1]DATOS_CANTON!G$3:G$219))/(MAX([1]DATOS_CANTON!G$3:G$219)-MIN([1]DATOS_CANTON!G$3:G$219))</f>
        <v>4.3745927905647084E-3</v>
      </c>
      <c r="H168" s="500">
        <f>([1]DATOS_CANTON!H169-MIN([1]DATOS_CANTON!H$3:H$219))/(MAX([1]DATOS_CANTON!H$3:H$219)-MIN([1]DATOS_CANTON!H$3:H$219))</f>
        <v>2.103709171433844E-2</v>
      </c>
      <c r="I168" s="500">
        <f>([1]DATOS_CANTON!I169-MIN([1]DATOS_CANTON!I$3:I$219))/(MAX([1]DATOS_CANTON!I$3:I$219)-MIN([1]DATOS_CANTON!I$3:I$219))</f>
        <v>1.6064693373896038E-3</v>
      </c>
      <c r="J168" s="500">
        <f>(MAX([1]DATOS_CANTON!J$3:J$219)-[1]DATOS_CANTON!J169)/(MAX([1]DATOS_CANTON!J$3:J$219)-MIN([1]DATOS_CANTON!J$3:J$219))</f>
        <v>0.99967203529275062</v>
      </c>
      <c r="K168" s="500">
        <f>(MAX([1]DATOS_CANTON!K$3:K$219)-[1]DATOS_CANTON!K169)/(MAX([1]DATOS_CANTON!K$3:K$219)-MIN([1]DATOS_CANTON!K$3:K$219))</f>
        <v>0.99961689138252774</v>
      </c>
      <c r="L168" s="500">
        <f>(MAX([1]DATOS_CANTON!L$3:L$219)-[1]DATOS_CANTON!L169)/(MAX([1]DATOS_CANTON!L$3:L$219)-MIN([1]DATOS_CANTON!L$3:L$219))</f>
        <v>0.99911667221720035</v>
      </c>
      <c r="M168" s="500">
        <f>(MAX([1]DATOS_CANTON!M$3:M$219)-[1]DATOS_CANTON!M169)/(MAX([1]DATOS_CANTON!M$3:M$219)-MIN([1]DATOS_CANTON!M$3:M$219))</f>
        <v>0.99853721777843008</v>
      </c>
      <c r="N168" s="500">
        <f>(MAX([1]DATOS_CANTON!N$3:N$219)-[1]DATOS_CANTON!N169)/(MAX([1]DATOS_CANTON!N$3:N$219)-MIN([1]DATOS_CANTON!N$3:N$219))</f>
        <v>0.99992520754905134</v>
      </c>
      <c r="O168" s="500">
        <f>(MAX([1]DATOS_CANTON!O$3:O$219)-[1]DATOS_CANTON!O169)/(MAX([1]DATOS_CANTON!O$3:O$219)-MIN([1]DATOS_CANTON!O$3:O$219))</f>
        <v>0.99969841668760995</v>
      </c>
      <c r="P168" s="500">
        <f>(MAX([1]DATOS_CANTON!P$3:P$219)-[1]DATOS_CANTON!P169)/(MAX([1]DATOS_CANTON!P$3:P$219)-MIN([1]DATOS_CANTON!P$3:P$219))</f>
        <v>0.99976702278058316</v>
      </c>
      <c r="Q168" s="500">
        <f>([1]DATOS_CANTON!Q169-MIN([1]DATOS_CANTON!Q$3:Q$219))/(MAX([1]DATOS_CANTON!Q$3:Q$219)-MIN([1]DATOS_CANTON!Q$3:Q$219))</f>
        <v>9.867729691780023E-4</v>
      </c>
      <c r="R168" s="500">
        <f>(MAX([1]DATOS_CANTON!R$3:R$219)-[1]DATOS_CANTON!R169)/(MAX([1]DATOS_CANTON!R$3:R$219)-MIN([1]DATOS_CANTON!R$3:R$219))</f>
        <v>0.99987576983878035</v>
      </c>
      <c r="S168" s="500">
        <f>(MAX([1]DATOS_CANTON!S$3:S$219)-[1]DATOS_CANTON!S169)/(MAX([1]DATOS_CANTON!S$3:S$219)-MIN([1]DATOS_CANTON!S$3:S$219))</f>
        <v>0.99996721956336454</v>
      </c>
      <c r="T168" s="500">
        <f>([1]DATOS_CANTON!T169-MIN([1]DATOS_CANTON!T$3:T$219))/(MAX([1]DATOS_CANTON!T$3:T$219)-MIN([1]DATOS_CANTON!T$3:T$219))</f>
        <v>0.53248344654268309</v>
      </c>
      <c r="U168" s="500">
        <f>(MAX([1]DATOS_CANTON!U$3:U$219)-[1]DATOS_CANTON!U169)/(MAX([1]DATOS_CANTON!U$3:U$219)-MIN([1]DATOS_CANTON!U$3:U$219))</f>
        <v>0.91409253566144244</v>
      </c>
      <c r="V168" s="500">
        <f>(MAX([1]DATOS_CANTON!V$3:V$219)-[1]DATOS_CANTON!V169)/(MAX([1]DATOS_CANTON!V$3:V$219)-MIN([1]DATOS_CANTON!V$3:V$219))</f>
        <v>0.99915973157304672</v>
      </c>
      <c r="W168" s="500">
        <f>(MAX([1]DATOS_CANTON!W$3:W$219)-[1]DATOS_CANTON!W169)/(MAX([1]DATOS_CANTON!W$3:W$219)-MIN([1]DATOS_CANTON!W$3:W$219))</f>
        <v>0.99930140335737327</v>
      </c>
      <c r="X168" s="500">
        <f>([1]DATOS_CANTON!X169-MIN([1]DATOS_CANTON!X$3:X$219))/(MAX([1]DATOS_CANTON!X$3:X$219)-MIN([1]DATOS_CANTON!X$3:X$219))</f>
        <v>0</v>
      </c>
      <c r="Y168" s="500">
        <f>(MAX([1]DATOS_CANTON!Y$3:Y$219)-[1]DATOS_CANTON!Y169)/(MAX([1]DATOS_CANTON!Y$3:Y$219)-MIN([1]DATOS_CANTON!Y$3:Y$219))</f>
        <v>0.68235215887933331</v>
      </c>
      <c r="Z168" s="500">
        <f>(MAX([1]DATOS_CANTON!Z$3:Z$219)-[1]DATOS_CANTON!Z169)/(MAX([1]DATOS_CANTON!Z$3:Z$219)-MIN([1]DATOS_CANTON!Z$3:Z$219))</f>
        <v>0.99457340970756702</v>
      </c>
      <c r="AA168" s="500">
        <f>(MAX([1]DATOS_CANTON!AA$3:AA$219)-[1]DATOS_CANTON!AA169)/(MAX([1]DATOS_CANTON!AA$3:AA$219)-MIN([1]DATOS_CANTON!AA$3:AA$219))</f>
        <v>0.99682849475481827</v>
      </c>
      <c r="AB168" s="500">
        <f>(MAX([1]DATOS_CANTON!AB$3:AB$219)-[1]DATOS_CANTON!AB169)/(MAX([1]DATOS_CANTON!AB$3:AB$219)-MIN([1]DATOS_CANTON!AB$3:AB$219))</f>
        <v>0.31246026700572155</v>
      </c>
      <c r="AC168" s="500">
        <f>(MAX([1]DATOS_CANTON!AC$3:AC$219)-[1]DATOS_CANTON!AC169)/(MAX([1]DATOS_CANTON!AC$3:AC$219)-MIN([1]DATOS_CANTON!AC$3:AC$219))</f>
        <v>0.99898450907164948</v>
      </c>
      <c r="AD168" s="500">
        <f>([1]DATOS_CANTON!AD169-MIN([1]DATOS_CANTON!AD$3:AD$219))/(MAX([1]DATOS_CANTON!AD$3:AD$219)-MIN([1]DATOS_CANTON!AD$3:AD$219))</f>
        <v>1.7793594306049821E-3</v>
      </c>
      <c r="AE168" s="500">
        <f>(MAX([1]DATOS_CANTON!AE$3:AE$219)-[1]DATOS_CANTON!AE169)/(MAX([1]DATOS_CANTON!AE$3:AE$219)-MIN([1]DATOS_CANTON!AE$3:AE$219))</f>
        <v>0.99582753824756609</v>
      </c>
      <c r="AF168" s="500">
        <f>(MAX([1]DATOS_CANTON!AF$3:AF$219)-[1]DATOS_CANTON!AF169)/(MAX([1]DATOS_CANTON!AF$3:AF$219)-MIN([1]DATOS_CANTON!AF$3:AF$219))</f>
        <v>1</v>
      </c>
      <c r="AG168" s="500">
        <f>([1]DATOS_CANTON!AG169-MIN([1]DATOS_CANTON!AG$3:AG$219))/(MAX([1]DATOS_CANTON!AG$3:AG$219)-MIN([1]DATOS_CANTON!AG$3:AG$219))</f>
        <v>5.2432202789775544E-3</v>
      </c>
      <c r="AH168" s="500">
        <f>(MAX([1]DATOS_CANTON!AH$3:AH$219)-[1]DATOS_CANTON!AH169)/(MAX([1]DATOS_CANTON!AH$3:AH$219)-MIN([1]DATOS_CANTON!AH$3:AH$219))</f>
        <v>1</v>
      </c>
      <c r="AI168" s="501">
        <f t="shared" si="8"/>
        <v>0.58685091425225022</v>
      </c>
      <c r="AJ168" s="501">
        <f t="shared" si="9"/>
        <v>0.7772358484513614</v>
      </c>
      <c r="AK168" s="501"/>
      <c r="AL168" s="502" t="str">
        <f t="shared" si="10"/>
        <v>VULNERABLE.</v>
      </c>
      <c r="AM168" s="503" t="str">
        <f t="shared" si="11"/>
        <v>3</v>
      </c>
    </row>
    <row r="169" spans="1:39">
      <c r="A169" s="492" t="str">
        <f>[1]DATOS_CANTON!A170</f>
        <v>NAPO</v>
      </c>
      <c r="B169" s="499">
        <f>[1]DATOS_CANTON!B170</f>
        <v>1501</v>
      </c>
      <c r="C169" s="492" t="str">
        <f>[1]DATOS_CANTON!C170</f>
        <v>TENA</v>
      </c>
      <c r="D169" s="500">
        <f>([1]DATOS_CANTON!D170-MIN([1]DATOS_CANTON!D$3:D$219))/(MAX([1]DATOS_CANTON!D$3:D$219)-MIN([1]DATOS_CANTON!D$3:D$219))</f>
        <v>6.2712844261719927E-2</v>
      </c>
      <c r="E169" s="500">
        <f>([1]DATOS_CANTON!E170-MIN([1]DATOS_CANTON!E$3:E$219))/(MAX([1]DATOS_CANTON!E$3:E$219)-MIN([1]DATOS_CANTON!E$3:E$219))</f>
        <v>3.930183704406582E-3</v>
      </c>
      <c r="F169" s="500">
        <f>([1]DATOS_CANTON!F170-MIN([1]DATOS_CANTON!F$3:F$219))/(MAX([1]DATOS_CANTON!F$3:F$219)-MIN([1]DATOS_CANTON!F$3:F$219))</f>
        <v>3.6529680365296802E-2</v>
      </c>
      <c r="G169" s="500">
        <f>([1]DATOS_CANTON!G170-MIN([1]DATOS_CANTON!G$3:G$219))/(MAX([1]DATOS_CANTON!G$3:G$219)-MIN([1]DATOS_CANTON!G$3:G$219))</f>
        <v>3.5457692324739276E-2</v>
      </c>
      <c r="H169" s="500">
        <f>([1]DATOS_CANTON!H170-MIN([1]DATOS_CANTON!H$3:H$219))/(MAX([1]DATOS_CANTON!H$3:H$219)-MIN([1]DATOS_CANTON!H$3:H$219))</f>
        <v>0.12400811957925817</v>
      </c>
      <c r="I169" s="500">
        <f>([1]DATOS_CANTON!I170-MIN([1]DATOS_CANTON!I$3:I$219))/(MAX([1]DATOS_CANTON!I$3:I$219)-MIN([1]DATOS_CANTON!I$3:I$219))</f>
        <v>2.4322100982507335E-2</v>
      </c>
      <c r="J169" s="500">
        <f>(MAX([1]DATOS_CANTON!J$3:J$219)-[1]DATOS_CANTON!J170)/(MAX([1]DATOS_CANTON!J$3:J$219)-MIN([1]DATOS_CANTON!J$3:J$219))</f>
        <v>0.98904597877787237</v>
      </c>
      <c r="K169" s="500">
        <f>(MAX([1]DATOS_CANTON!K$3:K$219)-[1]DATOS_CANTON!K170)/(MAX([1]DATOS_CANTON!K$3:K$219)-MIN([1]DATOS_CANTON!K$3:K$219))</f>
        <v>0.98828429131084938</v>
      </c>
      <c r="L169" s="500">
        <f>(MAX([1]DATOS_CANTON!L$3:L$219)-[1]DATOS_CANTON!L170)/(MAX([1]DATOS_CANTON!L$3:L$219)-MIN([1]DATOS_CANTON!L$3:L$219))</f>
        <v>0.98277907290229471</v>
      </c>
      <c r="M169" s="500">
        <f>(MAX([1]DATOS_CANTON!M$3:M$219)-[1]DATOS_CANTON!M170)/(MAX([1]DATOS_CANTON!M$3:M$219)-MIN([1]DATOS_CANTON!M$3:M$219))</f>
        <v>0.98399256378268629</v>
      </c>
      <c r="N169" s="500">
        <f>(MAX([1]DATOS_CANTON!N$3:N$219)-[1]DATOS_CANTON!N170)/(MAX([1]DATOS_CANTON!N$3:N$219)-MIN([1]DATOS_CANTON!N$3:N$219))</f>
        <v>0.98425975062059923</v>
      </c>
      <c r="O169" s="500">
        <f>(MAX([1]DATOS_CANTON!O$3:O$219)-[1]DATOS_CANTON!O170)/(MAX([1]DATOS_CANTON!O$3:O$219)-MIN([1]DATOS_CANTON!O$3:O$219))</f>
        <v>0.99028520421869992</v>
      </c>
      <c r="P169" s="500">
        <f>(MAX([1]DATOS_CANTON!P$3:P$219)-[1]DATOS_CANTON!P170)/(MAX([1]DATOS_CANTON!P$3:P$219)-MIN([1]DATOS_CANTON!P$3:P$219))</f>
        <v>0.98599489215096214</v>
      </c>
      <c r="Q169" s="500">
        <f>([1]DATOS_CANTON!Q170-MIN([1]DATOS_CANTON!Q$3:Q$219))/(MAX([1]DATOS_CANTON!Q$3:Q$219)-MIN([1]DATOS_CANTON!Q$3:Q$219))</f>
        <v>1.5963760688177259E-2</v>
      </c>
      <c r="R169" s="500">
        <f>(MAX([1]DATOS_CANTON!R$3:R$219)-[1]DATOS_CANTON!R170)/(MAX([1]DATOS_CANTON!R$3:R$219)-MIN([1]DATOS_CANTON!R$3:R$219))</f>
        <v>0.99124487938804218</v>
      </c>
      <c r="S169" s="500">
        <f>(MAX([1]DATOS_CANTON!S$3:S$219)-[1]DATOS_CANTON!S170)/(MAX([1]DATOS_CANTON!S$3:S$219)-MIN([1]DATOS_CANTON!S$3:S$219))</f>
        <v>0.99193054918158174</v>
      </c>
      <c r="T169" s="500">
        <f>([1]DATOS_CANTON!T170-MIN([1]DATOS_CANTON!T$3:T$219))/(MAX([1]DATOS_CANTON!T$3:T$219)-MIN([1]DATOS_CANTON!T$3:T$219))</f>
        <v>0.50752756558168866</v>
      </c>
      <c r="U169" s="500">
        <f>(MAX([1]DATOS_CANTON!U$3:U$219)-[1]DATOS_CANTON!U170)/(MAX([1]DATOS_CANTON!U$3:U$219)-MIN([1]DATOS_CANTON!U$3:U$219))</f>
        <v>0.94204162250259837</v>
      </c>
      <c r="V169" s="500">
        <f>(MAX([1]DATOS_CANTON!V$3:V$219)-[1]DATOS_CANTON!V170)/(MAX([1]DATOS_CANTON!V$3:V$219)-MIN([1]DATOS_CANTON!V$3:V$219))</f>
        <v>0.99840599469722213</v>
      </c>
      <c r="W169" s="500">
        <f>(MAX([1]DATOS_CANTON!W$3:W$219)-[1]DATOS_CANTON!W170)/(MAX([1]DATOS_CANTON!W$3:W$219)-MIN([1]DATOS_CANTON!W$3:W$219))</f>
        <v>0.98563767490599763</v>
      </c>
      <c r="X169" s="500">
        <f>([1]DATOS_CANTON!X170-MIN([1]DATOS_CANTON!X$3:X$219))/(MAX([1]DATOS_CANTON!X$3:X$219)-MIN([1]DATOS_CANTON!X$3:X$219))</f>
        <v>6.3829787234042548E-2</v>
      </c>
      <c r="Y169" s="500">
        <f>(MAX([1]DATOS_CANTON!Y$3:Y$219)-[1]DATOS_CANTON!Y170)/(MAX([1]DATOS_CANTON!Y$3:Y$219)-MIN([1]DATOS_CANTON!Y$3:Y$219))</f>
        <v>0.69050033434063629</v>
      </c>
      <c r="Z169" s="500">
        <f>(MAX([1]DATOS_CANTON!Z$3:Z$219)-[1]DATOS_CANTON!Z170)/(MAX([1]DATOS_CANTON!Z$3:Z$219)-MIN([1]DATOS_CANTON!Z$3:Z$219))</f>
        <v>0.87910762737413328</v>
      </c>
      <c r="AA169" s="500">
        <f>(MAX([1]DATOS_CANTON!AA$3:AA$219)-[1]DATOS_CANTON!AA170)/(MAX([1]DATOS_CANTON!AA$3:AA$219)-MIN([1]DATOS_CANTON!AA$3:AA$219))</f>
        <v>0.96523542327396927</v>
      </c>
      <c r="AB169" s="500">
        <f>(MAX([1]DATOS_CANTON!AB$3:AB$219)-[1]DATOS_CANTON!AB170)/(MAX([1]DATOS_CANTON!AB$3:AB$219)-MIN([1]DATOS_CANTON!AB$3:AB$219))</f>
        <v>0.194913645853103</v>
      </c>
      <c r="AC169" s="500">
        <f>(MAX([1]DATOS_CANTON!AC$3:AC$219)-[1]DATOS_CANTON!AC170)/(MAX([1]DATOS_CANTON!AC$3:AC$219)-MIN([1]DATOS_CANTON!AC$3:AC$219))</f>
        <v>0.98275959138480018</v>
      </c>
      <c r="AD169" s="500">
        <f>([1]DATOS_CANTON!AD170-MIN([1]DATOS_CANTON!AD$3:AD$219))/(MAX([1]DATOS_CANTON!AD$3:AD$219)-MIN([1]DATOS_CANTON!AD$3:AD$219))</f>
        <v>6.5836298932384338E-2</v>
      </c>
      <c r="AE169" s="500">
        <f>(MAX([1]DATOS_CANTON!AE$3:AE$219)-[1]DATOS_CANTON!AE170)/(MAX([1]DATOS_CANTON!AE$3:AE$219)-MIN([1]DATOS_CANTON!AE$3:AE$219))</f>
        <v>0.958970792767733</v>
      </c>
      <c r="AF169" s="500">
        <f>(MAX([1]DATOS_CANTON!AF$3:AF$219)-[1]DATOS_CANTON!AF170)/(MAX([1]DATOS_CANTON!AF$3:AF$219)-MIN([1]DATOS_CANTON!AF$3:AF$219))</f>
        <v>1</v>
      </c>
      <c r="AG169" s="500">
        <f>([1]DATOS_CANTON!AG170-MIN([1]DATOS_CANTON!AG$3:AG$219))/(MAX([1]DATOS_CANTON!AG$3:AG$219)-MIN([1]DATOS_CANTON!AG$3:AG$219))</f>
        <v>6.1389223252849963E-2</v>
      </c>
      <c r="AH169" s="500">
        <f>(MAX([1]DATOS_CANTON!AH$3:AH$219)-[1]DATOS_CANTON!AH170)/(MAX([1]DATOS_CANTON!AH$3:AH$219)-MIN([1]DATOS_CANTON!AH$3:AH$219))</f>
        <v>1</v>
      </c>
      <c r="AI169" s="501">
        <f t="shared" si="8"/>
        <v>0.58002653455084774</v>
      </c>
      <c r="AJ169" s="501">
        <f t="shared" si="9"/>
        <v>0.75999294662651584</v>
      </c>
      <c r="AK169" s="501"/>
      <c r="AL169" s="502" t="str">
        <f t="shared" si="10"/>
        <v>VULNERABLE.</v>
      </c>
      <c r="AM169" s="503" t="str">
        <f t="shared" si="11"/>
        <v>3</v>
      </c>
    </row>
    <row r="170" spans="1:39">
      <c r="A170" s="492" t="str">
        <f>[1]DATOS_CANTON!A171</f>
        <v>NAPO</v>
      </c>
      <c r="B170" s="499">
        <f>[1]DATOS_CANTON!B171</f>
        <v>1503</v>
      </c>
      <c r="C170" s="492" t="str">
        <f>[1]DATOS_CANTON!C171</f>
        <v>ARCHIDONA</v>
      </c>
      <c r="D170" s="500">
        <f>([1]DATOS_CANTON!D171-MIN([1]DATOS_CANTON!D$3:D$219))/(MAX([1]DATOS_CANTON!D$3:D$219)-MIN([1]DATOS_CANTON!D$3:D$219))</f>
        <v>0.22608976105294515</v>
      </c>
      <c r="E170" s="500">
        <f>([1]DATOS_CANTON!E171-MIN([1]DATOS_CANTON!E$3:E$219))/(MAX([1]DATOS_CANTON!E$3:E$219)-MIN([1]DATOS_CANTON!E$3:E$219))</f>
        <v>2.0345941238118781E-3</v>
      </c>
      <c r="F170" s="500">
        <f>([1]DATOS_CANTON!F171-MIN([1]DATOS_CANTON!F$3:F$219))/(MAX([1]DATOS_CANTON!F$3:F$219)-MIN([1]DATOS_CANTON!F$3:F$219))</f>
        <v>4.5662100456621002E-3</v>
      </c>
      <c r="G170" s="500">
        <f>([1]DATOS_CANTON!G171-MIN([1]DATOS_CANTON!G$3:G$219))/(MAX([1]DATOS_CANTON!G$3:G$219)-MIN([1]DATOS_CANTON!G$3:G$219))</f>
        <v>1.4732671160929169E-2</v>
      </c>
      <c r="H170" s="500">
        <f>([1]DATOS_CANTON!H171-MIN([1]DATOS_CANTON!H$3:H$219))/(MAX([1]DATOS_CANTON!H$3:H$219)-MIN([1]DATOS_CANTON!H$3:H$219))</f>
        <v>0.10131020483484038</v>
      </c>
      <c r="I170" s="500">
        <f>([1]DATOS_CANTON!I171-MIN([1]DATOS_CANTON!I$3:I$219))/(MAX([1]DATOS_CANTON!I$3:I$219)-MIN([1]DATOS_CANTON!I$3:I$219))</f>
        <v>1.2223136262746985E-2</v>
      </c>
      <c r="J170" s="500">
        <f>(MAX([1]DATOS_CANTON!J$3:J$219)-[1]DATOS_CANTON!J171)/(MAX([1]DATOS_CANTON!J$3:J$219)-MIN([1]DATOS_CANTON!J$3:J$219))</f>
        <v>0.99724697054314704</v>
      </c>
      <c r="K170" s="500">
        <f>(MAX([1]DATOS_CANTON!K$3:K$219)-[1]DATOS_CANTON!K171)/(MAX([1]DATOS_CANTON!K$3:K$219)-MIN([1]DATOS_CANTON!K$3:K$219))</f>
        <v>0.99739856890393863</v>
      </c>
      <c r="L170" s="500">
        <f>(MAX([1]DATOS_CANTON!L$3:L$219)-[1]DATOS_CANTON!L171)/(MAX([1]DATOS_CANTON!L$3:L$219)-MIN([1]DATOS_CANTON!L$3:L$219))</f>
        <v>0.9935772396403254</v>
      </c>
      <c r="M170" s="500">
        <f>(MAX([1]DATOS_CANTON!M$3:M$219)-[1]DATOS_CANTON!M171)/(MAX([1]DATOS_CANTON!M$3:M$219)-MIN([1]DATOS_CANTON!M$3:M$219))</f>
        <v>0.99524636546725043</v>
      </c>
      <c r="N170" s="500">
        <f>(MAX([1]DATOS_CANTON!N$3:N$219)-[1]DATOS_CANTON!N171)/(MAX([1]DATOS_CANTON!N$3:N$219)-MIN([1]DATOS_CANTON!N$3:N$219))</f>
        <v>0.99533437567891958</v>
      </c>
      <c r="O170" s="500">
        <f>(MAX([1]DATOS_CANTON!O$3:O$219)-[1]DATOS_CANTON!O171)/(MAX([1]DATOS_CANTON!O$3:O$219)-MIN([1]DATOS_CANTON!O$3:O$219))</f>
        <v>0.99787505091384943</v>
      </c>
      <c r="P170" s="500">
        <f>(MAX([1]DATOS_CANTON!P$3:P$219)-[1]DATOS_CANTON!P171)/(MAX([1]DATOS_CANTON!P$3:P$219)-MIN([1]DATOS_CANTON!P$3:P$219))</f>
        <v>0.99449856065967857</v>
      </c>
      <c r="Q170" s="500">
        <f>([1]DATOS_CANTON!Q171-MIN([1]DATOS_CANTON!Q$3:Q$219))/(MAX([1]DATOS_CANTON!Q$3:Q$219)-MIN([1]DATOS_CANTON!Q$3:Q$219))</f>
        <v>4.5781098378681329E-3</v>
      </c>
      <c r="R170" s="500">
        <f>(MAX([1]DATOS_CANTON!R$3:R$219)-[1]DATOS_CANTON!R171)/(MAX([1]DATOS_CANTON!R$3:R$219)-MIN([1]DATOS_CANTON!R$3:R$219))</f>
        <v>0.99803716345272886</v>
      </c>
      <c r="S170" s="500">
        <f>(MAX([1]DATOS_CANTON!S$3:S$219)-[1]DATOS_CANTON!S171)/(MAX([1]DATOS_CANTON!S$3:S$219)-MIN([1]DATOS_CANTON!S$3:S$219))</f>
        <v>0.99785834480648616</v>
      </c>
      <c r="T170" s="500">
        <f>([1]DATOS_CANTON!T171-MIN([1]DATOS_CANTON!T$3:T$219))/(MAX([1]DATOS_CANTON!T$3:T$219)-MIN([1]DATOS_CANTON!T$3:T$219))</f>
        <v>0.36474051764130599</v>
      </c>
      <c r="U170" s="500">
        <f>(MAX([1]DATOS_CANTON!U$3:U$219)-[1]DATOS_CANTON!U171)/(MAX([1]DATOS_CANTON!U$3:U$219)-MIN([1]DATOS_CANTON!U$3:U$219))</f>
        <v>0.74954210596823456</v>
      </c>
      <c r="V170" s="500">
        <f>(MAX([1]DATOS_CANTON!V$3:V$219)-[1]DATOS_CANTON!V171)/(MAX([1]DATOS_CANTON!V$3:V$219)-MIN([1]DATOS_CANTON!V$3:V$219))</f>
        <v>0.99884582075151618</v>
      </c>
      <c r="W170" s="500">
        <f>(MAX([1]DATOS_CANTON!W$3:W$219)-[1]DATOS_CANTON!W171)/(MAX([1]DATOS_CANTON!W$3:W$219)-MIN([1]DATOS_CANTON!W$3:W$219))</f>
        <v>0.99619881238570751</v>
      </c>
      <c r="X170" s="500">
        <f>([1]DATOS_CANTON!X171-MIN([1]DATOS_CANTON!X$3:X$219))/(MAX([1]DATOS_CANTON!X$3:X$219)-MIN([1]DATOS_CANTON!X$3:X$219))</f>
        <v>0</v>
      </c>
      <c r="Y170" s="500">
        <f>(MAX([1]DATOS_CANTON!Y$3:Y$219)-[1]DATOS_CANTON!Y171)/(MAX([1]DATOS_CANTON!Y$3:Y$219)-MIN([1]DATOS_CANTON!Y$3:Y$219))</f>
        <v>0</v>
      </c>
      <c r="Z170" s="500">
        <f>(MAX([1]DATOS_CANTON!Z$3:Z$219)-[1]DATOS_CANTON!Z171)/(MAX([1]DATOS_CANTON!Z$3:Z$219)-MIN([1]DATOS_CANTON!Z$3:Z$219))</f>
        <v>0.97286704853783534</v>
      </c>
      <c r="AA170" s="500">
        <f>(MAX([1]DATOS_CANTON!AA$3:AA$219)-[1]DATOS_CANTON!AA171)/(MAX([1]DATOS_CANTON!AA$3:AA$219)-MIN([1]DATOS_CANTON!AA$3:AA$219))</f>
        <v>0.9957306660161015</v>
      </c>
      <c r="AB170" s="500">
        <f>(MAX([1]DATOS_CANTON!AB$3:AB$219)-[1]DATOS_CANTON!AB171)/(MAX([1]DATOS_CANTON!AB$3:AB$219)-MIN([1]DATOS_CANTON!AB$3:AB$219))</f>
        <v>0.19348565872630036</v>
      </c>
      <c r="AC170" s="500">
        <f>(MAX([1]DATOS_CANTON!AC$3:AC$219)-[1]DATOS_CANTON!AC171)/(MAX([1]DATOS_CANTON!AC$3:AC$219)-MIN([1]DATOS_CANTON!AC$3:AC$219))</f>
        <v>0.99388828765709347</v>
      </c>
      <c r="AD170" s="500">
        <f>([1]DATOS_CANTON!AD171-MIN([1]DATOS_CANTON!AD$3:AD$219))/(MAX([1]DATOS_CANTON!AD$3:AD$219)-MIN([1]DATOS_CANTON!AD$3:AD$219))</f>
        <v>1.7793594306049821E-3</v>
      </c>
      <c r="AE170" s="500">
        <f>(MAX([1]DATOS_CANTON!AE$3:AE$219)-[1]DATOS_CANTON!AE171)/(MAX([1]DATOS_CANTON!AE$3:AE$219)-MIN([1]DATOS_CANTON!AE$3:AE$219))</f>
        <v>0.99652294853963841</v>
      </c>
      <c r="AF170" s="500">
        <f>(MAX([1]DATOS_CANTON!AF$3:AF$219)-[1]DATOS_CANTON!AF171)/(MAX([1]DATOS_CANTON!AF$3:AF$219)-MIN([1]DATOS_CANTON!AF$3:AF$219))</f>
        <v>1</v>
      </c>
      <c r="AG170" s="500">
        <f>([1]DATOS_CANTON!AG171-MIN([1]DATOS_CANTON!AG$3:AG$219))/(MAX([1]DATOS_CANTON!AG$3:AG$219)-MIN([1]DATOS_CANTON!AG$3:AG$219))</f>
        <v>8.287899171564115E-3</v>
      </c>
      <c r="AH170" s="500">
        <f>(MAX([1]DATOS_CANTON!AH$3:AH$219)-[1]DATOS_CANTON!AH171)/(MAX([1]DATOS_CANTON!AH$3:AH$219)-MIN([1]DATOS_CANTON!AH$3:AH$219))</f>
        <v>1</v>
      </c>
      <c r="AI170" s="501">
        <f t="shared" si="8"/>
        <v>0.54213965211395754</v>
      </c>
      <c r="AJ170" s="501">
        <f t="shared" si="9"/>
        <v>0.66426559514657024</v>
      </c>
      <c r="AK170" s="501"/>
      <c r="AL170" s="502" t="str">
        <f t="shared" si="10"/>
        <v>MENOS VULNERABLE</v>
      </c>
      <c r="AM170" s="503" t="str">
        <f t="shared" si="11"/>
        <v>1</v>
      </c>
    </row>
    <row r="171" spans="1:39">
      <c r="A171" s="492" t="str">
        <f>[1]DATOS_CANTON!A172</f>
        <v>NAPO</v>
      </c>
      <c r="B171" s="499">
        <f>[1]DATOS_CANTON!B172</f>
        <v>1504</v>
      </c>
      <c r="C171" s="492" t="str">
        <f>[1]DATOS_CANTON!C172</f>
        <v>EL CHACO</v>
      </c>
      <c r="D171" s="500">
        <f>([1]DATOS_CANTON!D172-MIN([1]DATOS_CANTON!D$3:D$219))/(MAX([1]DATOS_CANTON!D$3:D$219)-MIN([1]DATOS_CANTON!D$3:D$219))</f>
        <v>0.13943296321135523</v>
      </c>
      <c r="E171" s="500">
        <f>([1]DATOS_CANTON!E172-MIN([1]DATOS_CANTON!E$3:E$219))/(MAX([1]DATOS_CANTON!E$3:E$219)-MIN([1]DATOS_CANTON!E$3:E$219))</f>
        <v>4.8008597004181136E-4</v>
      </c>
      <c r="F171" s="500">
        <f>([1]DATOS_CANTON!F172-MIN([1]DATOS_CANTON!F$3:F$219))/(MAX([1]DATOS_CANTON!F$3:F$219)-MIN([1]DATOS_CANTON!F$3:F$219))</f>
        <v>4.5662100456621002E-3</v>
      </c>
      <c r="G171" s="500">
        <f>([1]DATOS_CANTON!G172-MIN([1]DATOS_CANTON!G$3:G$219))/(MAX([1]DATOS_CANTON!G$3:G$219)-MIN([1]DATOS_CANTON!G$3:G$219))</f>
        <v>2.858776443682104E-3</v>
      </c>
      <c r="H171" s="500">
        <f>([1]DATOS_CANTON!H172-MIN([1]DATOS_CANTON!H$3:H$219))/(MAX([1]DATOS_CANTON!H$3:H$219)-MIN([1]DATOS_CANTON!H$3:H$219))</f>
        <v>1.6608230300793503E-2</v>
      </c>
      <c r="I171" s="500">
        <f>([1]DATOS_CANTON!I172-MIN([1]DATOS_CANTON!I$3:I$219))/(MAX([1]DATOS_CANTON!I$3:I$219)-MIN([1]DATOS_CANTON!I$3:I$219))</f>
        <v>3.0887671317925713E-3</v>
      </c>
      <c r="J171" s="500">
        <f>(MAX([1]DATOS_CANTON!J$3:J$219)-[1]DATOS_CANTON!J172)/(MAX([1]DATOS_CANTON!J$3:J$219)-MIN([1]DATOS_CANTON!J$3:J$219))</f>
        <v>0.99794038163847421</v>
      </c>
      <c r="K171" s="500">
        <f>(MAX([1]DATOS_CANTON!K$3:K$219)-[1]DATOS_CANTON!K172)/(MAX([1]DATOS_CANTON!K$3:K$219)-MIN([1]DATOS_CANTON!K$3:K$219))</f>
        <v>0.99277654880927368</v>
      </c>
      <c r="L171" s="500">
        <f>(MAX([1]DATOS_CANTON!L$3:L$219)-[1]DATOS_CANTON!L172)/(MAX([1]DATOS_CANTON!L$3:L$219)-MIN([1]DATOS_CANTON!L$3:L$219))</f>
        <v>0.99698526729784165</v>
      </c>
      <c r="M171" s="500">
        <f>(MAX([1]DATOS_CANTON!M$3:M$219)-[1]DATOS_CANTON!M172)/(MAX([1]DATOS_CANTON!M$3:M$219)-MIN([1]DATOS_CANTON!M$3:M$219))</f>
        <v>0.9969358218569343</v>
      </c>
      <c r="N171" s="500">
        <f>(MAX([1]DATOS_CANTON!N$3:N$219)-[1]DATOS_CANTON!N172)/(MAX([1]DATOS_CANTON!N$3:N$219)-MIN([1]DATOS_CANTON!N$3:N$219))</f>
        <v>0.99730925253849145</v>
      </c>
      <c r="O171" s="500">
        <f>(MAX([1]DATOS_CANTON!O$3:O$219)-[1]DATOS_CANTON!O172)/(MAX([1]DATOS_CANTON!O$3:O$219)-MIN([1]DATOS_CANTON!O$3:O$219))</f>
        <v>0.99757520083888696</v>
      </c>
      <c r="P171" s="500">
        <f>(MAX([1]DATOS_CANTON!P$3:P$219)-[1]DATOS_CANTON!P172)/(MAX([1]DATOS_CANTON!P$3:P$219)-MIN([1]DATOS_CANTON!P$3:P$219))</f>
        <v>0.99785555059400366</v>
      </c>
      <c r="Q171" s="500">
        <f>([1]DATOS_CANTON!Q172-MIN([1]DATOS_CANTON!Q$3:Q$219))/(MAX([1]DATOS_CANTON!Q$3:Q$219)-MIN([1]DATOS_CANTON!Q$3:Q$219))</f>
        <v>1.9680804284562272E-3</v>
      </c>
      <c r="R171" s="500">
        <f>(MAX([1]DATOS_CANTON!R$3:R$219)-[1]DATOS_CANTON!R172)/(MAX([1]DATOS_CANTON!R$3:R$219)-MIN([1]DATOS_CANTON!R$3:R$219))</f>
        <v>0.99860241068627842</v>
      </c>
      <c r="S171" s="500">
        <f>(MAX([1]DATOS_CANTON!S$3:S$219)-[1]DATOS_CANTON!S172)/(MAX([1]DATOS_CANTON!S$3:S$219)-MIN([1]DATOS_CANTON!S$3:S$219))</f>
        <v>0.99912585502305562</v>
      </c>
      <c r="T171" s="500">
        <f>([1]DATOS_CANTON!T172-MIN([1]DATOS_CANTON!T$3:T$219))/(MAX([1]DATOS_CANTON!T$3:T$219)-MIN([1]DATOS_CANTON!T$3:T$219))</f>
        <v>0.31046390776434218</v>
      </c>
      <c r="U171" s="500">
        <f>(MAX([1]DATOS_CANTON!U$3:U$219)-[1]DATOS_CANTON!U172)/(MAX([1]DATOS_CANTON!U$3:U$219)-MIN([1]DATOS_CANTON!U$3:U$219))</f>
        <v>0.93902797747128797</v>
      </c>
      <c r="V171" s="500">
        <f>(MAX([1]DATOS_CANTON!V$3:V$219)-[1]DATOS_CANTON!V172)/(MAX([1]DATOS_CANTON!V$3:V$219)-MIN([1]DATOS_CANTON!V$3:V$219))</f>
        <v>0.99930170288091613</v>
      </c>
      <c r="W171" s="500">
        <f>(MAX([1]DATOS_CANTON!W$3:W$219)-[1]DATOS_CANTON!W172)/(MAX([1]DATOS_CANTON!W$3:W$219)-MIN([1]DATOS_CANTON!W$3:W$219))</f>
        <v>0.99794530399227432</v>
      </c>
      <c r="X171" s="500">
        <f>([1]DATOS_CANTON!X172-MIN([1]DATOS_CANTON!X$3:X$219))/(MAX([1]DATOS_CANTON!X$3:X$219)-MIN([1]DATOS_CANTON!X$3:X$219))</f>
        <v>0</v>
      </c>
      <c r="Y171" s="500">
        <f>(MAX([1]DATOS_CANTON!Y$3:Y$219)-[1]DATOS_CANTON!Y172)/(MAX([1]DATOS_CANTON!Y$3:Y$219)-MIN([1]DATOS_CANTON!Y$3:Y$219))</f>
        <v>0.79825924618635069</v>
      </c>
      <c r="Z171" s="500">
        <f>(MAX([1]DATOS_CANTON!Z$3:Z$219)-[1]DATOS_CANTON!Z172)/(MAX([1]DATOS_CANTON!Z$3:Z$219)-MIN([1]DATOS_CANTON!Z$3:Z$219))</f>
        <v>0.95960205004522159</v>
      </c>
      <c r="AA171" s="500">
        <f>(MAX([1]DATOS_CANTON!AA$3:AA$219)-[1]DATOS_CANTON!AA172)/(MAX([1]DATOS_CANTON!AA$3:AA$219)-MIN([1]DATOS_CANTON!AA$3:AA$219))</f>
        <v>0.99829226640644064</v>
      </c>
      <c r="AB171" s="500">
        <f>(MAX([1]DATOS_CANTON!AB$3:AB$219)-[1]DATOS_CANTON!AB172)/(MAX([1]DATOS_CANTON!AB$3:AB$219)-MIN([1]DATOS_CANTON!AB$3:AB$219))</f>
        <v>0.15151515151515144</v>
      </c>
      <c r="AC171" s="500">
        <f>(MAX([1]DATOS_CANTON!AC$3:AC$219)-[1]DATOS_CANTON!AC172)/(MAX([1]DATOS_CANTON!AC$3:AC$219)-MIN([1]DATOS_CANTON!AC$3:AC$219))</f>
        <v>0.99775841324850756</v>
      </c>
      <c r="AD171" s="500">
        <f>([1]DATOS_CANTON!AD172-MIN([1]DATOS_CANTON!AD$3:AD$219))/(MAX([1]DATOS_CANTON!AD$3:AD$219)-MIN([1]DATOS_CANTON!AD$3:AD$219))</f>
        <v>5.3380782918149468E-3</v>
      </c>
      <c r="AE171" s="500">
        <f>(MAX([1]DATOS_CANTON!AE$3:AE$219)-[1]DATOS_CANTON!AE172)/(MAX([1]DATOS_CANTON!AE$3:AE$219)-MIN([1]DATOS_CANTON!AE$3:AE$219))</f>
        <v>0.99582753824756609</v>
      </c>
      <c r="AF171" s="500">
        <f>(MAX([1]DATOS_CANTON!AF$3:AF$219)-[1]DATOS_CANTON!AF172)/(MAX([1]DATOS_CANTON!AF$3:AF$219)-MIN([1]DATOS_CANTON!AF$3:AF$219))</f>
        <v>1</v>
      </c>
      <c r="AG171" s="500">
        <f>([1]DATOS_CANTON!AG172-MIN([1]DATOS_CANTON!AG$3:AG$219))/(MAX([1]DATOS_CANTON!AG$3:AG$219)-MIN([1]DATOS_CANTON!AG$3:AG$219))</f>
        <v>1.5237555760107626E-2</v>
      </c>
      <c r="AH171" s="500">
        <f>(MAX([1]DATOS_CANTON!AH$3:AH$219)-[1]DATOS_CANTON!AH172)/(MAX([1]DATOS_CANTON!AH$3:AH$219)-MIN([1]DATOS_CANTON!AH$3:AH$219))</f>
        <v>1</v>
      </c>
      <c r="AI171" s="501">
        <f t="shared" si="8"/>
        <v>0.56952312385595116</v>
      </c>
      <c r="AJ171" s="501">
        <f t="shared" si="9"/>
        <v>0.73345437647618938</v>
      </c>
      <c r="AK171" s="501"/>
      <c r="AL171" s="502" t="str">
        <f t="shared" si="10"/>
        <v>MODERADAMENTE VULNERABLE</v>
      </c>
      <c r="AM171" s="503" t="str">
        <f t="shared" si="11"/>
        <v>2</v>
      </c>
    </row>
    <row r="172" spans="1:39">
      <c r="A172" s="492" t="str">
        <f>[1]DATOS_CANTON!A173</f>
        <v>NAPO</v>
      </c>
      <c r="B172" s="499">
        <f>[1]DATOS_CANTON!B173</f>
        <v>1507</v>
      </c>
      <c r="C172" s="492" t="str">
        <f>[1]DATOS_CANTON!C173</f>
        <v>QUIJOS</v>
      </c>
      <c r="D172" s="500">
        <f>([1]DATOS_CANTON!D173-MIN([1]DATOS_CANTON!D$3:D$219))/(MAX([1]DATOS_CANTON!D$3:D$219)-MIN([1]DATOS_CANTON!D$3:D$219))</f>
        <v>6.0839742969109163E-2</v>
      </c>
      <c r="E172" s="500">
        <f>([1]DATOS_CANTON!E173-MIN([1]DATOS_CANTON!E$3:E$219))/(MAX([1]DATOS_CANTON!E$3:E$219)-MIN([1]DATOS_CANTON!E$3:E$219))</f>
        <v>9.0760531416013901E-4</v>
      </c>
      <c r="F172" s="500">
        <f>([1]DATOS_CANTON!F173-MIN([1]DATOS_CANTON!F$3:F$219))/(MAX([1]DATOS_CANTON!F$3:F$219)-MIN([1]DATOS_CANTON!F$3:F$219))</f>
        <v>0</v>
      </c>
      <c r="G172" s="500">
        <f>([1]DATOS_CANTON!G173-MIN([1]DATOS_CANTON!G$3:G$219))/(MAX([1]DATOS_CANTON!G$3:G$219)-MIN([1]DATOS_CANTON!G$3:G$219))</f>
        <v>1.8482322124270347E-3</v>
      </c>
      <c r="H172" s="500">
        <f>([1]DATOS_CANTON!H173-MIN([1]DATOS_CANTON!H$3:H$219))/(MAX([1]DATOS_CANTON!H$3:H$219)-MIN([1]DATOS_CANTON!H$3:H$219))</f>
        <v>3.1555637571507658E-2</v>
      </c>
      <c r="I172" s="500">
        <f>([1]DATOS_CANTON!I173-MIN([1]DATOS_CANTON!I$3:I$219))/(MAX([1]DATOS_CANTON!I$3:I$219)-MIN([1]DATOS_CANTON!I$3:I$219))</f>
        <v>2.0177875735328354E-3</v>
      </c>
      <c r="J172" s="500">
        <f>(MAX([1]DATOS_CANTON!J$3:J$219)-[1]DATOS_CANTON!J173)/(MAX([1]DATOS_CANTON!J$3:J$219)-MIN([1]DATOS_CANTON!J$3:J$219))</f>
        <v>0.99820837565639797</v>
      </c>
      <c r="K172" s="500">
        <f>(MAX([1]DATOS_CANTON!K$3:K$219)-[1]DATOS_CANTON!K173)/(MAX([1]DATOS_CANTON!K$3:K$219)-MIN([1]DATOS_CANTON!K$3:K$219))</f>
        <v>0.99799176934389555</v>
      </c>
      <c r="L172" s="500">
        <f>(MAX([1]DATOS_CANTON!L$3:L$219)-[1]DATOS_CANTON!L173)/(MAX([1]DATOS_CANTON!L$3:L$219)-MIN([1]DATOS_CANTON!L$3:L$219))</f>
        <v>0.99756410866359013</v>
      </c>
      <c r="M172" s="500">
        <f>(MAX([1]DATOS_CANTON!M$3:M$219)-[1]DATOS_CANTON!M173)/(MAX([1]DATOS_CANTON!M$3:M$219)-MIN([1]DATOS_CANTON!M$3:M$219))</f>
        <v>0.99754082988837522</v>
      </c>
      <c r="N172" s="500">
        <f>(MAX([1]DATOS_CANTON!N$3:N$219)-[1]DATOS_CANTON!N173)/(MAX([1]DATOS_CANTON!N$3:N$219)-MIN([1]DATOS_CANTON!N$3:N$219))</f>
        <v>0.99770636483757569</v>
      </c>
      <c r="O172" s="500">
        <f>(MAX([1]DATOS_CANTON!O$3:O$219)-[1]DATOS_CANTON!O173)/(MAX([1]DATOS_CANTON!O$3:O$219)-MIN([1]DATOS_CANTON!O$3:O$219))</f>
        <v>0.9981315700531237</v>
      </c>
      <c r="P172" s="500">
        <f>(MAX([1]DATOS_CANTON!P$3:P$219)-[1]DATOS_CANTON!P173)/(MAX([1]DATOS_CANTON!P$3:P$219)-MIN([1]DATOS_CANTON!P$3:P$219))</f>
        <v>0.99826149574904821</v>
      </c>
      <c r="Q172" s="500">
        <f>([1]DATOS_CANTON!Q173-MIN([1]DATOS_CANTON!Q$3:Q$219))/(MAX([1]DATOS_CANTON!Q$3:Q$219)-MIN([1]DATOS_CANTON!Q$3:Q$219))</f>
        <v>1.4851280991304374E-3</v>
      </c>
      <c r="R172" s="500">
        <f>(MAX([1]DATOS_CANTON!R$3:R$219)-[1]DATOS_CANTON!R173)/(MAX([1]DATOS_CANTON!R$3:R$219)-MIN([1]DATOS_CANTON!R$3:R$219))</f>
        <v>0.99846886326296735</v>
      </c>
      <c r="S172" s="500">
        <f>(MAX([1]DATOS_CANTON!S$3:S$219)-[1]DATOS_CANTON!S173)/(MAX([1]DATOS_CANTON!S$3:S$219)-MIN([1]DATOS_CANTON!S$3:S$219))</f>
        <v>0.9986177582552066</v>
      </c>
      <c r="T172" s="500">
        <f>([1]DATOS_CANTON!T173-MIN([1]DATOS_CANTON!T$3:T$219))/(MAX([1]DATOS_CANTON!T$3:T$219)-MIN([1]DATOS_CANTON!T$3:T$219))</f>
        <v>0.2666361468235402</v>
      </c>
      <c r="U172" s="500">
        <f>(MAX([1]DATOS_CANTON!U$3:U$219)-[1]DATOS_CANTON!U173)/(MAX([1]DATOS_CANTON!U$3:U$219)-MIN([1]DATOS_CANTON!U$3:U$219))</f>
        <v>0.87370468200670959</v>
      </c>
      <c r="V172" s="500">
        <f>(MAX([1]DATOS_CANTON!V$3:V$219)-[1]DATOS_CANTON!V173)/(MAX([1]DATOS_CANTON!V$3:V$219)-MIN([1]DATOS_CANTON!V$3:V$219))</f>
        <v>0.99900058207487652</v>
      </c>
      <c r="W172" s="500">
        <f>(MAX([1]DATOS_CANTON!W$3:W$219)-[1]DATOS_CANTON!W173)/(MAX([1]DATOS_CANTON!W$3:W$219)-MIN([1]DATOS_CANTON!W$3:W$219))</f>
        <v>0.99915757463683252</v>
      </c>
      <c r="X172" s="500">
        <f>([1]DATOS_CANTON!X173-MIN([1]DATOS_CANTON!X$3:X$219))/(MAX([1]DATOS_CANTON!X$3:X$219)-MIN([1]DATOS_CANTON!X$3:X$219))</f>
        <v>8.5106382978723402E-2</v>
      </c>
      <c r="Y172" s="500">
        <f>(MAX([1]DATOS_CANTON!Y$3:Y$219)-[1]DATOS_CANTON!Y173)/(MAX([1]DATOS_CANTON!Y$3:Y$219)-MIN([1]DATOS_CANTON!Y$3:Y$219))</f>
        <v>7.4993983762491723E-2</v>
      </c>
      <c r="Z172" s="500">
        <f>(MAX([1]DATOS_CANTON!Z$3:Z$219)-[1]DATOS_CANTON!Z173)/(MAX([1]DATOS_CANTON!Z$3:Z$219)-MIN([1]DATOS_CANTON!Z$3:Z$219))</f>
        <v>0.99125716008441367</v>
      </c>
      <c r="AA172" s="500">
        <f>(MAX([1]DATOS_CANTON!AA$3:AA$219)-[1]DATOS_CANTON!AA173)/(MAX([1]DATOS_CANTON!AA$3:AA$219)-MIN([1]DATOS_CANTON!AA$3:AA$219))</f>
        <v>0.99438887533544762</v>
      </c>
      <c r="AB172" s="500">
        <f>(MAX([1]DATOS_CANTON!AB$3:AB$219)-[1]DATOS_CANTON!AB173)/(MAX([1]DATOS_CANTON!AB$3:AB$219)-MIN([1]DATOS_CANTON!AB$3:AB$219))</f>
        <v>0.12309699869508486</v>
      </c>
      <c r="AC172" s="500">
        <f>(MAX([1]DATOS_CANTON!AC$3:AC$219)-[1]DATOS_CANTON!AC173)/(MAX([1]DATOS_CANTON!AC$3:AC$219)-MIN([1]DATOS_CANTON!AC$3:AC$219))</f>
        <v>0.99823383815952171</v>
      </c>
      <c r="AD172" s="500">
        <f>([1]DATOS_CANTON!AD173-MIN([1]DATOS_CANTON!AD$3:AD$219))/(MAX([1]DATOS_CANTON!AD$3:AD$219)-MIN([1]DATOS_CANTON!AD$3:AD$219))</f>
        <v>3.5587188612099642E-3</v>
      </c>
      <c r="AE172" s="500">
        <f>(MAX([1]DATOS_CANTON!AE$3:AE$219)-[1]DATOS_CANTON!AE173)/(MAX([1]DATOS_CANTON!AE$3:AE$219)-MIN([1]DATOS_CANTON!AE$3:AE$219))</f>
        <v>0.99582753824756609</v>
      </c>
      <c r="AF172" s="500">
        <f>(MAX([1]DATOS_CANTON!AF$3:AF$219)-[1]DATOS_CANTON!AF173)/(MAX([1]DATOS_CANTON!AF$3:AF$219)-MIN([1]DATOS_CANTON!AF$3:AF$219))</f>
        <v>0.98901098901098905</v>
      </c>
      <c r="AG172" s="500">
        <f>([1]DATOS_CANTON!AG173-MIN([1]DATOS_CANTON!AG$3:AG$219))/(MAX([1]DATOS_CANTON!AG$3:AG$219)-MIN([1]DATOS_CANTON!AG$3:AG$219))</f>
        <v>9.5942788359413729E-3</v>
      </c>
      <c r="AH172" s="500">
        <f>(MAX([1]DATOS_CANTON!AH$3:AH$219)-[1]DATOS_CANTON!AH173)/(MAX([1]DATOS_CANTON!AH$3:AH$219)-MIN([1]DATOS_CANTON!AH$3:AH$219))</f>
        <v>0.54545454545454541</v>
      </c>
      <c r="AI172" s="501">
        <f t="shared" si="8"/>
        <v>0.51425107763877875</v>
      </c>
      <c r="AJ172" s="501">
        <f t="shared" si="9"/>
        <v>0.59380058986388151</v>
      </c>
      <c r="AK172" s="501"/>
      <c r="AL172" s="502" t="str">
        <f t="shared" si="10"/>
        <v>MENOS VULNERABLE</v>
      </c>
      <c r="AM172" s="503" t="str">
        <f t="shared" si="11"/>
        <v>1</v>
      </c>
    </row>
    <row r="173" spans="1:39" ht="27.6">
      <c r="A173" s="492" t="str">
        <f>[1]DATOS_CANTON!A174</f>
        <v>NAPO</v>
      </c>
      <c r="B173" s="499">
        <f>[1]DATOS_CANTON!B174</f>
        <v>1509</v>
      </c>
      <c r="C173" s="492" t="str">
        <f>[1]DATOS_CANTON!C174</f>
        <v>CARLOS JULIO AROSEMENA</v>
      </c>
      <c r="D173" s="500">
        <f>([1]DATOS_CANTON!D174-MIN([1]DATOS_CANTON!D$3:D$219))/(MAX([1]DATOS_CANTON!D$3:D$219)-MIN([1]DATOS_CANTON!D$3:D$219))</f>
        <v>0.16870853532072419</v>
      </c>
      <c r="E173" s="500">
        <f>([1]DATOS_CANTON!E174-MIN([1]DATOS_CANTON!E$3:E$219))/(MAX([1]DATOS_CANTON!E$3:E$219)-MIN([1]DATOS_CANTON!E$3:E$219))</f>
        <v>1.7870031667494531E-3</v>
      </c>
      <c r="F173" s="500">
        <f>([1]DATOS_CANTON!F174-MIN([1]DATOS_CANTON!F$3:F$219))/(MAX([1]DATOS_CANTON!F$3:F$219)-MIN([1]DATOS_CANTON!F$3:F$219))</f>
        <v>0</v>
      </c>
      <c r="G173" s="500">
        <f>([1]DATOS_CANTON!G174-MIN([1]DATOS_CANTON!G$3:G$219))/(MAX([1]DATOS_CANTON!G$3:G$219)-MIN([1]DATOS_CANTON!G$3:G$219))</f>
        <v>1.1390783659322493E-3</v>
      </c>
      <c r="H173" s="500">
        <f>([1]DATOS_CANTON!H174-MIN([1]DATOS_CANTON!H$3:H$219))/(MAX([1]DATOS_CANTON!H$3:H$219)-MIN([1]DATOS_CANTON!H$3:H$219))</f>
        <v>1.4947407270714154E-2</v>
      </c>
      <c r="I173" s="500">
        <f>([1]DATOS_CANTON!I174-MIN([1]DATOS_CANTON!I$3:I$219))/(MAX([1]DATOS_CANTON!I$3:I$219)-MIN([1]DATOS_CANTON!I$3:I$219))</f>
        <v>7.5278997935648102E-4</v>
      </c>
      <c r="J173" s="500">
        <f>(MAX([1]DATOS_CANTON!J$3:J$219)-[1]DATOS_CANTON!J174)/(MAX([1]DATOS_CANTON!J$3:J$219)-MIN([1]DATOS_CANTON!J$3:J$219))</f>
        <v>0.99942465619928256</v>
      </c>
      <c r="K173" s="500">
        <f>(MAX([1]DATOS_CANTON!K$3:K$219)-[1]DATOS_CANTON!K174)/(MAX([1]DATOS_CANTON!K$3:K$219)-MIN([1]DATOS_CANTON!K$3:K$219))</f>
        <v>0.99977137066376653</v>
      </c>
      <c r="L173" s="500">
        <f>(MAX([1]DATOS_CANTON!L$3:L$219)-[1]DATOS_CANTON!L174)/(MAX([1]DATOS_CANTON!L$3:L$219)-MIN([1]DATOS_CANTON!L$3:L$219))</f>
        <v>0.99889940847170022</v>
      </c>
      <c r="M173" s="500">
        <f>(MAX([1]DATOS_CANTON!M$3:M$219)-[1]DATOS_CANTON!M174)/(MAX([1]DATOS_CANTON!M$3:M$219)-MIN([1]DATOS_CANTON!M$3:M$219))</f>
        <v>0.99907699583343523</v>
      </c>
      <c r="N173" s="500">
        <f>(MAX([1]DATOS_CANTON!N$3:N$219)-[1]DATOS_CANTON!N174)/(MAX([1]DATOS_CANTON!N$3:N$219)-MIN([1]DATOS_CANTON!N$3:N$219))</f>
        <v>0.99922892544617259</v>
      </c>
      <c r="O173" s="500">
        <f>(MAX([1]DATOS_CANTON!O$3:O$219)-[1]DATOS_CANTON!O174)/(MAX([1]DATOS_CANTON!O$3:O$219)-MIN([1]DATOS_CANTON!O$3:O$219))</f>
        <v>0.99940029985007495</v>
      </c>
      <c r="P173" s="500">
        <f>(MAX([1]DATOS_CANTON!P$3:P$219)-[1]DATOS_CANTON!P174)/(MAX([1]DATOS_CANTON!P$3:P$219)-MIN([1]DATOS_CANTON!P$3:P$219))</f>
        <v>0.9996664189812895</v>
      </c>
      <c r="Q173" s="500">
        <f>([1]DATOS_CANTON!Q174-MIN([1]DATOS_CANTON!Q$3:Q$219))/(MAX([1]DATOS_CANTON!Q$3:Q$219)-MIN([1]DATOS_CANTON!Q$3:Q$219))</f>
        <v>4.1736621052846013E-4</v>
      </c>
      <c r="R173" s="500">
        <f>(MAX([1]DATOS_CANTON!R$3:R$219)-[1]DATOS_CANTON!R174)/(MAX([1]DATOS_CANTON!R$3:R$219)-MIN([1]DATOS_CANTON!R$3:R$219))</f>
        <v>0.99982297202026194</v>
      </c>
      <c r="S173" s="500">
        <f>(MAX([1]DATOS_CANTON!S$3:S$219)-[1]DATOS_CANTON!S174)/(MAX([1]DATOS_CANTON!S$3:S$219)-MIN([1]DATOS_CANTON!S$3:S$219))</f>
        <v>0.9998251710046111</v>
      </c>
      <c r="T173" s="500">
        <f>([1]DATOS_CANTON!T174-MIN([1]DATOS_CANTON!T$3:T$219))/(MAX([1]DATOS_CANTON!T$3:T$219)-MIN([1]DATOS_CANTON!T$3:T$219))</f>
        <v>0.29537097276348206</v>
      </c>
      <c r="U173" s="500">
        <f>(MAX([1]DATOS_CANTON!U$3:U$219)-[1]DATOS_CANTON!U174)/(MAX([1]DATOS_CANTON!U$3:U$219)-MIN([1]DATOS_CANTON!U$3:U$219))</f>
        <v>0.93497574687694707</v>
      </c>
      <c r="V173" s="500">
        <f>(MAX([1]DATOS_CANTON!V$3:V$219)-[1]DATOS_CANTON!V174)/(MAX([1]DATOS_CANTON!V$3:V$219)-MIN([1]DATOS_CANTON!V$3:V$219))</f>
        <v>0.99875548281512672</v>
      </c>
      <c r="W173" s="500">
        <f>(MAX([1]DATOS_CANTON!W$3:W$219)-[1]DATOS_CANTON!W174)/(MAX([1]DATOS_CANTON!W$3:W$219)-MIN([1]DATOS_CANTON!W$3:W$219))</f>
        <v>0.99923976247714152</v>
      </c>
      <c r="X173" s="500">
        <f>([1]DATOS_CANTON!X174-MIN([1]DATOS_CANTON!X$3:X$219))/(MAX([1]DATOS_CANTON!X$3:X$219)-MIN([1]DATOS_CANTON!X$3:X$219))</f>
        <v>0</v>
      </c>
      <c r="Y173" s="500">
        <f>(MAX([1]DATOS_CANTON!Y$3:Y$219)-[1]DATOS_CANTON!Y174)/(MAX([1]DATOS_CANTON!Y$3:Y$219)-MIN([1]DATOS_CANTON!Y$3:Y$219))</f>
        <v>0.71546591009841298</v>
      </c>
      <c r="Z173" s="500">
        <f>(MAX([1]DATOS_CANTON!Z$3:Z$219)-[1]DATOS_CANTON!Z174)/(MAX([1]DATOS_CANTON!Z$3:Z$219)-MIN([1]DATOS_CANTON!Z$3:Z$219))</f>
        <v>0.9939704552306301</v>
      </c>
      <c r="AA173" s="500">
        <f>(MAX([1]DATOS_CANTON!AA$3:AA$219)-[1]DATOS_CANTON!AA174)/(MAX([1]DATOS_CANTON!AA$3:AA$219)-MIN([1]DATOS_CANTON!AA$3:AA$219))</f>
        <v>0.99914613320322032</v>
      </c>
      <c r="AB173" s="500">
        <f>(MAX([1]DATOS_CANTON!AB$3:AB$219)-[1]DATOS_CANTON!AB174)/(MAX([1]DATOS_CANTON!AB$3:AB$219)-MIN([1]DATOS_CANTON!AB$3:AB$219))</f>
        <v>5.7287753568745325E-2</v>
      </c>
      <c r="AC173" s="500">
        <f>(MAX([1]DATOS_CANTON!AC$3:AC$219)-[1]DATOS_CANTON!AC174)/(MAX([1]DATOS_CANTON!AC$3:AC$219)-MIN([1]DATOS_CANTON!AC$3:AC$219))</f>
        <v>0.99952457508898573</v>
      </c>
      <c r="AD173" s="500">
        <f>([1]DATOS_CANTON!AD174-MIN([1]DATOS_CANTON!AD$3:AD$219))/(MAX([1]DATOS_CANTON!AD$3:AD$219)-MIN([1]DATOS_CANTON!AD$3:AD$219))</f>
        <v>5.3380782918149468E-3</v>
      </c>
      <c r="AE173" s="500">
        <f>(MAX([1]DATOS_CANTON!AE$3:AE$219)-[1]DATOS_CANTON!AE174)/(MAX([1]DATOS_CANTON!AE$3:AE$219)-MIN([1]DATOS_CANTON!AE$3:AE$219))</f>
        <v>0.99791376912378305</v>
      </c>
      <c r="AF173" s="500">
        <f>(MAX([1]DATOS_CANTON!AF$3:AF$219)-[1]DATOS_CANTON!AF174)/(MAX([1]DATOS_CANTON!AF$3:AF$219)-MIN([1]DATOS_CANTON!AF$3:AF$219))</f>
        <v>1</v>
      </c>
      <c r="AG173" s="500">
        <f>([1]DATOS_CANTON!AG174-MIN([1]DATOS_CANTON!AG$3:AG$219))/(MAX([1]DATOS_CANTON!AG$3:AG$219)-MIN([1]DATOS_CANTON!AG$3:AG$219))</f>
        <v>4.3545988812575232E-4</v>
      </c>
      <c r="AH173" s="500">
        <f>(MAX([1]DATOS_CANTON!AH$3:AH$219)-[1]DATOS_CANTON!AH174)/(MAX([1]DATOS_CANTON!AH$3:AH$219)-MIN([1]DATOS_CANTON!AH$3:AH$219))</f>
        <v>1</v>
      </c>
      <c r="AI173" s="501">
        <f t="shared" si="8"/>
        <v>0.56092815333392421</v>
      </c>
      <c r="AJ173" s="501">
        <f t="shared" si="9"/>
        <v>0.7117377898583177</v>
      </c>
      <c r="AK173" s="501"/>
      <c r="AL173" s="502" t="str">
        <f t="shared" si="10"/>
        <v>MODERADAMENTE VULNERABLE</v>
      </c>
      <c r="AM173" s="503" t="str">
        <f t="shared" si="11"/>
        <v>2</v>
      </c>
    </row>
    <row r="174" spans="1:39">
      <c r="A174" s="492" t="str">
        <f>[1]DATOS_CANTON!A175</f>
        <v>PASTAZA</v>
      </c>
      <c r="B174" s="499">
        <f>[1]DATOS_CANTON!B175</f>
        <v>1601</v>
      </c>
      <c r="C174" s="492" t="str">
        <f>[1]DATOS_CANTON!C175</f>
        <v>PASTAZA</v>
      </c>
      <c r="D174" s="500">
        <f>([1]DATOS_CANTON!D175-MIN([1]DATOS_CANTON!D$3:D$219))/(MAX([1]DATOS_CANTON!D$3:D$219)-MIN([1]DATOS_CANTON!D$3:D$219))</f>
        <v>0.13455743812518398</v>
      </c>
      <c r="E174" s="500">
        <f>([1]DATOS_CANTON!E175-MIN([1]DATOS_CANTON!E$3:E$219))/(MAX([1]DATOS_CANTON!E$3:E$219)-MIN([1]DATOS_CANTON!E$3:E$219))</f>
        <v>6.9818269984512466E-4</v>
      </c>
      <c r="F174" s="500">
        <f>([1]DATOS_CANTON!F175-MIN([1]DATOS_CANTON!F$3:F$219))/(MAX([1]DATOS_CANTON!F$3:F$219)-MIN([1]DATOS_CANTON!F$3:F$219))</f>
        <v>2.2831050228310501E-2</v>
      </c>
      <c r="G174" s="500">
        <f>([1]DATOS_CANTON!G175-MIN([1]DATOS_CANTON!G$3:G$219))/(MAX([1]DATOS_CANTON!G$3:G$219)-MIN([1]DATOS_CANTON!G$3:G$219))</f>
        <v>3.4766267324406859E-2</v>
      </c>
      <c r="H174" s="500">
        <f>([1]DATOS_CANTON!H175-MIN([1]DATOS_CANTON!H$3:H$219))/(MAX([1]DATOS_CANTON!H$3:H$219)-MIN([1]DATOS_CANTON!H$3:H$219))</f>
        <v>7.1968997970105184E-2</v>
      </c>
      <c r="I174" s="500">
        <f>([1]DATOS_CANTON!I175-MIN([1]DATOS_CANTON!I$3:I$219))/(MAX([1]DATOS_CANTON!I$3:I$219)-MIN([1]DATOS_CANTON!I$3:I$219))</f>
        <v>2.2087013208747886E-2</v>
      </c>
      <c r="J174" s="500">
        <f>(MAX([1]DATOS_CANTON!J$3:J$219)-[1]DATOS_CANTON!J175)/(MAX([1]DATOS_CANTON!J$3:J$219)-MIN([1]DATOS_CANTON!J$3:J$219))</f>
        <v>0.98568762017563916</v>
      </c>
      <c r="K174" s="500">
        <f>(MAX([1]DATOS_CANTON!K$3:K$219)-[1]DATOS_CANTON!K175)/(MAX([1]DATOS_CANTON!K$3:K$219)-MIN([1]DATOS_CANTON!K$3:K$219))</f>
        <v>0.97331833854443439</v>
      </c>
      <c r="L174" s="500">
        <f>(MAX([1]DATOS_CANTON!L$3:L$219)-[1]DATOS_CANTON!L175)/(MAX([1]DATOS_CANTON!L$3:L$219)-MIN([1]DATOS_CANTON!L$3:L$219))</f>
        <v>0.98082687092630472</v>
      </c>
      <c r="M174" s="500">
        <f>(MAX([1]DATOS_CANTON!M$3:M$219)-[1]DATOS_CANTON!M175)/(MAX([1]DATOS_CANTON!M$3:M$219)-MIN([1]DATOS_CANTON!M$3:M$219))</f>
        <v>0.98022390189411546</v>
      </c>
      <c r="N174" s="500">
        <f>(MAX([1]DATOS_CANTON!N$3:N$219)-[1]DATOS_CANTON!N175)/(MAX([1]DATOS_CANTON!N$3:N$219)-MIN([1]DATOS_CANTON!N$3:N$219))</f>
        <v>0.98173817656004592</v>
      </c>
      <c r="O174" s="500">
        <f>(MAX([1]DATOS_CANTON!O$3:O$219)-[1]DATOS_CANTON!O175)/(MAX([1]DATOS_CANTON!O$3:O$219)-MIN([1]DATOS_CANTON!O$3:O$219))</f>
        <v>0.98687592619875031</v>
      </c>
      <c r="P174" s="500">
        <f>(MAX([1]DATOS_CANTON!P$3:P$219)-[1]DATOS_CANTON!P175)/(MAX([1]DATOS_CANTON!P$3:P$219)-MIN([1]DATOS_CANTON!P$3:P$219))</f>
        <v>0.98157714987671618</v>
      </c>
      <c r="Q174" s="500">
        <f>([1]DATOS_CANTON!Q175-MIN([1]DATOS_CANTON!Q$3:Q$219))/(MAX([1]DATOS_CANTON!Q$3:Q$219)-MIN([1]DATOS_CANTON!Q$3:Q$219))</f>
        <v>1.912928464922109E-2</v>
      </c>
      <c r="R174" s="500">
        <f>(MAX([1]DATOS_CANTON!R$3:R$219)-[1]DATOS_CANTON!R175)/(MAX([1]DATOS_CANTON!R$3:R$219)-MIN([1]DATOS_CANTON!R$3:R$219))</f>
        <v>0.98752729181354293</v>
      </c>
      <c r="S174" s="500">
        <f>(MAX([1]DATOS_CANTON!S$3:S$219)-[1]DATOS_CANTON!S175)/(MAX([1]DATOS_CANTON!S$3:S$219)-MIN([1]DATOS_CANTON!S$3:S$219))</f>
        <v>0.99125308682444979</v>
      </c>
      <c r="T174" s="500">
        <f>([1]DATOS_CANTON!T175-MIN([1]DATOS_CANTON!T$3:T$219))/(MAX([1]DATOS_CANTON!T$3:T$219)-MIN([1]DATOS_CANTON!T$3:T$219))</f>
        <v>0.70979293417654721</v>
      </c>
      <c r="U174" s="500">
        <f>(MAX([1]DATOS_CANTON!U$3:U$219)-[1]DATOS_CANTON!U175)/(MAX([1]DATOS_CANTON!U$3:U$219)-MIN([1]DATOS_CANTON!U$3:U$219))</f>
        <v>0.87497486892450815</v>
      </c>
      <c r="V174" s="500">
        <f>(MAX([1]DATOS_CANTON!V$3:V$219)-[1]DATOS_CANTON!V175)/(MAX([1]DATOS_CANTON!V$3:V$219)-MIN([1]DATOS_CANTON!V$3:V$219))</f>
        <v>0.99822526276087287</v>
      </c>
      <c r="W174" s="500">
        <f>(MAX([1]DATOS_CANTON!W$3:W$219)-[1]DATOS_CANTON!W175)/(MAX([1]DATOS_CANTON!W$3:W$219)-MIN([1]DATOS_CANTON!W$3:W$219))</f>
        <v>0.97425465902319752</v>
      </c>
      <c r="X174" s="500">
        <f>([1]DATOS_CANTON!X175-MIN([1]DATOS_CANTON!X$3:X$219))/(MAX([1]DATOS_CANTON!X$3:X$219)-MIN([1]DATOS_CANTON!X$3:X$219))</f>
        <v>0.48936170212765956</v>
      </c>
      <c r="Y174" s="500">
        <f>(MAX([1]DATOS_CANTON!Y$3:Y$219)-[1]DATOS_CANTON!Y175)/(MAX([1]DATOS_CANTON!Y$3:Y$219)-MIN([1]DATOS_CANTON!Y$3:Y$219))</f>
        <v>0.64739407274393768</v>
      </c>
      <c r="Z174" s="500">
        <f>(MAX([1]DATOS_CANTON!Z$3:Z$219)-[1]DATOS_CANTON!Z175)/(MAX([1]DATOS_CANTON!Z$3:Z$219)-MIN([1]DATOS_CANTON!Z$3:Z$219))</f>
        <v>0.88272535423575516</v>
      </c>
      <c r="AA174" s="500">
        <f>(MAX([1]DATOS_CANTON!AA$3:AA$219)-[1]DATOS_CANTON!AA175)/(MAX([1]DATOS_CANTON!AA$3:AA$219)-MIN([1]DATOS_CANTON!AA$3:AA$219))</f>
        <v>0.95633081239326667</v>
      </c>
      <c r="AB174" s="500">
        <f>(MAX([1]DATOS_CANTON!AB$3:AB$219)-[1]DATOS_CANTON!AB175)/(MAX([1]DATOS_CANTON!AB$3:AB$219)-MIN([1]DATOS_CANTON!AB$3:AB$219))</f>
        <v>0.18695187165775404</v>
      </c>
      <c r="AC174" s="500">
        <f>(MAX([1]DATOS_CANTON!AC$3:AC$219)-[1]DATOS_CANTON!AC175)/(MAX([1]DATOS_CANTON!AC$3:AC$219)-MIN([1]DATOS_CANTON!AC$3:AC$219))</f>
        <v>0.97900415162718346</v>
      </c>
      <c r="AD174" s="500">
        <f>([1]DATOS_CANTON!AD175-MIN([1]DATOS_CANTON!AD$3:AD$219))/(MAX([1]DATOS_CANTON!AD$3:AD$219)-MIN([1]DATOS_CANTON!AD$3:AD$219))</f>
        <v>7.6512455516014238E-2</v>
      </c>
      <c r="AE174" s="500">
        <f>(MAX([1]DATOS_CANTON!AE$3:AE$219)-[1]DATOS_CANTON!AE175)/(MAX([1]DATOS_CANTON!AE$3:AE$219)-MIN([1]DATOS_CANTON!AE$3:AE$219))</f>
        <v>0.96175243393602228</v>
      </c>
      <c r="AF174" s="500">
        <f>(MAX([1]DATOS_CANTON!AF$3:AF$219)-[1]DATOS_CANTON!AF175)/(MAX([1]DATOS_CANTON!AF$3:AF$219)-MIN([1]DATOS_CANTON!AF$3:AF$219))</f>
        <v>1</v>
      </c>
      <c r="AG174" s="500">
        <f>([1]DATOS_CANTON!AG175-MIN([1]DATOS_CANTON!AG$3:AG$219))/(MAX([1]DATOS_CANTON!AG$3:AG$219)-MIN([1]DATOS_CANTON!AG$3:AG$219))</f>
        <v>4.6495078949231751E-2</v>
      </c>
      <c r="AH174" s="500">
        <f>(MAX([1]DATOS_CANTON!AH$3:AH$219)-[1]DATOS_CANTON!AH175)/(MAX([1]DATOS_CANTON!AH$3:AH$219)-MIN([1]DATOS_CANTON!AH$3:AH$219))</f>
        <v>1</v>
      </c>
      <c r="AI174" s="501">
        <f t="shared" si="8"/>
        <v>0.60509351891578833</v>
      </c>
      <c r="AJ174" s="501">
        <f t="shared" si="9"/>
        <v>0.82332874700127823</v>
      </c>
      <c r="AK174" s="501"/>
      <c r="AL174" s="502" t="str">
        <f t="shared" si="10"/>
        <v>ALTAMENTE VULNERABLE</v>
      </c>
      <c r="AM174" s="503" t="str">
        <f t="shared" si="11"/>
        <v>4</v>
      </c>
    </row>
    <row r="175" spans="1:39">
      <c r="A175" s="492" t="str">
        <f>[1]DATOS_CANTON!A176</f>
        <v>PASTAZA</v>
      </c>
      <c r="B175" s="499">
        <f>[1]DATOS_CANTON!B176</f>
        <v>1602</v>
      </c>
      <c r="C175" s="492" t="str">
        <f>[1]DATOS_CANTON!C176</f>
        <v>MERA</v>
      </c>
      <c r="D175" s="500">
        <f>([1]DATOS_CANTON!D176-MIN([1]DATOS_CANTON!D$3:D$219))/(MAX([1]DATOS_CANTON!D$3:D$219)-MIN([1]DATOS_CANTON!D$3:D$219))</f>
        <v>5.3407286073313395E-2</v>
      </c>
      <c r="E175" s="500">
        <f>([1]DATOS_CANTON!E176-MIN([1]DATOS_CANTON!E$3:E$219))/(MAX([1]DATOS_CANTON!E$3:E$219)-MIN([1]DATOS_CANTON!E$3:E$219))</f>
        <v>5.731997331296707E-3</v>
      </c>
      <c r="F175" s="500">
        <f>([1]DATOS_CANTON!F176-MIN([1]DATOS_CANTON!F$3:F$219))/(MAX([1]DATOS_CANTON!F$3:F$219)-MIN([1]DATOS_CANTON!F$3:F$219))</f>
        <v>1.3698630136986301E-2</v>
      </c>
      <c r="G175" s="500">
        <f>([1]DATOS_CANTON!G176-MIN([1]DATOS_CANTON!G$3:G$219))/(MAX([1]DATOS_CANTON!G$3:G$219)-MIN([1]DATOS_CANTON!G$3:G$219))</f>
        <v>5.1103399063030484E-3</v>
      </c>
      <c r="H175" s="500">
        <f>([1]DATOS_CANTON!H176-MIN([1]DATOS_CANTON!H$3:H$219))/(MAX([1]DATOS_CANTON!H$3:H$219)-MIN([1]DATOS_CANTON!H$3:H$219))</f>
        <v>2.4912345451190258E-2</v>
      </c>
      <c r="I175" s="500">
        <f>([1]DATOS_CANTON!I176-MIN([1]DATOS_CANTON!I$3:I$219))/(MAX([1]DATOS_CANTON!I$3:I$219)-MIN([1]DATOS_CANTON!I$3:I$219))</f>
        <v>3.476803203625809E-3</v>
      </c>
      <c r="J175" s="500">
        <f>(MAX([1]DATOS_CANTON!J$3:J$219)-[1]DATOS_CANTON!J176)/(MAX([1]DATOS_CANTON!J$3:J$219)-MIN([1]DATOS_CANTON!J$3:J$219))</f>
        <v>0.99669973800305101</v>
      </c>
      <c r="K175" s="500">
        <f>(MAX([1]DATOS_CANTON!K$3:K$219)-[1]DATOS_CANTON!K176)/(MAX([1]DATOS_CANTON!K$3:K$219)-MIN([1]DATOS_CANTON!K$3:K$219))</f>
        <v>0.99491454206161867</v>
      </c>
      <c r="L175" s="500">
        <f>(MAX([1]DATOS_CANTON!L$3:L$219)-[1]DATOS_CANTON!L176)/(MAX([1]DATOS_CANTON!L$3:L$219)-MIN([1]DATOS_CANTON!L$3:L$219))</f>
        <v>0.99603374724455651</v>
      </c>
      <c r="M175" s="500">
        <f>(MAX([1]DATOS_CANTON!M$3:M$219)-[1]DATOS_CANTON!M176)/(MAX([1]DATOS_CANTON!M$3:M$219)-MIN([1]DATOS_CANTON!M$3:M$219))</f>
        <v>0.99606174017269633</v>
      </c>
      <c r="N175" s="500">
        <f>(MAX([1]DATOS_CANTON!N$3:N$219)-[1]DATOS_CANTON!N176)/(MAX([1]DATOS_CANTON!N$3:N$219)-MIN([1]DATOS_CANTON!N$3:N$219))</f>
        <v>0.99649900098654809</v>
      </c>
      <c r="O175" s="500">
        <f>(MAX([1]DATOS_CANTON!O$3:O$219)-[1]DATOS_CANTON!O176)/(MAX([1]DATOS_CANTON!O$3:O$219)-MIN([1]DATOS_CANTON!O$3:O$219))</f>
        <v>0.99699109982580969</v>
      </c>
      <c r="P175" s="500">
        <f>(MAX([1]DATOS_CANTON!P$3:P$219)-[1]DATOS_CANTON!P176)/(MAX([1]DATOS_CANTON!P$3:P$219)-MIN([1]DATOS_CANTON!P$3:P$219))</f>
        <v>0.99669772441265914</v>
      </c>
      <c r="Q175" s="500">
        <f>([1]DATOS_CANTON!Q176-MIN([1]DATOS_CANTON!Q$3:Q$219))/(MAX([1]DATOS_CANTON!Q$3:Q$219)-MIN([1]DATOS_CANTON!Q$3:Q$219))</f>
        <v>3.3250174772100657E-3</v>
      </c>
      <c r="R175" s="500">
        <f>(MAX([1]DATOS_CANTON!R$3:R$219)-[1]DATOS_CANTON!R176)/(MAX([1]DATOS_CANTON!R$3:R$219)-MIN([1]DATOS_CANTON!R$3:R$219))</f>
        <v>0.99719860986449593</v>
      </c>
      <c r="S175" s="500">
        <f>(MAX([1]DATOS_CANTON!S$3:S$219)-[1]DATOS_CANTON!S176)/(MAX([1]DATOS_CANTON!S$3:S$219)-MIN([1]DATOS_CANTON!S$3:S$219))</f>
        <v>0.99788566183701566</v>
      </c>
      <c r="T175" s="500">
        <f>([1]DATOS_CANTON!T176-MIN([1]DATOS_CANTON!T$3:T$219))/(MAX([1]DATOS_CANTON!T$3:T$219)-MIN([1]DATOS_CANTON!T$3:T$219))</f>
        <v>0.25812372876935247</v>
      </c>
      <c r="U175" s="500">
        <f>(MAX([1]DATOS_CANTON!U$3:U$219)-[1]DATOS_CANTON!U176)/(MAX([1]DATOS_CANTON!U$3:U$219)-MIN([1]DATOS_CANTON!U$3:U$219))</f>
        <v>0.90811942411252444</v>
      </c>
      <c r="V175" s="500">
        <f>(MAX([1]DATOS_CANTON!V$3:V$219)-[1]DATOS_CANTON!V176)/(MAX([1]DATOS_CANTON!V$3:V$219)-MIN([1]DATOS_CANTON!V$3:V$219))</f>
        <v>0.99845534695321547</v>
      </c>
      <c r="W175" s="500">
        <f>(MAX([1]DATOS_CANTON!W$3:W$219)-[1]DATOS_CANTON!W176)/(MAX([1]DATOS_CANTON!W$3:W$219)-MIN([1]DATOS_CANTON!W$3:W$219))</f>
        <v>0.99519201134192192</v>
      </c>
      <c r="X175" s="500">
        <f>([1]DATOS_CANTON!X176-MIN([1]DATOS_CANTON!X$3:X$219))/(MAX([1]DATOS_CANTON!X$3:X$219)-MIN([1]DATOS_CANTON!X$3:X$219))</f>
        <v>0.38297872340425532</v>
      </c>
      <c r="Y175" s="500">
        <f>(MAX([1]DATOS_CANTON!Y$3:Y$219)-[1]DATOS_CANTON!Y176)/(MAX([1]DATOS_CANTON!Y$3:Y$219)-MIN([1]DATOS_CANTON!Y$3:Y$219))</f>
        <v>0.69570052752903622</v>
      </c>
      <c r="Z175" s="500">
        <f>(MAX([1]DATOS_CANTON!Z$3:Z$219)-[1]DATOS_CANTON!Z176)/(MAX([1]DATOS_CANTON!Z$3:Z$219)-MIN([1]DATOS_CANTON!Z$3:Z$219))</f>
        <v>1</v>
      </c>
      <c r="AA175" s="500">
        <f>(MAX([1]DATOS_CANTON!AA$3:AA$219)-[1]DATOS_CANTON!AA176)/(MAX([1]DATOS_CANTON!AA$3:AA$219)-MIN([1]DATOS_CANTON!AA$3:AA$219))</f>
        <v>0.9954867040741644</v>
      </c>
      <c r="AB175" s="500">
        <f>(MAX([1]DATOS_CANTON!AB$3:AB$219)-[1]DATOS_CANTON!AB176)/(MAX([1]DATOS_CANTON!AB$3:AB$219)-MIN([1]DATOS_CANTON!AB$3:AB$219))</f>
        <v>0.25445233383773713</v>
      </c>
      <c r="AC175" s="500">
        <f>(MAX([1]DATOS_CANTON!AC$3:AC$219)-[1]DATOS_CANTON!AC176)/(MAX([1]DATOS_CANTON!AC$3:AC$219)-MIN([1]DATOS_CANTON!AC$3:AC$219))</f>
        <v>0.99656776577399386</v>
      </c>
      <c r="AD175" s="500">
        <f>([1]DATOS_CANTON!AD176-MIN([1]DATOS_CANTON!AD$3:AD$219))/(MAX([1]DATOS_CANTON!AD$3:AD$219)-MIN([1]DATOS_CANTON!AD$3:AD$219))</f>
        <v>1.4234875444839857E-2</v>
      </c>
      <c r="AE175" s="500">
        <f>(MAX([1]DATOS_CANTON!AE$3:AE$219)-[1]DATOS_CANTON!AE176)/(MAX([1]DATOS_CANTON!AE$3:AE$219)-MIN([1]DATOS_CANTON!AE$3:AE$219))</f>
        <v>0.98956884561891512</v>
      </c>
      <c r="AF175" s="500">
        <f>(MAX([1]DATOS_CANTON!AF$3:AF$219)-[1]DATOS_CANTON!AF176)/(MAX([1]DATOS_CANTON!AF$3:AF$219)-MIN([1]DATOS_CANTON!AF$3:AF$219))</f>
        <v>1</v>
      </c>
      <c r="AG175" s="500">
        <f>([1]DATOS_CANTON!AG176-MIN([1]DATOS_CANTON!AG$3:AG$219))/(MAX([1]DATOS_CANTON!AG$3:AG$219)-MIN([1]DATOS_CANTON!AG$3:AG$219))</f>
        <v>5.3458896834950084E-3</v>
      </c>
      <c r="AH175" s="500">
        <f>(MAX([1]DATOS_CANTON!AH$3:AH$219)-[1]DATOS_CANTON!AH176)/(MAX([1]DATOS_CANTON!AH$3:AH$219)-MIN([1]DATOS_CANTON!AH$3:AH$219))</f>
        <v>0.90909090909090906</v>
      </c>
      <c r="AI175" s="501">
        <f t="shared" si="8"/>
        <v>0.58058445873323139</v>
      </c>
      <c r="AJ175" s="501">
        <f t="shared" si="9"/>
        <v>0.7614026325354889</v>
      </c>
      <c r="AK175" s="501"/>
      <c r="AL175" s="502" t="str">
        <f t="shared" si="10"/>
        <v>VULNERABLE.</v>
      </c>
      <c r="AM175" s="503" t="str">
        <f t="shared" si="11"/>
        <v>3</v>
      </c>
    </row>
    <row r="176" spans="1:39">
      <c r="A176" s="492" t="str">
        <f>[1]DATOS_CANTON!A177</f>
        <v>PASTAZA</v>
      </c>
      <c r="B176" s="499">
        <f>[1]DATOS_CANTON!B177</f>
        <v>1603</v>
      </c>
      <c r="C176" s="492" t="str">
        <f>[1]DATOS_CANTON!C177</f>
        <v>SANTA CLARA</v>
      </c>
      <c r="D176" s="500">
        <f>([1]DATOS_CANTON!D177-MIN([1]DATOS_CANTON!D$3:D$219))/(MAX([1]DATOS_CANTON!D$3:D$219)-MIN([1]DATOS_CANTON!D$3:D$219))</f>
        <v>0.13535827031414599</v>
      </c>
      <c r="E176" s="500">
        <f>([1]DATOS_CANTON!E177-MIN([1]DATOS_CANTON!E$3:E$219))/(MAX([1]DATOS_CANTON!E$3:E$219)-MIN([1]DATOS_CANTON!E$3:E$219))</f>
        <v>2.8482607392821178E-3</v>
      </c>
      <c r="F176" s="500">
        <f>([1]DATOS_CANTON!F177-MIN([1]DATOS_CANTON!F$3:F$219))/(MAX([1]DATOS_CANTON!F$3:F$219)-MIN([1]DATOS_CANTON!F$3:F$219))</f>
        <v>0</v>
      </c>
      <c r="G176" s="500">
        <f>([1]DATOS_CANTON!G177-MIN([1]DATOS_CANTON!G$3:G$219))/(MAX([1]DATOS_CANTON!G$3:G$219)-MIN([1]DATOS_CANTON!G$3:G$219))</f>
        <v>9.130355773620363E-4</v>
      </c>
      <c r="H176" s="500">
        <f>([1]DATOS_CANTON!H177-MIN([1]DATOS_CANTON!H$3:H$219))/(MAX([1]DATOS_CANTON!H$3:H$219)-MIN([1]DATOS_CANTON!H$3:H$219))</f>
        <v>1.6608230300793503E-2</v>
      </c>
      <c r="I176" s="500">
        <f>([1]DATOS_CANTON!I177-MIN([1]DATOS_CANTON!I$3:I$219))/(MAX([1]DATOS_CANTON!I$3:I$219)-MIN([1]DATOS_CANTON!I$3:I$219))</f>
        <v>8.8472224377978174E-4</v>
      </c>
      <c r="J176" s="500">
        <f>(MAX([1]DATOS_CANTON!J$3:J$219)-[1]DATOS_CANTON!J177)/(MAX([1]DATOS_CANTON!J$3:J$219)-MIN([1]DATOS_CANTON!J$3:J$219))</f>
        <v>0.99951273814922958</v>
      </c>
      <c r="K176" s="500">
        <f>(MAX([1]DATOS_CANTON!K$3:K$219)-[1]DATOS_CANTON!K177)/(MAX([1]DATOS_CANTON!K$3:K$219)-MIN([1]DATOS_CANTON!K$3:K$219))</f>
        <v>0.99969104143752241</v>
      </c>
      <c r="L176" s="500">
        <f>(MAX([1]DATOS_CANTON!L$3:L$219)-[1]DATOS_CANTON!L177)/(MAX([1]DATOS_CANTON!L$3:L$219)-MIN([1]DATOS_CANTON!L$3:L$219))</f>
        <v>0.99897077247569654</v>
      </c>
      <c r="M176" s="500">
        <f>(MAX([1]DATOS_CANTON!M$3:M$219)-[1]DATOS_CANTON!M177)/(MAX([1]DATOS_CANTON!M$3:M$219)-MIN([1]DATOS_CANTON!M$3:M$219))</f>
        <v>0.99899545836289072</v>
      </c>
      <c r="N176" s="500">
        <f>(MAX([1]DATOS_CANTON!N$3:N$219)-[1]DATOS_CANTON!N177)/(MAX([1]DATOS_CANTON!N$3:N$219)-MIN([1]DATOS_CANTON!N$3:N$219))</f>
        <v>0.99926454089900529</v>
      </c>
      <c r="O176" s="500">
        <f>(MAX([1]DATOS_CANTON!O$3:O$219)-[1]DATOS_CANTON!O177)/(MAX([1]DATOS_CANTON!O$3:O$219)-MIN([1]DATOS_CANTON!O$3:O$219))</f>
        <v>0.99940723279978505</v>
      </c>
      <c r="P176" s="500">
        <f>(MAX([1]DATOS_CANTON!P$3:P$219)-[1]DATOS_CANTON!P177)/(MAX([1]DATOS_CANTON!P$3:P$219)-MIN([1]DATOS_CANTON!P$3:P$219))</f>
        <v>0.99950051096140169</v>
      </c>
      <c r="Q176" s="500">
        <f>([1]DATOS_CANTON!Q177-MIN([1]DATOS_CANTON!Q$3:Q$219))/(MAX([1]DATOS_CANTON!Q$3:Q$219)-MIN([1]DATOS_CANTON!Q$3:Q$219))</f>
        <v>4.2233485589189421E-4</v>
      </c>
      <c r="R176" s="500">
        <f>(MAX([1]DATOS_CANTON!R$3:R$219)-[1]DATOS_CANTON!R177)/(MAX([1]DATOS_CANTON!R$3:R$219)-MIN([1]DATOS_CANTON!R$3:R$219))</f>
        <v>0.99975153967756059</v>
      </c>
      <c r="S176" s="500">
        <f>(MAX([1]DATOS_CANTON!S$3:S$219)-[1]DATOS_CANTON!S177)/(MAX([1]DATOS_CANTON!S$3:S$219)-MIN([1]DATOS_CANTON!S$3:S$219))</f>
        <v>0.99988526847177606</v>
      </c>
      <c r="T176" s="500">
        <f>([1]DATOS_CANTON!T177-MIN([1]DATOS_CANTON!T$3:T$219))/(MAX([1]DATOS_CANTON!T$3:T$219)-MIN([1]DATOS_CANTON!T$3:T$219))</f>
        <v>0.32511007657117991</v>
      </c>
      <c r="U176" s="500">
        <f>(MAX([1]DATOS_CANTON!U$3:U$219)-[1]DATOS_CANTON!U177)/(MAX([1]DATOS_CANTON!U$3:U$219)-MIN([1]DATOS_CANTON!U$3:U$219))</f>
        <v>0.93253450181594744</v>
      </c>
      <c r="V176" s="500">
        <f>(MAX([1]DATOS_CANTON!V$3:V$219)-[1]DATOS_CANTON!V177)/(MAX([1]DATOS_CANTON!V$3:V$219)-MIN([1]DATOS_CANTON!V$3:V$219))</f>
        <v>0.99881580180292251</v>
      </c>
      <c r="W176" s="500">
        <f>(MAX([1]DATOS_CANTON!W$3:W$219)-[1]DATOS_CANTON!W177)/(MAX([1]DATOS_CANTON!W$3:W$219)-MIN([1]DATOS_CANTON!W$3:W$219))</f>
        <v>0.99934249727752777</v>
      </c>
      <c r="X176" s="500">
        <f>([1]DATOS_CANTON!X177-MIN([1]DATOS_CANTON!X$3:X$219))/(MAX([1]DATOS_CANTON!X$3:X$219)-MIN([1]DATOS_CANTON!X$3:X$219))</f>
        <v>0</v>
      </c>
      <c r="Y176" s="500">
        <f>(MAX([1]DATOS_CANTON!Y$3:Y$219)-[1]DATOS_CANTON!Y177)/(MAX([1]DATOS_CANTON!Y$3:Y$219)-MIN([1]DATOS_CANTON!Y$3:Y$219))</f>
        <v>1</v>
      </c>
      <c r="Z176" s="500">
        <f>(MAX([1]DATOS_CANTON!Z$3:Z$219)-[1]DATOS_CANTON!Z177)/(MAX([1]DATOS_CANTON!Z$3:Z$219)-MIN([1]DATOS_CANTON!Z$3:Z$219))</f>
        <v>1</v>
      </c>
      <c r="AA176" s="500">
        <f>(MAX([1]DATOS_CANTON!AA$3:AA$219)-[1]DATOS_CANTON!AA177)/(MAX([1]DATOS_CANTON!AA$3:AA$219)-MIN([1]DATOS_CANTON!AA$3:AA$219))</f>
        <v>0.99865820931934624</v>
      </c>
      <c r="AB176" s="500">
        <f>(MAX([1]DATOS_CANTON!AB$3:AB$219)-[1]DATOS_CANTON!AB177)/(MAX([1]DATOS_CANTON!AB$3:AB$219)-MIN([1]DATOS_CANTON!AB$3:AB$219))</f>
        <v>1</v>
      </c>
      <c r="AC176" s="500">
        <f>(MAX([1]DATOS_CANTON!AC$3:AC$219)-[1]DATOS_CANTON!AC177)/(MAX([1]DATOS_CANTON!AC$3:AC$219)-MIN([1]DATOS_CANTON!AC$3:AC$219))</f>
        <v>0.99953500107387649</v>
      </c>
      <c r="AD176" s="500">
        <f>([1]DATOS_CANTON!AD177-MIN([1]DATOS_CANTON!AD$3:AD$219))/(MAX([1]DATOS_CANTON!AD$3:AD$219)-MIN([1]DATOS_CANTON!AD$3:AD$219))</f>
        <v>0</v>
      </c>
      <c r="AE176" s="500">
        <f>(MAX([1]DATOS_CANTON!AE$3:AE$219)-[1]DATOS_CANTON!AE177)/(MAX([1]DATOS_CANTON!AE$3:AE$219)-MIN([1]DATOS_CANTON!AE$3:AE$219))</f>
        <v>1</v>
      </c>
      <c r="AF176" s="500">
        <f>(MAX([1]DATOS_CANTON!AF$3:AF$219)-[1]DATOS_CANTON!AF177)/(MAX([1]DATOS_CANTON!AF$3:AF$219)-MIN([1]DATOS_CANTON!AF$3:AF$219))</f>
        <v>1</v>
      </c>
      <c r="AG176" s="500">
        <f>([1]DATOS_CANTON!AG177-MIN([1]DATOS_CANTON!AG$3:AG$219))/(MAX([1]DATOS_CANTON!AG$3:AG$219)-MIN([1]DATOS_CANTON!AG$3:AG$219))</f>
        <v>1.2936344969199178E-2</v>
      </c>
      <c r="AH176" s="500">
        <f>(MAX([1]DATOS_CANTON!AH$3:AH$219)-[1]DATOS_CANTON!AH177)/(MAX([1]DATOS_CANTON!AH$3:AH$219)-MIN([1]DATOS_CANTON!AH$3:AH$219))</f>
        <v>1</v>
      </c>
      <c r="AI176" s="501">
        <f t="shared" si="8"/>
        <v>0.63954062790286181</v>
      </c>
      <c r="AJ176" s="501">
        <f t="shared" si="9"/>
        <v>0.91036495313321353</v>
      </c>
      <c r="AK176" s="501"/>
      <c r="AL176" s="502" t="str">
        <f t="shared" si="10"/>
        <v>MUY ALTAMENTE VULNERABLE</v>
      </c>
      <c r="AM176" s="503" t="str">
        <f t="shared" si="11"/>
        <v>5</v>
      </c>
    </row>
    <row r="177" spans="1:39">
      <c r="A177" s="492" t="str">
        <f>[1]DATOS_CANTON!A178</f>
        <v>PASTAZA</v>
      </c>
      <c r="B177" s="499">
        <f>[1]DATOS_CANTON!B178</f>
        <v>1604</v>
      </c>
      <c r="C177" s="492" t="str">
        <f>[1]DATOS_CANTON!C178</f>
        <v>ARAJUNO</v>
      </c>
      <c r="D177" s="500">
        <f>([1]DATOS_CANTON!D178-MIN([1]DATOS_CANTON!D$3:D$219))/(MAX([1]DATOS_CANTON!D$3:D$219)-MIN([1]DATOS_CANTON!D$3:D$219))</f>
        <v>0.25783820216657932</v>
      </c>
      <c r="E177" s="500">
        <f>([1]DATOS_CANTON!E178-MIN([1]DATOS_CANTON!E$3:E$219))/(MAX([1]DATOS_CANTON!E$3:E$219)-MIN([1]DATOS_CANTON!E$3:E$219))</f>
        <v>7.8473964062026789E-5</v>
      </c>
      <c r="F177" s="500">
        <f>([1]DATOS_CANTON!F178-MIN([1]DATOS_CANTON!F$3:F$219))/(MAX([1]DATOS_CANTON!F$3:F$219)-MIN([1]DATOS_CANTON!F$3:F$219))</f>
        <v>0</v>
      </c>
      <c r="G177" s="500">
        <f>([1]DATOS_CANTON!G178-MIN([1]DATOS_CANTON!G$3:G$219))/(MAX([1]DATOS_CANTON!G$3:G$219)-MIN([1]DATOS_CANTON!G$3:G$219))</f>
        <v>4.3568639444023383E-3</v>
      </c>
      <c r="H177" s="500">
        <f>([1]DATOS_CANTON!H178-MIN([1]DATOS_CANTON!H$3:H$219))/(MAX([1]DATOS_CANTON!H$3:H$219)-MIN([1]DATOS_CANTON!H$3:H$219))</f>
        <v>2.2144307067724672E-2</v>
      </c>
      <c r="I177" s="500">
        <f>([1]DATOS_CANTON!I178-MIN([1]DATOS_CANTON!I$3:I$219))/(MAX([1]DATOS_CANTON!I$3:I$219)-MIN([1]DATOS_CANTON!I$3:I$219))</f>
        <v>9.312865723997703E-4</v>
      </c>
      <c r="J177" s="500">
        <f>(MAX([1]DATOS_CANTON!J$3:J$219)-[1]DATOS_CANTON!J178)/(MAX([1]DATOS_CANTON!J$3:J$219)-MIN([1]DATOS_CANTON!J$3:J$219))</f>
        <v>0.99979197667140185</v>
      </c>
      <c r="K177" s="500">
        <f>(MAX([1]DATOS_CANTON!K$3:K$219)-[1]DATOS_CANTON!K178)/(MAX([1]DATOS_CANTON!K$3:K$219)-MIN([1]DATOS_CANTON!K$3:K$219))</f>
        <v>0.99993820828750446</v>
      </c>
      <c r="L177" s="500">
        <f>(MAX([1]DATOS_CANTON!L$3:L$219)-[1]DATOS_CANTON!L178)/(MAX([1]DATOS_CANTON!L$3:L$219)-MIN([1]DATOS_CANTON!L$3:L$219))</f>
        <v>0.99934345116323331</v>
      </c>
      <c r="M177" s="500">
        <f>(MAX([1]DATOS_CANTON!M$3:M$219)-[1]DATOS_CANTON!M178)/(MAX([1]DATOS_CANTON!M$3:M$219)-MIN([1]DATOS_CANTON!M$3:M$219))</f>
        <v>0.99840675782555877</v>
      </c>
      <c r="N177" s="500">
        <f>(MAX([1]DATOS_CANTON!N$3:N$219)-[1]DATOS_CANTON!N178)/(MAX([1]DATOS_CANTON!N$3:N$219)-MIN([1]DATOS_CANTON!N$3:N$219))</f>
        <v>0.99975959569337947</v>
      </c>
      <c r="O177" s="500">
        <f>(MAX([1]DATOS_CANTON!O$3:O$219)-[1]DATOS_CANTON!O178)/(MAX([1]DATOS_CANTON!O$3:O$219)-MIN([1]DATOS_CANTON!O$3:O$219))</f>
        <v>0.99974348086072573</v>
      </c>
      <c r="P177" s="500">
        <f>(MAX([1]DATOS_CANTON!P$3:P$219)-[1]DATOS_CANTON!P178)/(MAX([1]DATOS_CANTON!P$3:P$219)-MIN([1]DATOS_CANTON!P$3:P$219))</f>
        <v>0.99993646075834086</v>
      </c>
      <c r="Q177" s="500">
        <f>([1]DATOS_CANTON!Q178-MIN([1]DATOS_CANTON!Q$3:Q$219))/(MAX([1]DATOS_CANTON!Q$3:Q$219)-MIN([1]DATOS_CANTON!Q$3:Q$219))</f>
        <v>7.9796444536750835E-4</v>
      </c>
      <c r="R177" s="500">
        <f>(MAX([1]DATOS_CANTON!R$3:R$219)-[1]DATOS_CANTON!R178)/(MAX([1]DATOS_CANTON!R$3:R$219)-MIN([1]DATOS_CANTON!R$3:R$219))</f>
        <v>0.99986024106862781</v>
      </c>
      <c r="S177" s="500">
        <f>(MAX([1]DATOS_CANTON!S$3:S$219)-[1]DATOS_CANTON!S178)/(MAX([1]DATOS_CANTON!S$3:S$219)-MIN([1]DATOS_CANTON!S$3:S$219))</f>
        <v>0.99994536593894101</v>
      </c>
      <c r="T177" s="500">
        <f>([1]DATOS_CANTON!T178-MIN([1]DATOS_CANTON!T$3:T$219))/(MAX([1]DATOS_CANTON!T$3:T$219)-MIN([1]DATOS_CANTON!T$3:T$219))</f>
        <v>0.74219235175267251</v>
      </c>
      <c r="U177" s="500">
        <f>(MAX([1]DATOS_CANTON!U$3:U$219)-[1]DATOS_CANTON!U178)/(MAX([1]DATOS_CANTON!U$3:U$219)-MIN([1]DATOS_CANTON!U$3:U$219))</f>
        <v>0.89314634494288769</v>
      </c>
      <c r="V177" s="500">
        <f>(MAX([1]DATOS_CANTON!V$3:V$219)-[1]DATOS_CANTON!V178)/(MAX([1]DATOS_CANTON!V$3:V$219)-MIN([1]DATOS_CANTON!V$3:V$219))</f>
        <v>0.99877620821740976</v>
      </c>
      <c r="W177" s="500">
        <f>(MAX([1]DATOS_CANTON!W$3:W$219)-[1]DATOS_CANTON!W178)/(MAX([1]DATOS_CANTON!W$3:W$219)-MIN([1]DATOS_CANTON!W$3:W$219))</f>
        <v>0.99960960775853214</v>
      </c>
      <c r="X177" s="500">
        <f>([1]DATOS_CANTON!X178-MIN([1]DATOS_CANTON!X$3:X$219))/(MAX([1]DATOS_CANTON!X$3:X$219)-MIN([1]DATOS_CANTON!X$3:X$219))</f>
        <v>0</v>
      </c>
      <c r="Y177" s="500">
        <f>(MAX([1]DATOS_CANTON!Y$3:Y$219)-[1]DATOS_CANTON!Y178)/(MAX([1]DATOS_CANTON!Y$3:Y$219)-MIN([1]DATOS_CANTON!Y$3:Y$219))</f>
        <v>1</v>
      </c>
      <c r="Z177" s="500">
        <f>(MAX([1]DATOS_CANTON!Z$3:Z$219)-[1]DATOS_CANTON!Z178)/(MAX([1]DATOS_CANTON!Z$3:Z$219)-MIN([1]DATOS_CANTON!Z$3:Z$219))</f>
        <v>0.96352125414531198</v>
      </c>
      <c r="AA177" s="500">
        <f>(MAX([1]DATOS_CANTON!AA$3:AA$219)-[1]DATOS_CANTON!AA178)/(MAX([1]DATOS_CANTON!AA$3:AA$219)-MIN([1]DATOS_CANTON!AA$3:AA$219))</f>
        <v>0.99682849475481827</v>
      </c>
      <c r="AB177" s="500">
        <f>(MAX([1]DATOS_CANTON!AB$3:AB$219)-[1]DATOS_CANTON!AB178)/(MAX([1]DATOS_CANTON!AB$3:AB$219)-MIN([1]DATOS_CANTON!AB$3:AB$219))</f>
        <v>1</v>
      </c>
      <c r="AC177" s="500">
        <f>(MAX([1]DATOS_CANTON!AC$3:AC$219)-[1]DATOS_CANTON!AC178)/(MAX([1]DATOS_CANTON!AC$3:AC$219)-MIN([1]DATOS_CANTON!AC$3:AC$219))</f>
        <v>0.99904915017797158</v>
      </c>
      <c r="AD177" s="500">
        <f>([1]DATOS_CANTON!AD178-MIN([1]DATOS_CANTON!AD$3:AD$219))/(MAX([1]DATOS_CANTON!AD$3:AD$219)-MIN([1]DATOS_CANTON!AD$3:AD$219))</f>
        <v>0</v>
      </c>
      <c r="AE177" s="500">
        <f>(MAX([1]DATOS_CANTON!AE$3:AE$219)-[1]DATOS_CANTON!AE178)/(MAX([1]DATOS_CANTON!AE$3:AE$219)-MIN([1]DATOS_CANTON!AE$3:AE$219))</f>
        <v>1</v>
      </c>
      <c r="AF177" s="500">
        <f>(MAX([1]DATOS_CANTON!AF$3:AF$219)-[1]DATOS_CANTON!AF178)/(MAX([1]DATOS_CANTON!AF$3:AF$219)-MIN([1]DATOS_CANTON!AF$3:AF$219))</f>
        <v>1</v>
      </c>
      <c r="AG177" s="500">
        <f>([1]DATOS_CANTON!AG178-MIN([1]DATOS_CANTON!AG$3:AG$219))/(MAX([1]DATOS_CANTON!AG$3:AG$219)-MIN([1]DATOS_CANTON!AG$3:AG$219))</f>
        <v>2.8138497486369752E-2</v>
      </c>
      <c r="AH177" s="500">
        <f>(MAX([1]DATOS_CANTON!AH$3:AH$219)-[1]DATOS_CANTON!AH178)/(MAX([1]DATOS_CANTON!AH$3:AH$219)-MIN([1]DATOS_CANTON!AH$3:AH$219))</f>
        <v>1</v>
      </c>
      <c r="AI177" s="501">
        <f t="shared" si="8"/>
        <v>0.66395182291913779</v>
      </c>
      <c r="AJ177" s="501">
        <f t="shared" si="9"/>
        <v>0.97204379538847385</v>
      </c>
      <c r="AK177" s="501"/>
      <c r="AL177" s="502" t="str">
        <f t="shared" si="10"/>
        <v>MUY ALTAMENTE VULNERABLE</v>
      </c>
      <c r="AM177" s="503" t="str">
        <f t="shared" si="11"/>
        <v>5</v>
      </c>
    </row>
    <row r="178" spans="1:39">
      <c r="A178" s="492" t="str">
        <f>[1]DATOS_CANTON!A179</f>
        <v>PICHINCHA</v>
      </c>
      <c r="B178" s="499">
        <f>[1]DATOS_CANTON!B179</f>
        <v>1701</v>
      </c>
      <c r="C178" s="492" t="str">
        <f>[1]DATOS_CANTON!C179</f>
        <v>QUITO</v>
      </c>
      <c r="D178" s="500">
        <f>([1]DATOS_CANTON!D179-MIN([1]DATOS_CANTON!D$3:D$219))/(MAX([1]DATOS_CANTON!D$3:D$219)-MIN([1]DATOS_CANTON!D$3:D$219))</f>
        <v>3.0911958606373597E-3</v>
      </c>
      <c r="E178" s="500">
        <f>([1]DATOS_CANTON!E179-MIN([1]DATOS_CANTON!E$3:E$219))/(MAX([1]DATOS_CANTON!E$3:E$219)-MIN([1]DATOS_CANTON!E$3:E$219))</f>
        <v>0.13812419373729751</v>
      </c>
      <c r="F178" s="500">
        <f>([1]DATOS_CANTON!F179-MIN([1]DATOS_CANTON!F$3:F$219))/(MAX([1]DATOS_CANTON!F$3:F$219)-MIN([1]DATOS_CANTON!F$3:F$219))</f>
        <v>1</v>
      </c>
      <c r="G178" s="500">
        <f>([1]DATOS_CANTON!G179-MIN([1]DATOS_CANTON!G$3:G$219))/(MAX([1]DATOS_CANTON!G$3:G$219)-MIN([1]DATOS_CANTON!G$3:G$219))</f>
        <v>0.91136020139969243</v>
      </c>
      <c r="H178" s="500">
        <f>([1]DATOS_CANTON!H179-MIN([1]DATOS_CANTON!H$3:H$219))/(MAX([1]DATOS_CANTON!H$3:H$219)-MIN([1]DATOS_CANTON!H$3:H$219))</f>
        <v>0.8073445285107953</v>
      </c>
      <c r="I178" s="500">
        <f>([1]DATOS_CANTON!I179-MIN([1]DATOS_CANTON!I$3:I$219))/(MAX([1]DATOS_CANTON!I$3:I$219)-MIN([1]DATOS_CANTON!I$3:I$219))</f>
        <v>0.78893941980846538</v>
      </c>
      <c r="J178" s="500">
        <f>(MAX([1]DATOS_CANTON!J$3:J$219)-[1]DATOS_CANTON!J179)/(MAX([1]DATOS_CANTON!J$3:J$219)-MIN([1]DATOS_CANTON!J$3:J$219))</f>
        <v>0</v>
      </c>
      <c r="K178" s="500">
        <f>(MAX([1]DATOS_CANTON!K$3:K$219)-[1]DATOS_CANTON!K179)/(MAX([1]DATOS_CANTON!K$3:K$219)-MIN([1]DATOS_CANTON!K$3:K$219))</f>
        <v>0</v>
      </c>
      <c r="L178" s="500">
        <f>(MAX([1]DATOS_CANTON!L$3:L$219)-[1]DATOS_CANTON!L179)/(MAX([1]DATOS_CANTON!L$3:L$219)-MIN([1]DATOS_CANTON!L$3:L$219))</f>
        <v>0</v>
      </c>
      <c r="M178" s="500">
        <f>(MAX([1]DATOS_CANTON!M$3:M$219)-[1]DATOS_CANTON!M179)/(MAX([1]DATOS_CANTON!M$3:M$219)-MIN([1]DATOS_CANTON!M$3:M$219))</f>
        <v>0</v>
      </c>
      <c r="N178" s="500">
        <f>(MAX([1]DATOS_CANTON!N$3:N$219)-[1]DATOS_CANTON!N179)/(MAX([1]DATOS_CANTON!N$3:N$219)-MIN([1]DATOS_CANTON!N$3:N$219))</f>
        <v>0</v>
      </c>
      <c r="O178" s="500">
        <f>(MAX([1]DATOS_CANTON!O$3:O$219)-[1]DATOS_CANTON!O179)/(MAX([1]DATOS_CANTON!O$3:O$219)-MIN([1]DATOS_CANTON!O$3:O$219))</f>
        <v>0</v>
      </c>
      <c r="P178" s="500">
        <f>(MAX([1]DATOS_CANTON!P$3:P$219)-[1]DATOS_CANTON!P179)/(MAX([1]DATOS_CANTON!P$3:P$219)-MIN([1]DATOS_CANTON!P$3:P$219))</f>
        <v>0</v>
      </c>
      <c r="Q178" s="500">
        <f>([1]DATOS_CANTON!Q179-MIN([1]DATOS_CANTON!Q$3:Q$219))/(MAX([1]DATOS_CANTON!Q$3:Q$219)-MIN([1]DATOS_CANTON!Q$3:Q$219))</f>
        <v>1</v>
      </c>
      <c r="R178" s="500">
        <f>(MAX([1]DATOS_CANTON!R$3:R$219)-[1]DATOS_CANTON!R179)/(MAX([1]DATOS_CANTON!R$3:R$219)-MIN([1]DATOS_CANTON!R$3:R$219))</f>
        <v>0</v>
      </c>
      <c r="S178" s="500">
        <f>(MAX([1]DATOS_CANTON!S$3:S$219)-[1]DATOS_CANTON!S179)/(MAX([1]DATOS_CANTON!S$3:S$219)-MIN([1]DATOS_CANTON!S$3:S$219))</f>
        <v>0</v>
      </c>
      <c r="T178" s="500">
        <f>([1]DATOS_CANTON!T179-MIN([1]DATOS_CANTON!T$3:T$219))/(MAX([1]DATOS_CANTON!T$3:T$219)-MIN([1]DATOS_CANTON!T$3:T$219))</f>
        <v>0</v>
      </c>
      <c r="U178" s="500">
        <f>(MAX([1]DATOS_CANTON!U$3:U$219)-[1]DATOS_CANTON!U179)/(MAX([1]DATOS_CANTON!U$3:U$219)-MIN([1]DATOS_CANTON!U$3:U$219))</f>
        <v>0</v>
      </c>
      <c r="V178" s="500">
        <f>(MAX([1]DATOS_CANTON!V$3:V$219)-[1]DATOS_CANTON!V179)/(MAX([1]DATOS_CANTON!V$3:V$219)-MIN([1]DATOS_CANTON!V$3:V$219))</f>
        <v>0.91173374203076674</v>
      </c>
      <c r="W178" s="500">
        <f>(MAX([1]DATOS_CANTON!W$3:W$219)-[1]DATOS_CANTON!W179)/(MAX([1]DATOS_CANTON!W$3:W$219)-MIN([1]DATOS_CANTON!W$3:W$219))</f>
        <v>0.12192566109844048</v>
      </c>
      <c r="X178" s="500">
        <f>([1]DATOS_CANTON!X179-MIN([1]DATOS_CANTON!X$3:X$219))/(MAX([1]DATOS_CANTON!X$3:X$219)-MIN([1]DATOS_CANTON!X$3:X$219))</f>
        <v>4.2553191489361701E-2</v>
      </c>
      <c r="Y178" s="500">
        <f>(MAX([1]DATOS_CANTON!Y$3:Y$219)-[1]DATOS_CANTON!Y179)/(MAX([1]DATOS_CANTON!Y$3:Y$219)-MIN([1]DATOS_CANTON!Y$3:Y$219))</f>
        <v>0.43799181177311858</v>
      </c>
      <c r="Z178" s="500">
        <f>(MAX([1]DATOS_CANTON!Z$3:Z$219)-[1]DATOS_CANTON!Z179)/(MAX([1]DATOS_CANTON!Z$3:Z$219)-MIN([1]DATOS_CANTON!Z$3:Z$219))</f>
        <v>0.77479650286403379</v>
      </c>
      <c r="AA178" s="500">
        <f>(MAX([1]DATOS_CANTON!AA$3:AA$219)-[1]DATOS_CANTON!AA179)/(MAX([1]DATOS_CANTON!AA$3:AA$219)-MIN([1]DATOS_CANTON!AA$3:AA$219))</f>
        <v>1.9151012442059037E-2</v>
      </c>
      <c r="AB178" s="500">
        <f>(MAX([1]DATOS_CANTON!AB$3:AB$219)-[1]DATOS_CANTON!AB179)/(MAX([1]DATOS_CANTON!AB$3:AB$219)-MIN([1]DATOS_CANTON!AB$3:AB$219))</f>
        <v>0.23110285262604652</v>
      </c>
      <c r="AC178" s="500">
        <f>(MAX([1]DATOS_CANTON!AC$3:AC$219)-[1]DATOS_CANTON!AC179)/(MAX([1]DATOS_CANTON!AC$3:AC$219)-MIN([1]DATOS_CANTON!AC$3:AC$219))</f>
        <v>0</v>
      </c>
      <c r="AD178" s="500">
        <f>([1]DATOS_CANTON!AD179-MIN([1]DATOS_CANTON!AD$3:AD$219))/(MAX([1]DATOS_CANTON!AD$3:AD$219)-MIN([1]DATOS_CANTON!AD$3:AD$219))</f>
        <v>1</v>
      </c>
      <c r="AE178" s="500">
        <f>(MAX([1]DATOS_CANTON!AE$3:AE$219)-[1]DATOS_CANTON!AE179)/(MAX([1]DATOS_CANTON!AE$3:AE$219)-MIN([1]DATOS_CANTON!AE$3:AE$219))</f>
        <v>0</v>
      </c>
      <c r="AF178" s="500">
        <f>(MAX([1]DATOS_CANTON!AF$3:AF$219)-[1]DATOS_CANTON!AF179)/(MAX([1]DATOS_CANTON!AF$3:AF$219)-MIN([1]DATOS_CANTON!AF$3:AF$219))</f>
        <v>0</v>
      </c>
      <c r="AG178" s="500">
        <f>([1]DATOS_CANTON!AG179-MIN([1]DATOS_CANTON!AG$3:AG$219))/(MAX([1]DATOS_CANTON!AG$3:AG$219)-MIN([1]DATOS_CANTON!AG$3:AG$219))</f>
        <v>0.57789775543439781</v>
      </c>
      <c r="AH178" s="500">
        <f>(MAX([1]DATOS_CANTON!AH$3:AH$219)-[1]DATOS_CANTON!AH179)/(MAX([1]DATOS_CANTON!AH$3:AH$219)-MIN([1]DATOS_CANTON!AH$3:AH$219))</f>
        <v>0.18181818181818182</v>
      </c>
      <c r="AI178" s="501">
        <f t="shared" si="8"/>
        <v>0.27923723058962058</v>
      </c>
      <c r="AJ178" s="501">
        <f t="shared" si="9"/>
        <v>0</v>
      </c>
      <c r="AK178" s="501"/>
      <c r="AL178" s="502" t="str">
        <f t="shared" si="10"/>
        <v>MENOS VULNERABLE</v>
      </c>
      <c r="AM178" s="503" t="str">
        <f t="shared" si="11"/>
        <v>1</v>
      </c>
    </row>
    <row r="179" spans="1:39">
      <c r="A179" s="492" t="str">
        <f>[1]DATOS_CANTON!A180</f>
        <v>PICHINCHA</v>
      </c>
      <c r="B179" s="499">
        <f>[1]DATOS_CANTON!B180</f>
        <v>1702</v>
      </c>
      <c r="C179" s="492" t="str">
        <f>[1]DATOS_CANTON!C180</f>
        <v>CAYAMBE</v>
      </c>
      <c r="D179" s="500">
        <f>([1]DATOS_CANTON!D180-MIN([1]DATOS_CANTON!D$3:D$219))/(MAX([1]DATOS_CANTON!D$3:D$219)-MIN([1]DATOS_CANTON!D$3:D$219))</f>
        <v>0.26721860812121201</v>
      </c>
      <c r="E179" s="500">
        <f>([1]DATOS_CANTON!E180-MIN([1]DATOS_CANTON!E$3:E$219))/(MAX([1]DATOS_CANTON!E$3:E$219)-MIN([1]DATOS_CANTON!E$3:E$219))</f>
        <v>1.8652510928154353E-2</v>
      </c>
      <c r="F179" s="500">
        <f>([1]DATOS_CANTON!F180-MIN([1]DATOS_CANTON!F$3:F$219))/(MAX([1]DATOS_CANTON!F$3:F$219)-MIN([1]DATOS_CANTON!F$3:F$219))</f>
        <v>3.6529680365296802E-2</v>
      </c>
      <c r="G179" s="500">
        <f>([1]DATOS_CANTON!G180-MIN([1]DATOS_CANTON!G$3:G$219))/(MAX([1]DATOS_CANTON!G$3:G$219)-MIN([1]DATOS_CANTON!G$3:G$219))</f>
        <v>4.2159196174114996E-2</v>
      </c>
      <c r="H179" s="500">
        <f>([1]DATOS_CANTON!H180-MIN([1]DATOS_CANTON!H$3:H$219))/(MAX([1]DATOS_CANTON!H$3:H$219)-MIN([1]DATOS_CANTON!H$3:H$219))</f>
        <v>0.31592544749953866</v>
      </c>
      <c r="I179" s="500">
        <f>([1]DATOS_CANTON!I180-MIN([1]DATOS_CANTON!I$3:I$219))/(MAX([1]DATOS_CANTON!I$3:I$219)-MIN([1]DATOS_CANTON!I$3:I$219))</f>
        <v>3.8244835239883902E-2</v>
      </c>
      <c r="J179" s="500">
        <f>(MAX([1]DATOS_CANTON!J$3:J$219)-[1]DATOS_CANTON!J180)/(MAX([1]DATOS_CANTON!J$3:J$219)-MIN([1]DATOS_CANTON!J$3:J$219))</f>
        <v>0.97831497355667418</v>
      </c>
      <c r="K179" s="500">
        <f>(MAX([1]DATOS_CANTON!K$3:K$219)-[1]DATOS_CANTON!K180)/(MAX([1]DATOS_CANTON!K$3:K$219)-MIN([1]DATOS_CANTON!K$3:K$219))</f>
        <v>0.97740894991163785</v>
      </c>
      <c r="L179" s="500">
        <f>(MAX([1]DATOS_CANTON!L$3:L$219)-[1]DATOS_CANTON!L180)/(MAX([1]DATOS_CANTON!L$3:L$219)-MIN([1]DATOS_CANTON!L$3:L$219))</f>
        <v>0.96702824428691503</v>
      </c>
      <c r="M179" s="500">
        <f>(MAX([1]DATOS_CANTON!M$3:M$219)-[1]DATOS_CANTON!M180)/(MAX([1]DATOS_CANTON!M$3:M$219)-MIN([1]DATOS_CANTON!M$3:M$219))</f>
        <v>0.9732883246495927</v>
      </c>
      <c r="N179" s="500">
        <f>(MAX([1]DATOS_CANTON!N$3:N$219)-[1]DATOS_CANTON!N180)/(MAX([1]DATOS_CANTON!N$3:N$219)-MIN([1]DATOS_CANTON!N$3:N$219))</f>
        <v>0.97081491717626445</v>
      </c>
      <c r="O179" s="500">
        <f>(MAX([1]DATOS_CANTON!O$3:O$219)-[1]DATOS_CANTON!O180)/(MAX([1]DATOS_CANTON!O$3:O$219)-MIN([1]DATOS_CANTON!O$3:O$219))</f>
        <v>0.97734832005962335</v>
      </c>
      <c r="P179" s="500">
        <f>(MAX([1]DATOS_CANTON!P$3:P$219)-[1]DATOS_CANTON!P180)/(MAX([1]DATOS_CANTON!P$3:P$219)-MIN([1]DATOS_CANTON!P$3:P$219))</f>
        <v>0.97386066197299936</v>
      </c>
      <c r="Q179" s="500">
        <f>([1]DATOS_CANTON!Q180-MIN([1]DATOS_CANTON!Q$3:Q$219))/(MAX([1]DATOS_CANTON!Q$3:Q$219)-MIN([1]DATOS_CANTON!Q$3:Q$219))</f>
        <v>2.5375865600130377E-2</v>
      </c>
      <c r="R179" s="500">
        <f>(MAX([1]DATOS_CANTON!R$3:R$219)-[1]DATOS_CANTON!R180)/(MAX([1]DATOS_CANTON!R$3:R$219)-MIN([1]DATOS_CANTON!R$3:R$219))</f>
        <v>0.98432525940810545</v>
      </c>
      <c r="S179" s="500">
        <f>(MAX([1]DATOS_CANTON!S$3:S$219)-[1]DATOS_CANTON!S180)/(MAX([1]DATOS_CANTON!S$3:S$219)-MIN([1]DATOS_CANTON!S$3:S$219))</f>
        <v>0.99084333136650715</v>
      </c>
      <c r="T179" s="500">
        <f>([1]DATOS_CANTON!T180-MIN([1]DATOS_CANTON!T$3:T$219))/(MAX([1]DATOS_CANTON!T$3:T$219)-MIN([1]DATOS_CANTON!T$3:T$219))</f>
        <v>0.164572193840818</v>
      </c>
      <c r="U179" s="500">
        <f>(MAX([1]DATOS_CANTON!U$3:U$219)-[1]DATOS_CANTON!U180)/(MAX([1]DATOS_CANTON!U$3:U$219)-MIN([1]DATOS_CANTON!U$3:U$219))</f>
        <v>0.8666864141364875</v>
      </c>
      <c r="V179" s="500">
        <f>(MAX([1]DATOS_CANTON!V$3:V$219)-[1]DATOS_CANTON!V180)/(MAX([1]DATOS_CANTON!V$3:V$219)-MIN([1]DATOS_CANTON!V$3:V$219))</f>
        <v>0.99915390811314331</v>
      </c>
      <c r="W179" s="500">
        <f>(MAX([1]DATOS_CANTON!W$3:W$219)-[1]DATOS_CANTON!W180)/(MAX([1]DATOS_CANTON!W$3:W$219)-MIN([1]DATOS_CANTON!W$3:W$219))</f>
        <v>0.96813166492017511</v>
      </c>
      <c r="X179" s="500">
        <f>([1]DATOS_CANTON!X180-MIN([1]DATOS_CANTON!X$3:X$219))/(MAX([1]DATOS_CANTON!X$3:X$219)-MIN([1]DATOS_CANTON!X$3:X$219))</f>
        <v>0.34042553191489361</v>
      </c>
      <c r="Y179" s="500">
        <f>(MAX([1]DATOS_CANTON!Y$3:Y$219)-[1]DATOS_CANTON!Y180)/(MAX([1]DATOS_CANTON!Y$3:Y$219)-MIN([1]DATOS_CANTON!Y$3:Y$219))</f>
        <v>0.72591979347897428</v>
      </c>
      <c r="Z179" s="500">
        <f>(MAX([1]DATOS_CANTON!Z$3:Z$219)-[1]DATOS_CANTON!Z180)/(MAX([1]DATOS_CANTON!Z$3:Z$219)-MIN([1]DATOS_CANTON!Z$3:Z$219))</f>
        <v>0.98492613807657525</v>
      </c>
      <c r="AA179" s="500">
        <f>(MAX([1]DATOS_CANTON!AA$3:AA$219)-[1]DATOS_CANTON!AA180)/(MAX([1]DATOS_CANTON!AA$3:AA$219)-MIN([1]DATOS_CANTON!AA$3:AA$219))</f>
        <v>0.98792388387411567</v>
      </c>
      <c r="AB179" s="500">
        <f>(MAX([1]DATOS_CANTON!AB$3:AB$219)-[1]DATOS_CANTON!AB180)/(MAX([1]DATOS_CANTON!AB$3:AB$219)-MIN([1]DATOS_CANTON!AB$3:AB$219))</f>
        <v>0.19092411720510888</v>
      </c>
      <c r="AC179" s="500">
        <f>(MAX([1]DATOS_CANTON!AC$3:AC$219)-[1]DATOS_CANTON!AC180)/(MAX([1]DATOS_CANTON!AC$3:AC$219)-MIN([1]DATOS_CANTON!AC$3:AC$219))</f>
        <v>0.96926211134534823</v>
      </c>
      <c r="AD179" s="500">
        <f>([1]DATOS_CANTON!AD180-MIN([1]DATOS_CANTON!AD$3:AD$219))/(MAX([1]DATOS_CANTON!AD$3:AD$219)-MIN([1]DATOS_CANTON!AD$3:AD$219))</f>
        <v>3.7366548042704624E-2</v>
      </c>
      <c r="AE179" s="500">
        <f>(MAX([1]DATOS_CANTON!AE$3:AE$219)-[1]DATOS_CANTON!AE180)/(MAX([1]DATOS_CANTON!AE$3:AE$219)-MIN([1]DATOS_CANTON!AE$3:AE$219))</f>
        <v>0.96592489568845619</v>
      </c>
      <c r="AF179" s="500">
        <f>(MAX([1]DATOS_CANTON!AF$3:AF$219)-[1]DATOS_CANTON!AF180)/(MAX([1]DATOS_CANTON!AF$3:AF$219)-MIN([1]DATOS_CANTON!AF$3:AF$219))</f>
        <v>1</v>
      </c>
      <c r="AG179" s="500">
        <f>([1]DATOS_CANTON!AG180-MIN([1]DATOS_CANTON!AG$3:AG$219))/(MAX([1]DATOS_CANTON!AG$3:AG$219)-MIN([1]DATOS_CANTON!AG$3:AG$219))</f>
        <v>9.3039722438575372E-3</v>
      </c>
      <c r="AH179" s="500">
        <f>(MAX([1]DATOS_CANTON!AH$3:AH$219)-[1]DATOS_CANTON!AH180)/(MAX([1]DATOS_CANTON!AH$3:AH$219)-MIN([1]DATOS_CANTON!AH$3:AH$219))</f>
        <v>0.72727272727272729</v>
      </c>
      <c r="AI179" s="501">
        <f t="shared" si="8"/>
        <v>0.57837828373509015</v>
      </c>
      <c r="AJ179" s="501">
        <f t="shared" si="9"/>
        <v>0.7558283736920719</v>
      </c>
      <c r="AK179" s="501"/>
      <c r="AL179" s="502" t="str">
        <f t="shared" si="10"/>
        <v>VULNERABLE.</v>
      </c>
      <c r="AM179" s="503" t="str">
        <f t="shared" si="11"/>
        <v>3</v>
      </c>
    </row>
    <row r="180" spans="1:39">
      <c r="A180" s="492" t="str">
        <f>[1]DATOS_CANTON!A181</f>
        <v>PICHINCHA</v>
      </c>
      <c r="B180" s="499">
        <f>[1]DATOS_CANTON!B181</f>
        <v>1703</v>
      </c>
      <c r="C180" s="492" t="str">
        <f>[1]DATOS_CANTON!C181</f>
        <v>MEJIA</v>
      </c>
      <c r="D180" s="500">
        <f>([1]DATOS_CANTON!D181-MIN([1]DATOS_CANTON!D$3:D$219))/(MAX([1]DATOS_CANTON!D$3:D$219)-MIN([1]DATOS_CANTON!D$3:D$219))</f>
        <v>0.13382945772180774</v>
      </c>
      <c r="E180" s="500">
        <f>([1]DATOS_CANTON!E181-MIN([1]DATOS_CANTON!E$3:E$219))/(MAX([1]DATOS_CANTON!E$3:E$219)-MIN([1]DATOS_CANTON!E$3:E$219))</f>
        <v>1.4154615270413727E-2</v>
      </c>
      <c r="F180" s="500">
        <f>([1]DATOS_CANTON!F181-MIN([1]DATOS_CANTON!F$3:F$219))/(MAX([1]DATOS_CANTON!F$3:F$219)-MIN([1]DATOS_CANTON!F$3:F$219))</f>
        <v>4.5662100456621002E-3</v>
      </c>
      <c r="G180" s="500">
        <f>([1]DATOS_CANTON!G181-MIN([1]DATOS_CANTON!G$3:G$219))/(MAX([1]DATOS_CANTON!G$3:G$219)-MIN([1]DATOS_CANTON!G$3:G$219))</f>
        <v>3.5732489440256004E-2</v>
      </c>
      <c r="H180" s="500">
        <f>([1]DATOS_CANTON!H181-MIN([1]DATOS_CANTON!H$3:H$219))/(MAX([1]DATOS_CANTON!H$3:H$219)-MIN([1]DATOS_CANTON!H$3:H$219))</f>
        <v>6.5694777634249857E-2</v>
      </c>
      <c r="I180" s="500">
        <f>([1]DATOS_CANTON!I181-MIN([1]DATOS_CANTON!I$3:I$219))/(MAX([1]DATOS_CANTON!I$3:I$219)-MIN([1]DATOS_CANTON!I$3:I$219))</f>
        <v>3.2082822419172083E-2</v>
      </c>
      <c r="J180" s="500">
        <f>(MAX([1]DATOS_CANTON!J$3:J$219)-[1]DATOS_CANTON!J181)/(MAX([1]DATOS_CANTON!J$3:J$219)-MIN([1]DATOS_CANTON!J$3:J$219))</f>
        <v>0.9742032331697883</v>
      </c>
      <c r="K180" s="500">
        <f>(MAX([1]DATOS_CANTON!K$3:K$219)-[1]DATOS_CANTON!K181)/(MAX([1]DATOS_CANTON!K$3:K$219)-MIN([1]DATOS_CANTON!K$3:K$219))</f>
        <v>0.97850884239405811</v>
      </c>
      <c r="L180" s="500">
        <f>(MAX([1]DATOS_CANTON!L$3:L$219)-[1]DATOS_CANTON!L181)/(MAX([1]DATOS_CANTON!L$3:L$219)-MIN([1]DATOS_CANTON!L$3:L$219))</f>
        <v>0.96755950964999926</v>
      </c>
      <c r="M180" s="500">
        <f>(MAX([1]DATOS_CANTON!M$3:M$219)-[1]DATOS_CANTON!M181)/(MAX([1]DATOS_CANTON!M$3:M$219)-MIN([1]DATOS_CANTON!M$3:M$219))</f>
        <v>0.97011488629599729</v>
      </c>
      <c r="N180" s="500">
        <f>(MAX([1]DATOS_CANTON!N$3:N$219)-[1]DATOS_CANTON!N181)/(MAX([1]DATOS_CANTON!N$3:N$219)-MIN([1]DATOS_CANTON!N$3:N$219))</f>
        <v>0.96963960723278619</v>
      </c>
      <c r="O180" s="500">
        <f>(MAX([1]DATOS_CANTON!O$3:O$219)-[1]DATOS_CANTON!O181)/(MAX([1]DATOS_CANTON!O$3:O$219)-MIN([1]DATOS_CANTON!O$3:O$219))</f>
        <v>0.97525283600974078</v>
      </c>
      <c r="P180" s="500">
        <f>(MAX([1]DATOS_CANTON!P$3:P$219)-[1]DATOS_CANTON!P181)/(MAX([1]DATOS_CANTON!P$3:P$219)-MIN([1]DATOS_CANTON!P$3:P$219))</f>
        <v>0.96942173995153369</v>
      </c>
      <c r="Q180" s="500">
        <f>([1]DATOS_CANTON!Q181-MIN([1]DATOS_CANTON!Q$3:Q$219))/(MAX([1]DATOS_CANTON!Q$3:Q$219)-MIN([1]DATOS_CANTON!Q$3:Q$219))</f>
        <v>2.3534982492978061E-2</v>
      </c>
      <c r="R180" s="500">
        <f>(MAX([1]DATOS_CANTON!R$3:R$219)-[1]DATOS_CANTON!R181)/(MAX([1]DATOS_CANTON!R$3:R$219)-MIN([1]DATOS_CANTON!R$3:R$219))</f>
        <v>0.98073190199482585</v>
      </c>
      <c r="S180" s="500">
        <f>(MAX([1]DATOS_CANTON!S$3:S$219)-[1]DATOS_CANTON!S181)/(MAX([1]DATOS_CANTON!S$3:S$219)-MIN([1]DATOS_CANTON!S$3:S$219))</f>
        <v>0.986248606831443</v>
      </c>
      <c r="T180" s="500">
        <f>([1]DATOS_CANTON!T181-MIN([1]DATOS_CANTON!T$3:T$219))/(MAX([1]DATOS_CANTON!T$3:T$219)-MIN([1]DATOS_CANTON!T$3:T$219))</f>
        <v>0.14268906035186418</v>
      </c>
      <c r="U180" s="500">
        <f>(MAX([1]DATOS_CANTON!U$3:U$219)-[1]DATOS_CANTON!U181)/(MAX([1]DATOS_CANTON!U$3:U$219)-MIN([1]DATOS_CANTON!U$3:U$219))</f>
        <v>0.86945250051185652</v>
      </c>
      <c r="V180" s="500">
        <f>(MAX([1]DATOS_CANTON!V$3:V$219)-[1]DATOS_CANTON!V181)/(MAX([1]DATOS_CANTON!V$3:V$219)-MIN([1]DATOS_CANTON!V$3:V$219))</f>
        <v>0.99830193039209836</v>
      </c>
      <c r="W180" s="500">
        <f>(MAX([1]DATOS_CANTON!W$3:W$219)-[1]DATOS_CANTON!W181)/(MAX([1]DATOS_CANTON!W$3:W$219)-MIN([1]DATOS_CANTON!W$3:W$219))</f>
        <v>0.9762271671906142</v>
      </c>
      <c r="X180" s="500">
        <f>([1]DATOS_CANTON!X181-MIN([1]DATOS_CANTON!X$3:X$219))/(MAX([1]DATOS_CANTON!X$3:X$219)-MIN([1]DATOS_CANTON!X$3:X$219))</f>
        <v>0</v>
      </c>
      <c r="Y180" s="500">
        <f>(MAX([1]DATOS_CANTON!Y$3:Y$219)-[1]DATOS_CANTON!Y181)/(MAX([1]DATOS_CANTON!Y$3:Y$219)-MIN([1]DATOS_CANTON!Y$3:Y$219))</f>
        <v>0.57419267212839531</v>
      </c>
      <c r="Z180" s="500">
        <f>(MAX([1]DATOS_CANTON!Z$3:Z$219)-[1]DATOS_CANTON!Z181)/(MAX([1]DATOS_CANTON!Z$3:Z$219)-MIN([1]DATOS_CANTON!Z$3:Z$219))</f>
        <v>0.99849261380765753</v>
      </c>
      <c r="AA180" s="500">
        <f>(MAX([1]DATOS_CANTON!AA$3:AA$219)-[1]DATOS_CANTON!AA181)/(MAX([1]DATOS_CANTON!AA$3:AA$219)-MIN([1]DATOS_CANTON!AA$3:AA$219))</f>
        <v>0.99048548426445471</v>
      </c>
      <c r="AB180" s="500">
        <f>(MAX([1]DATOS_CANTON!AB$3:AB$219)-[1]DATOS_CANTON!AB181)/(MAX([1]DATOS_CANTON!AB$3:AB$219)-MIN([1]DATOS_CANTON!AB$3:AB$219))</f>
        <v>0.26303475935828879</v>
      </c>
      <c r="AC180" s="500">
        <f>(MAX([1]DATOS_CANTON!AC$3:AC$219)-[1]DATOS_CANTON!AC181)/(MAX([1]DATOS_CANTON!AC$3:AC$219)-MIN([1]DATOS_CANTON!AC$3:AC$219))</f>
        <v>0.97008576415171055</v>
      </c>
      <c r="AD180" s="500">
        <f>([1]DATOS_CANTON!AD181-MIN([1]DATOS_CANTON!AD$3:AD$219))/(MAX([1]DATOS_CANTON!AD$3:AD$219)-MIN([1]DATOS_CANTON!AD$3:AD$219))</f>
        <v>3.7366548042704624E-2</v>
      </c>
      <c r="AE180" s="500">
        <f>(MAX([1]DATOS_CANTON!AE$3:AE$219)-[1]DATOS_CANTON!AE181)/(MAX([1]DATOS_CANTON!AE$3:AE$219)-MIN([1]DATOS_CANTON!AE$3:AE$219))</f>
        <v>0.96383866481223923</v>
      </c>
      <c r="AF180" s="500">
        <f>(MAX([1]DATOS_CANTON!AF$3:AF$219)-[1]DATOS_CANTON!AF181)/(MAX([1]DATOS_CANTON!AF$3:AF$219)-MIN([1]DATOS_CANTON!AF$3:AF$219))</f>
        <v>1</v>
      </c>
      <c r="AG180" s="500">
        <f>([1]DATOS_CANTON!AG181-MIN([1]DATOS_CANTON!AG$3:AG$219))/(MAX([1]DATOS_CANTON!AG$3:AG$219)-MIN([1]DATOS_CANTON!AG$3:AG$219))</f>
        <v>2.1029526304609503E-3</v>
      </c>
      <c r="AH180" s="500">
        <f>(MAX([1]DATOS_CANTON!AH$3:AH$219)-[1]DATOS_CANTON!AH181)/(MAX([1]DATOS_CANTON!AH$3:AH$219)-MIN([1]DATOS_CANTON!AH$3:AH$219))</f>
        <v>1</v>
      </c>
      <c r="AI180" s="501">
        <f t="shared" si="8"/>
        <v>0.55523898302368524</v>
      </c>
      <c r="AJ180" s="501">
        <f t="shared" si="9"/>
        <v>0.69736317862381736</v>
      </c>
      <c r="AK180" s="501"/>
      <c r="AL180" s="502" t="str">
        <f t="shared" si="10"/>
        <v>MODERADAMENTE VULNERABLE</v>
      </c>
      <c r="AM180" s="503" t="str">
        <f t="shared" si="11"/>
        <v>2</v>
      </c>
    </row>
    <row r="181" spans="1:39">
      <c r="A181" s="492" t="str">
        <f>[1]DATOS_CANTON!A182</f>
        <v>PICHINCHA</v>
      </c>
      <c r="B181" s="499">
        <f>[1]DATOS_CANTON!B182</f>
        <v>1704</v>
      </c>
      <c r="C181" s="492" t="str">
        <f>[1]DATOS_CANTON!C182</f>
        <v>PEDRO MONCAYO</v>
      </c>
      <c r="D181" s="500">
        <f>([1]DATOS_CANTON!D182-MIN([1]DATOS_CANTON!D$3:D$219))/(MAX([1]DATOS_CANTON!D$3:D$219)-MIN([1]DATOS_CANTON!D$3:D$219))</f>
        <v>0.23534422431485974</v>
      </c>
      <c r="E181" s="500">
        <f>([1]DATOS_CANTON!E182-MIN([1]DATOS_CANTON!E$3:E$219))/(MAX([1]DATOS_CANTON!E$3:E$219)-MIN([1]DATOS_CANTON!E$3:E$219))</f>
        <v>2.5445091602978136E-2</v>
      </c>
      <c r="F181" s="500">
        <f>([1]DATOS_CANTON!F182-MIN([1]DATOS_CANTON!F$3:F$219))/(MAX([1]DATOS_CANTON!F$3:F$219)-MIN([1]DATOS_CANTON!F$3:F$219))</f>
        <v>0</v>
      </c>
      <c r="G181" s="500">
        <f>([1]DATOS_CANTON!G182-MIN([1]DATOS_CANTON!G$3:G$219))/(MAX([1]DATOS_CANTON!G$3:G$219)-MIN([1]DATOS_CANTON!G$3:G$219))</f>
        <v>1.6150978853918741E-2</v>
      </c>
      <c r="H181" s="500">
        <f>([1]DATOS_CANTON!H182-MIN([1]DATOS_CANTON!H$3:H$219))/(MAX([1]DATOS_CANTON!H$3:H$219)-MIN([1]DATOS_CANTON!H$3:H$219))</f>
        <v>0.13563388078981362</v>
      </c>
      <c r="I181" s="500">
        <f>([1]DATOS_CANTON!I182-MIN([1]DATOS_CANTON!I$3:I$219))/(MAX([1]DATOS_CANTON!I$3:I$219)-MIN([1]DATOS_CANTON!I$3:I$219))</f>
        <v>1.4147795179039843E-2</v>
      </c>
      <c r="J181" s="500">
        <f>(MAX([1]DATOS_CANTON!J$3:J$219)-[1]DATOS_CANTON!J182)/(MAX([1]DATOS_CANTON!J$3:J$219)-MIN([1]DATOS_CANTON!J$3:J$219))</f>
        <v>0.99219069179938302</v>
      </c>
      <c r="K181" s="500">
        <f>(MAX([1]DATOS_CANTON!K$3:K$219)-[1]DATOS_CANTON!K182)/(MAX([1]DATOS_CANTON!K$3:K$219)-MIN([1]DATOS_CANTON!K$3:K$219))</f>
        <v>0.99744182310268548</v>
      </c>
      <c r="L181" s="500">
        <f>(MAX([1]DATOS_CANTON!L$3:L$219)-[1]DATOS_CANTON!L182)/(MAX([1]DATOS_CANTON!L$3:L$219)-MIN([1]DATOS_CANTON!L$3:L$219))</f>
        <v>0.98676911365907038</v>
      </c>
      <c r="M181" s="500">
        <f>(MAX([1]DATOS_CANTON!M$3:M$219)-[1]DATOS_CANTON!M182)/(MAX([1]DATOS_CANTON!M$3:M$219)-MIN([1]DATOS_CANTON!M$3:M$219))</f>
        <v>0.9889337344976884</v>
      </c>
      <c r="N181" s="500">
        <f>(MAX([1]DATOS_CANTON!N$3:N$219)-[1]DATOS_CANTON!N182)/(MAX([1]DATOS_CANTON!N$3:N$219)-MIN([1]DATOS_CANTON!N$3:N$219))</f>
        <v>0.98920851779169949</v>
      </c>
      <c r="O181" s="500">
        <f>(MAX([1]DATOS_CANTON!O$3:O$219)-[1]DATOS_CANTON!O182)/(MAX([1]DATOS_CANTON!O$3:O$219)-MIN([1]DATOS_CANTON!O$3:O$219))</f>
        <v>0.9928451958991602</v>
      </c>
      <c r="P181" s="500">
        <f>(MAX([1]DATOS_CANTON!P$3:P$219)-[1]DATOS_CANTON!P182)/(MAX([1]DATOS_CANTON!P$3:P$219)-MIN([1]DATOS_CANTON!P$3:P$219))</f>
        <v>0.98979842175583632</v>
      </c>
      <c r="Q181" s="500">
        <f>([1]DATOS_CANTON!Q182-MIN([1]DATOS_CANTON!Q$3:Q$219))/(MAX([1]DATOS_CANTON!Q$3:Q$219)-MIN([1]DATOS_CANTON!Q$3:Q$219))</f>
        <v>1.0040141685891183E-2</v>
      </c>
      <c r="R181" s="500">
        <f>(MAX([1]DATOS_CANTON!R$3:R$219)-[1]DATOS_CANTON!R182)/(MAX([1]DATOS_CANTON!R$3:R$219)-MIN([1]DATOS_CANTON!R$3:R$219))</f>
        <v>0.99549665665578613</v>
      </c>
      <c r="S181" s="500">
        <f>(MAX([1]DATOS_CANTON!S$3:S$219)-[1]DATOS_CANTON!S182)/(MAX([1]DATOS_CANTON!S$3:S$219)-MIN([1]DATOS_CANTON!S$3:S$219))</f>
        <v>0.99734478463253129</v>
      </c>
      <c r="T181" s="500">
        <f>([1]DATOS_CANTON!T182-MIN([1]DATOS_CANTON!T$3:T$219))/(MAX([1]DATOS_CANTON!T$3:T$219)-MIN([1]DATOS_CANTON!T$3:T$219))</f>
        <v>0.10404129643567037</v>
      </c>
      <c r="U181" s="500">
        <f>(MAX([1]DATOS_CANTON!U$3:U$219)-[1]DATOS_CANTON!U182)/(MAX([1]DATOS_CANTON!U$3:U$219)-MIN([1]DATOS_CANTON!U$3:U$219))</f>
        <v>0.91713716105488874</v>
      </c>
      <c r="V181" s="500">
        <f>(MAX([1]DATOS_CANTON!V$3:V$219)-[1]DATOS_CANTON!V182)/(MAX([1]DATOS_CANTON!V$3:V$219)-MIN([1]DATOS_CANTON!V$3:V$219))</f>
        <v>0.99913256481582213</v>
      </c>
      <c r="W181" s="500">
        <f>(MAX([1]DATOS_CANTON!W$3:W$219)-[1]DATOS_CANTON!W182)/(MAX([1]DATOS_CANTON!W$3:W$219)-MIN([1]DATOS_CANTON!W$3:W$219))</f>
        <v>0.99422630421829095</v>
      </c>
      <c r="X181" s="500">
        <f>([1]DATOS_CANTON!X182-MIN([1]DATOS_CANTON!X$3:X$219))/(MAX([1]DATOS_CANTON!X$3:X$219)-MIN([1]DATOS_CANTON!X$3:X$219))</f>
        <v>0</v>
      </c>
      <c r="Y181" s="500">
        <f>(MAX([1]DATOS_CANTON!Y$3:Y$219)-[1]DATOS_CANTON!Y182)/(MAX([1]DATOS_CANTON!Y$3:Y$219)-MIN([1]DATOS_CANTON!Y$3:Y$219))</f>
        <v>0.62417059140903564</v>
      </c>
      <c r="Z181" s="500">
        <f>(MAX([1]DATOS_CANTON!Z$3:Z$219)-[1]DATOS_CANTON!Z182)/(MAX([1]DATOS_CANTON!Z$3:Z$219)-MIN([1]DATOS_CANTON!Z$3:Z$219))</f>
        <v>1</v>
      </c>
      <c r="AA181" s="500">
        <f>(MAX([1]DATOS_CANTON!AA$3:AA$219)-[1]DATOS_CANTON!AA182)/(MAX([1]DATOS_CANTON!AA$3:AA$219)-MIN([1]DATOS_CANTON!AA$3:AA$219))</f>
        <v>0.99487679921932182</v>
      </c>
      <c r="AB181" s="500">
        <f>(MAX([1]DATOS_CANTON!AB$3:AB$219)-[1]DATOS_CANTON!AB182)/(MAX([1]DATOS_CANTON!AB$3:AB$219)-MIN([1]DATOS_CANTON!AB$3:AB$219))</f>
        <v>0.18740744279367497</v>
      </c>
      <c r="AC181" s="500">
        <f>(MAX([1]DATOS_CANTON!AC$3:AC$219)-[1]DATOS_CANTON!AC182)/(MAX([1]DATOS_CANTON!AC$3:AC$219)-MIN([1]DATOS_CANTON!AC$3:AC$219))</f>
        <v>0.98805390651227865</v>
      </c>
      <c r="AD181" s="500">
        <f>([1]DATOS_CANTON!AD182-MIN([1]DATOS_CANTON!AD$3:AD$219))/(MAX([1]DATOS_CANTON!AD$3:AD$219)-MIN([1]DATOS_CANTON!AD$3:AD$219))</f>
        <v>2.491103202846975E-2</v>
      </c>
      <c r="AE181" s="500">
        <f>(MAX([1]DATOS_CANTON!AE$3:AE$219)-[1]DATOS_CANTON!AE182)/(MAX([1]DATOS_CANTON!AE$3:AE$219)-MIN([1]DATOS_CANTON!AE$3:AE$219))</f>
        <v>0.96314325452016691</v>
      </c>
      <c r="AF181" s="500">
        <f>(MAX([1]DATOS_CANTON!AF$3:AF$219)-[1]DATOS_CANTON!AF182)/(MAX([1]DATOS_CANTON!AF$3:AF$219)-MIN([1]DATOS_CANTON!AF$3:AF$219))</f>
        <v>1</v>
      </c>
      <c r="AG181" s="500">
        <f>([1]DATOS_CANTON!AG182-MIN([1]DATOS_CANTON!AG$3:AG$219))/(MAX([1]DATOS_CANTON!AG$3:AG$219)-MIN([1]DATOS_CANTON!AG$3:AG$219))</f>
        <v>1.6342136939743679E-2</v>
      </c>
      <c r="AH181" s="500">
        <f>(MAX([1]DATOS_CANTON!AH$3:AH$219)-[1]DATOS_CANTON!AH182)/(MAX([1]DATOS_CANTON!AH$3:AH$219)-MIN([1]DATOS_CANTON!AH$3:AH$219))</f>
        <v>0.72727272727272729</v>
      </c>
      <c r="AI181" s="501">
        <f t="shared" si="8"/>
        <v>0.55142294363638622</v>
      </c>
      <c r="AJ181" s="501">
        <f t="shared" si="9"/>
        <v>0.68772133637676036</v>
      </c>
      <c r="AK181" s="501"/>
      <c r="AL181" s="502" t="str">
        <f t="shared" si="10"/>
        <v>MODERADAMENTE VULNERABLE</v>
      </c>
      <c r="AM181" s="503" t="str">
        <f t="shared" si="11"/>
        <v>2</v>
      </c>
    </row>
    <row r="182" spans="1:39">
      <c r="A182" s="492" t="str">
        <f>[1]DATOS_CANTON!A183</f>
        <v>PICHINCHA</v>
      </c>
      <c r="B182" s="499">
        <f>[1]DATOS_CANTON!B183</f>
        <v>1705</v>
      </c>
      <c r="C182" s="492" t="str">
        <f>[1]DATOS_CANTON!C183</f>
        <v>RUMIÑAHUI</v>
      </c>
      <c r="D182" s="500">
        <f>([1]DATOS_CANTON!D183-MIN([1]DATOS_CANTON!D$3:D$219))/(MAX([1]DATOS_CANTON!D$3:D$219)-MIN([1]DATOS_CANTON!D$3:D$219))</f>
        <v>0</v>
      </c>
      <c r="E182" s="500">
        <f>([1]DATOS_CANTON!E183-MIN([1]DATOS_CANTON!E$3:E$219))/(MAX([1]DATOS_CANTON!E$3:E$219)-MIN([1]DATOS_CANTON!E$3:E$219))</f>
        <v>0.16437482031026837</v>
      </c>
      <c r="F182" s="500">
        <f>([1]DATOS_CANTON!F183-MIN([1]DATOS_CANTON!F$3:F$219))/(MAX([1]DATOS_CANTON!F$3:F$219)-MIN([1]DATOS_CANTON!F$3:F$219))</f>
        <v>1.3698630136986301E-2</v>
      </c>
      <c r="G182" s="500">
        <f>([1]DATOS_CANTON!G183-MIN([1]DATOS_CANTON!G$3:G$219))/(MAX([1]DATOS_CANTON!G$3:G$219)-MIN([1]DATOS_CANTON!G$3:G$219))</f>
        <v>3.2355144246324588E-2</v>
      </c>
      <c r="H182" s="500">
        <f>([1]DATOS_CANTON!H183-MIN([1]DATOS_CANTON!H$3:H$219))/(MAX([1]DATOS_CANTON!H$3:H$219)-MIN([1]DATOS_CANTON!H$3:H$219))</f>
        <v>1.8453589223103892E-2</v>
      </c>
      <c r="I182" s="500">
        <f>([1]DATOS_CANTON!I183-MIN([1]DATOS_CANTON!I$3:I$219))/(MAX([1]DATOS_CANTON!I$3:I$219)-MIN([1]DATOS_CANTON!I$3:I$219))</f>
        <v>2.8388719015319665E-2</v>
      </c>
      <c r="J182" s="500">
        <f>(MAX([1]DATOS_CANTON!J$3:J$219)-[1]DATOS_CANTON!J183)/(MAX([1]DATOS_CANTON!J$3:J$219)-MIN([1]DATOS_CANTON!J$3:J$219))</f>
        <v>0.96339726458693309</v>
      </c>
      <c r="K182" s="500">
        <f>(MAX([1]DATOS_CANTON!K$3:K$219)-[1]DATOS_CANTON!K183)/(MAX([1]DATOS_CANTON!K$3:K$219)-MIN([1]DATOS_CANTON!K$3:K$219))</f>
        <v>0.97023493209090794</v>
      </c>
      <c r="L182" s="500">
        <f>(MAX([1]DATOS_CANTON!L$3:L$219)-[1]DATOS_CANTON!L183)/(MAX([1]DATOS_CANTON!L$3:L$219)-MIN([1]DATOS_CANTON!L$3:L$219))</f>
        <v>0.96324595207510666</v>
      </c>
      <c r="M182" s="500">
        <f>(MAX([1]DATOS_CANTON!M$3:M$219)-[1]DATOS_CANTON!M183)/(MAX([1]DATOS_CANTON!M$3:M$219)-MIN([1]DATOS_CANTON!M$3:M$219))</f>
        <v>0.96346305944896982</v>
      </c>
      <c r="N182" s="500">
        <f>(MAX([1]DATOS_CANTON!N$3:N$219)-[1]DATOS_CANTON!N183)/(MAX([1]DATOS_CANTON!N$3:N$219)-MIN([1]DATOS_CANTON!N$3:N$219))</f>
        <v>0.96290116355684408</v>
      </c>
      <c r="O182" s="500">
        <f>(MAX([1]DATOS_CANTON!O$3:O$219)-[1]DATOS_CANTON!O183)/(MAX([1]DATOS_CANTON!O$3:O$219)-MIN([1]DATOS_CANTON!O$3:O$219))</f>
        <v>0.96384466726174489</v>
      </c>
      <c r="P182" s="500">
        <f>(MAX([1]DATOS_CANTON!P$3:P$219)-[1]DATOS_CANTON!P183)/(MAX([1]DATOS_CANTON!P$3:P$219)-MIN([1]DATOS_CANTON!P$3:P$219))</f>
        <v>0.96350200060362279</v>
      </c>
      <c r="Q182" s="500">
        <f>([1]DATOS_CANTON!Q183-MIN([1]DATOS_CANTON!Q$3:Q$219))/(MAX([1]DATOS_CANTON!Q$3:Q$219)-MIN([1]DATOS_CANTON!Q$3:Q$219))</f>
        <v>2.8964221281602448E-2</v>
      </c>
      <c r="R182" s="500">
        <f>(MAX([1]DATOS_CANTON!R$3:R$219)-[1]DATOS_CANTON!R183)/(MAX([1]DATOS_CANTON!R$3:R$219)-MIN([1]DATOS_CANTON!R$3:R$219))</f>
        <v>0.96164083196938965</v>
      </c>
      <c r="S182" s="500">
        <f>(MAX([1]DATOS_CANTON!S$3:S$219)-[1]DATOS_CANTON!S183)/(MAX([1]DATOS_CANTON!S$3:S$219)-MIN([1]DATOS_CANTON!S$3:S$219))</f>
        <v>0.95918289298280124</v>
      </c>
      <c r="T182" s="500">
        <f>([1]DATOS_CANTON!T183-MIN([1]DATOS_CANTON!T$3:T$219))/(MAX([1]DATOS_CANTON!T$3:T$219)-MIN([1]DATOS_CANTON!T$3:T$219))</f>
        <v>0.10986143580740476</v>
      </c>
      <c r="U182" s="500">
        <f>(MAX([1]DATOS_CANTON!U$3:U$219)-[1]DATOS_CANTON!U183)/(MAX([1]DATOS_CANTON!U$3:U$219)-MIN([1]DATOS_CANTON!U$3:U$219))</f>
        <v>0.75283892203573499</v>
      </c>
      <c r="V182" s="500">
        <f>(MAX([1]DATOS_CANTON!V$3:V$219)-[1]DATOS_CANTON!V183)/(MAX([1]DATOS_CANTON!V$3:V$219)-MIN([1]DATOS_CANTON!V$3:V$219))</f>
        <v>0.9900190097531989</v>
      </c>
      <c r="W182" s="500">
        <f>(MAX([1]DATOS_CANTON!W$3:W$219)-[1]DATOS_CANTON!W183)/(MAX([1]DATOS_CANTON!W$3:W$219)-MIN([1]DATOS_CANTON!W$3:W$219))</f>
        <v>0.96241961001869769</v>
      </c>
      <c r="X182" s="500">
        <f>([1]DATOS_CANTON!X183-MIN([1]DATOS_CANTON!X$3:X$219))/(MAX([1]DATOS_CANTON!X$3:X$219)-MIN([1]DATOS_CANTON!X$3:X$219))</f>
        <v>0</v>
      </c>
      <c r="Y182" s="500">
        <f>(MAX([1]DATOS_CANTON!Y$3:Y$219)-[1]DATOS_CANTON!Y183)/(MAX([1]DATOS_CANTON!Y$3:Y$219)-MIN([1]DATOS_CANTON!Y$3:Y$219))</f>
        <v>0.46425027790248707</v>
      </c>
      <c r="Z182" s="500">
        <f>(MAX([1]DATOS_CANTON!Z$3:Z$219)-[1]DATOS_CANTON!Z183)/(MAX([1]DATOS_CANTON!Z$3:Z$219)-MIN([1]DATOS_CANTON!Z$3:Z$219))</f>
        <v>0.97467591196864634</v>
      </c>
      <c r="AA182" s="500">
        <f>(MAX([1]DATOS_CANTON!AA$3:AA$219)-[1]DATOS_CANTON!AA183)/(MAX([1]DATOS_CANTON!AA$3:AA$219)-MIN([1]DATOS_CANTON!AA$3:AA$219))</f>
        <v>0.97096852890949015</v>
      </c>
      <c r="AB182" s="500">
        <f>(MAX([1]DATOS_CANTON!AB$3:AB$219)-[1]DATOS_CANTON!AB183)/(MAX([1]DATOS_CANTON!AB$3:AB$219)-MIN([1]DATOS_CANTON!AB$3:AB$219))</f>
        <v>0.21682061254253768</v>
      </c>
      <c r="AC182" s="500">
        <f>(MAX([1]DATOS_CANTON!AC$3:AC$219)-[1]DATOS_CANTON!AC183)/(MAX([1]DATOS_CANTON!AC$3:AC$219)-MIN([1]DATOS_CANTON!AC$3:AC$219))</f>
        <v>0.96550458639075343</v>
      </c>
      <c r="AD182" s="500">
        <f>([1]DATOS_CANTON!AD183-MIN([1]DATOS_CANTON!AD$3:AD$219))/(MAX([1]DATOS_CANTON!AD$3:AD$219)-MIN([1]DATOS_CANTON!AD$3:AD$219))</f>
        <v>4.8042704626334518E-2</v>
      </c>
      <c r="AE182" s="500">
        <f>(MAX([1]DATOS_CANTON!AE$3:AE$219)-[1]DATOS_CANTON!AE183)/(MAX([1]DATOS_CANTON!AE$3:AE$219)-MIN([1]DATOS_CANTON!AE$3:AE$219))</f>
        <v>0.96383866481223923</v>
      </c>
      <c r="AF182" s="500">
        <f>(MAX([1]DATOS_CANTON!AF$3:AF$219)-[1]DATOS_CANTON!AF183)/(MAX([1]DATOS_CANTON!AF$3:AF$219)-MIN([1]DATOS_CANTON!AF$3:AF$219))</f>
        <v>0.96703296703296704</v>
      </c>
      <c r="AG182" s="500">
        <f>([1]DATOS_CANTON!AG183-MIN([1]DATOS_CANTON!AG$3:AG$219))/(MAX([1]DATOS_CANTON!AG$3:AG$219)-MIN([1]DATOS_CANTON!AG$3:AG$219))</f>
        <v>6.1955675139842813E-4</v>
      </c>
      <c r="AH182" s="500">
        <f>(MAX([1]DATOS_CANTON!AH$3:AH$219)-[1]DATOS_CANTON!AH183)/(MAX([1]DATOS_CANTON!AH$3:AH$219)-MIN([1]DATOS_CANTON!AH$3:AH$219))</f>
        <v>1</v>
      </c>
      <c r="AI182" s="501">
        <f t="shared" si="8"/>
        <v>0.53176294314284966</v>
      </c>
      <c r="AJ182" s="501">
        <f t="shared" si="9"/>
        <v>0.63804715744489382</v>
      </c>
      <c r="AK182" s="501"/>
      <c r="AL182" s="502" t="str">
        <f t="shared" si="10"/>
        <v>MENOS VULNERABLE</v>
      </c>
      <c r="AM182" s="503" t="str">
        <f t="shared" si="11"/>
        <v>1</v>
      </c>
    </row>
    <row r="183" spans="1:39" ht="27.6">
      <c r="A183" s="492" t="str">
        <f>[1]DATOS_CANTON!A184</f>
        <v>PICHINCHA</v>
      </c>
      <c r="B183" s="499">
        <f>[1]DATOS_CANTON!B184</f>
        <v>1707</v>
      </c>
      <c r="C183" s="492" t="str">
        <f>[1]DATOS_CANTON!C184</f>
        <v>SAN MIGUEL DE LOS BANCOS</v>
      </c>
      <c r="D183" s="500">
        <f>([1]DATOS_CANTON!D184-MIN([1]DATOS_CANTON!D$3:D$219))/(MAX([1]DATOS_CANTON!D$3:D$219)-MIN([1]DATOS_CANTON!D$3:D$219))</f>
        <v>0.13514244978726866</v>
      </c>
      <c r="E183" s="500">
        <f>([1]DATOS_CANTON!E184-MIN([1]DATOS_CANTON!E$3:E$219))/(MAX([1]DATOS_CANTON!E$3:E$219)-MIN([1]DATOS_CANTON!E$3:E$219))</f>
        <v>5.2703909305534371E-3</v>
      </c>
      <c r="F183" s="500">
        <f>([1]DATOS_CANTON!F184-MIN([1]DATOS_CANTON!F$3:F$219))/(MAX([1]DATOS_CANTON!F$3:F$219)-MIN([1]DATOS_CANTON!F$3:F$219))</f>
        <v>0</v>
      </c>
      <c r="G183" s="500">
        <f>([1]DATOS_CANTON!G184-MIN([1]DATOS_CANTON!G$3:G$219))/(MAX([1]DATOS_CANTON!G$3:G$219)-MIN([1]DATOS_CANTON!G$3:G$219))</f>
        <v>8.6782701964799383E-3</v>
      </c>
      <c r="H183" s="500">
        <f>([1]DATOS_CANTON!H184-MIN([1]DATOS_CANTON!H$3:H$219))/(MAX([1]DATOS_CANTON!H$3:H$219)-MIN([1]DATOS_CANTON!H$3:H$219))</f>
        <v>2.768038383465584E-2</v>
      </c>
      <c r="I183" s="500">
        <f>([1]DATOS_CANTON!I184-MIN([1]DATOS_CANTON!I$3:I$219))/(MAX([1]DATOS_CANTON!I$3:I$219)-MIN([1]DATOS_CANTON!I$3:I$219))</f>
        <v>5.7972589131885703E-3</v>
      </c>
      <c r="J183" s="500">
        <f>(MAX([1]DATOS_CANTON!J$3:J$219)-[1]DATOS_CANTON!J184)/(MAX([1]DATOS_CANTON!J$3:J$219)-MIN([1]DATOS_CANTON!J$3:J$219))</f>
        <v>0.99664726364989109</v>
      </c>
      <c r="K183" s="500">
        <f>(MAX([1]DATOS_CANTON!K$3:K$219)-[1]DATOS_CANTON!K184)/(MAX([1]DATOS_CANTON!K$3:K$219)-MIN([1]DATOS_CANTON!K$3:K$219))</f>
        <v>0.99285687803551792</v>
      </c>
      <c r="L183" s="500">
        <f>(MAX([1]DATOS_CANTON!L$3:L$219)-[1]DATOS_CANTON!L184)/(MAX([1]DATOS_CANTON!L$3:L$219)-MIN([1]DATOS_CANTON!L$3:L$219))</f>
        <v>0.99466673010133688</v>
      </c>
      <c r="M183" s="500">
        <f>(MAX([1]DATOS_CANTON!M$3:M$219)-[1]DATOS_CANTON!M184)/(MAX([1]DATOS_CANTON!M$3:M$219)-MIN([1]DATOS_CANTON!M$3:M$219))</f>
        <v>0.99574211328816153</v>
      </c>
      <c r="N183" s="500">
        <f>(MAX([1]DATOS_CANTON!N$3:N$219)-[1]DATOS_CANTON!N184)/(MAX([1]DATOS_CANTON!N$3:N$219)-MIN([1]DATOS_CANTON!N$3:N$219))</f>
        <v>0.99506013669210802</v>
      </c>
      <c r="O183" s="500">
        <f>(MAX([1]DATOS_CANTON!O$3:O$219)-[1]DATOS_CANTON!O184)/(MAX([1]DATOS_CANTON!O$3:O$219)-MIN([1]DATOS_CANTON!O$3:O$219))</f>
        <v>0.99816796803910179</v>
      </c>
      <c r="P183" s="500">
        <f>(MAX([1]DATOS_CANTON!P$3:P$219)-[1]DATOS_CANTON!P184)/(MAX([1]DATOS_CANTON!P$3:P$219)-MIN([1]DATOS_CANTON!P$3:P$219))</f>
        <v>0.9951904324021893</v>
      </c>
      <c r="Q183" s="500">
        <f>([1]DATOS_CANTON!Q184-MIN([1]DATOS_CANTON!Q$3:Q$219))/(MAX([1]DATOS_CANTON!Q$3:Q$219)-MIN([1]DATOS_CANTON!Q$3:Q$219))</f>
        <v>4.0429867322262858E-3</v>
      </c>
      <c r="R183" s="500">
        <f>(MAX([1]DATOS_CANTON!R$3:R$219)-[1]DATOS_CANTON!R184)/(MAX([1]DATOS_CANTON!R$3:R$219)-MIN([1]DATOS_CANTON!R$3:R$219))</f>
        <v>0.99838190215011346</v>
      </c>
      <c r="S183" s="500">
        <f>(MAX([1]DATOS_CANTON!S$3:S$219)-[1]DATOS_CANTON!S184)/(MAX([1]DATOS_CANTON!S$3:S$219)-MIN([1]DATOS_CANTON!S$3:S$219))</f>
        <v>0.99873248978343054</v>
      </c>
      <c r="T183" s="500">
        <f>([1]DATOS_CANTON!T184-MIN([1]DATOS_CANTON!T$3:T$219))/(MAX([1]DATOS_CANTON!T$3:T$219)-MIN([1]DATOS_CANTON!T$3:T$219))</f>
        <v>0.13797674539014726</v>
      </c>
      <c r="U183" s="500">
        <f>(MAX([1]DATOS_CANTON!U$3:U$219)-[1]DATOS_CANTON!U184)/(MAX([1]DATOS_CANTON!U$3:U$219)-MIN([1]DATOS_CANTON!U$3:U$219))</f>
        <v>0.96451647362326276</v>
      </c>
      <c r="V183" s="500">
        <f>(MAX([1]DATOS_CANTON!V$3:V$219)-[1]DATOS_CANTON!V184)/(MAX([1]DATOS_CANTON!V$3:V$219)-MIN([1]DATOS_CANTON!V$3:V$219))</f>
        <v>0.99929212080353924</v>
      </c>
      <c r="W183" s="500">
        <f>(MAX([1]DATOS_CANTON!W$3:W$219)-[1]DATOS_CANTON!W184)/(MAX([1]DATOS_CANTON!W$3:W$219)-MIN([1]DATOS_CANTON!W$3:W$219))</f>
        <v>0.99667139246748448</v>
      </c>
      <c r="X183" s="500">
        <f>([1]DATOS_CANTON!X184-MIN([1]DATOS_CANTON!X$3:X$219))/(MAX([1]DATOS_CANTON!X$3:X$219)-MIN([1]DATOS_CANTON!X$3:X$219))</f>
        <v>0</v>
      </c>
      <c r="Y183" s="500">
        <f>(MAX([1]DATOS_CANTON!Y$3:Y$219)-[1]DATOS_CANTON!Y184)/(MAX([1]DATOS_CANTON!Y$3:Y$219)-MIN([1]DATOS_CANTON!Y$3:Y$219))</f>
        <v>0.81522781677937273</v>
      </c>
      <c r="Z183" s="500">
        <f>(MAX([1]DATOS_CANTON!Z$3:Z$219)-[1]DATOS_CANTON!Z184)/(MAX([1]DATOS_CANTON!Z$3:Z$219)-MIN([1]DATOS_CANTON!Z$3:Z$219))</f>
        <v>0.99969852276153148</v>
      </c>
      <c r="AA183" s="500">
        <f>(MAX([1]DATOS_CANTON!AA$3:AA$219)-[1]DATOS_CANTON!AA184)/(MAX([1]DATOS_CANTON!AA$3:AA$219)-MIN([1]DATOS_CANTON!AA$3:AA$219))</f>
        <v>0.99817028543547204</v>
      </c>
      <c r="AB183" s="500">
        <f>(MAX([1]DATOS_CANTON!AB$3:AB$219)-[1]DATOS_CANTON!AB184)/(MAX([1]DATOS_CANTON!AB$3:AB$219)-MIN([1]DATOS_CANTON!AB$3:AB$219))</f>
        <v>0.16694214876033062</v>
      </c>
      <c r="AC183" s="500">
        <f>(MAX([1]DATOS_CANTON!AC$3:AC$219)-[1]DATOS_CANTON!AC184)/(MAX([1]DATOS_CANTON!AC$3:AC$219)-MIN([1]DATOS_CANTON!AC$3:AC$219))</f>
        <v>0.99598391062011671</v>
      </c>
      <c r="AD183" s="500">
        <f>([1]DATOS_CANTON!AD184-MIN([1]DATOS_CANTON!AD$3:AD$219))/(MAX([1]DATOS_CANTON!AD$3:AD$219)-MIN([1]DATOS_CANTON!AD$3:AD$219))</f>
        <v>1.7793594306049821E-3</v>
      </c>
      <c r="AE183" s="500">
        <f>(MAX([1]DATOS_CANTON!AE$3:AE$219)-[1]DATOS_CANTON!AE184)/(MAX([1]DATOS_CANTON!AE$3:AE$219)-MIN([1]DATOS_CANTON!AE$3:AE$219))</f>
        <v>1</v>
      </c>
      <c r="AF183" s="500">
        <f>(MAX([1]DATOS_CANTON!AF$3:AF$219)-[1]DATOS_CANTON!AF184)/(MAX([1]DATOS_CANTON!AF$3:AF$219)-MIN([1]DATOS_CANTON!AF$3:AF$219))</f>
        <v>1</v>
      </c>
      <c r="AG183" s="500">
        <f>([1]DATOS_CANTON!AG184-MIN([1]DATOS_CANTON!AG$3:AG$219))/(MAX([1]DATOS_CANTON!AG$3:AG$219)-MIN([1]DATOS_CANTON!AG$3:AG$219))</f>
        <v>3.3059548254620125E-2</v>
      </c>
      <c r="AH183" s="500">
        <f>(MAX([1]DATOS_CANTON!AH$3:AH$219)-[1]DATOS_CANTON!AH184)/(MAX([1]DATOS_CANTON!AH$3:AH$219)-MIN([1]DATOS_CANTON!AH$3:AH$219))</f>
        <v>1</v>
      </c>
      <c r="AI183" s="501">
        <f t="shared" si="8"/>
        <v>0.56588851068238744</v>
      </c>
      <c r="AJ183" s="501">
        <f t="shared" si="9"/>
        <v>0.72427093697469591</v>
      </c>
      <c r="AK183" s="501"/>
      <c r="AL183" s="502" t="str">
        <f t="shared" si="10"/>
        <v>MODERADAMENTE VULNERABLE</v>
      </c>
      <c r="AM183" s="503" t="str">
        <f t="shared" si="11"/>
        <v>2</v>
      </c>
    </row>
    <row r="184" spans="1:39" ht="27.6">
      <c r="A184" s="492" t="str">
        <f>[1]DATOS_CANTON!A185</f>
        <v>PICHINCHA</v>
      </c>
      <c r="B184" s="499">
        <f>[1]DATOS_CANTON!B185</f>
        <v>1708</v>
      </c>
      <c r="C184" s="492" t="str">
        <f>[1]DATOS_CANTON!C185</f>
        <v>PEDRO VICENTE MALDONADO</v>
      </c>
      <c r="D184" s="500">
        <f>([1]DATOS_CANTON!D185-MIN([1]DATOS_CANTON!D$3:D$219))/(MAX([1]DATOS_CANTON!D$3:D$219)-MIN([1]DATOS_CANTON!D$3:D$219))</f>
        <v>0.19788294578269067</v>
      </c>
      <c r="E184" s="500">
        <f>([1]DATOS_CANTON!E185-MIN([1]DATOS_CANTON!E$3:E$219))/(MAX([1]DATOS_CANTON!E$3:E$219)-MIN([1]DATOS_CANTON!E$3:E$219))</f>
        <v>5.2815171471567524E-3</v>
      </c>
      <c r="F184" s="500">
        <f>([1]DATOS_CANTON!F185-MIN([1]DATOS_CANTON!F$3:F$219))/(MAX([1]DATOS_CANTON!F$3:F$219)-MIN([1]DATOS_CANTON!F$3:F$219))</f>
        <v>1.3698630136986301E-2</v>
      </c>
      <c r="G184" s="500">
        <f>([1]DATOS_CANTON!G185-MIN([1]DATOS_CANTON!G$3:G$219))/(MAX([1]DATOS_CANTON!G$3:G$219)-MIN([1]DATOS_CANTON!G$3:G$219))</f>
        <v>6.7635548109440165E-3</v>
      </c>
      <c r="H184" s="500">
        <f>([1]DATOS_CANTON!H185-MIN([1]DATOS_CANTON!H$3:H$219))/(MAX([1]DATOS_CANTON!H$3:H$219)-MIN([1]DATOS_CANTON!H$3:H$219))</f>
        <v>2.1221627606569479E-2</v>
      </c>
      <c r="I184" s="500">
        <f>([1]DATOS_CANTON!I185-MIN([1]DATOS_CANTON!I$3:I$219))/(MAX([1]DATOS_CANTON!I$3:I$219)-MIN([1]DATOS_CANTON!I$3:I$219))</f>
        <v>4.1287038043056482E-3</v>
      </c>
      <c r="J184" s="500">
        <f>(MAX([1]DATOS_CANTON!J$3:J$219)-[1]DATOS_CANTON!J185)/(MAX([1]DATOS_CANTON!J$3:J$219)-MIN([1]DATOS_CANTON!J$3:J$219))</f>
        <v>0.99720199252615283</v>
      </c>
      <c r="K184" s="500">
        <f>(MAX([1]DATOS_CANTON!K$3:K$219)-[1]DATOS_CANTON!K185)/(MAX([1]DATOS_CANTON!K$3:K$219)-MIN([1]DATOS_CANTON!K$3:K$219))</f>
        <v>0.99741710641768722</v>
      </c>
      <c r="L184" s="500">
        <f>(MAX([1]DATOS_CANTON!L$3:L$219)-[1]DATOS_CANTON!L185)/(MAX([1]DATOS_CANTON!L$3:L$219)-MIN([1]DATOS_CANTON!L$3:L$219))</f>
        <v>0.9951757933298444</v>
      </c>
      <c r="M184" s="500">
        <f>(MAX([1]DATOS_CANTON!M$3:M$219)-[1]DATOS_CANTON!M185)/(MAX([1]DATOS_CANTON!M$3:M$219)-MIN([1]DATOS_CANTON!M$3:M$219))</f>
        <v>0.99638789005487471</v>
      </c>
      <c r="N184" s="500">
        <f>(MAX([1]DATOS_CANTON!N$3:N$219)-[1]DATOS_CANTON!N185)/(MAX([1]DATOS_CANTON!N$3:N$219)-MIN([1]DATOS_CANTON!N$3:N$219))</f>
        <v>0.99581696506480233</v>
      </c>
      <c r="O184" s="500">
        <f>(MAX([1]DATOS_CANTON!O$3:O$219)-[1]DATOS_CANTON!O185)/(MAX([1]DATOS_CANTON!O$3:O$219)-MIN([1]DATOS_CANTON!O$3:O$219))</f>
        <v>0.99831875969529682</v>
      </c>
      <c r="P184" s="500">
        <f>(MAX([1]DATOS_CANTON!P$3:P$219)-[1]DATOS_CANTON!P185)/(MAX([1]DATOS_CANTON!P$3:P$219)-MIN([1]DATOS_CANTON!P$3:P$219))</f>
        <v>0.99586818431322022</v>
      </c>
      <c r="Q184" s="500">
        <f>([1]DATOS_CANTON!Q185-MIN([1]DATOS_CANTON!Q$3:Q$219))/(MAX([1]DATOS_CANTON!Q$3:Q$219)-MIN([1]DATOS_CANTON!Q$3:Q$219))</f>
        <v>4.2357701723275271E-3</v>
      </c>
      <c r="R184" s="500">
        <f>(MAX([1]DATOS_CANTON!R$3:R$219)-[1]DATOS_CANTON!R185)/(MAX([1]DATOS_CANTON!R$3:R$219)-MIN([1]DATOS_CANTON!R$3:R$219))</f>
        <v>0.99860862219433943</v>
      </c>
      <c r="S184" s="500">
        <f>(MAX([1]DATOS_CANTON!S$3:S$219)-[1]DATOS_CANTON!S185)/(MAX([1]DATOS_CANTON!S$3:S$219)-MIN([1]DATOS_CANTON!S$3:S$219))</f>
        <v>0.9985248803514063</v>
      </c>
      <c r="T184" s="500">
        <f>([1]DATOS_CANTON!T185-MIN([1]DATOS_CANTON!T$3:T$219))/(MAX([1]DATOS_CANTON!T$3:T$219)-MIN([1]DATOS_CANTON!T$3:T$219))</f>
        <v>0.21435571359365488</v>
      </c>
      <c r="U184" s="500">
        <f>(MAX([1]DATOS_CANTON!U$3:U$219)-[1]DATOS_CANTON!U185)/(MAX([1]DATOS_CANTON!U$3:U$219)-MIN([1]DATOS_CANTON!U$3:U$219))</f>
        <v>0.95459256771256429</v>
      </c>
      <c r="V184" s="500">
        <f>(MAX([1]DATOS_CANTON!V$3:V$219)-[1]DATOS_CANTON!V185)/(MAX([1]DATOS_CANTON!V$3:V$219)-MIN([1]DATOS_CANTON!V$3:V$219))</f>
        <v>0.99807829222671163</v>
      </c>
      <c r="W184" s="500">
        <f>(MAX([1]DATOS_CANTON!W$3:W$219)-[1]DATOS_CANTON!W185)/(MAX([1]DATOS_CANTON!W$3:W$219)-MIN([1]DATOS_CANTON!W$3:W$219))</f>
        <v>0.99550021574308079</v>
      </c>
      <c r="X184" s="500">
        <f>([1]DATOS_CANTON!X185-MIN([1]DATOS_CANTON!X$3:X$219))/(MAX([1]DATOS_CANTON!X$3:X$219)-MIN([1]DATOS_CANTON!X$3:X$219))</f>
        <v>2.1276595744680851E-2</v>
      </c>
      <c r="Y184" s="500">
        <f>(MAX([1]DATOS_CANTON!Y$3:Y$219)-[1]DATOS_CANTON!Y185)/(MAX([1]DATOS_CANTON!Y$3:Y$219)-MIN([1]DATOS_CANTON!Y$3:Y$219))</f>
        <v>0.83031986681246372</v>
      </c>
      <c r="Z184" s="500">
        <f>(MAX([1]DATOS_CANTON!Z$3:Z$219)-[1]DATOS_CANTON!Z185)/(MAX([1]DATOS_CANTON!Z$3:Z$219)-MIN([1]DATOS_CANTON!Z$3:Z$219))</f>
        <v>0.99969852276153148</v>
      </c>
      <c r="AA184" s="500">
        <f>(MAX([1]DATOS_CANTON!AA$3:AA$219)-[1]DATOS_CANTON!AA185)/(MAX([1]DATOS_CANTON!AA$3:AA$219)-MIN([1]DATOS_CANTON!AA$3:AA$219))</f>
        <v>0.99646255184191268</v>
      </c>
      <c r="AB184" s="500">
        <f>(MAX([1]DATOS_CANTON!AB$3:AB$219)-[1]DATOS_CANTON!AB185)/(MAX([1]DATOS_CANTON!AB$3:AB$219)-MIN([1]DATOS_CANTON!AB$3:AB$219))</f>
        <v>0.16437098255280072</v>
      </c>
      <c r="AC184" s="500">
        <f>(MAX([1]DATOS_CANTON!AC$3:AC$219)-[1]DATOS_CANTON!AC185)/(MAX([1]DATOS_CANTON!AC$3:AC$219)-MIN([1]DATOS_CANTON!AC$3:AC$219))</f>
        <v>0.99566904587641869</v>
      </c>
      <c r="AD184" s="500">
        <f>([1]DATOS_CANTON!AD185-MIN([1]DATOS_CANTON!AD$3:AD$219))/(MAX([1]DATOS_CANTON!AD$3:AD$219)-MIN([1]DATOS_CANTON!AD$3:AD$219))</f>
        <v>1.2455516014234875E-2</v>
      </c>
      <c r="AE184" s="500">
        <f>(MAX([1]DATOS_CANTON!AE$3:AE$219)-[1]DATOS_CANTON!AE185)/(MAX([1]DATOS_CANTON!AE$3:AE$219)-MIN([1]DATOS_CANTON!AE$3:AE$219))</f>
        <v>0.99582753824756609</v>
      </c>
      <c r="AF184" s="500">
        <f>(MAX([1]DATOS_CANTON!AF$3:AF$219)-[1]DATOS_CANTON!AF185)/(MAX([1]DATOS_CANTON!AF$3:AF$219)-MIN([1]DATOS_CANTON!AF$3:AF$219))</f>
        <v>1</v>
      </c>
      <c r="AG184" s="500">
        <f>([1]DATOS_CANTON!AG185-MIN([1]DATOS_CANTON!AG$3:AG$219))/(MAX([1]DATOS_CANTON!AG$3:AG$219)-MIN([1]DATOS_CANTON!AG$3:AG$219))</f>
        <v>1.947178361537917E-4</v>
      </c>
      <c r="AH184" s="500">
        <f>(MAX([1]DATOS_CANTON!AH$3:AH$219)-[1]DATOS_CANTON!AH185)/(MAX([1]DATOS_CANTON!AH$3:AH$219)-MIN([1]DATOS_CANTON!AH$3:AH$219))</f>
        <v>1</v>
      </c>
      <c r="AI184" s="501">
        <f t="shared" si="8"/>
        <v>0.57291280922608634</v>
      </c>
      <c r="AJ184" s="501">
        <f t="shared" si="9"/>
        <v>0.74201896616957119</v>
      </c>
      <c r="AK184" s="501"/>
      <c r="AL184" s="502" t="str">
        <f t="shared" si="10"/>
        <v>VULNERABLE.</v>
      </c>
      <c r="AM184" s="503" t="str">
        <f t="shared" si="11"/>
        <v>3</v>
      </c>
    </row>
    <row r="185" spans="1:39">
      <c r="A185" s="492" t="str">
        <f>[1]DATOS_CANTON!A186</f>
        <v>PICHINCHA</v>
      </c>
      <c r="B185" s="499">
        <f>[1]DATOS_CANTON!B186</f>
        <v>1709</v>
      </c>
      <c r="C185" s="492" t="str">
        <f>[1]DATOS_CANTON!C186</f>
        <v>PUERTO QUITO</v>
      </c>
      <c r="D185" s="500">
        <f>([1]DATOS_CANTON!D186-MIN([1]DATOS_CANTON!D$3:D$219))/(MAX([1]DATOS_CANTON!D$3:D$219)-MIN([1]DATOS_CANTON!D$3:D$219))</f>
        <v>0.23372467909663897</v>
      </c>
      <c r="E185" s="500">
        <f>([1]DATOS_CANTON!E186-MIN([1]DATOS_CANTON!E$3:E$219))/(MAX([1]DATOS_CANTON!E$3:E$219)-MIN([1]DATOS_CANTON!E$3:E$219))</f>
        <v>7.5493342297265264E-3</v>
      </c>
      <c r="F185" s="500">
        <f>([1]DATOS_CANTON!F186-MIN([1]DATOS_CANTON!F$3:F$219))/(MAX([1]DATOS_CANTON!F$3:F$219)-MIN([1]DATOS_CANTON!F$3:F$219))</f>
        <v>4.5662100456621002E-3</v>
      </c>
      <c r="G185" s="500">
        <f>([1]DATOS_CANTON!G186-MIN([1]DATOS_CANTON!G$3:G$219))/(MAX([1]DATOS_CANTON!G$3:G$219)-MIN([1]DATOS_CANTON!G$3:G$219))</f>
        <v>1.0149764427956617E-2</v>
      </c>
      <c r="H185" s="500">
        <f>([1]DATOS_CANTON!H186-MIN([1]DATOS_CANTON!H$3:H$219))/(MAX([1]DATOS_CANTON!H$3:H$219)-MIN([1]DATOS_CANTON!H$3:H$219))</f>
        <v>4.0228824506366487E-2</v>
      </c>
      <c r="I185" s="500">
        <f>([1]DATOS_CANTON!I186-MIN([1]DATOS_CANTON!I$3:I$219))/(MAX([1]DATOS_CANTON!I$3:I$219)-MIN([1]DATOS_CANTON!I$3:I$219))</f>
        <v>7.4658140220714916E-3</v>
      </c>
      <c r="J185" s="500">
        <f>(MAX([1]DATOS_CANTON!J$3:J$219)-[1]DATOS_CANTON!J186)/(MAX([1]DATOS_CANTON!J$3:J$219)-MIN([1]DATOS_CANTON!J$3:J$219))</f>
        <v>0.99757493525039642</v>
      </c>
      <c r="K185" s="500">
        <f>(MAX([1]DATOS_CANTON!K$3:K$219)-[1]DATOS_CANTON!K186)/(MAX([1]DATOS_CANTON!K$3:K$219)-MIN([1]DATOS_CANTON!K$3:K$219))</f>
        <v>0.99719465625270343</v>
      </c>
      <c r="L185" s="500">
        <f>(MAX([1]DATOS_CANTON!L$3:L$219)-[1]DATOS_CANTON!L186)/(MAX([1]DATOS_CANTON!L$3:L$219)-MIN([1]DATOS_CANTON!L$3:L$219))</f>
        <v>0.99259875985219725</v>
      </c>
      <c r="M185" s="500">
        <f>(MAX([1]DATOS_CANTON!M$3:M$219)-[1]DATOS_CANTON!M186)/(MAX([1]DATOS_CANTON!M$3:M$219)-MIN([1]DATOS_CANTON!M$3:M$219))</f>
        <v>0.9963732133101767</v>
      </c>
      <c r="N185" s="500">
        <f>(MAX([1]DATOS_CANTON!N$3:N$219)-[1]DATOS_CANTON!N186)/(MAX([1]DATOS_CANTON!N$3:N$219)-MIN([1]DATOS_CANTON!N$3:N$219))</f>
        <v>0.99334525263821472</v>
      </c>
      <c r="O185" s="500">
        <f>(MAX([1]DATOS_CANTON!O$3:O$219)-[1]DATOS_CANTON!O186)/(MAX([1]DATOS_CANTON!O$3:O$219)-MIN([1]DATOS_CANTON!O$3:O$219))</f>
        <v>0.99871393782877349</v>
      </c>
      <c r="P185" s="500">
        <f>(MAX([1]DATOS_CANTON!P$3:P$219)-[1]DATOS_CANTON!P186)/(MAX([1]DATOS_CANTON!P$3:P$219)-MIN([1]DATOS_CANTON!P$3:P$219))</f>
        <v>0.99313599692187671</v>
      </c>
      <c r="Q185" s="500">
        <f>([1]DATOS_CANTON!Q186-MIN([1]DATOS_CANTON!Q$3:Q$219))/(MAX([1]DATOS_CANTON!Q$3:Q$219)-MIN([1]DATOS_CANTON!Q$3:Q$219))</f>
        <v>5.7790314222101432E-3</v>
      </c>
      <c r="R185" s="500">
        <f>(MAX([1]DATOS_CANTON!R$3:R$219)-[1]DATOS_CANTON!R186)/(MAX([1]DATOS_CANTON!R$3:R$219)-MIN([1]DATOS_CANTON!R$3:R$219))</f>
        <v>0.99871732358540666</v>
      </c>
      <c r="S185" s="500">
        <f>(MAX([1]DATOS_CANTON!S$3:S$219)-[1]DATOS_CANTON!S186)/(MAX([1]DATOS_CANTON!S$3:S$219)-MIN([1]DATOS_CANTON!S$3:S$219))</f>
        <v>0.99897834305819622</v>
      </c>
      <c r="T185" s="500">
        <f>([1]DATOS_CANTON!T186-MIN([1]DATOS_CANTON!T$3:T$219))/(MAX([1]DATOS_CANTON!T$3:T$219)-MIN([1]DATOS_CANTON!T$3:T$219))</f>
        <v>0.27618100717895272</v>
      </c>
      <c r="U185" s="500">
        <f>(MAX([1]DATOS_CANTON!U$3:U$219)-[1]DATOS_CANTON!U186)/(MAX([1]DATOS_CANTON!U$3:U$219)-MIN([1]DATOS_CANTON!U$3:U$219))</f>
        <v>0.95924458317420336</v>
      </c>
      <c r="V185" s="500">
        <f>(MAX([1]DATOS_CANTON!V$3:V$219)-[1]DATOS_CANTON!V186)/(MAX([1]DATOS_CANTON!V$3:V$219)-MIN([1]DATOS_CANTON!V$3:V$219))</f>
        <v>0.99912515800381374</v>
      </c>
      <c r="W185" s="500">
        <f>(MAX([1]DATOS_CANTON!W$3:W$219)-[1]DATOS_CANTON!W186)/(MAX([1]DATOS_CANTON!W$3:W$219)-MIN([1]DATOS_CANTON!W$3:W$219))</f>
        <v>0.9957467792640079</v>
      </c>
      <c r="X185" s="500">
        <f>([1]DATOS_CANTON!X186-MIN([1]DATOS_CANTON!X$3:X$219))/(MAX([1]DATOS_CANTON!X$3:X$219)-MIN([1]DATOS_CANTON!X$3:X$219))</f>
        <v>0</v>
      </c>
      <c r="Y185" s="500">
        <f>(MAX([1]DATOS_CANTON!Y$3:Y$219)-[1]DATOS_CANTON!Y186)/(MAX([1]DATOS_CANTON!Y$3:Y$219)-MIN([1]DATOS_CANTON!Y$3:Y$219))</f>
        <v>0.82640387084486744</v>
      </c>
      <c r="Z185" s="500">
        <f>(MAX([1]DATOS_CANTON!Z$3:Z$219)-[1]DATOS_CANTON!Z186)/(MAX([1]DATOS_CANTON!Z$3:Z$219)-MIN([1]DATOS_CANTON!Z$3:Z$219))</f>
        <v>0.99939704552306297</v>
      </c>
      <c r="AA185" s="500">
        <f>(MAX([1]DATOS_CANTON!AA$3:AA$219)-[1]DATOS_CANTON!AA186)/(MAX([1]DATOS_CANTON!AA$3:AA$219)-MIN([1]DATOS_CANTON!AA$3:AA$219))</f>
        <v>0.99621858989997558</v>
      </c>
      <c r="AB185" s="500">
        <f>(MAX([1]DATOS_CANTON!AB$3:AB$219)-[1]DATOS_CANTON!AB186)/(MAX([1]DATOS_CANTON!AB$3:AB$219)-MIN([1]DATOS_CANTON!AB$3:AB$219))</f>
        <v>0.21900826446280991</v>
      </c>
      <c r="AC185" s="500">
        <f>(MAX([1]DATOS_CANTON!AC$3:AC$219)-[1]DATOS_CANTON!AC186)/(MAX([1]DATOS_CANTON!AC$3:AC$219)-MIN([1]DATOS_CANTON!AC$3:AC$219))</f>
        <v>0.99316472430568159</v>
      </c>
      <c r="AD185" s="500">
        <f>([1]DATOS_CANTON!AD186-MIN([1]DATOS_CANTON!AD$3:AD$219))/(MAX([1]DATOS_CANTON!AD$3:AD$219)-MIN([1]DATOS_CANTON!AD$3:AD$219))</f>
        <v>7.1174377224199285E-3</v>
      </c>
      <c r="AE185" s="500">
        <f>(MAX([1]DATOS_CANTON!AE$3:AE$219)-[1]DATOS_CANTON!AE186)/(MAX([1]DATOS_CANTON!AE$3:AE$219)-MIN([1]DATOS_CANTON!AE$3:AE$219))</f>
        <v>0.99652294853963841</v>
      </c>
      <c r="AF185" s="500">
        <f>(MAX([1]DATOS_CANTON!AF$3:AF$219)-[1]DATOS_CANTON!AF186)/(MAX([1]DATOS_CANTON!AF$3:AF$219)-MIN([1]DATOS_CANTON!AF$3:AF$219))</f>
        <v>1</v>
      </c>
      <c r="AG185" s="500">
        <f>([1]DATOS_CANTON!AG186-MIN([1]DATOS_CANTON!AG$3:AG$219))/(MAX([1]DATOS_CANTON!AG$3:AG$219)-MIN([1]DATOS_CANTON!AG$3:AG$219))</f>
        <v>1.5966862564610919E-3</v>
      </c>
      <c r="AH185" s="500">
        <f>(MAX([1]DATOS_CANTON!AH$3:AH$219)-[1]DATOS_CANTON!AH186)/(MAX([1]DATOS_CANTON!AH$3:AH$219)-MIN([1]DATOS_CANTON!AH$3:AH$219))</f>
        <v>1</v>
      </c>
      <c r="AI185" s="501">
        <f t="shared" si="8"/>
        <v>0.58088011990020749</v>
      </c>
      <c r="AJ185" s="501">
        <f t="shared" si="9"/>
        <v>0.76214966841254306</v>
      </c>
      <c r="AK185" s="501"/>
      <c r="AL185" s="502" t="str">
        <f t="shared" si="10"/>
        <v>VULNERABLE.</v>
      </c>
      <c r="AM185" s="503" t="str">
        <f t="shared" si="11"/>
        <v>3</v>
      </c>
    </row>
    <row r="186" spans="1:39">
      <c r="A186" s="492" t="str">
        <f>[1]DATOS_CANTON!A187</f>
        <v>TUNGURAHUA</v>
      </c>
      <c r="B186" s="499">
        <f>[1]DATOS_CANTON!B187</f>
        <v>1801</v>
      </c>
      <c r="C186" s="492" t="str">
        <f>[1]DATOS_CANTON!C187</f>
        <v>AMBATO</v>
      </c>
      <c r="D186" s="500">
        <f>([1]DATOS_CANTON!D187-MIN([1]DATOS_CANTON!D$3:D$219))/(MAX([1]DATOS_CANTON!D$3:D$219)-MIN([1]DATOS_CANTON!D$3:D$219))</f>
        <v>0.13241047341890277</v>
      </c>
      <c r="E186" s="500">
        <f>([1]DATOS_CANTON!E187-MIN([1]DATOS_CANTON!E$3:E$219))/(MAX([1]DATOS_CANTON!E$3:E$219)-MIN([1]DATOS_CANTON!E$3:E$219))</f>
        <v>8.4235455111978261E-2</v>
      </c>
      <c r="F186" s="500">
        <f>([1]DATOS_CANTON!F187-MIN([1]DATOS_CANTON!F$3:F$219))/(MAX([1]DATOS_CANTON!F$3:F$219)-MIN([1]DATOS_CANTON!F$3:F$219))</f>
        <v>0.36073059360730592</v>
      </c>
      <c r="G186" s="500">
        <f>([1]DATOS_CANTON!G187-MIN([1]DATOS_CANTON!G$3:G$219))/(MAX([1]DATOS_CANTON!G$3:G$219)-MIN([1]DATOS_CANTON!G$3:G$219))</f>
        <v>0.13327660102561376</v>
      </c>
      <c r="H186" s="500">
        <f>([1]DATOS_CANTON!H187-MIN([1]DATOS_CANTON!H$3:H$219))/(MAX([1]DATOS_CANTON!H$3:H$219)-MIN([1]DATOS_CANTON!H$3:H$219))</f>
        <v>0.62225502860306325</v>
      </c>
      <c r="I186" s="500">
        <f>([1]DATOS_CANTON!I187-MIN([1]DATOS_CANTON!I$3:I$219))/(MAX([1]DATOS_CANTON!I$3:I$219)-MIN([1]DATOS_CANTON!I$3:I$219))</f>
        <v>0.13495118506216339</v>
      </c>
      <c r="J186" s="500">
        <f>(MAX([1]DATOS_CANTON!J$3:J$219)-[1]DATOS_CANTON!J187)/(MAX([1]DATOS_CANTON!J$3:J$219)-MIN([1]DATOS_CANTON!J$3:J$219))</f>
        <v>0.88728508941254958</v>
      </c>
      <c r="K186" s="500">
        <f>(MAX([1]DATOS_CANTON!K$3:K$219)-[1]DATOS_CANTON!K187)/(MAX([1]DATOS_CANTON!K$3:K$219)-MIN([1]DATOS_CANTON!K$3:K$219))</f>
        <v>0.93209708713867301</v>
      </c>
      <c r="L186" s="500">
        <f>(MAX([1]DATOS_CANTON!L$3:L$219)-[1]DATOS_CANTON!L187)/(MAX([1]DATOS_CANTON!L$3:L$219)-MIN([1]DATOS_CANTON!L$3:L$219))</f>
        <v>0.86217232028164992</v>
      </c>
      <c r="M186" s="500">
        <f>(MAX([1]DATOS_CANTON!M$3:M$219)-[1]DATOS_CANTON!M187)/(MAX([1]DATOS_CANTON!M$3:M$219)-MIN([1]DATOS_CANTON!M$3:M$219))</f>
        <v>0.88188155867028695</v>
      </c>
      <c r="N186" s="500">
        <f>(MAX([1]DATOS_CANTON!N$3:N$219)-[1]DATOS_CANTON!N187)/(MAX([1]DATOS_CANTON!N$3:N$219)-MIN([1]DATOS_CANTON!N$3:N$219))</f>
        <v>0.87856911356699441</v>
      </c>
      <c r="O186" s="500">
        <f>(MAX([1]DATOS_CANTON!O$3:O$219)-[1]DATOS_CANTON!O187)/(MAX([1]DATOS_CANTON!O$3:O$219)-MIN([1]DATOS_CANTON!O$3:O$219))</f>
        <v>0.89042992954389855</v>
      </c>
      <c r="P186" s="500">
        <f>(MAX([1]DATOS_CANTON!P$3:P$219)-[1]DATOS_CANTON!P187)/(MAX([1]DATOS_CANTON!P$3:P$219)-MIN([1]DATOS_CANTON!P$3:P$219))</f>
        <v>0.86456787138245506</v>
      </c>
      <c r="Q186" s="500">
        <f>([1]DATOS_CANTON!Q187-MIN([1]DATOS_CANTON!Q$3:Q$219))/(MAX([1]DATOS_CANTON!Q$3:Q$219)-MIN([1]DATOS_CANTON!Q$3:Q$219))</f>
        <v>0.1135012503596057</v>
      </c>
      <c r="R186" s="500">
        <f>(MAX([1]DATOS_CANTON!R$3:R$219)-[1]DATOS_CANTON!R187)/(MAX([1]DATOS_CANTON!R$3:R$219)-MIN([1]DATOS_CANTON!R$3:R$219))</f>
        <v>0.90794545053620845</v>
      </c>
      <c r="S186" s="500">
        <f>(MAX([1]DATOS_CANTON!S$3:S$219)-[1]DATOS_CANTON!S187)/(MAX([1]DATOS_CANTON!S$3:S$219)-MIN([1]DATOS_CANTON!S$3:S$219))</f>
        <v>0.92734216219760046</v>
      </c>
      <c r="T186" s="500">
        <f>([1]DATOS_CANTON!T187-MIN([1]DATOS_CANTON!T$3:T$219))/(MAX([1]DATOS_CANTON!T$3:T$219)-MIN([1]DATOS_CANTON!T$3:T$219))</f>
        <v>0</v>
      </c>
      <c r="U186" s="500">
        <f>(MAX([1]DATOS_CANTON!U$3:U$219)-[1]DATOS_CANTON!U187)/(MAX([1]DATOS_CANTON!U$3:U$219)-MIN([1]DATOS_CANTON!U$3:U$219))</f>
        <v>0.76109916651767118</v>
      </c>
      <c r="V186" s="500">
        <f>(MAX([1]DATOS_CANTON!V$3:V$219)-[1]DATOS_CANTON!V187)/(MAX([1]DATOS_CANTON!V$3:V$219)-MIN([1]DATOS_CANTON!V$3:V$219))</f>
        <v>0.92033222564827544</v>
      </c>
      <c r="W186" s="500">
        <f>(MAX([1]DATOS_CANTON!W$3:W$219)-[1]DATOS_CANTON!W187)/(MAX([1]DATOS_CANTON!W$3:W$219)-MIN([1]DATOS_CANTON!W$3:W$219))</f>
        <v>0.84047340196017994</v>
      </c>
      <c r="X186" s="500">
        <f>([1]DATOS_CANTON!X187-MIN([1]DATOS_CANTON!X$3:X$219))/(MAX([1]DATOS_CANTON!X$3:X$219)-MIN([1]DATOS_CANTON!X$3:X$219))</f>
        <v>0.76595744680851063</v>
      </c>
      <c r="Y186" s="500">
        <f>(MAX([1]DATOS_CANTON!Y$3:Y$219)-[1]DATOS_CANTON!Y187)/(MAX([1]DATOS_CANTON!Y$3:Y$219)-MIN([1]DATOS_CANTON!Y$3:Y$219))</f>
        <v>0.513881317280382</v>
      </c>
      <c r="Z186" s="500">
        <f>(MAX([1]DATOS_CANTON!Z$3:Z$219)-[1]DATOS_CANTON!Z187)/(MAX([1]DATOS_CANTON!Z$3:Z$219)-MIN([1]DATOS_CANTON!Z$3:Z$219))</f>
        <v>8.5318058486584261E-2</v>
      </c>
      <c r="AA186" s="500">
        <f>(MAX([1]DATOS_CANTON!AA$3:AA$219)-[1]DATOS_CANTON!AA187)/(MAX([1]DATOS_CANTON!AA$3:AA$219)-MIN([1]DATOS_CANTON!AA$3:AA$219))</f>
        <v>0.87313979019272991</v>
      </c>
      <c r="AB186" s="500">
        <f>(MAX([1]DATOS_CANTON!AB$3:AB$219)-[1]DATOS_CANTON!AB187)/(MAX([1]DATOS_CANTON!AB$3:AB$219)-MIN([1]DATOS_CANTON!AB$3:AB$219))</f>
        <v>0.20433760125424613</v>
      </c>
      <c r="AC186" s="500">
        <f>(MAX([1]DATOS_CANTON!AC$3:AC$219)-[1]DATOS_CANTON!AC187)/(MAX([1]DATOS_CANTON!AC$3:AC$219)-MIN([1]DATOS_CANTON!AC$3:AC$219))</f>
        <v>0.86339040517462484</v>
      </c>
      <c r="AD186" s="500">
        <f>([1]DATOS_CANTON!AD187-MIN([1]DATOS_CANTON!AD$3:AD$219))/(MAX([1]DATOS_CANTON!AD$3:AD$219)-MIN([1]DATOS_CANTON!AD$3:AD$219))</f>
        <v>0.79003558718861211</v>
      </c>
      <c r="AE186" s="500">
        <f>(MAX([1]DATOS_CANTON!AE$3:AE$219)-[1]DATOS_CANTON!AE187)/(MAX([1]DATOS_CANTON!AE$3:AE$219)-MIN([1]DATOS_CANTON!AE$3:AE$219))</f>
        <v>0.56258692628650908</v>
      </c>
      <c r="AF186" s="500">
        <f>(MAX([1]DATOS_CANTON!AF$3:AF$219)-[1]DATOS_CANTON!AF187)/(MAX([1]DATOS_CANTON!AF$3:AF$219)-MIN([1]DATOS_CANTON!AF$3:AF$219))</f>
        <v>0.92307692307692313</v>
      </c>
      <c r="AG186" s="500">
        <f>([1]DATOS_CANTON!AG187-MIN([1]DATOS_CANTON!AG$3:AG$219))/(MAX([1]DATOS_CANTON!AG$3:AG$219)-MIN([1]DATOS_CANTON!AG$3:AG$219))</f>
        <v>7.5405367131629264E-2</v>
      </c>
      <c r="AH186" s="500">
        <f>(MAX([1]DATOS_CANTON!AH$3:AH$219)-[1]DATOS_CANTON!AH187)/(MAX([1]DATOS_CANTON!AH$3:AH$219)-MIN([1]DATOS_CANTON!AH$3:AH$219))</f>
        <v>1</v>
      </c>
      <c r="AI186" s="501">
        <f t="shared" si="8"/>
        <v>0.56828148669224787</v>
      </c>
      <c r="AJ186" s="501">
        <f t="shared" si="9"/>
        <v>0.73031717886225589</v>
      </c>
      <c r="AK186" s="501"/>
      <c r="AL186" s="502" t="str">
        <f t="shared" si="10"/>
        <v>MODERADAMENTE VULNERABLE</v>
      </c>
      <c r="AM186" s="503" t="str">
        <f t="shared" si="11"/>
        <v>2</v>
      </c>
    </row>
    <row r="187" spans="1:39">
      <c r="A187" s="492" t="str">
        <f>[1]DATOS_CANTON!A188</f>
        <v>TUNGURAHUA</v>
      </c>
      <c r="B187" s="499">
        <f>[1]DATOS_CANTON!B188</f>
        <v>1802</v>
      </c>
      <c r="C187" s="492" t="str">
        <f>[1]DATOS_CANTON!C188</f>
        <v>BAÑOS</v>
      </c>
      <c r="D187" s="500">
        <f>([1]DATOS_CANTON!D188-MIN([1]DATOS_CANTON!D$3:D$219))/(MAX([1]DATOS_CANTON!D$3:D$219)-MIN([1]DATOS_CANTON!D$3:D$219))</f>
        <v>2.7393913248079958E-2</v>
      </c>
      <c r="E187" s="500">
        <f>([1]DATOS_CANTON!E188-MIN([1]DATOS_CANTON!E$3:E$219))/(MAX([1]DATOS_CANTON!E$3:E$219)-MIN([1]DATOS_CANTON!E$3:E$219))</f>
        <v>4.7785866463521945E-3</v>
      </c>
      <c r="F187" s="500">
        <f>([1]DATOS_CANTON!F188-MIN([1]DATOS_CANTON!F$3:F$219))/(MAX([1]DATOS_CANTON!F$3:F$219)-MIN([1]DATOS_CANTON!F$3:F$219))</f>
        <v>0</v>
      </c>
      <c r="G187" s="500">
        <f>([1]DATOS_CANTON!G188-MIN([1]DATOS_CANTON!G$3:G$219))/(MAX([1]DATOS_CANTON!G$3:G$219)-MIN([1]DATOS_CANTON!G$3:G$219))</f>
        <v>6.73252933015987E-3</v>
      </c>
      <c r="H187" s="500">
        <f>([1]DATOS_CANTON!H188-MIN([1]DATOS_CANTON!H$3:H$219))/(MAX([1]DATOS_CANTON!H$3:H$219)-MIN([1]DATOS_CANTON!H$3:H$219))</f>
        <v>3.6538106661745708E-2</v>
      </c>
      <c r="I187" s="500">
        <f>([1]DATOS_CANTON!I188-MIN([1]DATOS_CANTON!I$3:I$219))/(MAX([1]DATOS_CANTON!I$3:I$219)-MIN([1]DATOS_CANTON!I$3:I$219))</f>
        <v>9.351669331181027E-3</v>
      </c>
      <c r="J187" s="500">
        <f>(MAX([1]DATOS_CANTON!J$3:J$219)-[1]DATOS_CANTON!J188)/(MAX([1]DATOS_CANTON!J$3:J$219)-MIN([1]DATOS_CANTON!J$3:J$219))</f>
        <v>0.99212322477389181</v>
      </c>
      <c r="K187" s="500">
        <f>(MAX([1]DATOS_CANTON!K$3:K$219)-[1]DATOS_CANTON!K188)/(MAX([1]DATOS_CANTON!K$3:K$219)-MIN([1]DATOS_CANTON!K$3:K$219))</f>
        <v>0.98435433839613429</v>
      </c>
      <c r="L187" s="500">
        <f>(MAX([1]DATOS_CANTON!L$3:L$219)-[1]DATOS_CANTON!L188)/(MAX([1]DATOS_CANTON!L$3:L$219)-MIN([1]DATOS_CANTON!L$3:L$219))</f>
        <v>0.99114610590418195</v>
      </c>
      <c r="M187" s="500">
        <f>(MAX([1]DATOS_CANTON!M$3:M$219)-[1]DATOS_CANTON!M188)/(MAX([1]DATOS_CANTON!M$3:M$219)-MIN([1]DATOS_CANTON!M$3:M$219))</f>
        <v>0.99191637517020947</v>
      </c>
      <c r="N187" s="500">
        <f>(MAX([1]DATOS_CANTON!N$3:N$219)-[1]DATOS_CANTON!N188)/(MAX([1]DATOS_CANTON!N$3:N$219)-MIN([1]DATOS_CANTON!N$3:N$219))</f>
        <v>0.99223583128247683</v>
      </c>
      <c r="O187" s="500">
        <f>(MAX([1]DATOS_CANTON!O$3:O$219)-[1]DATOS_CANTON!O188)/(MAX([1]DATOS_CANTON!O$3:O$219)-MIN([1]DATOS_CANTON!O$3:O$219))</f>
        <v>0.99223509632467</v>
      </c>
      <c r="P187" s="500">
        <f>(MAX([1]DATOS_CANTON!P$3:P$219)-[1]DATOS_CANTON!P188)/(MAX([1]DATOS_CANTON!P$3:P$219)-MIN([1]DATOS_CANTON!P$3:P$219))</f>
        <v>0.99191286651993804</v>
      </c>
      <c r="Q187" s="500">
        <f>([1]DATOS_CANTON!Q188-MIN([1]DATOS_CANTON!Q$3:Q$219))/(MAX([1]DATOS_CANTON!Q$3:Q$219)-MIN([1]DATOS_CANTON!Q$3:Q$219))</f>
        <v>6.6306572375027387E-3</v>
      </c>
      <c r="R187" s="500">
        <f>(MAX([1]DATOS_CANTON!R$3:R$219)-[1]DATOS_CANTON!R188)/(MAX([1]DATOS_CANTON!R$3:R$219)-MIN([1]DATOS_CANTON!R$3:R$219))</f>
        <v>0.99482581378519985</v>
      </c>
      <c r="S187" s="500">
        <f>(MAX([1]DATOS_CANTON!S$3:S$219)-[1]DATOS_CANTON!S188)/(MAX([1]DATOS_CANTON!S$3:S$219)-MIN([1]DATOS_CANTON!S$3:S$219))</f>
        <v>0.99577678708013728</v>
      </c>
      <c r="T187" s="500">
        <f>([1]DATOS_CANTON!T188-MIN([1]DATOS_CANTON!T$3:T$219))/(MAX([1]DATOS_CANTON!T$3:T$219)-MIN([1]DATOS_CANTON!T$3:T$219))</f>
        <v>0.17346038773515646</v>
      </c>
      <c r="U187" s="500">
        <f>(MAX([1]DATOS_CANTON!U$3:U$219)-[1]DATOS_CANTON!U188)/(MAX([1]DATOS_CANTON!U$3:U$219)-MIN([1]DATOS_CANTON!U$3:U$219))</f>
        <v>0.9295516162100288</v>
      </c>
      <c r="V187" s="500">
        <f>(MAX([1]DATOS_CANTON!V$3:V$219)-[1]DATOS_CANTON!V188)/(MAX([1]DATOS_CANTON!V$3:V$219)-MIN([1]DATOS_CANTON!V$3:V$219))</f>
        <v>0.99882728160563983</v>
      </c>
      <c r="W187" s="500">
        <f>(MAX([1]DATOS_CANTON!W$3:W$219)-[1]DATOS_CANTON!W188)/(MAX([1]DATOS_CANTON!W$3:W$219)-MIN([1]DATOS_CANTON!W$3:W$219))</f>
        <v>0.98582259754669299</v>
      </c>
      <c r="X187" s="500">
        <f>([1]DATOS_CANTON!X188-MIN([1]DATOS_CANTON!X$3:X$219))/(MAX([1]DATOS_CANTON!X$3:X$219)-MIN([1]DATOS_CANTON!X$3:X$219))</f>
        <v>0</v>
      </c>
      <c r="Y187" s="500">
        <f>(MAX([1]DATOS_CANTON!Y$3:Y$219)-[1]DATOS_CANTON!Y188)/(MAX([1]DATOS_CANTON!Y$3:Y$219)-MIN([1]DATOS_CANTON!Y$3:Y$219))</f>
        <v>0.42126961610071811</v>
      </c>
      <c r="Z187" s="500">
        <f>(MAX([1]DATOS_CANTON!Z$3:Z$219)-[1]DATOS_CANTON!Z188)/(MAX([1]DATOS_CANTON!Z$3:Z$219)-MIN([1]DATOS_CANTON!Z$3:Z$219))</f>
        <v>0.96744045824540248</v>
      </c>
      <c r="AA187" s="500">
        <f>(MAX([1]DATOS_CANTON!AA$3:AA$219)-[1]DATOS_CANTON!AA188)/(MAX([1]DATOS_CANTON!AA$3:AA$219)-MIN([1]DATOS_CANTON!AA$3:AA$219))</f>
        <v>0.99304708465479385</v>
      </c>
      <c r="AB187" s="500">
        <f>(MAX([1]DATOS_CANTON!AB$3:AB$219)-[1]DATOS_CANTON!AB188)/(MAX([1]DATOS_CANTON!AB$3:AB$219)-MIN([1]DATOS_CANTON!AB$3:AB$219))</f>
        <v>0.26782024793388431</v>
      </c>
      <c r="AC187" s="500">
        <f>(MAX([1]DATOS_CANTON!AC$3:AC$219)-[1]DATOS_CANTON!AC188)/(MAX([1]DATOS_CANTON!AC$3:AC$219)-MIN([1]DATOS_CANTON!AC$3:AC$219))</f>
        <v>0.99199075840699291</v>
      </c>
      <c r="AD187" s="500">
        <f>([1]DATOS_CANTON!AD188-MIN([1]DATOS_CANTON!AD$3:AD$219))/(MAX([1]DATOS_CANTON!AD$3:AD$219)-MIN([1]DATOS_CANTON!AD$3:AD$219))</f>
        <v>1.2455516014234875E-2</v>
      </c>
      <c r="AE187" s="500">
        <f>(MAX([1]DATOS_CANTON!AE$3:AE$219)-[1]DATOS_CANTON!AE188)/(MAX([1]DATOS_CANTON!AE$3:AE$219)-MIN([1]DATOS_CANTON!AE$3:AE$219))</f>
        <v>0.99791376912378305</v>
      </c>
      <c r="AF187" s="500">
        <f>(MAX([1]DATOS_CANTON!AF$3:AF$219)-[1]DATOS_CANTON!AF188)/(MAX([1]DATOS_CANTON!AF$3:AF$219)-MIN([1]DATOS_CANTON!AF$3:AF$219))</f>
        <v>1</v>
      </c>
      <c r="AG187" s="500">
        <f>([1]DATOS_CANTON!AG188-MIN([1]DATOS_CANTON!AG$3:AG$219))/(MAX([1]DATOS_CANTON!AG$3:AG$219)-MIN([1]DATOS_CANTON!AG$3:AG$219))</f>
        <v>0.52405650357572753</v>
      </c>
      <c r="AH187" s="500">
        <f>(MAX([1]DATOS_CANTON!AH$3:AH$219)-[1]DATOS_CANTON!AH188)/(MAX([1]DATOS_CANTON!AH$3:AH$219)-MIN([1]DATOS_CANTON!AH$3:AH$219))</f>
        <v>0.90909090909090906</v>
      </c>
      <c r="AI187" s="501">
        <f t="shared" si="8"/>
        <v>0.56376919668260284</v>
      </c>
      <c r="AJ187" s="501">
        <f t="shared" si="9"/>
        <v>0.71891614652732427</v>
      </c>
      <c r="AK187" s="501"/>
      <c r="AL187" s="502" t="str">
        <f t="shared" si="10"/>
        <v>MODERADAMENTE VULNERABLE</v>
      </c>
      <c r="AM187" s="503" t="str">
        <f t="shared" si="11"/>
        <v>2</v>
      </c>
    </row>
    <row r="188" spans="1:39">
      <c r="A188" s="492" t="str">
        <f>[1]DATOS_CANTON!A189</f>
        <v>TUNGURAHUA</v>
      </c>
      <c r="B188" s="499">
        <f>[1]DATOS_CANTON!B189</f>
        <v>1803</v>
      </c>
      <c r="C188" s="492" t="str">
        <f>[1]DATOS_CANTON!C189</f>
        <v>CEVALLOS</v>
      </c>
      <c r="D188" s="500">
        <f>([1]DATOS_CANTON!D189-MIN([1]DATOS_CANTON!D$3:D$219))/(MAX([1]DATOS_CANTON!D$3:D$219)-MIN([1]DATOS_CANTON!D$3:D$219))</f>
        <v>4.1734651045371274E-2</v>
      </c>
      <c r="E188" s="500">
        <f>([1]DATOS_CANTON!E189-MIN([1]DATOS_CANTON!E$3:E$219))/(MAX([1]DATOS_CANTON!E$3:E$219)-MIN([1]DATOS_CANTON!E$3:E$219))</f>
        <v>0.11199776711803867</v>
      </c>
      <c r="F188" s="500">
        <f>([1]DATOS_CANTON!F189-MIN([1]DATOS_CANTON!F$3:F$219))/(MAX([1]DATOS_CANTON!F$3:F$219)-MIN([1]DATOS_CANTON!F$3:F$219))</f>
        <v>0</v>
      </c>
      <c r="G188" s="500">
        <f>([1]DATOS_CANTON!G189-MIN([1]DATOS_CANTON!G$3:G$219))/(MAX([1]DATOS_CANTON!G$3:G$219)-MIN([1]DATOS_CANTON!G$3:G$219))</f>
        <v>2.3446399049733848E-3</v>
      </c>
      <c r="H188" s="500">
        <f>([1]DATOS_CANTON!H189-MIN([1]DATOS_CANTON!H$3:H$219))/(MAX([1]DATOS_CANTON!H$3:H$219)-MIN([1]DATOS_CANTON!H$3:H$219))</f>
        <v>1.9929876360952205E-2</v>
      </c>
      <c r="I188" s="500">
        <f>([1]DATOS_CANTON!I189-MIN([1]DATOS_CANTON!I$3:I$219))/(MAX([1]DATOS_CANTON!I$3:I$219)-MIN([1]DATOS_CANTON!I$3:I$219))</f>
        <v>3.0654849674825774E-3</v>
      </c>
      <c r="J188" s="500">
        <f>(MAX([1]DATOS_CANTON!J$3:J$219)-[1]DATOS_CANTON!J189)/(MAX([1]DATOS_CANTON!J$3:J$219)-MIN([1]DATOS_CANTON!J$3:J$219))</f>
        <v>0.99744937161962088</v>
      </c>
      <c r="K188" s="500">
        <f>(MAX([1]DATOS_CANTON!K$3:K$219)-[1]DATOS_CANTON!K189)/(MAX([1]DATOS_CANTON!K$3:K$219)-MIN([1]DATOS_CANTON!K$3:K$219))</f>
        <v>0.99978990817751523</v>
      </c>
      <c r="L188" s="500">
        <f>(MAX([1]DATOS_CANTON!L$3:L$219)-[1]DATOS_CANTON!L189)/(MAX([1]DATOS_CANTON!L$3:L$219)-MIN([1]DATOS_CANTON!L$3:L$219))</f>
        <v>0.9964888910033779</v>
      </c>
      <c r="M188" s="500">
        <f>(MAX([1]DATOS_CANTON!M$3:M$219)-[1]DATOS_CANTON!M189)/(MAX([1]DATOS_CANTON!M$3:M$219)-MIN([1]DATOS_CANTON!M$3:M$219))</f>
        <v>0.99718695726621165</v>
      </c>
      <c r="N188" s="500">
        <f>(MAX([1]DATOS_CANTON!N$3:N$219)-[1]DATOS_CANTON!N189)/(MAX([1]DATOS_CANTON!N$3:N$219)-MIN([1]DATOS_CANTON!N$3:N$219))</f>
        <v>0.99712761372904479</v>
      </c>
      <c r="O188" s="500">
        <f>(MAX([1]DATOS_CANTON!O$3:O$219)-[1]DATOS_CANTON!O189)/(MAX([1]DATOS_CANTON!O$3:O$219)-MIN([1]DATOS_CANTON!O$3:O$219))</f>
        <v>0.99781958731616849</v>
      </c>
      <c r="P188" s="500">
        <f>(MAX([1]DATOS_CANTON!P$3:P$219)-[1]DATOS_CANTON!P189)/(MAX([1]DATOS_CANTON!P$3:P$219)-MIN([1]DATOS_CANTON!P$3:P$219))</f>
        <v>0.99683362779065232</v>
      </c>
      <c r="Q188" s="500">
        <f>([1]DATOS_CANTON!Q189-MIN([1]DATOS_CANTON!Q$3:Q$219))/(MAX([1]DATOS_CANTON!Q$3:Q$219)-MIN([1]DATOS_CANTON!Q$3:Q$219))</f>
        <v>1.787718601763571E-3</v>
      </c>
      <c r="R188" s="500">
        <f>(MAX([1]DATOS_CANTON!R$3:R$219)-[1]DATOS_CANTON!R189)/(MAX([1]DATOS_CANTON!R$3:R$219)-MIN([1]DATOS_CANTON!R$3:R$219))</f>
        <v>0.99878254442004699</v>
      </c>
      <c r="S188" s="500">
        <f>(MAX([1]DATOS_CANTON!S$3:S$219)-[1]DATOS_CANTON!S189)/(MAX([1]DATOS_CANTON!S$3:S$219)-MIN([1]DATOS_CANTON!S$3:S$219))</f>
        <v>0.99944819598330381</v>
      </c>
      <c r="T188" s="500">
        <f>([1]DATOS_CANTON!T189-MIN([1]DATOS_CANTON!T$3:T$219))/(MAX([1]DATOS_CANTON!T$3:T$219)-MIN([1]DATOS_CANTON!T$3:T$219))</f>
        <v>5.5983522777244686E-2</v>
      </c>
      <c r="U188" s="500">
        <f>(MAX([1]DATOS_CANTON!U$3:U$219)-[1]DATOS_CANTON!U189)/(MAX([1]DATOS_CANTON!U$3:U$219)-MIN([1]DATOS_CANTON!U$3:U$219))</f>
        <v>0.94290533557400857</v>
      </c>
      <c r="V188" s="500">
        <f>(MAX([1]DATOS_CANTON!V$3:V$219)-[1]DATOS_CANTON!V189)/(MAX([1]DATOS_CANTON!V$3:V$219)-MIN([1]DATOS_CANTON!V$3:V$219))</f>
        <v>0.99877194241496792</v>
      </c>
      <c r="W188" s="500">
        <f>(MAX([1]DATOS_CANTON!W$3:W$219)-[1]DATOS_CANTON!W189)/(MAX([1]DATOS_CANTON!W$3:W$219)-MIN([1]DATOS_CANTON!W$3:W$219))</f>
        <v>0.99745217695042021</v>
      </c>
      <c r="X188" s="500">
        <f>([1]DATOS_CANTON!X189-MIN([1]DATOS_CANTON!X$3:X$219))/(MAX([1]DATOS_CANTON!X$3:X$219)-MIN([1]DATOS_CANTON!X$3:X$219))</f>
        <v>0</v>
      </c>
      <c r="Y188" s="500">
        <f>(MAX([1]DATOS_CANTON!Y$3:Y$219)-[1]DATOS_CANTON!Y189)/(MAX([1]DATOS_CANTON!Y$3:Y$219)-MIN([1]DATOS_CANTON!Y$3:Y$219))</f>
        <v>0.487939860289966</v>
      </c>
      <c r="Z188" s="500">
        <f>(MAX([1]DATOS_CANTON!Z$3:Z$219)-[1]DATOS_CANTON!Z189)/(MAX([1]DATOS_CANTON!Z$3:Z$219)-MIN([1]DATOS_CANTON!Z$3:Z$219))</f>
        <v>1</v>
      </c>
      <c r="AA188" s="500">
        <f>(MAX([1]DATOS_CANTON!AA$3:AA$219)-[1]DATOS_CANTON!AA189)/(MAX([1]DATOS_CANTON!AA$3:AA$219)-MIN([1]DATOS_CANTON!AA$3:AA$219))</f>
        <v>0.99939009514515731</v>
      </c>
      <c r="AB188" s="500">
        <f>(MAX([1]DATOS_CANTON!AB$3:AB$219)-[1]DATOS_CANTON!AB189)/(MAX([1]DATOS_CANTON!AB$3:AB$219)-MIN([1]DATOS_CANTON!AB$3:AB$219))</f>
        <v>0.10160427807486626</v>
      </c>
      <c r="AC188" s="500">
        <f>(MAX([1]DATOS_CANTON!AC$3:AC$219)-[1]DATOS_CANTON!AC189)/(MAX([1]DATOS_CANTON!AC$3:AC$219)-MIN([1]DATOS_CANTON!AC$3:AC$219))</f>
        <v>0.99716621730671784</v>
      </c>
      <c r="AD188" s="500">
        <f>([1]DATOS_CANTON!AD189-MIN([1]DATOS_CANTON!AD$3:AD$219))/(MAX([1]DATOS_CANTON!AD$3:AD$219)-MIN([1]DATOS_CANTON!AD$3:AD$219))</f>
        <v>7.1174377224199285E-3</v>
      </c>
      <c r="AE188" s="500">
        <f>(MAX([1]DATOS_CANTON!AE$3:AE$219)-[1]DATOS_CANTON!AE189)/(MAX([1]DATOS_CANTON!AE$3:AE$219)-MIN([1]DATOS_CANTON!AE$3:AE$219))</f>
        <v>0.99791376912378305</v>
      </c>
      <c r="AF188" s="500">
        <f>(MAX([1]DATOS_CANTON!AF$3:AF$219)-[1]DATOS_CANTON!AF189)/(MAX([1]DATOS_CANTON!AF$3:AF$219)-MIN([1]DATOS_CANTON!AF$3:AF$219))</f>
        <v>1</v>
      </c>
      <c r="AG188" s="500">
        <f>([1]DATOS_CANTON!AG189-MIN([1]DATOS_CANTON!AG$3:AG$219))/(MAX([1]DATOS_CANTON!AG$3:AG$219)-MIN([1]DATOS_CANTON!AG$3:AG$219))</f>
        <v>2.5525738157615237E-3</v>
      </c>
      <c r="AH188" s="500">
        <f>(MAX([1]DATOS_CANTON!AH$3:AH$219)-[1]DATOS_CANTON!AH189)/(MAX([1]DATOS_CANTON!AH$3:AH$219)-MIN([1]DATOS_CANTON!AH$3:AH$219))</f>
        <v>0.90909090909090906</v>
      </c>
      <c r="AI188" s="501">
        <f t="shared" si="8"/>
        <v>0.53580415226386924</v>
      </c>
      <c r="AJ188" s="501">
        <f t="shared" si="9"/>
        <v>0.64825792753335909</v>
      </c>
      <c r="AK188" s="501"/>
      <c r="AL188" s="502" t="str">
        <f t="shared" si="10"/>
        <v>MENOS VULNERABLE</v>
      </c>
      <c r="AM188" s="503" t="str">
        <f t="shared" si="11"/>
        <v>1</v>
      </c>
    </row>
    <row r="189" spans="1:39">
      <c r="A189" s="492" t="str">
        <f>[1]DATOS_CANTON!A190</f>
        <v>TUNGURAHUA</v>
      </c>
      <c r="B189" s="499">
        <f>[1]DATOS_CANTON!B190</f>
        <v>1804</v>
      </c>
      <c r="C189" s="492" t="str">
        <f>[1]DATOS_CANTON!C190</f>
        <v>MOCHA</v>
      </c>
      <c r="D189" s="500">
        <f>([1]DATOS_CANTON!D190-MIN([1]DATOS_CANTON!D$3:D$219))/(MAX([1]DATOS_CANTON!D$3:D$219)-MIN([1]DATOS_CANTON!D$3:D$219))</f>
        <v>0.10596726350275676</v>
      </c>
      <c r="E189" s="500">
        <f>([1]DATOS_CANTON!E190-MIN([1]DATOS_CANTON!E$3:E$219))/(MAX([1]DATOS_CANTON!E$3:E$219)-MIN([1]DATOS_CANTON!E$3:E$219))</f>
        <v>2.0450663499201809E-2</v>
      </c>
      <c r="F189" s="500">
        <f>([1]DATOS_CANTON!F190-MIN([1]DATOS_CANTON!F$3:F$219))/(MAX([1]DATOS_CANTON!F$3:F$219)-MIN([1]DATOS_CANTON!F$3:F$219))</f>
        <v>0</v>
      </c>
      <c r="G189" s="500">
        <f>([1]DATOS_CANTON!G190-MIN([1]DATOS_CANTON!G$3:G$219))/(MAX([1]DATOS_CANTON!G$3:G$219)-MIN([1]DATOS_CANTON!G$3:G$219))</f>
        <v>1.5512740392073434E-3</v>
      </c>
      <c r="H189" s="500">
        <f>([1]DATOS_CANTON!H190-MIN([1]DATOS_CANTON!H$3:H$219))/(MAX([1]DATOS_CANTON!H$3:H$219)-MIN([1]DATOS_CANTON!H$3:H$219))</f>
        <v>2.103709171433844E-2</v>
      </c>
      <c r="I189" s="500">
        <f>([1]DATOS_CANTON!I190-MIN([1]DATOS_CANTON!I$3:I$219))/(MAX([1]DATOS_CANTON!I$3:I$219)-MIN([1]DATOS_CANTON!I$3:I$219))</f>
        <v>3.8958821612057057E-3</v>
      </c>
      <c r="J189" s="500">
        <f>(MAX([1]DATOS_CANTON!J$3:J$219)-[1]DATOS_CANTON!J190)/(MAX([1]DATOS_CANTON!J$3:J$219)-MIN([1]DATOS_CANTON!J$3:J$219))</f>
        <v>0.99808468610966394</v>
      </c>
      <c r="K189" s="500">
        <f>(MAX([1]DATOS_CANTON!K$3:K$219)-[1]DATOS_CANTON!K190)/(MAX([1]DATOS_CANTON!K$3:K$219)-MIN([1]DATOS_CANTON!K$3:K$219))</f>
        <v>0.99962924972502687</v>
      </c>
      <c r="L189" s="500">
        <f>(MAX([1]DATOS_CANTON!L$3:L$219)-[1]DATOS_CANTON!L190)/(MAX([1]DATOS_CANTON!L$3:L$219)-MIN([1]DATOS_CANTON!L$3:L$219))</f>
        <v>0.99694244889544381</v>
      </c>
      <c r="M189" s="500">
        <f>(MAX([1]DATOS_CANTON!M$3:M$219)-[1]DATOS_CANTON!M190)/(MAX([1]DATOS_CANTON!M$3:M$219)-MIN([1]DATOS_CANTON!M$3:M$219))</f>
        <v>0.9979126407540585</v>
      </c>
      <c r="N189" s="500">
        <f>(MAX([1]DATOS_CANTON!N$3:N$219)-[1]DATOS_CANTON!N190)/(MAX([1]DATOS_CANTON!N$3:N$219)-MIN([1]DATOS_CANTON!N$3:N$219))</f>
        <v>0.99793608450834648</v>
      </c>
      <c r="O189" s="500">
        <f>(MAX([1]DATOS_CANTON!O$3:O$219)-[1]DATOS_CANTON!O190)/(MAX([1]DATOS_CANTON!O$3:O$219)-MIN([1]DATOS_CANTON!O$3:O$219))</f>
        <v>0.99892885926978703</v>
      </c>
      <c r="P189" s="500">
        <f>(MAX([1]DATOS_CANTON!P$3:P$219)-[1]DATOS_CANTON!P190)/(MAX([1]DATOS_CANTON!P$3:P$219)-MIN([1]DATOS_CANTON!P$3:P$219))</f>
        <v>0.99737371134475505</v>
      </c>
      <c r="Q189" s="500">
        <f>([1]DATOS_CANTON!Q190-MIN([1]DATOS_CANTON!Q$3:Q$219))/(MAX([1]DATOS_CANTON!Q$3:Q$219)-MIN([1]DATOS_CANTON!Q$3:Q$219))</f>
        <v>1.3440185708089103E-3</v>
      </c>
      <c r="R189" s="500">
        <f>(MAX([1]DATOS_CANTON!R$3:R$219)-[1]DATOS_CANTON!R190)/(MAX([1]DATOS_CANTON!R$3:R$219)-MIN([1]DATOS_CANTON!R$3:R$219))</f>
        <v>0.99957451169782252</v>
      </c>
      <c r="S189" s="500">
        <f>(MAX([1]DATOS_CANTON!S$3:S$219)-[1]DATOS_CANTON!S190)/(MAX([1]DATOS_CANTON!S$3:S$219)-MIN([1]DATOS_CANTON!S$3:S$219))</f>
        <v>0.99983063441071707</v>
      </c>
      <c r="T189" s="500">
        <f>([1]DATOS_CANTON!T190-MIN([1]DATOS_CANTON!T$3:T$219))/(MAX([1]DATOS_CANTON!T$3:T$219)-MIN([1]DATOS_CANTON!T$3:T$219))</f>
        <v>5.3791904262722491E-2</v>
      </c>
      <c r="U189" s="500">
        <f>(MAX([1]DATOS_CANTON!U$3:U$219)-[1]DATOS_CANTON!U190)/(MAX([1]DATOS_CANTON!U$3:U$219)-MIN([1]DATOS_CANTON!U$3:U$219))</f>
        <v>0.97832600672179804</v>
      </c>
      <c r="V189" s="500">
        <f>(MAX([1]DATOS_CANTON!V$3:V$219)-[1]DATOS_CANTON!V190)/(MAX([1]DATOS_CANTON!V$3:V$219)-MIN([1]DATOS_CANTON!V$3:V$219))</f>
        <v>0.99943372012549025</v>
      </c>
      <c r="W189" s="500">
        <f>(MAX([1]DATOS_CANTON!W$3:W$219)-[1]DATOS_CANTON!W190)/(MAX([1]DATOS_CANTON!W$3:W$219)-MIN([1]DATOS_CANTON!W$3:W$219))</f>
        <v>0.9970823316690296</v>
      </c>
      <c r="X189" s="500">
        <f>([1]DATOS_CANTON!X190-MIN([1]DATOS_CANTON!X$3:X$219))/(MAX([1]DATOS_CANTON!X$3:X$219)-MIN([1]DATOS_CANTON!X$3:X$219))</f>
        <v>4.2553191489361701E-2</v>
      </c>
      <c r="Y189" s="500">
        <f>(MAX([1]DATOS_CANTON!Y$3:Y$219)-[1]DATOS_CANTON!Y190)/(MAX([1]DATOS_CANTON!Y$3:Y$219)-MIN([1]DATOS_CANTON!Y$3:Y$219))</f>
        <v>0.72675251943139174</v>
      </c>
      <c r="Z189" s="500">
        <f>(MAX([1]DATOS_CANTON!Z$3:Z$219)-[1]DATOS_CANTON!Z190)/(MAX([1]DATOS_CANTON!Z$3:Z$219)-MIN([1]DATOS_CANTON!Z$3:Z$219))</f>
        <v>0.98613204703044921</v>
      </c>
      <c r="AA189" s="500">
        <f>(MAX([1]DATOS_CANTON!AA$3:AA$219)-[1]DATOS_CANTON!AA190)/(MAX([1]DATOS_CANTON!AA$3:AA$219)-MIN([1]DATOS_CANTON!AA$3:AA$219))</f>
        <v>0.99926811417418882</v>
      </c>
      <c r="AB189" s="500">
        <f>(MAX([1]DATOS_CANTON!AB$3:AB$219)-[1]DATOS_CANTON!AB190)/(MAX([1]DATOS_CANTON!AB$3:AB$219)-MIN([1]DATOS_CANTON!AB$3:AB$219))</f>
        <v>0.21111945905334328</v>
      </c>
      <c r="AC189" s="500">
        <f>(MAX([1]DATOS_CANTON!AC$3:AC$219)-[1]DATOS_CANTON!AC190)/(MAX([1]DATOS_CANTON!AC$3:AC$219)-MIN([1]DATOS_CANTON!AC$3:AC$219))</f>
        <v>0.99743103732294069</v>
      </c>
      <c r="AD189" s="500">
        <f>([1]DATOS_CANTON!AD190-MIN([1]DATOS_CANTON!AD$3:AD$219))/(MAX([1]DATOS_CANTON!AD$3:AD$219)-MIN([1]DATOS_CANTON!AD$3:AD$219))</f>
        <v>0</v>
      </c>
      <c r="AE189" s="500">
        <f>(MAX([1]DATOS_CANTON!AE$3:AE$219)-[1]DATOS_CANTON!AE190)/(MAX([1]DATOS_CANTON!AE$3:AE$219)-MIN([1]DATOS_CANTON!AE$3:AE$219))</f>
        <v>0.99860917941585536</v>
      </c>
      <c r="AF189" s="500">
        <f>(MAX([1]DATOS_CANTON!AF$3:AF$219)-[1]DATOS_CANTON!AF190)/(MAX([1]DATOS_CANTON!AF$3:AF$219)-MIN([1]DATOS_CANTON!AF$3:AF$219))</f>
        <v>1</v>
      </c>
      <c r="AG189" s="500">
        <f>([1]DATOS_CANTON!AG190-MIN([1]DATOS_CANTON!AG$3:AG$219))/(MAX([1]DATOS_CANTON!AG$3:AG$219)-MIN([1]DATOS_CANTON!AG$3:AG$219))</f>
        <v>2.28315513701055E-2</v>
      </c>
      <c r="AH189" s="500">
        <f>(MAX([1]DATOS_CANTON!AH$3:AH$219)-[1]DATOS_CANTON!AH190)/(MAX([1]DATOS_CANTON!AH$3:AH$219)-MIN([1]DATOS_CANTON!AH$3:AH$219))</f>
        <v>0.90909090909090906</v>
      </c>
      <c r="AI189" s="501">
        <f t="shared" si="8"/>
        <v>0.55791530034596448</v>
      </c>
      <c r="AJ189" s="501">
        <f t="shared" si="9"/>
        <v>0.70412532827834351</v>
      </c>
      <c r="AK189" s="501"/>
      <c r="AL189" s="502" t="str">
        <f t="shared" si="10"/>
        <v>MODERADAMENTE VULNERABLE</v>
      </c>
      <c r="AM189" s="503" t="str">
        <f t="shared" si="11"/>
        <v>2</v>
      </c>
    </row>
    <row r="190" spans="1:39">
      <c r="A190" s="492" t="str">
        <f>[1]DATOS_CANTON!A191</f>
        <v>TUNGURAHUA</v>
      </c>
      <c r="B190" s="499">
        <f>[1]DATOS_CANTON!B191</f>
        <v>1805</v>
      </c>
      <c r="C190" s="492" t="str">
        <f>[1]DATOS_CANTON!C191</f>
        <v>PATATE</v>
      </c>
      <c r="D190" s="500">
        <f>([1]DATOS_CANTON!D191-MIN([1]DATOS_CANTON!D$3:D$219))/(MAX([1]DATOS_CANTON!D$3:D$219)-MIN([1]DATOS_CANTON!D$3:D$219))</f>
        <v>0.20157927306020945</v>
      </c>
      <c r="E190" s="500">
        <f>([1]DATOS_CANTON!E191-MIN([1]DATOS_CANTON!E$3:E$219))/(MAX([1]DATOS_CANTON!E$3:E$219)-MIN([1]DATOS_CANTON!E$3:E$219))</f>
        <v>1.0994433055994785E-2</v>
      </c>
      <c r="F190" s="500">
        <f>([1]DATOS_CANTON!F191-MIN([1]DATOS_CANTON!F$3:F$219))/(MAX([1]DATOS_CANTON!F$3:F$219)-MIN([1]DATOS_CANTON!F$3:F$219))</f>
        <v>4.5662100456621002E-3</v>
      </c>
      <c r="G190" s="500">
        <f>([1]DATOS_CANTON!G191-MIN([1]DATOS_CANTON!G$3:G$219))/(MAX([1]DATOS_CANTON!G$3:G$219)-MIN([1]DATOS_CANTON!G$3:G$219))</f>
        <v>4.7070086561091387E-3</v>
      </c>
      <c r="H190" s="500">
        <f>([1]DATOS_CANTON!H191-MIN([1]DATOS_CANTON!H$3:H$219))/(MAX([1]DATOS_CANTON!H$3:H$219)-MIN([1]DATOS_CANTON!H$3:H$219))</f>
        <v>3.985975272190441E-2</v>
      </c>
      <c r="I190" s="500">
        <f>([1]DATOS_CANTON!I191-MIN([1]DATOS_CANTON!I$3:I$219))/(MAX([1]DATOS_CANTON!I$3:I$219)-MIN([1]DATOS_CANTON!I$3:I$219))</f>
        <v>6.8992813571949647E-3</v>
      </c>
      <c r="J190" s="500">
        <f>(MAX([1]DATOS_CANTON!J$3:J$219)-[1]DATOS_CANTON!J191)/(MAX([1]DATOS_CANTON!J$3:J$219)-MIN([1]DATOS_CANTON!J$3:J$219))</f>
        <v>0.99681405712957794</v>
      </c>
      <c r="K190" s="500">
        <f>(MAX([1]DATOS_CANTON!K$3:K$219)-[1]DATOS_CANTON!K191)/(MAX([1]DATOS_CANTON!K$3:K$219)-MIN([1]DATOS_CANTON!K$3:K$219))</f>
        <v>0.99685480183397801</v>
      </c>
      <c r="L190" s="500">
        <f>(MAX([1]DATOS_CANTON!L$3:L$219)-[1]DATOS_CANTON!L191)/(MAX([1]DATOS_CANTON!L$3:L$219)-MIN([1]DATOS_CANTON!L$3:L$219))</f>
        <v>0.99458902263031856</v>
      </c>
      <c r="M190" s="500">
        <f>(MAX([1]DATOS_CANTON!M$3:M$219)-[1]DATOS_CANTON!M191)/(MAX([1]DATOS_CANTON!M$3:M$219)-MIN([1]DATOS_CANTON!M$3:M$219))</f>
        <v>0.99659499523005801</v>
      </c>
      <c r="N190" s="500">
        <f>(MAX([1]DATOS_CANTON!N$3:N$219)-[1]DATOS_CANTON!N191)/(MAX([1]DATOS_CANTON!N$3:N$219)-MIN([1]DATOS_CANTON!N$3:N$219))</f>
        <v>0.99604312319028976</v>
      </c>
      <c r="O190" s="500">
        <f>(MAX([1]DATOS_CANTON!O$3:O$219)-[1]DATOS_CANTON!O191)/(MAX([1]DATOS_CANTON!O$3:O$219)-MIN([1]DATOS_CANTON!O$3:O$219))</f>
        <v>0.9972736175264969</v>
      </c>
      <c r="P190" s="500">
        <f>(MAX([1]DATOS_CANTON!P$3:P$219)-[1]DATOS_CANTON!P191)/(MAX([1]DATOS_CANTON!P$3:P$219)-MIN([1]DATOS_CANTON!P$3:P$219))</f>
        <v>0.99529986109615787</v>
      </c>
      <c r="Q190" s="500">
        <f>([1]DATOS_CANTON!Q191-MIN([1]DATOS_CANTON!Q$3:Q$219))/(MAX([1]DATOS_CANTON!Q$3:Q$219)-MIN([1]DATOS_CANTON!Q$3:Q$219))</f>
        <v>2.8490212513930841E-3</v>
      </c>
      <c r="R190" s="500">
        <f>(MAX([1]DATOS_CANTON!R$3:R$219)-[1]DATOS_CANTON!R191)/(MAX([1]DATOS_CANTON!R$3:R$219)-MIN([1]DATOS_CANTON!R$3:R$219))</f>
        <v>0.99869247755316271</v>
      </c>
      <c r="S190" s="500">
        <f>(MAX([1]DATOS_CANTON!S$3:S$219)-[1]DATOS_CANTON!S191)/(MAX([1]DATOS_CANTON!S$3:S$219)-MIN([1]DATOS_CANTON!S$3:S$219))</f>
        <v>0.99930068401844441</v>
      </c>
      <c r="T190" s="500">
        <f>([1]DATOS_CANTON!T191-MIN([1]DATOS_CANTON!T$3:T$219))/(MAX([1]DATOS_CANTON!T$3:T$219)-MIN([1]DATOS_CANTON!T$3:T$219))</f>
        <v>0.11567128020419426</v>
      </c>
      <c r="U190" s="500">
        <f>(MAX([1]DATOS_CANTON!U$3:U$219)-[1]DATOS_CANTON!U191)/(MAX([1]DATOS_CANTON!U$3:U$219)-MIN([1]DATOS_CANTON!U$3:U$219))</f>
        <v>0.9162145940623716</v>
      </c>
      <c r="V190" s="500">
        <f>(MAX([1]DATOS_CANTON!V$3:V$219)-[1]DATOS_CANTON!V191)/(MAX([1]DATOS_CANTON!V$3:V$219)-MIN([1]DATOS_CANTON!V$3:V$219))</f>
        <v>0.99840143201841236</v>
      </c>
      <c r="W190" s="500">
        <f>(MAX([1]DATOS_CANTON!W$3:W$219)-[1]DATOS_CANTON!W191)/(MAX([1]DATOS_CANTON!W$3:W$219)-MIN([1]DATOS_CANTON!W$3:W$219))</f>
        <v>0.99689740902833424</v>
      </c>
      <c r="X190" s="500">
        <f>([1]DATOS_CANTON!X191-MIN([1]DATOS_CANTON!X$3:X$219))/(MAX([1]DATOS_CANTON!X$3:X$219)-MIN([1]DATOS_CANTON!X$3:X$219))</f>
        <v>2.1276595744680851E-2</v>
      </c>
      <c r="Y190" s="500">
        <f>(MAX([1]DATOS_CANTON!Y$3:Y$219)-[1]DATOS_CANTON!Y191)/(MAX([1]DATOS_CANTON!Y$3:Y$219)-MIN([1]DATOS_CANTON!Y$3:Y$219))</f>
        <v>0.67708232947982083</v>
      </c>
      <c r="Z190" s="500">
        <f>(MAX([1]DATOS_CANTON!Z$3:Z$219)-[1]DATOS_CANTON!Z191)/(MAX([1]DATOS_CANTON!Z$3:Z$219)-MIN([1]DATOS_CANTON!Z$3:Z$219))</f>
        <v>0.99879409104612604</v>
      </c>
      <c r="AA190" s="500">
        <f>(MAX([1]DATOS_CANTON!AA$3:AA$219)-[1]DATOS_CANTON!AA191)/(MAX([1]DATOS_CANTON!AA$3:AA$219)-MIN([1]DATOS_CANTON!AA$3:AA$219))</f>
        <v>0.99804830446450354</v>
      </c>
      <c r="AB190" s="500">
        <f>(MAX([1]DATOS_CANTON!AB$3:AB$219)-[1]DATOS_CANTON!AB191)/(MAX([1]DATOS_CANTON!AB$3:AB$219)-MIN([1]DATOS_CANTON!AB$3:AB$219))</f>
        <v>0.23527892561983471</v>
      </c>
      <c r="AC190" s="500">
        <f>(MAX([1]DATOS_CANTON!AC$3:AC$219)-[1]DATOS_CANTON!AC191)/(MAX([1]DATOS_CANTON!AC$3:AC$219)-MIN([1]DATOS_CANTON!AC$3:AC$219))</f>
        <v>0.99521238773820764</v>
      </c>
      <c r="AD190" s="500">
        <f>([1]DATOS_CANTON!AD191-MIN([1]DATOS_CANTON!AD$3:AD$219))/(MAX([1]DATOS_CANTON!AD$3:AD$219)-MIN([1]DATOS_CANTON!AD$3:AD$219))</f>
        <v>8.8967971530249119E-3</v>
      </c>
      <c r="AE190" s="500">
        <f>(MAX([1]DATOS_CANTON!AE$3:AE$219)-[1]DATOS_CANTON!AE191)/(MAX([1]DATOS_CANTON!AE$3:AE$219)-MIN([1]DATOS_CANTON!AE$3:AE$219))</f>
        <v>0.99582753824756609</v>
      </c>
      <c r="AF190" s="500">
        <f>(MAX([1]DATOS_CANTON!AF$3:AF$219)-[1]DATOS_CANTON!AF191)/(MAX([1]DATOS_CANTON!AF$3:AF$219)-MIN([1]DATOS_CANTON!AF$3:AF$219))</f>
        <v>1</v>
      </c>
      <c r="AG190" s="500">
        <f>([1]DATOS_CANTON!AG191-MIN([1]DATOS_CANTON!AG$3:AG$219))/(MAX([1]DATOS_CANTON!AG$3:AG$219)-MIN([1]DATOS_CANTON!AG$3:AG$219))</f>
        <v>7.480705232599306E-3</v>
      </c>
      <c r="AH190" s="500">
        <f>(MAX([1]DATOS_CANTON!AH$3:AH$219)-[1]DATOS_CANTON!AH191)/(MAX([1]DATOS_CANTON!AH$3:AH$219)-MIN([1]DATOS_CANTON!AH$3:AH$219))</f>
        <v>0.90909090909090906</v>
      </c>
      <c r="AI190" s="501">
        <f t="shared" si="8"/>
        <v>0.56206964059191178</v>
      </c>
      <c r="AJ190" s="501">
        <f t="shared" si="9"/>
        <v>0.7146219424970911</v>
      </c>
      <c r="AK190" s="501"/>
      <c r="AL190" s="502" t="str">
        <f t="shared" si="10"/>
        <v>MODERADAMENTE VULNERABLE</v>
      </c>
      <c r="AM190" s="503" t="str">
        <f t="shared" si="11"/>
        <v>2</v>
      </c>
    </row>
    <row r="191" spans="1:39">
      <c r="A191" s="492" t="str">
        <f>[1]DATOS_CANTON!A192</f>
        <v>TUNGURAHUA</v>
      </c>
      <c r="B191" s="499">
        <f>[1]DATOS_CANTON!B192</f>
        <v>1806</v>
      </c>
      <c r="C191" s="492" t="str">
        <f>[1]DATOS_CANTON!C192</f>
        <v>QUERO</v>
      </c>
      <c r="D191" s="500">
        <f>([1]DATOS_CANTON!D192-MIN([1]DATOS_CANTON!D$3:D$219))/(MAX([1]DATOS_CANTON!D$3:D$219)-MIN([1]DATOS_CANTON!D$3:D$219))</f>
        <v>0.22806469236034388</v>
      </c>
      <c r="E191" s="500">
        <f>([1]DATOS_CANTON!E192-MIN([1]DATOS_CANTON!E$3:E$219))/(MAX([1]DATOS_CANTON!E$3:E$219)-MIN([1]DATOS_CANTON!E$3:E$219))</f>
        <v>2.8660029830814719E-2</v>
      </c>
      <c r="F191" s="500">
        <f>([1]DATOS_CANTON!F192-MIN([1]DATOS_CANTON!F$3:F$219))/(MAX([1]DATOS_CANTON!F$3:F$219)-MIN([1]DATOS_CANTON!F$3:F$219))</f>
        <v>0</v>
      </c>
      <c r="G191" s="500">
        <f>([1]DATOS_CANTON!G192-MIN([1]DATOS_CANTON!G$3:G$219))/(MAX([1]DATOS_CANTON!G$3:G$219)-MIN([1]DATOS_CANTON!G$3:G$219))</f>
        <v>7.4594120228170246E-3</v>
      </c>
      <c r="H191" s="500">
        <f>([1]DATOS_CANTON!H192-MIN([1]DATOS_CANTON!H$3:H$219))/(MAX([1]DATOS_CANTON!H$3:H$219)-MIN([1]DATOS_CANTON!H$3:H$219))</f>
        <v>6.9200959586639604E-2</v>
      </c>
      <c r="I191" s="500">
        <f>([1]DATOS_CANTON!I192-MIN([1]DATOS_CANTON!I$3:I$219))/(MAX([1]DATOS_CANTON!I$3:I$219)-MIN([1]DATOS_CANTON!I$3:I$219))</f>
        <v>9.5767302528443048E-3</v>
      </c>
      <c r="J191" s="500">
        <f>(MAX([1]DATOS_CANTON!J$3:J$219)-[1]DATOS_CANTON!J192)/(MAX([1]DATOS_CANTON!J$3:J$219)-MIN([1]DATOS_CANTON!J$3:J$219))</f>
        <v>0.99660041154885548</v>
      </c>
      <c r="K191" s="500">
        <f>(MAX([1]DATOS_CANTON!K$3:K$219)-[1]DATOS_CANTON!K192)/(MAX([1]DATOS_CANTON!K$3:K$219)-MIN([1]DATOS_CANTON!K$3:K$219))</f>
        <v>0.99965396641002513</v>
      </c>
      <c r="L191" s="500">
        <f>(MAX([1]DATOS_CANTON!L$3:L$219)-[1]DATOS_CANTON!L192)/(MAX([1]DATOS_CANTON!L$3:L$219)-MIN([1]DATOS_CANTON!L$3:L$219))</f>
        <v>0.99206908035586849</v>
      </c>
      <c r="M191" s="500">
        <f>(MAX([1]DATOS_CANTON!M$3:M$219)-[1]DATOS_CANTON!M192)/(MAX([1]DATOS_CANTON!M$3:M$219)-MIN([1]DATOS_CANTON!M$3:M$219))</f>
        <v>0.99778381155059803</v>
      </c>
      <c r="N191" s="500">
        <f>(MAX([1]DATOS_CANTON!N$3:N$219)-[1]DATOS_CANTON!N192)/(MAX([1]DATOS_CANTON!N$3:N$219)-MIN([1]DATOS_CANTON!N$3:N$219))</f>
        <v>0.99458467039679177</v>
      </c>
      <c r="O191" s="500">
        <f>(MAX([1]DATOS_CANTON!O$3:O$219)-[1]DATOS_CANTON!O192)/(MAX([1]DATOS_CANTON!O$3:O$219)-MIN([1]DATOS_CANTON!O$3:O$219))</f>
        <v>0.99745387421895992</v>
      </c>
      <c r="P191" s="500">
        <f>(MAX([1]DATOS_CANTON!P$3:P$219)-[1]DATOS_CANTON!P192)/(MAX([1]DATOS_CANTON!P$3:P$219)-MIN([1]DATOS_CANTON!P$3:P$219))</f>
        <v>0.99237176104303193</v>
      </c>
      <c r="Q191" s="500">
        <f>([1]DATOS_CANTON!Q192-MIN([1]DATOS_CANTON!Q$3:Q$219))/(MAX([1]DATOS_CANTON!Q$3:Q$219)-MIN([1]DATOS_CANTON!Q$3:Q$219))</f>
        <v>4.3888044495212957E-3</v>
      </c>
      <c r="R191" s="500">
        <f>(MAX([1]DATOS_CANTON!R$3:R$219)-[1]DATOS_CANTON!R192)/(MAX([1]DATOS_CANTON!R$3:R$219)-MIN([1]DATOS_CANTON!R$3:R$219))</f>
        <v>0.99910554283921826</v>
      </c>
      <c r="S191" s="500">
        <f>(MAX([1]DATOS_CANTON!S$3:S$219)-[1]DATOS_CANTON!S192)/(MAX([1]DATOS_CANTON!S$3:S$219)-MIN([1]DATOS_CANTON!S$3:S$219))</f>
        <v>0.99941541554666846</v>
      </c>
      <c r="T191" s="500">
        <f>([1]DATOS_CANTON!T192-MIN([1]DATOS_CANTON!T$3:T$219))/(MAX([1]DATOS_CANTON!T$3:T$219)-MIN([1]DATOS_CANTON!T$3:T$219))</f>
        <v>7.6547129068809269E-2</v>
      </c>
      <c r="U191" s="500">
        <f>(MAX([1]DATOS_CANTON!U$3:U$219)-[1]DATOS_CANTON!U192)/(MAX([1]DATOS_CANTON!U$3:U$219)-MIN([1]DATOS_CANTON!U$3:U$219))</f>
        <v>0.96578994105994864</v>
      </c>
      <c r="V191" s="500">
        <f>(MAX([1]DATOS_CANTON!V$3:V$219)-[1]DATOS_CANTON!V192)/(MAX([1]DATOS_CANTON!V$3:V$219)-MIN([1]DATOS_CANTON!V$3:V$219))</f>
        <v>0.99822172093794581</v>
      </c>
      <c r="W191" s="500">
        <f>(MAX([1]DATOS_CANTON!W$3:W$219)-[1]DATOS_CANTON!W192)/(MAX([1]DATOS_CANTON!W$3:W$219)-MIN([1]DATOS_CANTON!W$3:W$219))</f>
        <v>0.99687686206825699</v>
      </c>
      <c r="X191" s="500">
        <f>([1]DATOS_CANTON!X192-MIN([1]DATOS_CANTON!X$3:X$219))/(MAX([1]DATOS_CANTON!X$3:X$219)-MIN([1]DATOS_CANTON!X$3:X$219))</f>
        <v>4.2553191489361701E-2</v>
      </c>
      <c r="Y191" s="500">
        <f>(MAX([1]DATOS_CANTON!Y$3:Y$219)-[1]DATOS_CANTON!Y192)/(MAX([1]DATOS_CANTON!Y$3:Y$219)-MIN([1]DATOS_CANTON!Y$3:Y$219))</f>
        <v>0.78543341149710633</v>
      </c>
      <c r="Z191" s="500">
        <f>(MAX([1]DATOS_CANTON!Z$3:Z$219)-[1]DATOS_CANTON!Z192)/(MAX([1]DATOS_CANTON!Z$3:Z$219)-MIN([1]DATOS_CANTON!Z$3:Z$219))</f>
        <v>0.99728670485378357</v>
      </c>
      <c r="AA191" s="500">
        <f>(MAX([1]DATOS_CANTON!AA$3:AA$219)-[1]DATOS_CANTON!AA192)/(MAX([1]DATOS_CANTON!AA$3:AA$219)-MIN([1]DATOS_CANTON!AA$3:AA$219))</f>
        <v>0.99646255184191268</v>
      </c>
      <c r="AB191" s="500">
        <f>(MAX([1]DATOS_CANTON!AB$3:AB$219)-[1]DATOS_CANTON!AB192)/(MAX([1]DATOS_CANTON!AB$3:AB$219)-MIN([1]DATOS_CANTON!AB$3:AB$219))</f>
        <v>6.1725206611570244E-2</v>
      </c>
      <c r="AC191" s="500">
        <f>(MAX([1]DATOS_CANTON!AC$3:AC$219)-[1]DATOS_CANTON!AC192)/(MAX([1]DATOS_CANTON!AC$3:AC$219)-MIN([1]DATOS_CANTON!AC$3:AC$219))</f>
        <v>0.9925662727729575</v>
      </c>
      <c r="AD191" s="500">
        <f>([1]DATOS_CANTON!AD192-MIN([1]DATOS_CANTON!AD$3:AD$219))/(MAX([1]DATOS_CANTON!AD$3:AD$219)-MIN([1]DATOS_CANTON!AD$3:AD$219))</f>
        <v>1.7793594306049824E-2</v>
      </c>
      <c r="AE191" s="500">
        <f>(MAX([1]DATOS_CANTON!AE$3:AE$219)-[1]DATOS_CANTON!AE192)/(MAX([1]DATOS_CANTON!AE$3:AE$219)-MIN([1]DATOS_CANTON!AE$3:AE$219))</f>
        <v>0.99860917941585536</v>
      </c>
      <c r="AF191" s="500">
        <f>(MAX([1]DATOS_CANTON!AF$3:AF$219)-[1]DATOS_CANTON!AF192)/(MAX([1]DATOS_CANTON!AF$3:AF$219)-MIN([1]DATOS_CANTON!AF$3:AF$219))</f>
        <v>1</v>
      </c>
      <c r="AG191" s="500">
        <f>([1]DATOS_CANTON!AG192-MIN([1]DATOS_CANTON!AG$3:AG$219))/(MAX([1]DATOS_CANTON!AG$3:AG$219)-MIN([1]DATOS_CANTON!AG$3:AG$219))</f>
        <v>0.24351412589393187</v>
      </c>
      <c r="AH191" s="500">
        <f>(MAX([1]DATOS_CANTON!AH$3:AH$219)-[1]DATOS_CANTON!AH192)/(MAX([1]DATOS_CANTON!AH$3:AH$219)-MIN([1]DATOS_CANTON!AH$3:AH$219))</f>
        <v>0.90909090909090906</v>
      </c>
      <c r="AI191" s="501">
        <f t="shared" si="8"/>
        <v>0.56679843209884295</v>
      </c>
      <c r="AJ191" s="501">
        <f t="shared" si="9"/>
        <v>0.72657000096860624</v>
      </c>
      <c r="AK191" s="501"/>
      <c r="AL191" s="502" t="str">
        <f t="shared" si="10"/>
        <v>MODERADAMENTE VULNERABLE</v>
      </c>
      <c r="AM191" s="503" t="str">
        <f t="shared" si="11"/>
        <v>2</v>
      </c>
    </row>
    <row r="192" spans="1:39" ht="27.6">
      <c r="A192" s="492" t="str">
        <f>[1]DATOS_CANTON!A193</f>
        <v>TUNGURAHUA</v>
      </c>
      <c r="B192" s="499">
        <f>[1]DATOS_CANTON!B193</f>
        <v>1807</v>
      </c>
      <c r="C192" s="492" t="str">
        <f>[1]DATOS_CANTON!C193</f>
        <v>SAN PEDRO DE PELILEO</v>
      </c>
      <c r="D192" s="500">
        <f>([1]DATOS_CANTON!D193-MIN([1]DATOS_CANTON!D$3:D$219))/(MAX([1]DATOS_CANTON!D$3:D$219)-MIN([1]DATOS_CANTON!D$3:D$219))</f>
        <v>0.18699546005520848</v>
      </c>
      <c r="E192" s="500">
        <f>([1]DATOS_CANTON!E193-MIN([1]DATOS_CANTON!E$3:E$219))/(MAX([1]DATOS_CANTON!E$3:E$219)-MIN([1]DATOS_CANTON!E$3:E$219))</f>
        <v>7.2978040544108044E-2</v>
      </c>
      <c r="F192" s="500">
        <f>([1]DATOS_CANTON!F193-MIN([1]DATOS_CANTON!F$3:F$219))/(MAX([1]DATOS_CANTON!F$3:F$219)-MIN([1]DATOS_CANTON!F$3:F$219))</f>
        <v>4.5662100456621002E-3</v>
      </c>
      <c r="G192" s="500">
        <f>([1]DATOS_CANTON!G193-MIN([1]DATOS_CANTON!G$3:G$219))/(MAX([1]DATOS_CANTON!G$3:G$219)-MIN([1]DATOS_CANTON!G$3:G$219))</f>
        <v>2.2972152414890458E-2</v>
      </c>
      <c r="H192" s="500">
        <f>([1]DATOS_CANTON!H193-MIN([1]DATOS_CANTON!H$3:H$219))/(MAX([1]DATOS_CANTON!H$3:H$219)-MIN([1]DATOS_CANTON!H$3:H$219))</f>
        <v>0.17789260011072153</v>
      </c>
      <c r="I192" s="500">
        <f>([1]DATOS_CANTON!I193-MIN([1]DATOS_CANTON!I$3:I$219))/(MAX([1]DATOS_CANTON!I$3:I$219)-MIN([1]DATOS_CANTON!I$3:I$219))</f>
        <v>2.4174647275210702E-2</v>
      </c>
      <c r="J192" s="500">
        <f>(MAX([1]DATOS_CANTON!J$3:J$219)-[1]DATOS_CANTON!J193)/(MAX([1]DATOS_CANTON!J$3:J$219)-MIN([1]DATOS_CANTON!J$3:J$219))</f>
        <v>0.98841253837187071</v>
      </c>
      <c r="K192" s="500">
        <f>(MAX([1]DATOS_CANTON!K$3:K$219)-[1]DATOS_CANTON!K193)/(MAX([1]DATOS_CANTON!K$3:K$219)-MIN([1]DATOS_CANTON!K$3:K$219))</f>
        <v>0.99052733047443675</v>
      </c>
      <c r="L192" s="500">
        <f>(MAX([1]DATOS_CANTON!L$3:L$219)-[1]DATOS_CANTON!L193)/(MAX([1]DATOS_CANTON!L$3:L$219)-MIN([1]DATOS_CANTON!L$3:L$219))</f>
        <v>0.97738554006692357</v>
      </c>
      <c r="M192" s="500">
        <f>(MAX([1]DATOS_CANTON!M$3:M$219)-[1]DATOS_CANTON!M193)/(MAX([1]DATOS_CANTON!M$3:M$219)-MIN([1]DATOS_CANTON!M$3:M$219))</f>
        <v>0.98592500183459308</v>
      </c>
      <c r="N192" s="500">
        <f>(MAX([1]DATOS_CANTON!N$3:N$219)-[1]DATOS_CANTON!N193)/(MAX([1]DATOS_CANTON!N$3:N$219)-MIN([1]DATOS_CANTON!N$3:N$219))</f>
        <v>0.98279239396389306</v>
      </c>
      <c r="O192" s="500">
        <f>(MAX([1]DATOS_CANTON!O$3:O$219)-[1]DATOS_CANTON!O193)/(MAX([1]DATOS_CANTON!O$3:O$219)-MIN([1]DATOS_CANTON!O$3:O$219))</f>
        <v>0.98724510577081404</v>
      </c>
      <c r="P192" s="500">
        <f>(MAX([1]DATOS_CANTON!P$3:P$219)-[1]DATOS_CANTON!P193)/(MAX([1]DATOS_CANTON!P$3:P$219)-MIN([1]DATOS_CANTON!P$3:P$219))</f>
        <v>0.97878848315945344</v>
      </c>
      <c r="Q192" s="500">
        <f>([1]DATOS_CANTON!Q193-MIN([1]DATOS_CANTON!Q$3:Q$219))/(MAX([1]DATOS_CANTON!Q$3:Q$219)-MIN([1]DATOS_CANTON!Q$3:Q$219))</f>
        <v>1.2872269543048593E-2</v>
      </c>
      <c r="R192" s="500">
        <f>(MAX([1]DATOS_CANTON!R$3:R$219)-[1]DATOS_CANTON!R193)/(MAX([1]DATOS_CANTON!R$3:R$219)-MIN([1]DATOS_CANTON!R$3:R$219))</f>
        <v>0.9938754530518692</v>
      </c>
      <c r="S192" s="500">
        <f>(MAX([1]DATOS_CANTON!S$3:S$219)-[1]DATOS_CANTON!S193)/(MAX([1]DATOS_CANTON!S$3:S$219)-MIN([1]DATOS_CANTON!S$3:S$219))</f>
        <v>0.9962575668174567</v>
      </c>
      <c r="T192" s="500">
        <f>([1]DATOS_CANTON!T193-MIN([1]DATOS_CANTON!T$3:T$219))/(MAX([1]DATOS_CANTON!T$3:T$219)-MIN([1]DATOS_CANTON!T$3:T$219))</f>
        <v>8.3959134177121128E-2</v>
      </c>
      <c r="U192" s="500">
        <f>(MAX([1]DATOS_CANTON!U$3:U$219)-[1]DATOS_CANTON!U193)/(MAX([1]DATOS_CANTON!U$3:U$219)-MIN([1]DATOS_CANTON!U$3:U$219))</f>
        <v>0.93970756114771592</v>
      </c>
      <c r="V192" s="500">
        <f>(MAX([1]DATOS_CANTON!V$3:V$219)-[1]DATOS_CANTON!V193)/(MAX([1]DATOS_CANTON!V$3:V$219)-MIN([1]DATOS_CANTON!V$3:V$219))</f>
        <v>0.99800701218942989</v>
      </c>
      <c r="W192" s="500">
        <f>(MAX([1]DATOS_CANTON!W$3:W$219)-[1]DATOS_CANTON!W193)/(MAX([1]DATOS_CANTON!W$3:W$219)-MIN([1]DATOS_CANTON!W$3:W$219))</f>
        <v>0.97959686864328421</v>
      </c>
      <c r="X192" s="500">
        <f>([1]DATOS_CANTON!X193-MIN([1]DATOS_CANTON!X$3:X$219))/(MAX([1]DATOS_CANTON!X$3:X$219)-MIN([1]DATOS_CANTON!X$3:X$219))</f>
        <v>0.93617021276595747</v>
      </c>
      <c r="Y192" s="500">
        <f>(MAX([1]DATOS_CANTON!Y$3:Y$219)-[1]DATOS_CANTON!Y193)/(MAX([1]DATOS_CANTON!Y$3:Y$219)-MIN([1]DATOS_CANTON!Y$3:Y$219))</f>
        <v>0.73982657662768347</v>
      </c>
      <c r="Z192" s="500">
        <f>(MAX([1]DATOS_CANTON!Z$3:Z$219)-[1]DATOS_CANTON!Z193)/(MAX([1]DATOS_CANTON!Z$3:Z$219)-MIN([1]DATOS_CANTON!Z$3:Z$219))</f>
        <v>0.83690081398854388</v>
      </c>
      <c r="AA192" s="500">
        <f>(MAX([1]DATOS_CANTON!AA$3:AA$219)-[1]DATOS_CANTON!AA193)/(MAX([1]DATOS_CANTON!AA$3:AA$219)-MIN([1]DATOS_CANTON!AA$3:AA$219))</f>
        <v>0.98987557940961213</v>
      </c>
      <c r="AB192" s="500">
        <f>(MAX([1]DATOS_CANTON!AB$3:AB$219)-[1]DATOS_CANTON!AB193)/(MAX([1]DATOS_CANTON!AB$3:AB$219)-MIN([1]DATOS_CANTON!AB$3:AB$219))</f>
        <v>0.17203730381378424</v>
      </c>
      <c r="AC192" s="500">
        <f>(MAX([1]DATOS_CANTON!AC$3:AC$219)-[1]DATOS_CANTON!AC193)/(MAX([1]DATOS_CANTON!AC$3:AC$219)-MIN([1]DATOS_CANTON!AC$3:AC$219))</f>
        <v>0.97885818783871414</v>
      </c>
      <c r="AD192" s="500">
        <f>([1]DATOS_CANTON!AD193-MIN([1]DATOS_CANTON!AD$3:AD$219))/(MAX([1]DATOS_CANTON!AD$3:AD$219)-MIN([1]DATOS_CANTON!AD$3:AD$219))</f>
        <v>6.2277580071174378E-2</v>
      </c>
      <c r="AE192" s="500">
        <f>(MAX([1]DATOS_CANTON!AE$3:AE$219)-[1]DATOS_CANTON!AE193)/(MAX([1]DATOS_CANTON!AE$3:AE$219)-MIN([1]DATOS_CANTON!AE$3:AE$219))</f>
        <v>0.98191933240611962</v>
      </c>
      <c r="AF192" s="500">
        <f>(MAX([1]DATOS_CANTON!AF$3:AF$219)-[1]DATOS_CANTON!AF193)/(MAX([1]DATOS_CANTON!AF$3:AF$219)-MIN([1]DATOS_CANTON!AF$3:AF$219))</f>
        <v>1</v>
      </c>
      <c r="AG192" s="500">
        <f>([1]DATOS_CANTON!AG193-MIN([1]DATOS_CANTON!AG$3:AG$219))/(MAX([1]DATOS_CANTON!AG$3:AG$219)-MIN([1]DATOS_CANTON!AG$3:AG$219))</f>
        <v>0.21665722580188346</v>
      </c>
      <c r="AH192" s="500">
        <f>(MAX([1]DATOS_CANTON!AH$3:AH$219)-[1]DATOS_CANTON!AH193)/(MAX([1]DATOS_CANTON!AH$3:AH$219)-MIN([1]DATOS_CANTON!AH$3:AH$219))</f>
        <v>1</v>
      </c>
      <c r="AI192" s="501">
        <f t="shared" si="8"/>
        <v>0.61477502943038587</v>
      </c>
      <c r="AJ192" s="501">
        <f t="shared" si="9"/>
        <v>0.84779065308266277</v>
      </c>
      <c r="AK192" s="501"/>
      <c r="AL192" s="502" t="str">
        <f t="shared" si="10"/>
        <v>MUY ALTAMENTE VULNERABLE</v>
      </c>
      <c r="AM192" s="503" t="str">
        <f t="shared" si="11"/>
        <v>5</v>
      </c>
    </row>
    <row r="193" spans="1:39" ht="27.6">
      <c r="A193" s="492" t="str">
        <f>[1]DATOS_CANTON!A194</f>
        <v>TUNGURAHUA</v>
      </c>
      <c r="B193" s="499">
        <f>[1]DATOS_CANTON!B194</f>
        <v>1808</v>
      </c>
      <c r="C193" s="492" t="str">
        <f>[1]DATOS_CANTON!C194</f>
        <v>SANTIAGO DE PILLARO</v>
      </c>
      <c r="D193" s="500">
        <f>([1]DATOS_CANTON!D194-MIN([1]DATOS_CANTON!D$3:D$219))/(MAX([1]DATOS_CANTON!D$3:D$219)-MIN([1]DATOS_CANTON!D$3:D$219))</f>
        <v>0.26921990046664579</v>
      </c>
      <c r="E193" s="500">
        <f>([1]DATOS_CANTON!E194-MIN([1]DATOS_CANTON!E$3:E$219))/(MAX([1]DATOS_CANTON!E$3:E$219)-MIN([1]DATOS_CANTON!E$3:E$219))</f>
        <v>2.2256867315727149E-2</v>
      </c>
      <c r="F193" s="500">
        <f>([1]DATOS_CANTON!F194-MIN([1]DATOS_CANTON!F$3:F$219))/(MAX([1]DATOS_CANTON!F$3:F$219)-MIN([1]DATOS_CANTON!F$3:F$219))</f>
        <v>0</v>
      </c>
      <c r="G193" s="500">
        <f>([1]DATOS_CANTON!G194-MIN([1]DATOS_CANTON!G$3:G$219))/(MAX([1]DATOS_CANTON!G$3:G$219)-MIN([1]DATOS_CANTON!G$3:G$219))</f>
        <v>1.4200805776058079E-2</v>
      </c>
      <c r="H193" s="500">
        <f>([1]DATOS_CANTON!H194-MIN([1]DATOS_CANTON!H$3:H$219))/(MAX([1]DATOS_CANTON!H$3:H$219)-MIN([1]DATOS_CANTON!H$3:H$219))</f>
        <v>0.11367410961431998</v>
      </c>
      <c r="I193" s="500">
        <f>([1]DATOS_CANTON!I194-MIN([1]DATOS_CANTON!I$3:I$219))/(MAX([1]DATOS_CANTON!I$3:I$219)-MIN([1]DATOS_CANTON!I$3:I$219))</f>
        <v>1.7461623232495692E-2</v>
      </c>
      <c r="J193" s="500">
        <f>(MAX([1]DATOS_CANTON!J$3:J$219)-[1]DATOS_CANTON!J194)/(MAX([1]DATOS_CANTON!J$3:J$219)-MIN([1]DATOS_CANTON!J$3:J$219))</f>
        <v>0.99017042920272713</v>
      </c>
      <c r="K193" s="500">
        <f>(MAX([1]DATOS_CANTON!K$3:K$219)-[1]DATOS_CANTON!K194)/(MAX([1]DATOS_CANTON!K$3:K$219)-MIN([1]DATOS_CANTON!K$3:K$219))</f>
        <v>0.9969598477452204</v>
      </c>
      <c r="L193" s="500">
        <f>(MAX([1]DATOS_CANTON!L$3:L$219)-[1]DATOS_CANTON!L194)/(MAX([1]DATOS_CANTON!L$3:L$219)-MIN([1]DATOS_CANTON!L$3:L$219))</f>
        <v>0.98337060120208697</v>
      </c>
      <c r="M193" s="500">
        <f>(MAX([1]DATOS_CANTON!M$3:M$219)-[1]DATOS_CANTON!M194)/(MAX([1]DATOS_CANTON!M$3:M$219)-MIN([1]DATOS_CANTON!M$3:M$219))</f>
        <v>0.98970834046786205</v>
      </c>
      <c r="N193" s="500">
        <f>(MAX([1]DATOS_CANTON!N$3:N$219)-[1]DATOS_CANTON!N194)/(MAX([1]DATOS_CANTON!N$3:N$219)-MIN([1]DATOS_CANTON!N$3:N$219))</f>
        <v>0.98849798950768764</v>
      </c>
      <c r="O193" s="500">
        <f>(MAX([1]DATOS_CANTON!O$3:O$219)-[1]DATOS_CANTON!O194)/(MAX([1]DATOS_CANTON!O$3:O$219)-MIN([1]DATOS_CANTON!O$3:O$219))</f>
        <v>0.9921623003527138</v>
      </c>
      <c r="P193" s="500">
        <f>(MAX([1]DATOS_CANTON!P$3:P$219)-[1]DATOS_CANTON!P194)/(MAX([1]DATOS_CANTON!P$3:P$219)-MIN([1]DATOS_CANTON!P$3:P$219))</f>
        <v>0.9835186267051903</v>
      </c>
      <c r="Q193" s="500">
        <f>([1]DATOS_CANTON!Q194-MIN([1]DATOS_CANTON!Q$3:Q$219))/(MAX([1]DATOS_CANTON!Q$3:Q$219)-MIN([1]DATOS_CANTON!Q$3:Q$219))</f>
        <v>9.5730890217283829E-3</v>
      </c>
      <c r="R193" s="500">
        <f>(MAX([1]DATOS_CANTON!R$3:R$219)-[1]DATOS_CANTON!R194)/(MAX([1]DATOS_CANTON!R$3:R$219)-MIN([1]DATOS_CANTON!R$3:R$219))</f>
        <v>0.99577617451853051</v>
      </c>
      <c r="S193" s="500">
        <f>(MAX([1]DATOS_CANTON!S$3:S$219)-[1]DATOS_CANTON!S194)/(MAX([1]DATOS_CANTON!S$3:S$219)-MIN([1]DATOS_CANTON!S$3:S$219))</f>
        <v>0.99801678358355739</v>
      </c>
      <c r="T193" s="500">
        <f>([1]DATOS_CANTON!T194-MIN([1]DATOS_CANTON!T$3:T$219))/(MAX([1]DATOS_CANTON!T$3:T$219)-MIN([1]DATOS_CANTON!T$3:T$219))</f>
        <v>0.11874764722427</v>
      </c>
      <c r="U193" s="500">
        <f>(MAX([1]DATOS_CANTON!U$3:U$219)-[1]DATOS_CANTON!U194)/(MAX([1]DATOS_CANTON!U$3:U$219)-MIN([1]DATOS_CANTON!U$3:U$219))</f>
        <v>0.94427712051211832</v>
      </c>
      <c r="V193" s="500">
        <f>(MAX([1]DATOS_CANTON!V$3:V$219)-[1]DATOS_CANTON!V194)/(MAX([1]DATOS_CANTON!V$3:V$219)-MIN([1]DATOS_CANTON!V$3:V$219))</f>
        <v>0.99908221797959751</v>
      </c>
      <c r="W193" s="500">
        <f>(MAX([1]DATOS_CANTON!W$3:W$219)-[1]DATOS_CANTON!W194)/(MAX([1]DATOS_CANTON!W$3:W$219)-MIN([1]DATOS_CANTON!W$3:W$219))</f>
        <v>0.98962378516098548</v>
      </c>
      <c r="X193" s="500">
        <f>([1]DATOS_CANTON!X194-MIN([1]DATOS_CANTON!X$3:X$219))/(MAX([1]DATOS_CANTON!X$3:X$219)-MIN([1]DATOS_CANTON!X$3:X$219))</f>
        <v>0.23404255319148937</v>
      </c>
      <c r="Y193" s="500">
        <f>(MAX([1]DATOS_CANTON!Y$3:Y$219)-[1]DATOS_CANTON!Y194)/(MAX([1]DATOS_CANTON!Y$3:Y$219)-MIN([1]DATOS_CANTON!Y$3:Y$219))</f>
        <v>0.6852121816403326</v>
      </c>
      <c r="Z193" s="500">
        <f>(MAX([1]DATOS_CANTON!Z$3:Z$219)-[1]DATOS_CANTON!Z194)/(MAX([1]DATOS_CANTON!Z$3:Z$219)-MIN([1]DATOS_CANTON!Z$3:Z$219))</f>
        <v>0.99125716008441367</v>
      </c>
      <c r="AA193" s="500">
        <f>(MAX([1]DATOS_CANTON!AA$3:AA$219)-[1]DATOS_CANTON!AA194)/(MAX([1]DATOS_CANTON!AA$3:AA$219)-MIN([1]DATOS_CANTON!AA$3:AA$219))</f>
        <v>0.99451085630641622</v>
      </c>
      <c r="AB193" s="500">
        <f>(MAX([1]DATOS_CANTON!AB$3:AB$219)-[1]DATOS_CANTON!AB194)/(MAX([1]DATOS_CANTON!AB$3:AB$219)-MIN([1]DATOS_CANTON!AB$3:AB$219))</f>
        <v>0.19079247578968722</v>
      </c>
      <c r="AC193" s="500">
        <f>(MAX([1]DATOS_CANTON!AC$3:AC$219)-[1]DATOS_CANTON!AC194)/(MAX([1]DATOS_CANTON!AC$3:AC$219)-MIN([1]DATOS_CANTON!AC$3:AC$219))</f>
        <v>0.98456745716484106</v>
      </c>
      <c r="AD193" s="500">
        <f>([1]DATOS_CANTON!AD194-MIN([1]DATOS_CANTON!AD$3:AD$219))/(MAX([1]DATOS_CANTON!AD$3:AD$219)-MIN([1]DATOS_CANTON!AD$3:AD$219))</f>
        <v>2.491103202846975E-2</v>
      </c>
      <c r="AE193" s="500">
        <f>(MAX([1]DATOS_CANTON!AE$3:AE$219)-[1]DATOS_CANTON!AE194)/(MAX([1]DATOS_CANTON!AE$3:AE$219)-MIN([1]DATOS_CANTON!AE$3:AE$219))</f>
        <v>0.98609179415855353</v>
      </c>
      <c r="AF193" s="500">
        <f>(MAX([1]DATOS_CANTON!AF$3:AF$219)-[1]DATOS_CANTON!AF194)/(MAX([1]DATOS_CANTON!AF$3:AF$219)-MIN([1]DATOS_CANTON!AF$3:AF$219))</f>
        <v>1</v>
      </c>
      <c r="AG193" s="500">
        <f>([1]DATOS_CANTON!AG194-MIN([1]DATOS_CANTON!AG$3:AG$219))/(MAX([1]DATOS_CANTON!AG$3:AG$219)-MIN([1]DATOS_CANTON!AG$3:AG$219))</f>
        <v>9.1340366777596823E-4</v>
      </c>
      <c r="AH193" s="500">
        <f>(MAX([1]DATOS_CANTON!AH$3:AH$219)-[1]DATOS_CANTON!AH194)/(MAX([1]DATOS_CANTON!AH$3:AH$219)-MIN([1]DATOS_CANTON!AH$3:AH$219))</f>
        <v>1</v>
      </c>
      <c r="AI193" s="501">
        <f t="shared" si="8"/>
        <v>0.57932751945337402</v>
      </c>
      <c r="AJ193" s="501">
        <f t="shared" si="9"/>
        <v>0.75822677164399732</v>
      </c>
      <c r="AK193" s="501"/>
      <c r="AL193" s="502" t="str">
        <f t="shared" si="10"/>
        <v>VULNERABLE.</v>
      </c>
      <c r="AM193" s="503" t="str">
        <f t="shared" si="11"/>
        <v>3</v>
      </c>
    </row>
    <row r="194" spans="1:39">
      <c r="A194" s="492" t="str">
        <f>[1]DATOS_CANTON!A195</f>
        <v>TUNGURAHUA</v>
      </c>
      <c r="B194" s="499">
        <f>[1]DATOS_CANTON!B195</f>
        <v>1809</v>
      </c>
      <c r="C194" s="492" t="str">
        <f>[1]DATOS_CANTON!C195</f>
        <v>TISALEO</v>
      </c>
      <c r="D194" s="500">
        <f>([1]DATOS_CANTON!D195-MIN([1]DATOS_CANTON!D$3:D$219))/(MAX([1]DATOS_CANTON!D$3:D$219)-MIN([1]DATOS_CANTON!D$3:D$219))</f>
        <v>0.14232435258481577</v>
      </c>
      <c r="E194" s="500">
        <f>([1]DATOS_CANTON!E195-MIN([1]DATOS_CANTON!E$3:E$219))/(MAX([1]DATOS_CANTON!E$3:E$219)-MIN([1]DATOS_CANTON!E$3:E$219))</f>
        <v>5.3436060103682244E-2</v>
      </c>
      <c r="F194" s="500">
        <f>([1]DATOS_CANTON!F195-MIN([1]DATOS_CANTON!F$3:F$219))/(MAX([1]DATOS_CANTON!F$3:F$219)-MIN([1]DATOS_CANTON!F$3:F$219))</f>
        <v>0</v>
      </c>
      <c r="G194" s="500">
        <f>([1]DATOS_CANTON!G195-MIN([1]DATOS_CANTON!G$3:G$219))/(MAX([1]DATOS_CANTON!G$3:G$219)-MIN([1]DATOS_CANTON!G$3:G$219))</f>
        <v>3.9535326942084295E-3</v>
      </c>
      <c r="H194" s="500">
        <f>([1]DATOS_CANTON!H195-MIN([1]DATOS_CANTON!H$3:H$219))/(MAX([1]DATOS_CANTON!H$3:H$219)-MIN([1]DATOS_CANTON!H$3:H$219))</f>
        <v>2.2144307067724672E-2</v>
      </c>
      <c r="I194" s="500">
        <f>([1]DATOS_CANTON!I195-MIN([1]DATOS_CANTON!I$3:I$219))/(MAX([1]DATOS_CANTON!I$3:I$219)-MIN([1]DATOS_CANTON!I$3:I$219))</f>
        <v>5.4635478914119859E-3</v>
      </c>
      <c r="J194" s="500">
        <f>(MAX([1]DATOS_CANTON!J$3:J$219)-[1]DATOS_CANTON!J195)/(MAX([1]DATOS_CANTON!J$3:J$219)-MIN([1]DATOS_CANTON!J$3:J$219))</f>
        <v>0.99770424704925464</v>
      </c>
      <c r="K194" s="500">
        <f>(MAX([1]DATOS_CANTON!K$3:K$219)-[1]DATOS_CANTON!K195)/(MAX([1]DATOS_CANTON!K$3:K$219)-MIN([1]DATOS_CANTON!K$3:K$219))</f>
        <v>0.99980844569126393</v>
      </c>
      <c r="L194" s="500">
        <f>(MAX([1]DATOS_CANTON!L$3:L$219)-[1]DATOS_CANTON!L195)/(MAX([1]DATOS_CANTON!L$3:L$219)-MIN([1]DATOS_CANTON!L$3:L$219))</f>
        <v>0.99497280238514363</v>
      </c>
      <c r="M194" s="500">
        <f>(MAX([1]DATOS_CANTON!M$3:M$219)-[1]DATOS_CANTON!M195)/(MAX([1]DATOS_CANTON!M$3:M$219)-MIN([1]DATOS_CANTON!M$3:M$219))</f>
        <v>0.99740710843668212</v>
      </c>
      <c r="N194" s="500">
        <f>(MAX([1]DATOS_CANTON!N$3:N$219)-[1]DATOS_CANTON!N195)/(MAX([1]DATOS_CANTON!N$3:N$219)-MIN([1]DATOS_CANTON!N$3:N$219))</f>
        <v>0.99653995875730561</v>
      </c>
      <c r="O194" s="500">
        <f>(MAX([1]DATOS_CANTON!O$3:O$219)-[1]DATOS_CANTON!O195)/(MAX([1]DATOS_CANTON!O$3:O$219)-MIN([1]DATOS_CANTON!O$3:O$219))</f>
        <v>0.99900685495402586</v>
      </c>
      <c r="P194" s="500">
        <f>(MAX([1]DATOS_CANTON!P$3:P$219)-[1]DATOS_CANTON!P195)/(MAX([1]DATOS_CANTON!P$3:P$219)-MIN([1]DATOS_CANTON!P$3:P$219))</f>
        <v>0.995361635358882</v>
      </c>
      <c r="Q194" s="500">
        <f>([1]DATOS_CANTON!Q195-MIN([1]DATOS_CANTON!Q$3:Q$219))/(MAX([1]DATOS_CANTON!Q$3:Q$219)-MIN([1]DATOS_CANTON!Q$3:Q$219))</f>
        <v>2.4381142798370879E-3</v>
      </c>
      <c r="R194" s="500">
        <f>(MAX([1]DATOS_CANTON!R$3:R$219)-[1]DATOS_CANTON!R195)/(MAX([1]DATOS_CANTON!R$3:R$219)-MIN([1]DATOS_CANTON!R$3:R$219))</f>
        <v>0.99895336089172415</v>
      </c>
      <c r="S194" s="500">
        <f>(MAX([1]DATOS_CANTON!S$3:S$219)-[1]DATOS_CANTON!S195)/(MAX([1]DATOS_CANTON!S$3:S$219)-MIN([1]DATOS_CANTON!S$3:S$219))</f>
        <v>0.99972136628859898</v>
      </c>
      <c r="T194" s="500">
        <f>([1]DATOS_CANTON!T195-MIN([1]DATOS_CANTON!T$3:T$219))/(MAX([1]DATOS_CANTON!T$3:T$219)-MIN([1]DATOS_CANTON!T$3:T$219))</f>
        <v>4.0386433435807001E-2</v>
      </c>
      <c r="U194" s="500">
        <f>(MAX([1]DATOS_CANTON!U$3:U$219)-[1]DATOS_CANTON!U195)/(MAX([1]DATOS_CANTON!U$3:U$219)-MIN([1]DATOS_CANTON!U$3:U$219))</f>
        <v>0.98137403466341622</v>
      </c>
      <c r="V194" s="500">
        <f>(MAX([1]DATOS_CANTON!V$3:V$219)-[1]DATOS_CANTON!V195)/(MAX([1]DATOS_CANTON!V$3:V$219)-MIN([1]DATOS_CANTON!V$3:V$219))</f>
        <v>0.99946142780143321</v>
      </c>
      <c r="W194" s="500">
        <f>(MAX([1]DATOS_CANTON!W$3:W$219)-[1]DATOS_CANTON!W195)/(MAX([1]DATOS_CANTON!W$3:W$219)-MIN([1]DATOS_CANTON!W$3:W$219))</f>
        <v>0.99825350839343319</v>
      </c>
      <c r="X194" s="500">
        <f>([1]DATOS_CANTON!X195-MIN([1]DATOS_CANTON!X$3:X$219))/(MAX([1]DATOS_CANTON!X$3:X$219)-MIN([1]DATOS_CANTON!X$3:X$219))</f>
        <v>0</v>
      </c>
      <c r="Y194" s="500">
        <f>(MAX([1]DATOS_CANTON!Y$3:Y$219)-[1]DATOS_CANTON!Y195)/(MAX([1]DATOS_CANTON!Y$3:Y$219)-MIN([1]DATOS_CANTON!Y$3:Y$219))</f>
        <v>0.59615768241865419</v>
      </c>
      <c r="Z194" s="500">
        <f>(MAX([1]DATOS_CANTON!Z$3:Z$219)-[1]DATOS_CANTON!Z195)/(MAX([1]DATOS_CANTON!Z$3:Z$219)-MIN([1]DATOS_CANTON!Z$3:Z$219))</f>
        <v>0.99638227313837802</v>
      </c>
      <c r="AA194" s="500">
        <f>(MAX([1]DATOS_CANTON!AA$3:AA$219)-[1]DATOS_CANTON!AA195)/(MAX([1]DATOS_CANTON!AA$3:AA$219)-MIN([1]DATOS_CANTON!AA$3:AA$219))</f>
        <v>0.99902415223225172</v>
      </c>
      <c r="AB194" s="500">
        <f>(MAX([1]DATOS_CANTON!AB$3:AB$219)-[1]DATOS_CANTON!AB195)/(MAX([1]DATOS_CANTON!AB$3:AB$219)-MIN([1]DATOS_CANTON!AB$3:AB$219))</f>
        <v>7.4380165289256242E-2</v>
      </c>
      <c r="AC194" s="500">
        <f>(MAX([1]DATOS_CANTON!AC$3:AC$219)-[1]DATOS_CANTON!AC195)/(MAX([1]DATOS_CANTON!AC$3:AC$219)-MIN([1]DATOS_CANTON!AC$3:AC$219))</f>
        <v>0.9957086646190032</v>
      </c>
      <c r="AD194" s="500">
        <f>([1]DATOS_CANTON!AD195-MIN([1]DATOS_CANTON!AD$3:AD$219))/(MAX([1]DATOS_CANTON!AD$3:AD$219)-MIN([1]DATOS_CANTON!AD$3:AD$219))</f>
        <v>0</v>
      </c>
      <c r="AE194" s="500">
        <f>(MAX([1]DATOS_CANTON!AE$3:AE$219)-[1]DATOS_CANTON!AE195)/(MAX([1]DATOS_CANTON!AE$3:AE$219)-MIN([1]DATOS_CANTON!AE$3:AE$219))</f>
        <v>0.99860917941585536</v>
      </c>
      <c r="AF194" s="500">
        <f>(MAX([1]DATOS_CANTON!AF$3:AF$219)-[1]DATOS_CANTON!AF195)/(MAX([1]DATOS_CANTON!AF$3:AF$219)-MIN([1]DATOS_CANTON!AF$3:AF$219))</f>
        <v>1</v>
      </c>
      <c r="AG194" s="500">
        <f>([1]DATOS_CANTON!AG195-MIN([1]DATOS_CANTON!AG$3:AG$219))/(MAX([1]DATOS_CANTON!AG$3:AG$219)-MIN([1]DATOS_CANTON!AG$3:AG$219))</f>
        <v>1.7460879416554557E-2</v>
      </c>
      <c r="AH194" s="500">
        <f>(MAX([1]DATOS_CANTON!AH$3:AH$219)-[1]DATOS_CANTON!AH195)/(MAX([1]DATOS_CANTON!AH$3:AH$219)-MIN([1]DATOS_CANTON!AH$3:AH$219))</f>
        <v>0.90909090909090906</v>
      </c>
      <c r="AI194" s="501">
        <f t="shared" si="8"/>
        <v>0.54290213438245216</v>
      </c>
      <c r="AJ194" s="501">
        <f t="shared" si="9"/>
        <v>0.66619213022728041</v>
      </c>
      <c r="AK194" s="501"/>
      <c r="AL194" s="502" t="str">
        <f t="shared" si="10"/>
        <v>MENOS VULNERABLE</v>
      </c>
      <c r="AM194" s="503" t="str">
        <f t="shared" si="11"/>
        <v>1</v>
      </c>
    </row>
    <row r="195" spans="1:39">
      <c r="A195" s="492" t="str">
        <f>[1]DATOS_CANTON!A196</f>
        <v>ZAMORA CHINCHIPE</v>
      </c>
      <c r="B195" s="499">
        <f>[1]DATOS_CANTON!B196</f>
        <v>1901</v>
      </c>
      <c r="C195" s="492" t="str">
        <f>[1]DATOS_CANTON!C196</f>
        <v>ZAMORA</v>
      </c>
      <c r="D195" s="500">
        <f>([1]DATOS_CANTON!D196-MIN([1]DATOS_CANTON!D$3:D$219))/(MAX([1]DATOS_CANTON!D$3:D$219)-MIN([1]DATOS_CANTON!D$3:D$219))</f>
        <v>3.8214897997127677E-2</v>
      </c>
      <c r="E195" s="500">
        <f>([1]DATOS_CANTON!E196-MIN([1]DATOS_CANTON!E$3:E$219))/(MAX([1]DATOS_CANTON!E$3:E$219)-MIN([1]DATOS_CANTON!E$3:E$219))</f>
        <v>3.3875503444712545E-3</v>
      </c>
      <c r="F195" s="500">
        <f>([1]DATOS_CANTON!F196-MIN([1]DATOS_CANTON!F$3:F$219))/(MAX([1]DATOS_CANTON!F$3:F$219)-MIN([1]DATOS_CANTON!F$3:F$219))</f>
        <v>1.8264840182648401E-2</v>
      </c>
      <c r="G195" s="500">
        <f>([1]DATOS_CANTON!G196-MIN([1]DATOS_CANTON!G$3:G$219))/(MAX([1]DATOS_CANTON!G$3:G$219)-MIN([1]DATOS_CANTON!G$3:G$219))</f>
        <v>1.0628443274340598E-2</v>
      </c>
      <c r="H195" s="500">
        <f>([1]DATOS_CANTON!H196-MIN([1]DATOS_CANTON!H$3:H$219))/(MAX([1]DATOS_CANTON!H$3:H$219)-MIN([1]DATOS_CANTON!H$3:H$219))</f>
        <v>6.6986528879867141E-2</v>
      </c>
      <c r="I195" s="500">
        <f>([1]DATOS_CANTON!I196-MIN([1]DATOS_CANTON!I$3:I$219))/(MAX([1]DATOS_CANTON!I$3:I$219)-MIN([1]DATOS_CANTON!I$3:I$219))</f>
        <v>1.0585624039610723E-2</v>
      </c>
      <c r="J195" s="500">
        <f>(MAX([1]DATOS_CANTON!J$3:J$219)-[1]DATOS_CANTON!J196)/(MAX([1]DATOS_CANTON!J$3:J$219)-MIN([1]DATOS_CANTON!J$3:J$219))</f>
        <v>0.99295719217232581</v>
      </c>
      <c r="K195" s="500">
        <f>(MAX([1]DATOS_CANTON!K$3:K$219)-[1]DATOS_CANTON!K196)/(MAX([1]DATOS_CANTON!K$3:K$219)-MIN([1]DATOS_CANTON!K$3:K$219))</f>
        <v>0.9906385555569287</v>
      </c>
      <c r="L195" s="500">
        <f>(MAX([1]DATOS_CANTON!L$3:L$219)-[1]DATOS_CANTON!L196)/(MAX([1]DATOS_CANTON!L$3:L$219)-MIN([1]DATOS_CANTON!L$3:L$219))</f>
        <v>0.99088285202277304</v>
      </c>
      <c r="M195" s="500">
        <f>(MAX([1]DATOS_CANTON!M$3:M$219)-[1]DATOS_CANTON!M196)/(MAX([1]DATOS_CANTON!M$3:M$219)-MIN([1]DATOS_CANTON!M$3:M$219))</f>
        <v>0.99186745268788268</v>
      </c>
      <c r="N195" s="500">
        <f>(MAX([1]DATOS_CANTON!N$3:N$219)-[1]DATOS_CANTON!N196)/(MAX([1]DATOS_CANTON!N$3:N$219)-MIN([1]DATOS_CANTON!N$3:N$219))</f>
        <v>0.99275759766647553</v>
      </c>
      <c r="O195" s="500">
        <f>(MAX([1]DATOS_CANTON!O$3:O$219)-[1]DATOS_CANTON!O196)/(MAX([1]DATOS_CANTON!O$3:O$219)-MIN([1]DATOS_CANTON!O$3:O$219))</f>
        <v>0.99321264223379635</v>
      </c>
      <c r="P195" s="500">
        <f>(MAX([1]DATOS_CANTON!P$3:P$219)-[1]DATOS_CANTON!P196)/(MAX([1]DATOS_CANTON!P$3:P$219)-MIN([1]DATOS_CANTON!P$3:P$219))</f>
        <v>0.99274417159831196</v>
      </c>
      <c r="Q195" s="500">
        <f>([1]DATOS_CANTON!Q196-MIN([1]DATOS_CANTON!Q$3:Q$219))/(MAX([1]DATOS_CANTON!Q$3:Q$219)-MIN([1]DATOS_CANTON!Q$3:Q$219))</f>
        <v>7.3511108152006762E-3</v>
      </c>
      <c r="R195" s="500">
        <f>(MAX([1]DATOS_CANTON!R$3:R$219)-[1]DATOS_CANTON!R196)/(MAX([1]DATOS_CANTON!R$3:R$219)-MIN([1]DATOS_CANTON!R$3:R$219))</f>
        <v>0.99438169095883944</v>
      </c>
      <c r="S195" s="500">
        <f>(MAX([1]DATOS_CANTON!S$3:S$219)-[1]DATOS_CANTON!S196)/(MAX([1]DATOS_CANTON!S$3:S$219)-MIN([1]DATOS_CANTON!S$3:S$219))</f>
        <v>0.9960554207915383</v>
      </c>
      <c r="T195" s="500">
        <f>([1]DATOS_CANTON!T196-MIN([1]DATOS_CANTON!T$3:T$219))/(MAX([1]DATOS_CANTON!T$3:T$219)-MIN([1]DATOS_CANTON!T$3:T$219))</f>
        <v>0.41898253919933287</v>
      </c>
      <c r="U195" s="500">
        <f>(MAX([1]DATOS_CANTON!U$3:U$219)-[1]DATOS_CANTON!U196)/(MAX([1]DATOS_CANTON!U$3:U$219)-MIN([1]DATOS_CANTON!U$3:U$219))</f>
        <v>0.88949751121008802</v>
      </c>
      <c r="V195" s="500">
        <f>(MAX([1]DATOS_CANTON!V$3:V$219)-[1]DATOS_CANTON!V196)/(MAX([1]DATOS_CANTON!V$3:V$219)-MIN([1]DATOS_CANTON!V$3:V$219))</f>
        <v>0.99935685683839592</v>
      </c>
      <c r="W195" s="500">
        <f>(MAX([1]DATOS_CANTON!W$3:W$219)-[1]DATOS_CANTON!W196)/(MAX([1]DATOS_CANTON!W$3:W$219)-MIN([1]DATOS_CANTON!W$3:W$219))</f>
        <v>0.98939776860013562</v>
      </c>
      <c r="X195" s="500">
        <f>([1]DATOS_CANTON!X196-MIN([1]DATOS_CANTON!X$3:X$219))/(MAX([1]DATOS_CANTON!X$3:X$219)-MIN([1]DATOS_CANTON!X$3:X$219))</f>
        <v>2.1276595744680851E-2</v>
      </c>
      <c r="Y195" s="500">
        <f>(MAX([1]DATOS_CANTON!Y$3:Y$219)-[1]DATOS_CANTON!Y196)/(MAX([1]DATOS_CANTON!Y$3:Y$219)-MIN([1]DATOS_CANTON!Y$3:Y$219))</f>
        <v>0.66718799668713069</v>
      </c>
      <c r="Z195" s="500">
        <f>(MAX([1]DATOS_CANTON!Z$3:Z$219)-[1]DATOS_CANTON!Z196)/(MAX([1]DATOS_CANTON!Z$3:Z$219)-MIN([1]DATOS_CANTON!Z$3:Z$219))</f>
        <v>0.97558034368405189</v>
      </c>
      <c r="AA195" s="500">
        <f>(MAX([1]DATOS_CANTON!AA$3:AA$219)-[1]DATOS_CANTON!AA196)/(MAX([1]DATOS_CANTON!AA$3:AA$219)-MIN([1]DATOS_CANTON!AA$3:AA$219))</f>
        <v>0.98414247377409125</v>
      </c>
      <c r="AB195" s="500">
        <f>(MAX([1]DATOS_CANTON!AB$3:AB$219)-[1]DATOS_CANTON!AB196)/(MAX([1]DATOS_CANTON!AB$3:AB$219)-MIN([1]DATOS_CANTON!AB$3:AB$219))</f>
        <v>0.12291308447501249</v>
      </c>
      <c r="AC195" s="500">
        <f>(MAX([1]DATOS_CANTON!AC$3:AC$219)-[1]DATOS_CANTON!AC196)/(MAX([1]DATOS_CANTON!AC$3:AC$219)-MIN([1]DATOS_CANTON!AC$3:AC$219))</f>
        <v>0.99172176799681377</v>
      </c>
      <c r="AD195" s="500">
        <f>([1]DATOS_CANTON!AD196-MIN([1]DATOS_CANTON!AD$3:AD$219))/(MAX([1]DATOS_CANTON!AD$3:AD$219)-MIN([1]DATOS_CANTON!AD$3:AD$219))</f>
        <v>1.7793594306049824E-2</v>
      </c>
      <c r="AE195" s="500">
        <f>(MAX([1]DATOS_CANTON!AE$3:AE$219)-[1]DATOS_CANTON!AE196)/(MAX([1]DATOS_CANTON!AE$3:AE$219)-MIN([1]DATOS_CANTON!AE$3:AE$219))</f>
        <v>0.98331015299026425</v>
      </c>
      <c r="AF195" s="500">
        <f>(MAX([1]DATOS_CANTON!AF$3:AF$219)-[1]DATOS_CANTON!AF196)/(MAX([1]DATOS_CANTON!AF$3:AF$219)-MIN([1]DATOS_CANTON!AF$3:AF$219))</f>
        <v>1</v>
      </c>
      <c r="AG195" s="500">
        <f>([1]DATOS_CANTON!AG196-MIN([1]DATOS_CANTON!AG$3:AG$219))/(MAX([1]DATOS_CANTON!AG$3:AG$219)-MIN([1]DATOS_CANTON!AG$3:AG$219))</f>
        <v>1.4012603554485591E-2</v>
      </c>
      <c r="AH195" s="500">
        <f>(MAX([1]DATOS_CANTON!AH$3:AH$219)-[1]DATOS_CANTON!AH196)/(MAX([1]DATOS_CANTON!AH$3:AH$219)-MIN([1]DATOS_CANTON!AH$3:AH$219))</f>
        <v>1</v>
      </c>
      <c r="AI195" s="501">
        <f t="shared" ref="AI195:AI218" si="12">(D195*$D$222)+(E195*$E$222)+(F195*$F$222)+(G195*$G$222)+(H195*$H$222)+(I195*$I$222)+(J195*$J$222)+(K195*$K$222)+(L195*$L$222)+(M195*$M$222)+(N195*$N$222)+(O195*$O$222)+(P195*$P$222)+(Q195*$Q$222)+(R195*$R$222)+(S195*$S$222)+(T195*$T$222)+(U195*$U$222)+(V195*$V$222)+(W195*$W$222)+(X195*$X$222)+(Y195*$Y$222)+(Z195*$Z$222)+(AA195*$AA$222)+(AB195*$AB$222)+(AC195*$AC$222)+(AD195*$AD$222)+(AE195*$AE$222)+(AF195*$AF$222)+(AG195*$AG$222)+(AH195*$AH$222)</f>
        <v>0.5631002215518307</v>
      </c>
      <c r="AJ195" s="501">
        <f t="shared" ref="AJ195:AJ218" si="13">(AI195-MIN($AI$2:$AI$218))/((MAX($AI$2:$AI$218)-MIN($AI$2:$AI$218)))</f>
        <v>0.71722587239137658</v>
      </c>
      <c r="AK195" s="501"/>
      <c r="AL195" s="502" t="str">
        <f t="shared" ref="AL195:AL218" si="14">IF(AND(AJ195&lt;=AK$7),"MENOS VULNERABLE",IF(AND(AJ195&gt;AK$7,AJ195&lt;=AK$8),"MODERADAMENTE VULNERABLE",IF(AND(AJ195&gt;AK$8,AJ195&lt;=AK$9),"VULNERABLE.",IF(AND(AJ195&gt;AK$9,AJ195&lt;=AK$10),"ALTAMENTE VULNERABLE",IF(AND(AJ195&gt;AK$10),"MUY ALTAMENTE VULNERABLE")))))</f>
        <v>MODERADAMENTE VULNERABLE</v>
      </c>
      <c r="AM195" s="503" t="str">
        <f t="shared" ref="AM195:AM218" si="15">IF(AND(AJ195&lt;=AK$7),"1",IF(AND(AJ195&gt;AK$7,AJ195&lt;=AK$8),"2",IF(AND(AJ195&gt;AK$8,AJ195&lt;=AK$9),"3",IF(AND(AJ195&gt;AK$9,AJ195&lt;=AK$10),"4",IF(AND(AJ195&gt;AK$10),"5")))))</f>
        <v>2</v>
      </c>
    </row>
    <row r="196" spans="1:39">
      <c r="A196" s="492" t="str">
        <f>[1]DATOS_CANTON!A197</f>
        <v>ZAMORA CHINCHIPE</v>
      </c>
      <c r="B196" s="499">
        <f>[1]DATOS_CANTON!B197</f>
        <v>1902</v>
      </c>
      <c r="C196" s="492" t="str">
        <f>[1]DATOS_CANTON!C197</f>
        <v>CHINCHIPE</v>
      </c>
      <c r="D196" s="500">
        <f>([1]DATOS_CANTON!D197-MIN([1]DATOS_CANTON!D$3:D$219))/(MAX([1]DATOS_CANTON!D$3:D$219)-MIN([1]DATOS_CANTON!D$3:D$219))</f>
        <v>5.2352758458304165E-2</v>
      </c>
      <c r="E196" s="500">
        <f>([1]DATOS_CANTON!E197-MIN([1]DATOS_CANTON!E$3:E$219))/(MAX([1]DATOS_CANTON!E$3:E$219)-MIN([1]DATOS_CANTON!E$3:E$219))</f>
        <v>1.9415641347849712E-3</v>
      </c>
      <c r="F196" s="500">
        <f>([1]DATOS_CANTON!F197-MIN([1]DATOS_CANTON!F$3:F$219))/(MAX([1]DATOS_CANTON!F$3:F$219)-MIN([1]DATOS_CANTON!F$3:F$219))</f>
        <v>0</v>
      </c>
      <c r="G196" s="500">
        <f>([1]DATOS_CANTON!G197-MIN([1]DATOS_CANTON!G$3:G$219))/(MAX([1]DATOS_CANTON!G$3:G$219)-MIN([1]DATOS_CANTON!G$3:G$219))</f>
        <v>3.7496509633411783E-3</v>
      </c>
      <c r="H196" s="500">
        <f>([1]DATOS_CANTON!H197-MIN([1]DATOS_CANTON!H$3:H$219))/(MAX([1]DATOS_CANTON!H$3:H$219)-MIN([1]DATOS_CANTON!H$3:H$219))</f>
        <v>4.9086547333456354E-2</v>
      </c>
      <c r="I196" s="500">
        <f>([1]DATOS_CANTON!I197-MIN([1]DATOS_CANTON!I$3:I$219))/(MAX([1]DATOS_CANTON!I$3:I$219)-MIN([1]DATOS_CANTON!I$3:I$219))</f>
        <v>4.5400220404488798E-3</v>
      </c>
      <c r="J196" s="500">
        <f>(MAX([1]DATOS_CANTON!J$3:J$219)-[1]DATOS_CANTON!J197)/(MAX([1]DATOS_CANTON!J$3:J$219)-MIN([1]DATOS_CANTON!J$3:J$219))</f>
        <v>0.99866190399442267</v>
      </c>
      <c r="K196" s="500">
        <f>(MAX([1]DATOS_CANTON!K$3:K$219)-[1]DATOS_CANTON!K197)/(MAX([1]DATOS_CANTON!K$3:K$219)-MIN([1]DATOS_CANTON!K$3:K$219))</f>
        <v>0.99845520718761205</v>
      </c>
      <c r="L196" s="500">
        <f>(MAX([1]DATOS_CANTON!L$3:L$219)-[1]DATOS_CANTON!L197)/(MAX([1]DATOS_CANTON!L$3:L$219)-MIN([1]DATOS_CANTON!L$3:L$219))</f>
        <v>0.99705663130183797</v>
      </c>
      <c r="M196" s="500">
        <f>(MAX([1]DATOS_CANTON!M$3:M$219)-[1]DATOS_CANTON!M197)/(MAX([1]DATOS_CANTON!M$3:M$219)-MIN([1]DATOS_CANTON!M$3:M$219))</f>
        <v>0.99804146995751897</v>
      </c>
      <c r="N196" s="500">
        <f>(MAX([1]DATOS_CANTON!N$3:N$219)-[1]DATOS_CANTON!N197)/(MAX([1]DATOS_CANTON!N$3:N$219)-MIN([1]DATOS_CANTON!N$3:N$219))</f>
        <v>0.99743390662340581</v>
      </c>
      <c r="O196" s="500">
        <f>(MAX([1]DATOS_CANTON!O$3:O$219)-[1]DATOS_CANTON!O197)/(MAX([1]DATOS_CANTON!O$3:O$219)-MIN([1]DATOS_CANTON!O$3:O$219))</f>
        <v>0.99852848142402784</v>
      </c>
      <c r="P196" s="500">
        <f>(MAX([1]DATOS_CANTON!P$3:P$219)-[1]DATOS_CANTON!P197)/(MAX([1]DATOS_CANTON!P$3:P$219)-MIN([1]DATOS_CANTON!P$3:P$219))</f>
        <v>0.99843975862148082</v>
      </c>
      <c r="Q196" s="500">
        <f>([1]DATOS_CANTON!Q197-MIN([1]DATOS_CANTON!Q$3:Q$219))/(MAX([1]DATOS_CANTON!Q$3:Q$219)-MIN([1]DATOS_CANTON!Q$3:Q$219))</f>
        <v>2.0664596066522212E-3</v>
      </c>
      <c r="R196" s="500">
        <f>(MAX([1]DATOS_CANTON!R$3:R$219)-[1]DATOS_CANTON!R197)/(MAX([1]DATOS_CANTON!R$3:R$219)-MIN([1]DATOS_CANTON!R$3:R$219))</f>
        <v>0.99933847439150514</v>
      </c>
      <c r="S196" s="500">
        <f>(MAX([1]DATOS_CANTON!S$3:S$219)-[1]DATOS_CANTON!S197)/(MAX([1]DATOS_CANTON!S$3:S$219)-MIN([1]DATOS_CANTON!S$3:S$219))</f>
        <v>0.99953561048099826</v>
      </c>
      <c r="T196" s="500">
        <f>([1]DATOS_CANTON!T197-MIN([1]DATOS_CANTON!T$3:T$219))/(MAX([1]DATOS_CANTON!T$3:T$219)-MIN([1]DATOS_CANTON!T$3:T$219))</f>
        <v>0.61860529352061377</v>
      </c>
      <c r="U196" s="500">
        <f>(MAX([1]DATOS_CANTON!U$3:U$219)-[1]DATOS_CANTON!U197)/(MAX([1]DATOS_CANTON!U$3:U$219)-MIN([1]DATOS_CANTON!U$3:U$219))</f>
        <v>0.94168998636280088</v>
      </c>
      <c r="V196" s="500">
        <f>(MAX([1]DATOS_CANTON!V$3:V$219)-[1]DATOS_CANTON!V197)/(MAX([1]DATOS_CANTON!V$3:V$219)-MIN([1]DATOS_CANTON!V$3:V$219))</f>
        <v>0.99982801338101002</v>
      </c>
      <c r="W196" s="500">
        <f>(MAX([1]DATOS_CANTON!W$3:W$219)-[1]DATOS_CANTON!W197)/(MAX([1]DATOS_CANTON!W$3:W$219)-MIN([1]DATOS_CANTON!W$3:W$219))</f>
        <v>0.9973288951899566</v>
      </c>
      <c r="X196" s="500">
        <f>([1]DATOS_CANTON!X197-MIN([1]DATOS_CANTON!X$3:X$219))/(MAX([1]DATOS_CANTON!X$3:X$219)-MIN([1]DATOS_CANTON!X$3:X$219))</f>
        <v>0.25531914893617019</v>
      </c>
      <c r="Y196" s="500">
        <f>(MAX([1]DATOS_CANTON!Y$3:Y$219)-[1]DATOS_CANTON!Y197)/(MAX([1]DATOS_CANTON!Y$3:Y$219)-MIN([1]DATOS_CANTON!Y$3:Y$219))</f>
        <v>0.89934863434287149</v>
      </c>
      <c r="Z196" s="500">
        <f>(MAX([1]DATOS_CANTON!Z$3:Z$219)-[1]DATOS_CANTON!Z197)/(MAX([1]DATOS_CANTON!Z$3:Z$219)-MIN([1]DATOS_CANTON!Z$3:Z$219))</f>
        <v>1</v>
      </c>
      <c r="AA196" s="500">
        <f>(MAX([1]DATOS_CANTON!AA$3:AA$219)-[1]DATOS_CANTON!AA197)/(MAX([1]DATOS_CANTON!AA$3:AA$219)-MIN([1]DATOS_CANTON!AA$3:AA$219))</f>
        <v>0.9951207611612588</v>
      </c>
      <c r="AB196" s="500">
        <f>(MAX([1]DATOS_CANTON!AB$3:AB$219)-[1]DATOS_CANTON!AB197)/(MAX([1]DATOS_CANTON!AB$3:AB$219)-MIN([1]DATOS_CANTON!AB$3:AB$219))</f>
        <v>0.14593301435406691</v>
      </c>
      <c r="AC196" s="500">
        <f>(MAX([1]DATOS_CANTON!AC$3:AC$219)-[1]DATOS_CANTON!AC197)/(MAX([1]DATOS_CANTON!AC$3:AC$219)-MIN([1]DATOS_CANTON!AC$3:AC$219))</f>
        <v>0.99750193402019727</v>
      </c>
      <c r="AD196" s="500">
        <f>([1]DATOS_CANTON!AD197-MIN([1]DATOS_CANTON!AD$3:AD$219))/(MAX([1]DATOS_CANTON!AD$3:AD$219)-MIN([1]DATOS_CANTON!AD$3:AD$219))</f>
        <v>8.8967971530249119E-3</v>
      </c>
      <c r="AE196" s="500">
        <f>(MAX([1]DATOS_CANTON!AE$3:AE$219)-[1]DATOS_CANTON!AE197)/(MAX([1]DATOS_CANTON!AE$3:AE$219)-MIN([1]DATOS_CANTON!AE$3:AE$219))</f>
        <v>1</v>
      </c>
      <c r="AF196" s="500">
        <f>(MAX([1]DATOS_CANTON!AF$3:AF$219)-[1]DATOS_CANTON!AF197)/(MAX([1]DATOS_CANTON!AF$3:AF$219)-MIN([1]DATOS_CANTON!AF$3:AF$219))</f>
        <v>1</v>
      </c>
      <c r="AG196" s="500">
        <f>([1]DATOS_CANTON!AG197-MIN([1]DATOS_CANTON!AG$3:AG$219))/(MAX([1]DATOS_CANTON!AG$3:AG$219)-MIN([1]DATOS_CANTON!AG$3:AG$219))</f>
        <v>5.9477448134249099E-4</v>
      </c>
      <c r="AH196" s="500">
        <f>(MAX([1]DATOS_CANTON!AH$3:AH$219)-[1]DATOS_CANTON!AH197)/(MAX([1]DATOS_CANTON!AH$3:AH$219)-MIN([1]DATOS_CANTON!AH$3:AH$219))</f>
        <v>1</v>
      </c>
      <c r="AI196" s="501">
        <f t="shared" si="12"/>
        <v>0.59903006393292824</v>
      </c>
      <c r="AJ196" s="501">
        <f t="shared" si="13"/>
        <v>0.8080084448546464</v>
      </c>
      <c r="AK196" s="501"/>
      <c r="AL196" s="502" t="str">
        <f t="shared" si="14"/>
        <v>ALTAMENTE VULNERABLE</v>
      </c>
      <c r="AM196" s="503" t="str">
        <f t="shared" si="15"/>
        <v>4</v>
      </c>
    </row>
    <row r="197" spans="1:39">
      <c r="A197" s="492" t="str">
        <f>[1]DATOS_CANTON!A198</f>
        <v>ZAMORA CHINCHIPE</v>
      </c>
      <c r="B197" s="499">
        <f>[1]DATOS_CANTON!B198</f>
        <v>1903</v>
      </c>
      <c r="C197" s="492" t="str">
        <f>[1]DATOS_CANTON!C198</f>
        <v>NANGARITZA</v>
      </c>
      <c r="D197" s="500">
        <f>([1]DATOS_CANTON!D198-MIN([1]DATOS_CANTON!D$3:D$219))/(MAX([1]DATOS_CANTON!D$3:D$219)-MIN([1]DATOS_CANTON!D$3:D$219))</f>
        <v>0.15253812624718494</v>
      </c>
      <c r="E197" s="500">
        <f>([1]DATOS_CANTON!E198-MIN([1]DATOS_CANTON!E$3:E$219))/(MAX([1]DATOS_CANTON!E$3:E$219)-MIN([1]DATOS_CANTON!E$3:E$219))</f>
        <v>5.5659636099759631E-4</v>
      </c>
      <c r="F197" s="500">
        <f>([1]DATOS_CANTON!F198-MIN([1]DATOS_CANTON!F$3:F$219))/(MAX([1]DATOS_CANTON!F$3:F$219)-MIN([1]DATOS_CANTON!F$3:F$219))</f>
        <v>0</v>
      </c>
      <c r="G197" s="500">
        <f>([1]DATOS_CANTON!G198-MIN([1]DATOS_CANTON!G$3:G$219))/(MAX([1]DATOS_CANTON!G$3:G$219)-MIN([1]DATOS_CANTON!G$3:G$219))</f>
        <v>2.5706826935435975E-3</v>
      </c>
      <c r="H197" s="500">
        <f>([1]DATOS_CANTON!H198-MIN([1]DATOS_CANTON!H$3:H$219))/(MAX([1]DATOS_CANTON!H$3:H$219)-MIN([1]DATOS_CANTON!H$3:H$219))</f>
        <v>1.4762871378483115E-2</v>
      </c>
      <c r="I197" s="500">
        <f>([1]DATOS_CANTON!I198-MIN([1]DATOS_CANTON!I$3:I$219))/(MAX([1]DATOS_CANTON!I$3:I$219)-MIN([1]DATOS_CANTON!I$3:I$219))</f>
        <v>1.4900585158396323E-3</v>
      </c>
      <c r="J197" s="500">
        <f>(MAX([1]DATOS_CANTON!J$3:J$219)-[1]DATOS_CANTON!J198)/(MAX([1]DATOS_CANTON!J$3:J$219)-MIN([1]DATOS_CANTON!J$3:J$219))</f>
        <v>0.9991585362654003</v>
      </c>
      <c r="K197" s="500">
        <f>(MAX([1]DATOS_CANTON!K$3:K$219)-[1]DATOS_CANTON!K198)/(MAX([1]DATOS_CANTON!K$3:K$219)-MIN([1]DATOS_CANTON!K$3:K$219))</f>
        <v>0.99962924972502687</v>
      </c>
      <c r="L197" s="500">
        <f>(MAX([1]DATOS_CANTON!L$3:L$219)-[1]DATOS_CANTON!L198)/(MAX([1]DATOS_CANTON!L$3:L$219)-MIN([1]DATOS_CANTON!L$3:L$219))</f>
        <v>0.99856161885278394</v>
      </c>
      <c r="M197" s="500">
        <f>(MAX([1]DATOS_CANTON!M$3:M$219)-[1]DATOS_CANTON!M198)/(MAX([1]DATOS_CANTON!M$3:M$219)-MIN([1]DATOS_CANTON!M$3:M$219))</f>
        <v>0.99861060150192016</v>
      </c>
      <c r="N197" s="500">
        <f>(MAX([1]DATOS_CANTON!N$3:N$219)-[1]DATOS_CANTON!N198)/(MAX([1]DATOS_CANTON!N$3:N$219)-MIN([1]DATOS_CANTON!N$3:N$219))</f>
        <v>0.99918618690277339</v>
      </c>
      <c r="O197" s="500">
        <f>(MAX([1]DATOS_CANTON!O$3:O$219)-[1]DATOS_CANTON!O198)/(MAX([1]DATOS_CANTON!O$3:O$219)-MIN([1]DATOS_CANTON!O$3:O$219))</f>
        <v>0.999105649487395</v>
      </c>
      <c r="P197" s="500">
        <f>(MAX([1]DATOS_CANTON!P$3:P$219)-[1]DATOS_CANTON!P198)/(MAX([1]DATOS_CANTON!P$3:P$219)-MIN([1]DATOS_CANTON!P$3:P$219))</f>
        <v>0.99940696707784793</v>
      </c>
      <c r="Q197" s="500">
        <f>([1]DATOS_CANTON!Q198-MIN([1]DATOS_CANTON!Q$3:Q$219))/(MAX([1]DATOS_CANTON!Q$3:Q$219)-MIN([1]DATOS_CANTON!Q$3:Q$219))</f>
        <v>7.7461181215936832E-4</v>
      </c>
      <c r="R197" s="500">
        <f>(MAX([1]DATOS_CANTON!R$3:R$219)-[1]DATOS_CANTON!R198)/(MAX([1]DATOS_CANTON!R$3:R$219)-MIN([1]DATOS_CANTON!R$3:R$219))</f>
        <v>0.99970184761307279</v>
      </c>
      <c r="S197" s="500">
        <f>(MAX([1]DATOS_CANTON!S$3:S$219)-[1]DATOS_CANTON!S198)/(MAX([1]DATOS_CANTON!S$3:S$219)-MIN([1]DATOS_CANTON!S$3:S$219))</f>
        <v>0.9998524880351406</v>
      </c>
      <c r="T197" s="500">
        <f>([1]DATOS_CANTON!T198-MIN([1]DATOS_CANTON!T$3:T$219))/(MAX([1]DATOS_CANTON!T$3:T$219)-MIN([1]DATOS_CANTON!T$3:T$219))</f>
        <v>0.55376005056989719</v>
      </c>
      <c r="U197" s="500">
        <f>(MAX([1]DATOS_CANTON!U$3:U$219)-[1]DATOS_CANTON!U198)/(MAX([1]DATOS_CANTON!U$3:U$219)-MIN([1]DATOS_CANTON!U$3:U$219))</f>
        <v>0.9902100322177031</v>
      </c>
      <c r="V197" s="500">
        <f>(MAX([1]DATOS_CANTON!V$3:V$219)-[1]DATOS_CANTON!V198)/(MAX([1]DATOS_CANTON!V$3:V$219)-MIN([1]DATOS_CANTON!V$3:V$219))</f>
        <v>0.98527040155881185</v>
      </c>
      <c r="W197" s="500">
        <f>(MAX([1]DATOS_CANTON!W$3:W$219)-[1]DATOS_CANTON!W198)/(MAX([1]DATOS_CANTON!W$3:W$219)-MIN([1]DATOS_CANTON!W$3:W$219))</f>
        <v>0.9985822597546693</v>
      </c>
      <c r="X197" s="500">
        <f>([1]DATOS_CANTON!X198-MIN([1]DATOS_CANTON!X$3:X$219))/(MAX([1]DATOS_CANTON!X$3:X$219)-MIN([1]DATOS_CANTON!X$3:X$219))</f>
        <v>0</v>
      </c>
      <c r="Y197" s="500">
        <f>(MAX([1]DATOS_CANTON!Y$3:Y$219)-[1]DATOS_CANTON!Y198)/(MAX([1]DATOS_CANTON!Y$3:Y$219)-MIN([1]DATOS_CANTON!Y$3:Y$219))</f>
        <v>0.87831663563554685</v>
      </c>
      <c r="Z197" s="500">
        <f>(MAX([1]DATOS_CANTON!Z$3:Z$219)-[1]DATOS_CANTON!Z198)/(MAX([1]DATOS_CANTON!Z$3:Z$219)-MIN([1]DATOS_CANTON!Z$3:Z$219))</f>
        <v>0.99819113656918901</v>
      </c>
      <c r="AA197" s="500">
        <f>(MAX([1]DATOS_CANTON!AA$3:AA$219)-[1]DATOS_CANTON!AA198)/(MAX([1]DATOS_CANTON!AA$3:AA$219)-MIN([1]DATOS_CANTON!AA$3:AA$219))</f>
        <v>0.99841424737740914</v>
      </c>
      <c r="AB197" s="500">
        <f>(MAX([1]DATOS_CANTON!AB$3:AB$219)-[1]DATOS_CANTON!AB198)/(MAX([1]DATOS_CANTON!AB$3:AB$219)-MIN([1]DATOS_CANTON!AB$3:AB$219))</f>
        <v>0.11220597584233954</v>
      </c>
      <c r="AC197" s="500">
        <f>(MAX([1]DATOS_CANTON!AC$3:AC$219)-[1]DATOS_CANTON!AC198)/(MAX([1]DATOS_CANTON!AC$3:AC$219)-MIN([1]DATOS_CANTON!AC$3:AC$219))</f>
        <v>0.99903038340516837</v>
      </c>
      <c r="AD197" s="500">
        <f>([1]DATOS_CANTON!AD198-MIN([1]DATOS_CANTON!AD$3:AD$219))/(MAX([1]DATOS_CANTON!AD$3:AD$219)-MIN([1]DATOS_CANTON!AD$3:AD$219))</f>
        <v>0</v>
      </c>
      <c r="AE197" s="500">
        <f>(MAX([1]DATOS_CANTON!AE$3:AE$219)-[1]DATOS_CANTON!AE198)/(MAX([1]DATOS_CANTON!AE$3:AE$219)-MIN([1]DATOS_CANTON!AE$3:AE$219))</f>
        <v>0.99930458970792768</v>
      </c>
      <c r="AF197" s="500">
        <f>(MAX([1]DATOS_CANTON!AF$3:AF$219)-[1]DATOS_CANTON!AF198)/(MAX([1]DATOS_CANTON!AF$3:AF$219)-MIN([1]DATOS_CANTON!AF$3:AF$219))</f>
        <v>1</v>
      </c>
      <c r="AG197" s="500">
        <f>([1]DATOS_CANTON!AG198-MIN([1]DATOS_CANTON!AG$3:AG$219))/(MAX([1]DATOS_CANTON!AG$3:AG$219)-MIN([1]DATOS_CANTON!AG$3:AG$219))</f>
        <v>1.2592933512709764E-2</v>
      </c>
      <c r="AH197" s="500">
        <f>(MAX([1]DATOS_CANTON!AH$3:AH$219)-[1]DATOS_CANTON!AH198)/(MAX([1]DATOS_CANTON!AH$3:AH$219)-MIN([1]DATOS_CANTON!AH$3:AH$219))</f>
        <v>1</v>
      </c>
      <c r="AI197" s="501">
        <f t="shared" si="12"/>
        <v>0.58571238385972868</v>
      </c>
      <c r="AJ197" s="501">
        <f t="shared" si="13"/>
        <v>0.77435916681261585</v>
      </c>
      <c r="AK197" s="501"/>
      <c r="AL197" s="502" t="str">
        <f t="shared" si="14"/>
        <v>VULNERABLE.</v>
      </c>
      <c r="AM197" s="503" t="str">
        <f t="shared" si="15"/>
        <v>3</v>
      </c>
    </row>
    <row r="198" spans="1:39">
      <c r="A198" s="492" t="str">
        <f>[1]DATOS_CANTON!A199</f>
        <v>ZAMORA CHINCHIPE</v>
      </c>
      <c r="B198" s="499">
        <f>[1]DATOS_CANTON!B199</f>
        <v>1904</v>
      </c>
      <c r="C198" s="492" t="str">
        <f>[1]DATOS_CANTON!C199</f>
        <v>YACUAMBI</v>
      </c>
      <c r="D198" s="500">
        <f>([1]DATOS_CANTON!D199-MIN([1]DATOS_CANTON!D$3:D$219))/(MAX([1]DATOS_CANTON!D$3:D$219)-MIN([1]DATOS_CANTON!D$3:D$219))</f>
        <v>0.23865139567363217</v>
      </c>
      <c r="E198" s="500">
        <f>([1]DATOS_CANTON!E199-MIN([1]DATOS_CANTON!E$3:E$219))/(MAX([1]DATOS_CANTON!E$3:E$219)-MIN([1]DATOS_CANTON!E$3:E$219))</f>
        <v>1.0992249217595461E-3</v>
      </c>
      <c r="F198" s="500">
        <f>([1]DATOS_CANTON!F199-MIN([1]DATOS_CANTON!F$3:F$219))/(MAX([1]DATOS_CANTON!F$3:F$219)-MIN([1]DATOS_CANTON!F$3:F$219))</f>
        <v>0</v>
      </c>
      <c r="G198" s="500">
        <f>([1]DATOS_CANTON!G199-MIN([1]DATOS_CANTON!G$3:G$219))/(MAX([1]DATOS_CANTON!G$3:G$219)-MIN([1]DATOS_CANTON!G$3:G$219))</f>
        <v>2.7834288474920333E-3</v>
      </c>
      <c r="H198" s="500">
        <f>([1]DATOS_CANTON!H199-MIN([1]DATOS_CANTON!H$3:H$219))/(MAX([1]DATOS_CANTON!H$3:H$219)-MIN([1]DATOS_CANTON!H$3:H$219))</f>
        <v>2.2144307067724672E-2</v>
      </c>
      <c r="I198" s="500">
        <f>([1]DATOS_CANTON!I199-MIN([1]DATOS_CANTON!I$3:I$219))/(MAX([1]DATOS_CANTON!I$3:I$219)-MIN([1]DATOS_CANTON!I$3:I$219))</f>
        <v>1.5754264516429448E-3</v>
      </c>
      <c r="J198" s="500">
        <f>(MAX([1]DATOS_CANTON!J$3:J$219)-[1]DATOS_CANTON!J199)/(MAX([1]DATOS_CANTON!J$3:J$219)-MIN([1]DATOS_CANTON!J$3:J$219))</f>
        <v>0.99934407058550134</v>
      </c>
      <c r="K198" s="500">
        <f>(MAX([1]DATOS_CANTON!K$3:K$219)-[1]DATOS_CANTON!K199)/(MAX([1]DATOS_CANTON!K$3:K$219)-MIN([1]DATOS_CANTON!K$3:K$219))</f>
        <v>0.99961689138252774</v>
      </c>
      <c r="L198" s="500">
        <f>(MAX([1]DATOS_CANTON!L$3:L$219)-[1]DATOS_CANTON!L199)/(MAX([1]DATOS_CANTON!L$3:L$219)-MIN([1]DATOS_CANTON!L$3:L$219))</f>
        <v>0.99857906338709423</v>
      </c>
      <c r="M198" s="500">
        <f>(MAX([1]DATOS_CANTON!M$3:M$219)-[1]DATOS_CANTON!M199)/(MAX([1]DATOS_CANTON!M$3:M$219)-MIN([1]DATOS_CANTON!M$3:M$219))</f>
        <v>0.99849644904315782</v>
      </c>
      <c r="N198" s="500">
        <f>(MAX([1]DATOS_CANTON!N$3:N$219)-[1]DATOS_CANTON!N199)/(MAX([1]DATOS_CANTON!N$3:N$219)-MIN([1]DATOS_CANTON!N$3:N$219))</f>
        <v>0.99993054986697627</v>
      </c>
      <c r="O198" s="500">
        <f>(MAX([1]DATOS_CANTON!O$3:O$219)-[1]DATOS_CANTON!O199)/(MAX([1]DATOS_CANTON!O$3:O$219)-MIN([1]DATOS_CANTON!O$3:O$219))</f>
        <v>0.9994106992746401</v>
      </c>
      <c r="P198" s="500">
        <f>(MAX([1]DATOS_CANTON!P$3:P$219)-[1]DATOS_CANTON!P199)/(MAX([1]DATOS_CANTON!P$3:P$219)-MIN([1]DATOS_CANTON!P$3:P$219))</f>
        <v>0.99970348353892391</v>
      </c>
      <c r="Q198" s="500">
        <f>([1]DATOS_CANTON!Q199-MIN([1]DATOS_CANTON!Q$3:Q$219))/(MAX([1]DATOS_CANTON!Q$3:Q$219)-MIN([1]DATOS_CANTON!Q$3:Q$219))</f>
        <v>1.0260252675491311E-3</v>
      </c>
      <c r="R198" s="500">
        <f>(MAX([1]DATOS_CANTON!R$3:R$219)-[1]DATOS_CANTON!R199)/(MAX([1]DATOS_CANTON!R$3:R$219)-MIN([1]DATOS_CANTON!R$3:R$219))</f>
        <v>0.99971427062919471</v>
      </c>
      <c r="S198" s="500">
        <f>(MAX([1]DATOS_CANTON!S$3:S$219)-[1]DATOS_CANTON!S199)/(MAX([1]DATOS_CANTON!S$3:S$219)-MIN([1]DATOS_CANTON!S$3:S$219))</f>
        <v>0.99992351231451737</v>
      </c>
      <c r="T198" s="500">
        <f>([1]DATOS_CANTON!T199-MIN([1]DATOS_CANTON!T$3:T$219))/(MAX([1]DATOS_CANTON!T$3:T$219)-MIN([1]DATOS_CANTON!T$3:T$219))</f>
        <v>0.2803123827027546</v>
      </c>
      <c r="U198" s="500">
        <f>(MAX([1]DATOS_CANTON!U$3:U$219)-[1]DATOS_CANTON!U199)/(MAX([1]DATOS_CANTON!U$3:U$219)-MIN([1]DATOS_CANTON!U$3:U$219))</f>
        <v>0.98402365497826416</v>
      </c>
      <c r="V198" s="500">
        <f>(MAX([1]DATOS_CANTON!V$3:V$219)-[1]DATOS_CANTON!V199)/(MAX([1]DATOS_CANTON!V$3:V$219)-MIN([1]DATOS_CANTON!V$3:V$219))</f>
        <v>0.99981526992834624</v>
      </c>
      <c r="W198" s="500">
        <f>(MAX([1]DATOS_CANTON!W$3:W$219)-[1]DATOS_CANTON!W199)/(MAX([1]DATOS_CANTON!W$3:W$219)-MIN([1]DATOS_CANTON!W$3:W$219))</f>
        <v>0.99889046415582816</v>
      </c>
      <c r="X198" s="500">
        <f>([1]DATOS_CANTON!X199-MIN([1]DATOS_CANTON!X$3:X$219))/(MAX([1]DATOS_CANTON!X$3:X$219)-MIN([1]DATOS_CANTON!X$3:X$219))</f>
        <v>0</v>
      </c>
      <c r="Y198" s="500">
        <f>(MAX([1]DATOS_CANTON!Y$3:Y$219)-[1]DATOS_CANTON!Y199)/(MAX([1]DATOS_CANTON!Y$3:Y$219)-MIN([1]DATOS_CANTON!Y$3:Y$219))</f>
        <v>1</v>
      </c>
      <c r="Z198" s="500">
        <f>(MAX([1]DATOS_CANTON!Z$3:Z$219)-[1]DATOS_CANTON!Z199)/(MAX([1]DATOS_CANTON!Z$3:Z$219)-MIN([1]DATOS_CANTON!Z$3:Z$219))</f>
        <v>1</v>
      </c>
      <c r="AA198" s="500">
        <f>(MAX([1]DATOS_CANTON!AA$3:AA$219)-[1]DATOS_CANTON!AA199)/(MAX([1]DATOS_CANTON!AA$3:AA$219)-MIN([1]DATOS_CANTON!AA$3:AA$219))</f>
        <v>0.99878019029031473</v>
      </c>
      <c r="AB198" s="500">
        <f>(MAX([1]DATOS_CANTON!AB$3:AB$219)-[1]DATOS_CANTON!AB199)/(MAX([1]DATOS_CANTON!AB$3:AB$219)-MIN([1]DATOS_CANTON!AB$3:AB$219))</f>
        <v>1</v>
      </c>
      <c r="AC198" s="500">
        <f>(MAX([1]DATOS_CANTON!AC$3:AC$219)-[1]DATOS_CANTON!AC199)/(MAX([1]DATOS_CANTON!AC$3:AC$219)-MIN([1]DATOS_CANTON!AC$3:AC$219))</f>
        <v>0.99888859001065533</v>
      </c>
      <c r="AD198" s="500">
        <f>([1]DATOS_CANTON!AD199-MIN([1]DATOS_CANTON!AD$3:AD$219))/(MAX([1]DATOS_CANTON!AD$3:AD$219)-MIN([1]DATOS_CANTON!AD$3:AD$219))</f>
        <v>0</v>
      </c>
      <c r="AE198" s="500">
        <f>(MAX([1]DATOS_CANTON!AE$3:AE$219)-[1]DATOS_CANTON!AE199)/(MAX([1]DATOS_CANTON!AE$3:AE$219)-MIN([1]DATOS_CANTON!AE$3:AE$219))</f>
        <v>1</v>
      </c>
      <c r="AF198" s="500">
        <f>(MAX([1]DATOS_CANTON!AF$3:AF$219)-[1]DATOS_CANTON!AF199)/(MAX([1]DATOS_CANTON!AF$3:AF$219)-MIN([1]DATOS_CANTON!AF$3:AF$219))</f>
        <v>1</v>
      </c>
      <c r="AG198" s="500">
        <f>([1]DATOS_CANTON!AG199-MIN([1]DATOS_CANTON!AG$3:AG$219))/(MAX([1]DATOS_CANTON!AG$3:AG$219)-MIN([1]DATOS_CANTON!AG$3:AG$219))</f>
        <v>1.1222828011045812E-2</v>
      </c>
      <c r="AH198" s="500">
        <f>(MAX([1]DATOS_CANTON!AH$3:AH$219)-[1]DATOS_CANTON!AH199)/(MAX([1]DATOS_CANTON!AH$3:AH$219)-MIN([1]DATOS_CANTON!AH$3:AH$219))</f>
        <v>1</v>
      </c>
      <c r="AI198" s="501">
        <f t="shared" si="12"/>
        <v>0.64450633495475462</v>
      </c>
      <c r="AJ198" s="501">
        <f t="shared" si="13"/>
        <v>0.92291161714271086</v>
      </c>
      <c r="AK198" s="501"/>
      <c r="AL198" s="502" t="str">
        <f t="shared" si="14"/>
        <v>MUY ALTAMENTE VULNERABLE</v>
      </c>
      <c r="AM198" s="503" t="str">
        <f t="shared" si="15"/>
        <v>5</v>
      </c>
    </row>
    <row r="199" spans="1:39">
      <c r="A199" s="492" t="str">
        <f>[1]DATOS_CANTON!A200</f>
        <v>ZAMORA CHINCHIPE</v>
      </c>
      <c r="B199" s="499">
        <f>[1]DATOS_CANTON!B200</f>
        <v>1905</v>
      </c>
      <c r="C199" s="492" t="str">
        <f>[1]DATOS_CANTON!C200</f>
        <v>YANTZAZA</v>
      </c>
      <c r="D199" s="500">
        <f>([1]DATOS_CANTON!D200-MIN([1]DATOS_CANTON!D$3:D$219))/(MAX([1]DATOS_CANTON!D$3:D$219)-MIN([1]DATOS_CANTON!D$3:D$219))</f>
        <v>8.4777476400546933E-2</v>
      </c>
      <c r="E199" s="500">
        <f>([1]DATOS_CANTON!E200-MIN([1]DATOS_CANTON!E$3:E$219))/(MAX([1]DATOS_CANTON!E$3:E$219)-MIN([1]DATOS_CANTON!E$3:E$219))</f>
        <v>4.6822694642484558E-3</v>
      </c>
      <c r="F199" s="500">
        <f>([1]DATOS_CANTON!F200-MIN([1]DATOS_CANTON!F$3:F$219))/(MAX([1]DATOS_CANTON!F$3:F$219)-MIN([1]DATOS_CANTON!F$3:F$219))</f>
        <v>2.7397260273972601E-2</v>
      </c>
      <c r="G199" s="500">
        <f>([1]DATOS_CANTON!G200-MIN([1]DATOS_CANTON!G$3:G$219))/(MAX([1]DATOS_CANTON!G$3:G$219)-MIN([1]DATOS_CANTON!G$3:G$219))</f>
        <v>9.6001701969231582E-3</v>
      </c>
      <c r="H199" s="500">
        <f>([1]DATOS_CANTON!H200-MIN([1]DATOS_CANTON!H$3:H$219))/(MAX([1]DATOS_CANTON!H$3:H$219)-MIN([1]DATOS_CANTON!H$3:H$219))</f>
        <v>4.5949437165528698E-2</v>
      </c>
      <c r="I199" s="500">
        <f>([1]DATOS_CANTON!I200-MIN([1]DATOS_CANTON!I$3:I$219))/(MAX([1]DATOS_CANTON!I$3:I$219)-MIN([1]DATOS_CANTON!I$3:I$219))</f>
        <v>6.9613671286882827E-3</v>
      </c>
      <c r="J199" s="500">
        <f>(MAX([1]DATOS_CANTON!J$3:J$219)-[1]DATOS_CANTON!J200)/(MAX([1]DATOS_CANTON!J$3:J$219)-MIN([1]DATOS_CANTON!J$3:J$219))</f>
        <v>0.99565774727601886</v>
      </c>
      <c r="K199" s="500">
        <f>(MAX([1]DATOS_CANTON!K$3:K$219)-[1]DATOS_CANTON!K200)/(MAX([1]DATOS_CANTON!K$3:K$219)-MIN([1]DATOS_CANTON!K$3:K$219))</f>
        <v>0.9949083628903691</v>
      </c>
      <c r="L199" s="500">
        <f>(MAX([1]DATOS_CANTON!L$3:L$219)-[1]DATOS_CANTON!L200)/(MAX([1]DATOS_CANTON!L$3:L$219)-MIN([1]DATOS_CANTON!L$3:L$219))</f>
        <v>0.9938246348541796</v>
      </c>
      <c r="M199" s="500">
        <f>(MAX([1]DATOS_CANTON!M$3:M$219)-[1]DATOS_CANTON!M200)/(MAX([1]DATOS_CANTON!M$3:M$219)-MIN([1]DATOS_CANTON!M$3:M$219))</f>
        <v>0.99508329052616129</v>
      </c>
      <c r="N199" s="500">
        <f>(MAX([1]DATOS_CANTON!N$3:N$219)-[1]DATOS_CANTON!N200)/(MAX([1]DATOS_CANTON!N$3:N$219)-MIN([1]DATOS_CANTON!N$3:N$219))</f>
        <v>0.99455261648924231</v>
      </c>
      <c r="O199" s="500">
        <f>(MAX([1]DATOS_CANTON!O$3:O$219)-[1]DATOS_CANTON!O200)/(MAX([1]DATOS_CANTON!O$3:O$219)-MIN([1]DATOS_CANTON!O$3:O$219))</f>
        <v>0.99593902470729956</v>
      </c>
      <c r="P199" s="500">
        <f>(MAX([1]DATOS_CANTON!P$3:P$219)-[1]DATOS_CANTON!P200)/(MAX([1]DATOS_CANTON!P$3:P$219)-MIN([1]DATOS_CANTON!P$3:P$219))</f>
        <v>0.99574816574564184</v>
      </c>
      <c r="Q199" s="500">
        <f>([1]DATOS_CANTON!Q200-MIN([1]DATOS_CANTON!Q$3:Q$219))/(MAX([1]DATOS_CANTON!Q$3:Q$219)-MIN([1]DATOS_CANTON!Q$3:Q$219))</f>
        <v>4.8543665200750661E-3</v>
      </c>
      <c r="R199" s="500">
        <f>(MAX([1]DATOS_CANTON!R$3:R$219)-[1]DATOS_CANTON!R200)/(MAX([1]DATOS_CANTON!R$3:R$219)-MIN([1]DATOS_CANTON!R$3:R$219))</f>
        <v>0.99744396443290484</v>
      </c>
      <c r="S199" s="500">
        <f>(MAX([1]DATOS_CANTON!S$3:S$219)-[1]DATOS_CANTON!S200)/(MAX([1]DATOS_CANTON!S$3:S$219)-MIN([1]DATOS_CANTON!S$3:S$219))</f>
        <v>0.9978528814003802</v>
      </c>
      <c r="T199" s="500">
        <f>([1]DATOS_CANTON!T200-MIN([1]DATOS_CANTON!T$3:T$219))/(MAX([1]DATOS_CANTON!T$3:T$219)-MIN([1]DATOS_CANTON!T$3:T$219))</f>
        <v>0.39481707982767678</v>
      </c>
      <c r="U199" s="500">
        <f>(MAX([1]DATOS_CANTON!U$3:U$219)-[1]DATOS_CANTON!U200)/(MAX([1]DATOS_CANTON!U$3:U$219)-MIN([1]DATOS_CANTON!U$3:U$219))</f>
        <v>0.52519679181346246</v>
      </c>
      <c r="V199" s="500">
        <f>(MAX([1]DATOS_CANTON!V$3:V$219)-[1]DATOS_CANTON!V200)/(MAX([1]DATOS_CANTON!V$3:V$219)-MIN([1]DATOS_CANTON!V$3:V$219))</f>
        <v>0.99961590692541691</v>
      </c>
      <c r="W199" s="500">
        <f>(MAX([1]DATOS_CANTON!W$3:W$219)-[1]DATOS_CANTON!W200)/(MAX([1]DATOS_CANTON!W$3:W$219)-MIN([1]DATOS_CANTON!W$3:W$219))</f>
        <v>0.99184285684932916</v>
      </c>
      <c r="X199" s="500">
        <f>([1]DATOS_CANTON!X200-MIN([1]DATOS_CANTON!X$3:X$219))/(MAX([1]DATOS_CANTON!X$3:X$219)-MIN([1]DATOS_CANTON!X$3:X$219))</f>
        <v>0.10638297872340426</v>
      </c>
      <c r="Y199" s="500">
        <f>(MAX([1]DATOS_CANTON!Y$3:Y$219)-[1]DATOS_CANTON!Y200)/(MAX([1]DATOS_CANTON!Y$3:Y$219)-MIN([1]DATOS_CANTON!Y$3:Y$219))</f>
        <v>0.66509668128068045</v>
      </c>
      <c r="Z199" s="500">
        <f>(MAX([1]DATOS_CANTON!Z$3:Z$219)-[1]DATOS_CANTON!Z200)/(MAX([1]DATOS_CANTON!Z$3:Z$219)-MIN([1]DATOS_CANTON!Z$3:Z$219))</f>
        <v>0.99457340970756702</v>
      </c>
      <c r="AA199" s="500">
        <f>(MAX([1]DATOS_CANTON!AA$3:AA$219)-[1]DATOS_CANTON!AA200)/(MAX([1]DATOS_CANTON!AA$3:AA$219)-MIN([1]DATOS_CANTON!AA$3:AA$219))</f>
        <v>0.98828982678702126</v>
      </c>
      <c r="AB199" s="500">
        <f>(MAX([1]DATOS_CANTON!AB$3:AB$219)-[1]DATOS_CANTON!AB200)/(MAX([1]DATOS_CANTON!AB$3:AB$219)-MIN([1]DATOS_CANTON!AB$3:AB$219))</f>
        <v>0.16708738199799433</v>
      </c>
      <c r="AC199" s="500">
        <f>(MAX([1]DATOS_CANTON!AC$3:AC$219)-[1]DATOS_CANTON!AC200)/(MAX([1]DATOS_CANTON!AC$3:AC$219)-MIN([1]DATOS_CANTON!AC$3:AC$219))</f>
        <v>0.99465146975109009</v>
      </c>
      <c r="AD199" s="500">
        <f>([1]DATOS_CANTON!AD200-MIN([1]DATOS_CANTON!AD$3:AD$219))/(MAX([1]DATOS_CANTON!AD$3:AD$219)-MIN([1]DATOS_CANTON!AD$3:AD$219))</f>
        <v>3.7366548042704624E-2</v>
      </c>
      <c r="AE199" s="500">
        <f>(MAX([1]DATOS_CANTON!AE$3:AE$219)-[1]DATOS_CANTON!AE200)/(MAX([1]DATOS_CANTON!AE$3:AE$219)-MIN([1]DATOS_CANTON!AE$3:AE$219))</f>
        <v>0.98191933240611962</v>
      </c>
      <c r="AF199" s="500">
        <f>(MAX([1]DATOS_CANTON!AF$3:AF$219)-[1]DATOS_CANTON!AF200)/(MAX([1]DATOS_CANTON!AF$3:AF$219)-MIN([1]DATOS_CANTON!AF$3:AF$219))</f>
        <v>0.98901098901098905</v>
      </c>
      <c r="AG199" s="500">
        <f>([1]DATOS_CANTON!AG200-MIN([1]DATOS_CANTON!AG$3:AG$219))/(MAX([1]DATOS_CANTON!AG$3:AG$219)-MIN([1]DATOS_CANTON!AG$3:AG$219))</f>
        <v>5.2290589818027328E-3</v>
      </c>
      <c r="AH199" s="500">
        <f>(MAX([1]DATOS_CANTON!AH$3:AH$219)-[1]DATOS_CANTON!AH200)/(MAX([1]DATOS_CANTON!AH$3:AH$219)-MIN([1]DATOS_CANTON!AH$3:AH$219))</f>
        <v>1</v>
      </c>
      <c r="AI199" s="501">
        <f t="shared" si="12"/>
        <v>0.55778427622190152</v>
      </c>
      <c r="AJ199" s="501">
        <f t="shared" si="13"/>
        <v>0.70379427458456389</v>
      </c>
      <c r="AK199" s="501"/>
      <c r="AL199" s="502" t="str">
        <f t="shared" si="14"/>
        <v>MODERADAMENTE VULNERABLE</v>
      </c>
      <c r="AM199" s="503" t="str">
        <f t="shared" si="15"/>
        <v>2</v>
      </c>
    </row>
    <row r="200" spans="1:39">
      <c r="A200" s="492" t="str">
        <f>[1]DATOS_CANTON!A201</f>
        <v>ZAMORA CHINCHIPE</v>
      </c>
      <c r="B200" s="499">
        <f>[1]DATOS_CANTON!B201</f>
        <v>1906</v>
      </c>
      <c r="C200" s="492" t="str">
        <f>[1]DATOS_CANTON!C201</f>
        <v>EL PANGUI</v>
      </c>
      <c r="D200" s="500">
        <f>([1]DATOS_CANTON!D201-MIN([1]DATOS_CANTON!D$3:D$219))/(MAX([1]DATOS_CANTON!D$3:D$219)-MIN([1]DATOS_CANTON!D$3:D$219))</f>
        <v>0.16289839564405509</v>
      </c>
      <c r="E200" s="500">
        <f>([1]DATOS_CANTON!E201-MIN([1]DATOS_CANTON!E$3:E$219))/(MAX([1]DATOS_CANTON!E$3:E$219)-MIN([1]DATOS_CANTON!E$3:E$219))</f>
        <v>3.4433587209627401E-3</v>
      </c>
      <c r="F200" s="500">
        <f>([1]DATOS_CANTON!F201-MIN([1]DATOS_CANTON!F$3:F$219))/(MAX([1]DATOS_CANTON!F$3:F$219)-MIN([1]DATOS_CANTON!F$3:F$219))</f>
        <v>0</v>
      </c>
      <c r="G200" s="500">
        <f>([1]DATOS_CANTON!G201-MIN([1]DATOS_CANTON!G$3:G$219))/(MAX([1]DATOS_CANTON!G$3:G$219)-MIN([1]DATOS_CANTON!G$3:G$219))</f>
        <v>4.1973043289410114E-3</v>
      </c>
      <c r="H200" s="500">
        <f>([1]DATOS_CANTON!H201-MIN([1]DATOS_CANTON!H$3:H$219))/(MAX([1]DATOS_CANTON!H$3:H$219)-MIN([1]DATOS_CANTON!H$3:H$219))</f>
        <v>3.8752537368518178E-2</v>
      </c>
      <c r="I200" s="500">
        <f>([1]DATOS_CANTON!I201-MIN([1]DATOS_CANTON!I$3:I$219))/(MAX([1]DATOS_CANTON!I$3:I$219)-MIN([1]DATOS_CANTON!I$3:I$219))</f>
        <v>3.3060673320191845E-3</v>
      </c>
      <c r="J200" s="500">
        <f>(MAX([1]DATOS_CANTON!J$3:J$219)-[1]DATOS_CANTON!J201)/(MAX([1]DATOS_CANTON!J$3:J$219)-MIN([1]DATOS_CANTON!J$3:J$219))</f>
        <v>0.99824960550530928</v>
      </c>
      <c r="K200" s="500">
        <f>(MAX([1]DATOS_CANTON!K$3:K$219)-[1]DATOS_CANTON!K201)/(MAX([1]DATOS_CANTON!K$3:K$219)-MIN([1]DATOS_CANTON!K$3:K$219))</f>
        <v>0.99743564393143591</v>
      </c>
      <c r="L200" s="500">
        <f>(MAX([1]DATOS_CANTON!L$3:L$219)-[1]DATOS_CANTON!L201)/(MAX([1]DATOS_CANTON!L$3:L$219)-MIN([1]DATOS_CANTON!L$3:L$219))</f>
        <v>0.99741503718857538</v>
      </c>
      <c r="M200" s="500">
        <f>(MAX([1]DATOS_CANTON!M$3:M$219)-[1]DATOS_CANTON!M201)/(MAX([1]DATOS_CANTON!M$3:M$219)-MIN([1]DATOS_CANTON!M$3:M$219))</f>
        <v>0.99778218080118719</v>
      </c>
      <c r="N200" s="500">
        <f>(MAX([1]DATOS_CANTON!N$3:N$219)-[1]DATOS_CANTON!N201)/(MAX([1]DATOS_CANTON!N$3:N$219)-MIN([1]DATOS_CANTON!N$3:N$219))</f>
        <v>0.99786663437532275</v>
      </c>
      <c r="O200" s="500">
        <f>(MAX([1]DATOS_CANTON!O$3:O$219)-[1]DATOS_CANTON!O201)/(MAX([1]DATOS_CANTON!O$3:O$219)-MIN([1]DATOS_CANTON!O$3:O$219))</f>
        <v>0.99836209063098513</v>
      </c>
      <c r="P200" s="500">
        <f>(MAX([1]DATOS_CANTON!P$3:P$219)-[1]DATOS_CANTON!P201)/(MAX([1]DATOS_CANTON!P$3:P$219)-MIN([1]DATOS_CANTON!P$3:P$219))</f>
        <v>0.99831797507496745</v>
      </c>
      <c r="Q200" s="500">
        <f>([1]DATOS_CANTON!Q201-MIN([1]DATOS_CANTON!Q$3:Q$219))/(MAX([1]DATOS_CANTON!Q$3:Q$219)-MIN([1]DATOS_CANTON!Q$3:Q$219))</f>
        <v>1.9109410067767354E-3</v>
      </c>
      <c r="R200" s="500">
        <f>(MAX([1]DATOS_CANTON!R$3:R$219)-[1]DATOS_CANTON!R201)/(MAX([1]DATOS_CANTON!R$3:R$219)-MIN([1]DATOS_CANTON!R$3:R$219))</f>
        <v>0.99922045573834639</v>
      </c>
      <c r="S200" s="500">
        <f>(MAX([1]DATOS_CANTON!S$3:S$219)-[1]DATOS_CANTON!S201)/(MAX([1]DATOS_CANTON!S$3:S$219)-MIN([1]DATOS_CANTON!S$3:S$219))</f>
        <v>0.99939356192224482</v>
      </c>
      <c r="T200" s="500">
        <f>([1]DATOS_CANTON!T201-MIN([1]DATOS_CANTON!T$3:T$219))/(MAX([1]DATOS_CANTON!T$3:T$219)-MIN([1]DATOS_CANTON!T$3:T$219))</f>
        <v>0.36624458723588488</v>
      </c>
      <c r="U200" s="500">
        <f>(MAX([1]DATOS_CANTON!U$3:U$219)-[1]DATOS_CANTON!U201)/(MAX([1]DATOS_CANTON!U$3:U$219)-MIN([1]DATOS_CANTON!U$3:U$219))</f>
        <v>0.98129909937632487</v>
      </c>
      <c r="V200" s="500">
        <f>(MAX([1]DATOS_CANTON!V$3:V$219)-[1]DATOS_CANTON!V201)/(MAX([1]DATOS_CANTON!V$3:V$219)-MIN([1]DATOS_CANTON!V$3:V$219))</f>
        <v>0.99975331927957511</v>
      </c>
      <c r="W200" s="500">
        <f>(MAX([1]DATOS_CANTON!W$3:W$219)-[1]DATOS_CANTON!W201)/(MAX([1]DATOS_CANTON!W$3:W$219)-MIN([1]DATOS_CANTON!W$3:W$219))</f>
        <v>0.99691795598841149</v>
      </c>
      <c r="X200" s="500">
        <f>([1]DATOS_CANTON!X201-MIN([1]DATOS_CANTON!X$3:X$219))/(MAX([1]DATOS_CANTON!X$3:X$219)-MIN([1]DATOS_CANTON!X$3:X$219))</f>
        <v>0</v>
      </c>
      <c r="Y200" s="500">
        <f>(MAX([1]DATOS_CANTON!Y$3:Y$219)-[1]DATOS_CANTON!Y201)/(MAX([1]DATOS_CANTON!Y$3:Y$219)-MIN([1]DATOS_CANTON!Y$3:Y$219))</f>
        <v>0.7544427697490913</v>
      </c>
      <c r="Z200" s="500">
        <f>(MAX([1]DATOS_CANTON!Z$3:Z$219)-[1]DATOS_CANTON!Z201)/(MAX([1]DATOS_CANTON!Z$3:Z$219)-MIN([1]DATOS_CANTON!Z$3:Z$219))</f>
        <v>0.99969852276153148</v>
      </c>
      <c r="AA200" s="500">
        <f>(MAX([1]DATOS_CANTON!AA$3:AA$219)-[1]DATOS_CANTON!AA201)/(MAX([1]DATOS_CANTON!AA$3:AA$219)-MIN([1]DATOS_CANTON!AA$3:AA$219))</f>
        <v>0.995608685045133</v>
      </c>
      <c r="AB200" s="500">
        <f>(MAX([1]DATOS_CANTON!AB$3:AB$219)-[1]DATOS_CANTON!AB201)/(MAX([1]DATOS_CANTON!AB$3:AB$219)-MIN([1]DATOS_CANTON!AB$3:AB$219))</f>
        <v>0.3136739293764087</v>
      </c>
      <c r="AC200" s="500">
        <f>(MAX([1]DATOS_CANTON!AC$3:AC$219)-[1]DATOS_CANTON!AC201)/(MAX([1]DATOS_CANTON!AC$3:AC$219)-MIN([1]DATOS_CANTON!AC$3:AC$219))</f>
        <v>0.99784182112763287</v>
      </c>
      <c r="AD200" s="500">
        <f>([1]DATOS_CANTON!AD201-MIN([1]DATOS_CANTON!AD$3:AD$219))/(MAX([1]DATOS_CANTON!AD$3:AD$219)-MIN([1]DATOS_CANTON!AD$3:AD$219))</f>
        <v>3.5587188612099642E-3</v>
      </c>
      <c r="AE200" s="500">
        <f>(MAX([1]DATOS_CANTON!AE$3:AE$219)-[1]DATOS_CANTON!AE201)/(MAX([1]DATOS_CANTON!AE$3:AE$219)-MIN([1]DATOS_CANTON!AE$3:AE$219))</f>
        <v>0.99930458970792768</v>
      </c>
      <c r="AF200" s="500">
        <f>(MAX([1]DATOS_CANTON!AF$3:AF$219)-[1]DATOS_CANTON!AF201)/(MAX([1]DATOS_CANTON!AF$3:AF$219)-MIN([1]DATOS_CANTON!AF$3:AF$219))</f>
        <v>1</v>
      </c>
      <c r="AG200" s="500">
        <f>([1]DATOS_CANTON!AG201-MIN([1]DATOS_CANTON!AG$3:AG$219))/(MAX([1]DATOS_CANTON!AG$3:AG$219)-MIN([1]DATOS_CANTON!AG$3:AG$219))</f>
        <v>2.1879204135098777E-3</v>
      </c>
      <c r="AH200" s="500">
        <f>(MAX([1]DATOS_CANTON!AH$3:AH$219)-[1]DATOS_CANTON!AH201)/(MAX([1]DATOS_CANTON!AH$3:AH$219)-MIN([1]DATOS_CANTON!AH$3:AH$219))</f>
        <v>1</v>
      </c>
      <c r="AI200" s="501">
        <f t="shared" si="12"/>
        <v>0.58649606637687968</v>
      </c>
      <c r="AJ200" s="501">
        <f t="shared" si="13"/>
        <v>0.7763392677589781</v>
      </c>
      <c r="AK200" s="501"/>
      <c r="AL200" s="502" t="str">
        <f t="shared" si="14"/>
        <v>VULNERABLE.</v>
      </c>
      <c r="AM200" s="503" t="str">
        <f t="shared" si="15"/>
        <v>3</v>
      </c>
    </row>
    <row r="201" spans="1:39" ht="27.6">
      <c r="A201" s="492" t="str">
        <f>[1]DATOS_CANTON!A202</f>
        <v>ZAMORA CHINCHIPE</v>
      </c>
      <c r="B201" s="499">
        <f>[1]DATOS_CANTON!B202</f>
        <v>1907</v>
      </c>
      <c r="C201" s="492" t="str">
        <f>[1]DATOS_CANTON!C202</f>
        <v>CENTINELA DEL CONDOR</v>
      </c>
      <c r="D201" s="500">
        <f>([1]DATOS_CANTON!D202-MIN([1]DATOS_CANTON!D$3:D$219))/(MAX([1]DATOS_CANTON!D$3:D$219)-MIN([1]DATOS_CANTON!D$3:D$219))</f>
        <v>9.5784358159322056E-2</v>
      </c>
      <c r="E201" s="500">
        <f>([1]DATOS_CANTON!E202-MIN([1]DATOS_CANTON!E$3:E$219))/(MAX([1]DATOS_CANTON!E$3:E$219)-MIN([1]DATOS_CANTON!E$3:E$219))</f>
        <v>6.3358267717073362E-3</v>
      </c>
      <c r="F201" s="500">
        <f>([1]DATOS_CANTON!F202-MIN([1]DATOS_CANTON!F$3:F$219))/(MAX([1]DATOS_CANTON!F$3:F$219)-MIN([1]DATOS_CANTON!F$3:F$219))</f>
        <v>4.5662100456621002E-3</v>
      </c>
      <c r="G201" s="500">
        <f>([1]DATOS_CANTON!G202-MIN([1]DATOS_CANTON!G$3:G$219))/(MAX([1]DATOS_CANTON!G$3:G$219)-MIN([1]DATOS_CANTON!G$3:G$219))</f>
        <v>2.5396572127594505E-3</v>
      </c>
      <c r="H201" s="500">
        <f>([1]DATOS_CANTON!H202-MIN([1]DATOS_CANTON!H$3:H$219))/(MAX([1]DATOS_CANTON!H$3:H$219)-MIN([1]DATOS_CANTON!H$3:H$219))</f>
        <v>3.0632958110352465E-2</v>
      </c>
      <c r="I201" s="500">
        <f>([1]DATOS_CANTON!I202-MIN([1]DATOS_CANTON!I$3:I$219))/(MAX([1]DATOS_CANTON!I$3:I$219)-MIN([1]DATOS_CANTON!I$3:I$219))</f>
        <v>1.8392909804895463E-3</v>
      </c>
      <c r="J201" s="500">
        <f>(MAX([1]DATOS_CANTON!J$3:J$219)-[1]DATOS_CANTON!J202)/(MAX([1]DATOS_CANTON!J$3:J$219)-MIN([1]DATOS_CANTON!J$3:J$219))</f>
        <v>0.9987331191879969</v>
      </c>
      <c r="K201" s="500">
        <f>(MAX([1]DATOS_CANTON!K$3:K$219)-[1]DATOS_CANTON!K202)/(MAX([1]DATOS_CANTON!K$3:K$219)-MIN([1]DATOS_CANTON!K$3:K$219))</f>
        <v>0.99825129453637673</v>
      </c>
      <c r="L201" s="500">
        <f>(MAX([1]DATOS_CANTON!L$3:L$219)-[1]DATOS_CANTON!L202)/(MAX([1]DATOS_CANTON!L$3:L$219)-MIN([1]DATOS_CANTON!L$3:L$219))</f>
        <v>0.99802083828916699</v>
      </c>
      <c r="M201" s="500">
        <f>(MAX([1]DATOS_CANTON!M$3:M$219)-[1]DATOS_CANTON!M202)/(MAX([1]DATOS_CANTON!M$3:M$219)-MIN([1]DATOS_CANTON!M$3:M$219))</f>
        <v>0.9984361113149548</v>
      </c>
      <c r="N201" s="500">
        <f>(MAX([1]DATOS_CANTON!N$3:N$219)-[1]DATOS_CANTON!N202)/(MAX([1]DATOS_CANTON!N$3:N$219)-MIN([1]DATOS_CANTON!N$3:N$219))</f>
        <v>0.99832429294422265</v>
      </c>
      <c r="O201" s="500">
        <f>(MAX([1]DATOS_CANTON!O$3:O$219)-[1]DATOS_CANTON!O202)/(MAX([1]DATOS_CANTON!O$3:O$219)-MIN([1]DATOS_CANTON!O$3:O$219))</f>
        <v>0.99867060689308529</v>
      </c>
      <c r="P201" s="500">
        <f>(MAX([1]DATOS_CANTON!P$3:P$219)-[1]DATOS_CANTON!P202)/(MAX([1]DATOS_CANTON!P$3:P$219)-MIN([1]DATOS_CANTON!P$3:P$219))</f>
        <v>0.99890747803924962</v>
      </c>
      <c r="Q201" s="500">
        <f>([1]DATOS_CANTON!Q202-MIN([1]DATOS_CANTON!Q$3:Q$219))/(MAX([1]DATOS_CANTON!Q$3:Q$219)-MIN([1]DATOS_CANTON!Q$3:Q$219))</f>
        <v>1.0677618886019771E-3</v>
      </c>
      <c r="R201" s="500">
        <f>(MAX([1]DATOS_CANTON!R$3:R$219)-[1]DATOS_CANTON!R202)/(MAX([1]DATOS_CANTON!R$3:R$219)-MIN([1]DATOS_CANTON!R$3:R$219))</f>
        <v>0.99935710891568807</v>
      </c>
      <c r="S201" s="500">
        <f>(MAX([1]DATOS_CANTON!S$3:S$219)-[1]DATOS_CANTON!S202)/(MAX([1]DATOS_CANTON!S$3:S$219)-MIN([1]DATOS_CANTON!S$3:S$219))</f>
        <v>0.99949190323215109</v>
      </c>
      <c r="T201" s="500">
        <f>([1]DATOS_CANTON!T202-MIN([1]DATOS_CANTON!T$3:T$219))/(MAX([1]DATOS_CANTON!T$3:T$219)-MIN([1]DATOS_CANTON!T$3:T$219))</f>
        <v>0.41872568453846865</v>
      </c>
      <c r="U201" s="500">
        <f>(MAX([1]DATOS_CANTON!U$3:U$219)-[1]DATOS_CANTON!U202)/(MAX([1]DATOS_CANTON!U$3:U$219)-MIN([1]DATOS_CANTON!U$3:U$219))</f>
        <v>0.97083103256888237</v>
      </c>
      <c r="V201" s="500">
        <f>(MAX([1]DATOS_CANTON!V$3:V$219)-[1]DATOS_CANTON!V202)/(MAX([1]DATOS_CANTON!V$3:V$219)-MIN([1]DATOS_CANTON!V$3:V$219))</f>
        <v>0.99985047074914024</v>
      </c>
      <c r="W201" s="500">
        <f>(MAX([1]DATOS_CANTON!W$3:W$219)-[1]DATOS_CANTON!W202)/(MAX([1]DATOS_CANTON!W$3:W$219)-MIN([1]DATOS_CANTON!W$3:W$219))</f>
        <v>0.99831514927366494</v>
      </c>
      <c r="X201" s="500">
        <f>([1]DATOS_CANTON!X202-MIN([1]DATOS_CANTON!X$3:X$219))/(MAX([1]DATOS_CANTON!X$3:X$219)-MIN([1]DATOS_CANTON!X$3:X$219))</f>
        <v>2.1276595744680851E-2</v>
      </c>
      <c r="Y201" s="500">
        <f>(MAX([1]DATOS_CANTON!Y$3:Y$219)-[1]DATOS_CANTON!Y202)/(MAX([1]DATOS_CANTON!Y$3:Y$219)-MIN([1]DATOS_CANTON!Y$3:Y$219))</f>
        <v>0.78793332742264377</v>
      </c>
      <c r="Z201" s="500">
        <f>(MAX([1]DATOS_CANTON!Z$3:Z$219)-[1]DATOS_CANTON!Z202)/(MAX([1]DATOS_CANTON!Z$3:Z$219)-MIN([1]DATOS_CANTON!Z$3:Z$219))</f>
        <v>0.99909556828459456</v>
      </c>
      <c r="AA201" s="500">
        <f>(MAX([1]DATOS_CANTON!AA$3:AA$219)-[1]DATOS_CANTON!AA202)/(MAX([1]DATOS_CANTON!AA$3:AA$219)-MIN([1]DATOS_CANTON!AA$3:AA$219))</f>
        <v>0.99914613320322032</v>
      </c>
      <c r="AB201" s="500">
        <f>(MAX([1]DATOS_CANTON!AB$3:AB$219)-[1]DATOS_CANTON!AB202)/(MAX([1]DATOS_CANTON!AB$3:AB$219)-MIN([1]DATOS_CANTON!AB$3:AB$219))</f>
        <v>0.16838842975206605</v>
      </c>
      <c r="AC201" s="500">
        <f>(MAX([1]DATOS_CANTON!AC$3:AC$219)-[1]DATOS_CANTON!AC202)/(MAX([1]DATOS_CANTON!AC$3:AC$219)-MIN([1]DATOS_CANTON!AC$3:AC$219))</f>
        <v>0.9986404515702576</v>
      </c>
      <c r="AD201" s="500">
        <f>([1]DATOS_CANTON!AD202-MIN([1]DATOS_CANTON!AD$3:AD$219))/(MAX([1]DATOS_CANTON!AD$3:AD$219)-MIN([1]DATOS_CANTON!AD$3:AD$219))</f>
        <v>3.5587188612099642E-3</v>
      </c>
      <c r="AE201" s="500">
        <f>(MAX([1]DATOS_CANTON!AE$3:AE$219)-[1]DATOS_CANTON!AE202)/(MAX([1]DATOS_CANTON!AE$3:AE$219)-MIN([1]DATOS_CANTON!AE$3:AE$219))</f>
        <v>0.99652294853963841</v>
      </c>
      <c r="AF201" s="500">
        <f>(MAX([1]DATOS_CANTON!AF$3:AF$219)-[1]DATOS_CANTON!AF202)/(MAX([1]DATOS_CANTON!AF$3:AF$219)-MIN([1]DATOS_CANTON!AF$3:AF$219))</f>
        <v>1</v>
      </c>
      <c r="AG201" s="500">
        <f>([1]DATOS_CANTON!AG202-MIN([1]DATOS_CANTON!AG$3:AG$219))/(MAX([1]DATOS_CANTON!AG$3:AG$219)-MIN([1]DATOS_CANTON!AG$3:AG$219))</f>
        <v>3.0588401897613821E-3</v>
      </c>
      <c r="AH201" s="500">
        <f>(MAX([1]DATOS_CANTON!AH$3:AH$219)-[1]DATOS_CANTON!AH202)/(MAX([1]DATOS_CANTON!AH$3:AH$219)-MIN([1]DATOS_CANTON!AH$3:AH$219))</f>
        <v>1</v>
      </c>
      <c r="AI201" s="501">
        <f t="shared" si="12"/>
        <v>0.57758743697224979</v>
      </c>
      <c r="AJ201" s="501">
        <f t="shared" si="13"/>
        <v>0.75383017111736006</v>
      </c>
      <c r="AK201" s="501"/>
      <c r="AL201" s="502" t="str">
        <f t="shared" si="14"/>
        <v>VULNERABLE.</v>
      </c>
      <c r="AM201" s="503" t="str">
        <f t="shared" si="15"/>
        <v>3</v>
      </c>
    </row>
    <row r="202" spans="1:39">
      <c r="A202" s="492" t="str">
        <f>[1]DATOS_CANTON!A203</f>
        <v>ZAMORA CHINCHIPE</v>
      </c>
      <c r="B202" s="499">
        <f>[1]DATOS_CANTON!B203</f>
        <v>1908</v>
      </c>
      <c r="C202" s="492" t="str">
        <f>[1]DATOS_CANTON!C203</f>
        <v>PALANDA</v>
      </c>
      <c r="D202" s="500">
        <f>([1]DATOS_CANTON!D203-MIN([1]DATOS_CANTON!D$3:D$219))/(MAX([1]DATOS_CANTON!D$3:D$219)-MIN([1]DATOS_CANTON!D$3:D$219))</f>
        <v>7.3200833492941042E-2</v>
      </c>
      <c r="E202" s="500">
        <f>([1]DATOS_CANTON!E203-MIN([1]DATOS_CANTON!E$3:E$219))/(MAX([1]DATOS_CANTON!E$3:E$219)-MIN([1]DATOS_CANTON!E$3:E$219))</f>
        <v>9.4569167121664967E-4</v>
      </c>
      <c r="F202" s="500">
        <f>([1]DATOS_CANTON!F203-MIN([1]DATOS_CANTON!F$3:F$219))/(MAX([1]DATOS_CANTON!F$3:F$219)-MIN([1]DATOS_CANTON!F$3:F$219))</f>
        <v>0</v>
      </c>
      <c r="G202" s="500">
        <f>([1]DATOS_CANTON!G203-MIN([1]DATOS_CANTON!G$3:G$219))/(MAX([1]DATOS_CANTON!G$3:G$219)-MIN([1]DATOS_CANTON!G$3:G$219))</f>
        <v>3.6299812517451833E-3</v>
      </c>
      <c r="H202" s="500">
        <f>([1]DATOS_CANTON!H203-MIN([1]DATOS_CANTON!H$3:H$219))/(MAX([1]DATOS_CANTON!H$3:H$219)-MIN([1]DATOS_CANTON!H$3:H$219))</f>
        <v>2.3251522421110907E-2</v>
      </c>
      <c r="I202" s="500">
        <f>([1]DATOS_CANTON!I203-MIN([1]DATOS_CANTON!I$3:I$219))/(MAX([1]DATOS_CANTON!I$3:I$219)-MIN([1]DATOS_CANTON!I$3:I$219))</f>
        <v>2.5067130240427151E-3</v>
      </c>
      <c r="J202" s="500">
        <f>(MAX([1]DATOS_CANTON!J$3:J$219)-[1]DATOS_CANTON!J203)/(MAX([1]DATOS_CANTON!J$3:J$219)-MIN([1]DATOS_CANTON!J$3:J$219))</f>
        <v>0.99882682339006812</v>
      </c>
      <c r="K202" s="500">
        <f>(MAX([1]DATOS_CANTON!K$3:K$219)-[1]DATOS_CANTON!K203)/(MAX([1]DATOS_CANTON!K$3:K$219)-MIN([1]DATOS_CANTON!K$3:K$219))</f>
        <v>0.99936354536129612</v>
      </c>
      <c r="L202" s="500">
        <f>(MAX([1]DATOS_CANTON!L$3:L$219)-[1]DATOS_CANTON!L203)/(MAX([1]DATOS_CANTON!L$3:L$219)-MIN([1]DATOS_CANTON!L$3:L$219))</f>
        <v>0.99746102732448416</v>
      </c>
      <c r="M202" s="500">
        <f>(MAX([1]DATOS_CANTON!M$3:M$219)-[1]DATOS_CANTON!M203)/(MAX([1]DATOS_CANTON!M$3:M$219)-MIN([1]DATOS_CANTON!M$3:M$219))</f>
        <v>0.99866767773130138</v>
      </c>
      <c r="N202" s="500">
        <f>(MAX([1]DATOS_CANTON!N$3:N$219)-[1]DATOS_CANTON!N203)/(MAX([1]DATOS_CANTON!N$3:N$219)-MIN([1]DATOS_CANTON!N$3:N$219))</f>
        <v>0.99812306563571807</v>
      </c>
      <c r="O202" s="500">
        <f>(MAX([1]DATOS_CANTON!O$3:O$219)-[1]DATOS_CANTON!O203)/(MAX([1]DATOS_CANTON!O$3:O$219)-MIN([1]DATOS_CANTON!O$3:O$219))</f>
        <v>0.99883179797384547</v>
      </c>
      <c r="P202" s="500">
        <f>(MAX([1]DATOS_CANTON!P$3:P$219)-[1]DATOS_CANTON!P203)/(MAX([1]DATOS_CANTON!P$3:P$219)-MIN([1]DATOS_CANTON!P$3:P$219))</f>
        <v>0.99913869027973146</v>
      </c>
      <c r="Q202" s="500">
        <f>([1]DATOS_CANTON!Q203-MIN([1]DATOS_CANTON!Q$3:Q$219))/(MAX([1]DATOS_CANTON!Q$3:Q$219)-MIN([1]DATOS_CANTON!Q$3:Q$219))</f>
        <v>1.630709408279055E-3</v>
      </c>
      <c r="R202" s="500">
        <f>(MAX([1]DATOS_CANTON!R$3:R$219)-[1]DATOS_CANTON!R203)/(MAX([1]DATOS_CANTON!R$3:R$219)-MIN([1]DATOS_CANTON!R$3:R$219))</f>
        <v>0.99955587717363958</v>
      </c>
      <c r="S202" s="500">
        <f>(MAX([1]DATOS_CANTON!S$3:S$219)-[1]DATOS_CANTON!S203)/(MAX([1]DATOS_CANTON!S$3:S$219)-MIN([1]DATOS_CANTON!S$3:S$219))</f>
        <v>0.99976507353744615</v>
      </c>
      <c r="T202" s="500">
        <f>([1]DATOS_CANTON!T203-MIN([1]DATOS_CANTON!T$3:T$219))/(MAX([1]DATOS_CANTON!T$3:T$219)-MIN([1]DATOS_CANTON!T$3:T$219))</f>
        <v>0.54727963318318884</v>
      </c>
      <c r="U202" s="500">
        <f>(MAX([1]DATOS_CANTON!U$3:U$219)-[1]DATOS_CANTON!U203)/(MAX([1]DATOS_CANTON!U$3:U$219)-MIN([1]DATOS_CANTON!U$3:U$219))</f>
        <v>0.9466076178479087</v>
      </c>
      <c r="V202" s="500">
        <f>(MAX([1]DATOS_CANTON!V$3:V$219)-[1]DATOS_CANTON!V203)/(MAX([1]DATOS_CANTON!V$3:V$219)-MIN([1]DATOS_CANTON!V$3:V$219))</f>
        <v>0.99943017539703038</v>
      </c>
      <c r="W202" s="500">
        <f>(MAX([1]DATOS_CANTON!W$3:W$219)-[1]DATOS_CANTON!W203)/(MAX([1]DATOS_CANTON!W$3:W$219)-MIN([1]DATOS_CANTON!W$3:W$219))</f>
        <v>0.9985822597546693</v>
      </c>
      <c r="X202" s="500">
        <f>([1]DATOS_CANTON!X203-MIN([1]DATOS_CANTON!X$3:X$219))/(MAX([1]DATOS_CANTON!X$3:X$219)-MIN([1]DATOS_CANTON!X$3:X$219))</f>
        <v>6.3829787234042548E-2</v>
      </c>
      <c r="Y202" s="500">
        <f>(MAX([1]DATOS_CANTON!Y$3:Y$219)-[1]DATOS_CANTON!Y203)/(MAX([1]DATOS_CANTON!Y$3:Y$219)-MIN([1]DATOS_CANTON!Y$3:Y$219))</f>
        <v>0.78625831608917574</v>
      </c>
      <c r="Z202" s="500">
        <f>(MAX([1]DATOS_CANTON!Z$3:Z$219)-[1]DATOS_CANTON!Z203)/(MAX([1]DATOS_CANTON!Z$3:Z$219)-MIN([1]DATOS_CANTON!Z$3:Z$219))</f>
        <v>0.99939704552306297</v>
      </c>
      <c r="AA202" s="500">
        <f>(MAX([1]DATOS_CANTON!AA$3:AA$219)-[1]DATOS_CANTON!AA203)/(MAX([1]DATOS_CANTON!AA$3:AA$219)-MIN([1]DATOS_CANTON!AA$3:AA$219))</f>
        <v>0.99743839960966085</v>
      </c>
      <c r="AB202" s="500">
        <f>(MAX([1]DATOS_CANTON!AB$3:AB$219)-[1]DATOS_CANTON!AB203)/(MAX([1]DATOS_CANTON!AB$3:AB$219)-MIN([1]DATOS_CANTON!AB$3:AB$219))</f>
        <v>0.11053719008264462</v>
      </c>
      <c r="AC202" s="500">
        <f>(MAX([1]DATOS_CANTON!AC$3:AC$219)-[1]DATOS_CANTON!AC203)/(MAX([1]DATOS_CANTON!AC$3:AC$219)-MIN([1]DATOS_CANTON!AC$3:AC$219))</f>
        <v>0.99817128225017782</v>
      </c>
      <c r="AD202" s="500">
        <f>([1]DATOS_CANTON!AD203-MIN([1]DATOS_CANTON!AD$3:AD$219))/(MAX([1]DATOS_CANTON!AD$3:AD$219)-MIN([1]DATOS_CANTON!AD$3:AD$219))</f>
        <v>7.1174377224199285E-3</v>
      </c>
      <c r="AE202" s="500">
        <f>(MAX([1]DATOS_CANTON!AE$3:AE$219)-[1]DATOS_CANTON!AE203)/(MAX([1]DATOS_CANTON!AE$3:AE$219)-MIN([1]DATOS_CANTON!AE$3:AE$219))</f>
        <v>0.99860917941585536</v>
      </c>
      <c r="AF202" s="500">
        <f>(MAX([1]DATOS_CANTON!AF$3:AF$219)-[1]DATOS_CANTON!AF203)/(MAX([1]DATOS_CANTON!AF$3:AF$219)-MIN([1]DATOS_CANTON!AF$3:AF$219))</f>
        <v>1</v>
      </c>
      <c r="AG202" s="500">
        <f>([1]DATOS_CANTON!AG203-MIN([1]DATOS_CANTON!AG$3:AG$219))/(MAX([1]DATOS_CANTON!AG$3:AG$219)-MIN([1]DATOS_CANTON!AG$3:AG$219))</f>
        <v>1.9825816044749698E-3</v>
      </c>
      <c r="AH202" s="500">
        <f>(MAX([1]DATOS_CANTON!AH$3:AH$219)-[1]DATOS_CANTON!AH203)/(MAX([1]DATOS_CANTON!AH$3:AH$219)-MIN([1]DATOS_CANTON!AH$3:AH$219))</f>
        <v>1</v>
      </c>
      <c r="AI202" s="501">
        <f t="shared" si="12"/>
        <v>0.57946752729362794</v>
      </c>
      <c r="AJ202" s="501">
        <f t="shared" si="13"/>
        <v>0.75858052415335886</v>
      </c>
      <c r="AK202" s="501"/>
      <c r="AL202" s="502" t="str">
        <f t="shared" si="14"/>
        <v>VULNERABLE.</v>
      </c>
      <c r="AM202" s="503" t="str">
        <f t="shared" si="15"/>
        <v>3</v>
      </c>
    </row>
    <row r="203" spans="1:39">
      <c r="A203" s="492" t="str">
        <f>[1]DATOS_CANTON!A204</f>
        <v>ZAMORA CHINCHIPE</v>
      </c>
      <c r="B203" s="499">
        <f>[1]DATOS_CANTON!B204</f>
        <v>1909</v>
      </c>
      <c r="C203" s="492" t="str">
        <f>[1]DATOS_CANTON!C204</f>
        <v>PAQUISHA</v>
      </c>
      <c r="D203" s="500">
        <f>([1]DATOS_CANTON!D204-MIN([1]DATOS_CANTON!D$3:D$219))/(MAX([1]DATOS_CANTON!D$3:D$219)-MIN([1]DATOS_CANTON!D$3:D$219))</f>
        <v>5.6530208854526143E-2</v>
      </c>
      <c r="E203" s="500">
        <f>([1]DATOS_CANTON!E204-MIN([1]DATOS_CANTON!E$3:E$219))/(MAX([1]DATOS_CANTON!E$3:E$219)-MIN([1]DATOS_CANTON!E$3:E$219))</f>
        <v>2.7247507718949414E-3</v>
      </c>
      <c r="F203" s="500">
        <f>([1]DATOS_CANTON!F204-MIN([1]DATOS_CANTON!F$3:F$219))/(MAX([1]DATOS_CANTON!F$3:F$219)-MIN([1]DATOS_CANTON!F$3:F$219))</f>
        <v>4.5662100456621002E-3</v>
      </c>
      <c r="G203" s="500">
        <f>([1]DATOS_CANTON!G204-MIN([1]DATOS_CANTON!G$3:G$219))/(MAX([1]DATOS_CANTON!G$3:G$219)-MIN([1]DATOS_CANTON!G$3:G$219))</f>
        <v>1.2720447121500214E-3</v>
      </c>
      <c r="H203" s="500">
        <f>([1]DATOS_CANTON!H204-MIN([1]DATOS_CANTON!H$3:H$219))/(MAX([1]DATOS_CANTON!H$3:H$219)-MIN([1]DATOS_CANTON!H$3:H$219))</f>
        <v>1.4762871378483115E-2</v>
      </c>
      <c r="I203" s="500">
        <f>([1]DATOS_CANTON!I204-MIN([1]DATOS_CANTON!I$3:I$219))/(MAX([1]DATOS_CANTON!I$3:I$219)-MIN([1]DATOS_CANTON!I$3:I$219))</f>
        <v>5.9757555062318597E-4</v>
      </c>
      <c r="J203" s="500">
        <f>(MAX([1]DATOS_CANTON!J$3:J$219)-[1]DATOS_CANTON!J204)/(MAX([1]DATOS_CANTON!J$3:J$219)-MIN([1]DATOS_CANTON!J$3:J$219))</f>
        <v>0.9995839533428037</v>
      </c>
      <c r="K203" s="500">
        <f>(MAX([1]DATOS_CANTON!K$3:K$219)-[1]DATOS_CANTON!K204)/(MAX([1]DATOS_CANTON!K$3:K$219)-MIN([1]DATOS_CANTON!K$3:K$219))</f>
        <v>0.99994438745875402</v>
      </c>
      <c r="L203" s="500">
        <f>(MAX([1]DATOS_CANTON!L$3:L$219)-[1]DATOS_CANTON!L204)/(MAX([1]DATOS_CANTON!L$3:L$219)-MIN([1]DATOS_CANTON!L$3:L$219))</f>
        <v>0.99900883327782797</v>
      </c>
      <c r="M203" s="500">
        <f>(MAX([1]DATOS_CANTON!M$3:M$219)-[1]DATOS_CANTON!M204)/(MAX([1]DATOS_CANTON!M$3:M$219)-MIN([1]DATOS_CANTON!M$3:M$219))</f>
        <v>0.99890087489705892</v>
      </c>
      <c r="N203" s="500">
        <f>(MAX([1]DATOS_CANTON!N$3:N$219)-[1]DATOS_CANTON!N204)/(MAX([1]DATOS_CANTON!N$3:N$219)-MIN([1]DATOS_CANTON!N$3:N$219))</f>
        <v>0.99906153281785903</v>
      </c>
      <c r="O203" s="500">
        <f>(MAX([1]DATOS_CANTON!O$3:O$219)-[1]DATOS_CANTON!O204)/(MAX([1]DATOS_CANTON!O$3:O$219)-MIN([1]DATOS_CANTON!O$3:O$219))</f>
        <v>0.99948002877174125</v>
      </c>
      <c r="P203" s="500">
        <f>(MAX([1]DATOS_CANTON!P$3:P$219)-[1]DATOS_CANTON!P204)/(MAX([1]DATOS_CANTON!P$3:P$219)-MIN([1]DATOS_CANTON!P$3:P$219))</f>
        <v>0.9996787738338343</v>
      </c>
      <c r="Q203" s="500">
        <f>([1]DATOS_CANTON!Q204-MIN([1]DATOS_CANTON!Q$3:Q$219))/(MAX([1]DATOS_CANTON!Q$3:Q$219)-MIN([1]DATOS_CANTON!Q$3:Q$219))</f>
        <v>5.2767013759669602E-4</v>
      </c>
      <c r="R203" s="500">
        <f>(MAX([1]DATOS_CANTON!R$3:R$219)-[1]DATOS_CANTON!R204)/(MAX([1]DATOS_CANTON!R$3:R$219)-MIN([1]DATOS_CANTON!R$3:R$219))</f>
        <v>0.9998571353145973</v>
      </c>
      <c r="S203" s="500">
        <f>(MAX([1]DATOS_CANTON!S$3:S$219)-[1]DATOS_CANTON!S204)/(MAX([1]DATOS_CANTON!S$3:S$219)-MIN([1]DATOS_CANTON!S$3:S$219))</f>
        <v>0.99988526847177606</v>
      </c>
      <c r="T203" s="500">
        <f>([1]DATOS_CANTON!T204-MIN([1]DATOS_CANTON!T$3:T$219))/(MAX([1]DATOS_CANTON!T$3:T$219)-MIN([1]DATOS_CANTON!T$3:T$219))</f>
        <v>0.44674087315822214</v>
      </c>
      <c r="U203" s="500">
        <f>(MAX([1]DATOS_CANTON!U$3:U$219)-[1]DATOS_CANTON!U204)/(MAX([1]DATOS_CANTON!U$3:U$219)-MIN([1]DATOS_CANTON!U$3:U$219))</f>
        <v>0.99653627495437724</v>
      </c>
      <c r="V203" s="500">
        <f>(MAX([1]DATOS_CANTON!V$3:V$219)-[1]DATOS_CANTON!V204)/(MAX([1]DATOS_CANTON!V$3:V$219)-MIN([1]DATOS_CANTON!V$3:V$219))</f>
        <v>0.99996421200509633</v>
      </c>
      <c r="W203" s="500">
        <f>(MAX([1]DATOS_CANTON!W$3:W$219)-[1]DATOS_CANTON!W204)/(MAX([1]DATOS_CANTON!W$3:W$219)-MIN([1]DATOS_CANTON!W$3:W$219))</f>
        <v>0.99886991719575091</v>
      </c>
      <c r="X203" s="500">
        <f>([1]DATOS_CANTON!X204-MIN([1]DATOS_CANTON!X$3:X$219))/(MAX([1]DATOS_CANTON!X$3:X$219)-MIN([1]DATOS_CANTON!X$3:X$219))</f>
        <v>0</v>
      </c>
      <c r="Y203" s="500">
        <f>(MAX([1]DATOS_CANTON!Y$3:Y$219)-[1]DATOS_CANTON!Y204)/(MAX([1]DATOS_CANTON!Y$3:Y$219)-MIN([1]DATOS_CANTON!Y$3:Y$219))</f>
        <v>0.82763198077055689</v>
      </c>
      <c r="Z203" s="500">
        <f>(MAX([1]DATOS_CANTON!Z$3:Z$219)-[1]DATOS_CANTON!Z204)/(MAX([1]DATOS_CANTON!Z$3:Z$219)-MIN([1]DATOS_CANTON!Z$3:Z$219))</f>
        <v>1</v>
      </c>
      <c r="AA203" s="500">
        <f>(MAX([1]DATOS_CANTON!AA$3:AA$219)-[1]DATOS_CANTON!AA204)/(MAX([1]DATOS_CANTON!AA$3:AA$219)-MIN([1]DATOS_CANTON!AA$3:AA$219))</f>
        <v>0.99890217126128322</v>
      </c>
      <c r="AB203" s="500">
        <f>(MAX([1]DATOS_CANTON!AB$3:AB$219)-[1]DATOS_CANTON!AB204)/(MAX([1]DATOS_CANTON!AB$3:AB$219)-MIN([1]DATOS_CANTON!AB$3:AB$219))</f>
        <v>8.0165289256198369E-2</v>
      </c>
      <c r="AC203" s="500">
        <f>(MAX([1]DATOS_CANTON!AC$3:AC$219)-[1]DATOS_CANTON!AC204)/(MAX([1]DATOS_CANTON!AC$3:AC$219)-MIN([1]DATOS_CANTON!AC$3:AC$219))</f>
        <v>0.99947453036151057</v>
      </c>
      <c r="AD203" s="500">
        <f>([1]DATOS_CANTON!AD204-MIN([1]DATOS_CANTON!AD$3:AD$219))/(MAX([1]DATOS_CANTON!AD$3:AD$219)-MIN([1]DATOS_CANTON!AD$3:AD$219))</f>
        <v>3.5587188612099642E-3</v>
      </c>
      <c r="AE203" s="500">
        <f>(MAX([1]DATOS_CANTON!AE$3:AE$219)-[1]DATOS_CANTON!AE204)/(MAX([1]DATOS_CANTON!AE$3:AE$219)-MIN([1]DATOS_CANTON!AE$3:AE$219))</f>
        <v>0.99791376912378305</v>
      </c>
      <c r="AF203" s="500">
        <f>(MAX([1]DATOS_CANTON!AF$3:AF$219)-[1]DATOS_CANTON!AF204)/(MAX([1]DATOS_CANTON!AF$3:AF$219)-MIN([1]DATOS_CANTON!AF$3:AF$219))</f>
        <v>1</v>
      </c>
      <c r="AG203" s="500">
        <f>([1]DATOS_CANTON!AG204-MIN([1]DATOS_CANTON!AG$3:AG$219))/(MAX([1]DATOS_CANTON!AG$3:AG$219)-MIN([1]DATOS_CANTON!AG$3:AG$219))</f>
        <v>2.7260497061530836E-4</v>
      </c>
      <c r="AH203" s="500">
        <f>(MAX([1]DATOS_CANTON!AH$3:AH$219)-[1]DATOS_CANTON!AH204)/(MAX([1]DATOS_CANTON!AH$3:AH$219)-MIN([1]DATOS_CANTON!AH$3:AH$219))</f>
        <v>1</v>
      </c>
      <c r="AI203" s="501">
        <f t="shared" si="12"/>
        <v>0.57195175620236172</v>
      </c>
      <c r="AJ203" s="501">
        <f t="shared" si="13"/>
        <v>0.73959070987938424</v>
      </c>
      <c r="AK203" s="501"/>
      <c r="AL203" s="502" t="str">
        <f t="shared" si="14"/>
        <v>VULNERABLE.</v>
      </c>
      <c r="AM203" s="503" t="str">
        <f t="shared" si="15"/>
        <v>3</v>
      </c>
    </row>
    <row r="204" spans="1:39">
      <c r="A204" s="492" t="str">
        <f>[1]DATOS_CANTON!A205</f>
        <v>SUCUMBIOS</v>
      </c>
      <c r="B204" s="499">
        <f>[1]DATOS_CANTON!B205</f>
        <v>2101</v>
      </c>
      <c r="C204" s="492" t="str">
        <f>[1]DATOS_CANTON!C205</f>
        <v>LAGO AGRIO</v>
      </c>
      <c r="D204" s="500">
        <f>([1]DATOS_CANTON!D205-MIN([1]DATOS_CANTON!D$3:D$219))/(MAX([1]DATOS_CANTON!D$3:D$219)-MIN([1]DATOS_CANTON!D$3:D$219))</f>
        <v>0.10230942969217934</v>
      </c>
      <c r="E204" s="500">
        <f>([1]DATOS_CANTON!E205-MIN([1]DATOS_CANTON!E$3:E$219))/(MAX([1]DATOS_CANTON!E$3:E$219)-MIN([1]DATOS_CANTON!E$3:E$219))</f>
        <v>7.4895681367360897E-3</v>
      </c>
      <c r="F204" s="500">
        <f>([1]DATOS_CANTON!F205-MIN([1]DATOS_CANTON!F$3:F$219))/(MAX([1]DATOS_CANTON!F$3:F$219)-MIN([1]DATOS_CANTON!F$3:F$219))</f>
        <v>3.6529680365296802E-2</v>
      </c>
      <c r="G204" s="500">
        <f>([1]DATOS_CANTON!G205-MIN([1]DATOS_CANTON!G$3:G$219))/(MAX([1]DATOS_CANTON!G$3:G$219)-MIN([1]DATOS_CANTON!G$3:G$219))</f>
        <v>4.831110579245726E-2</v>
      </c>
      <c r="H204" s="500">
        <f>([1]DATOS_CANTON!H205-MIN([1]DATOS_CANTON!H$3:H$219))/(MAX([1]DATOS_CANTON!H$3:H$219)-MIN([1]DATOS_CANTON!H$3:H$219))</f>
        <v>0.16995755674478685</v>
      </c>
      <c r="I204" s="500">
        <f>([1]DATOS_CANTON!I205-MIN([1]DATOS_CANTON!I$3:I$219))/(MAX([1]DATOS_CANTON!I$3:I$219)-MIN([1]DATOS_CANTON!I$3:I$219))</f>
        <v>4.286246449469943E-2</v>
      </c>
      <c r="J204" s="500">
        <f>(MAX([1]DATOS_CANTON!J$3:J$219)-[1]DATOS_CANTON!J205)/(MAX([1]DATOS_CANTON!J$3:J$219)-MIN([1]DATOS_CANTON!J$3:J$219))</f>
        <v>0.98533716645989278</v>
      </c>
      <c r="K204" s="500">
        <f>(MAX([1]DATOS_CANTON!K$3:K$219)-[1]DATOS_CANTON!K205)/(MAX([1]DATOS_CANTON!K$3:K$219)-MIN([1]DATOS_CANTON!K$3:K$219))</f>
        <v>0.94452340052152206</v>
      </c>
      <c r="L204" s="500">
        <f>(MAX([1]DATOS_CANTON!L$3:L$219)-[1]DATOS_CANTON!L205)/(MAX([1]DATOS_CANTON!L$3:L$219)-MIN([1]DATOS_CANTON!L$3:L$219))</f>
        <v>0.96736761977258667</v>
      </c>
      <c r="M204" s="500">
        <f>(MAX([1]DATOS_CANTON!M$3:M$219)-[1]DATOS_CANTON!M205)/(MAX([1]DATOS_CANTON!M$3:M$219)-MIN([1]DATOS_CANTON!M$3:M$219))</f>
        <v>0.96904348393304141</v>
      </c>
      <c r="N204" s="500">
        <f>(MAX([1]DATOS_CANTON!N$3:N$219)-[1]DATOS_CANTON!N205)/(MAX([1]DATOS_CANTON!N$3:N$219)-MIN([1]DATOS_CANTON!N$3:N$219))</f>
        <v>0.96812238894211422</v>
      </c>
      <c r="O204" s="500">
        <f>(MAX([1]DATOS_CANTON!O$3:O$219)-[1]DATOS_CANTON!O205)/(MAX([1]DATOS_CANTON!O$3:O$219)-MIN([1]DATOS_CANTON!O$3:O$219))</f>
        <v>0.98068306887018919</v>
      </c>
      <c r="P204" s="500">
        <f>(MAX([1]DATOS_CANTON!P$3:P$219)-[1]DATOS_CANTON!P205)/(MAX([1]DATOS_CANTON!P$3:P$219)-MIN([1]DATOS_CANTON!P$3:P$219))</f>
        <v>0.97323762440895267</v>
      </c>
      <c r="Q204" s="500">
        <f>([1]DATOS_CANTON!Q205-MIN([1]DATOS_CANTON!Q$3:Q$219))/(MAX([1]DATOS_CANTON!Q$3:Q$219)-MIN([1]DATOS_CANTON!Q$3:Q$219))</f>
        <v>3.1443078453419697E-2</v>
      </c>
      <c r="R204" s="500">
        <f>(MAX([1]DATOS_CANTON!R$3:R$219)-[1]DATOS_CANTON!R205)/(MAX([1]DATOS_CANTON!R$3:R$219)-MIN([1]DATOS_CANTON!R$3:R$219))</f>
        <v>0.98583465586692465</v>
      </c>
      <c r="S204" s="500">
        <f>(MAX([1]DATOS_CANTON!S$3:S$219)-[1]DATOS_CANTON!S205)/(MAX([1]DATOS_CANTON!S$3:S$219)-MIN([1]DATOS_CANTON!S$3:S$219))</f>
        <v>0.9866911427260211</v>
      </c>
      <c r="T204" s="500">
        <f>([1]DATOS_CANTON!T205-MIN([1]DATOS_CANTON!T$3:T$219))/(MAX([1]DATOS_CANTON!T$3:T$219)-MIN([1]DATOS_CANTON!T$3:T$219))</f>
        <v>0.63428171586557469</v>
      </c>
      <c r="U204" s="500">
        <f>(MAX([1]DATOS_CANTON!U$3:U$219)-[1]DATOS_CANTON!U205)/(MAX([1]DATOS_CANTON!U$3:U$219)-MIN([1]DATOS_CANTON!U$3:U$219))</f>
        <v>0.86387169699127575</v>
      </c>
      <c r="V204" s="500">
        <f>(MAX([1]DATOS_CANTON!V$3:V$219)-[1]DATOS_CANTON!V205)/(MAX([1]DATOS_CANTON!V$3:V$219)-MIN([1]DATOS_CANTON!V$3:V$219))</f>
        <v>0.99837248939378709</v>
      </c>
      <c r="W204" s="500">
        <f>(MAX([1]DATOS_CANTON!W$3:W$219)-[1]DATOS_CANTON!W205)/(MAX([1]DATOS_CANTON!W$3:W$219)-MIN([1]DATOS_CANTON!W$3:W$219))</f>
        <v>0.96613860979268118</v>
      </c>
      <c r="X204" s="500">
        <f>([1]DATOS_CANTON!X205-MIN([1]DATOS_CANTON!X$3:X$219))/(MAX([1]DATOS_CANTON!X$3:X$219)-MIN([1]DATOS_CANTON!X$3:X$219))</f>
        <v>2.1276595744680851E-2</v>
      </c>
      <c r="Y204" s="500">
        <f>(MAX([1]DATOS_CANTON!Y$3:Y$219)-[1]DATOS_CANTON!Y205)/(MAX([1]DATOS_CANTON!Y$3:Y$219)-MIN([1]DATOS_CANTON!Y$3:Y$219))</f>
        <v>0.69110037966716997</v>
      </c>
      <c r="Z204" s="500">
        <f>(MAX([1]DATOS_CANTON!Z$3:Z$219)-[1]DATOS_CANTON!Z205)/(MAX([1]DATOS_CANTON!Z$3:Z$219)-MIN([1]DATOS_CANTON!Z$3:Z$219))</f>
        <v>1</v>
      </c>
      <c r="AA204" s="500">
        <f>(MAX([1]DATOS_CANTON!AA$3:AA$219)-[1]DATOS_CANTON!AA205)/(MAX([1]DATOS_CANTON!AA$3:AA$219)-MIN([1]DATOS_CANTON!AA$3:AA$219))</f>
        <v>0.9638936325933154</v>
      </c>
      <c r="AB204" s="500">
        <f>(MAX([1]DATOS_CANTON!AB$3:AB$219)-[1]DATOS_CANTON!AB205)/(MAX([1]DATOS_CANTON!AB$3:AB$219)-MIN([1]DATOS_CANTON!AB$3:AB$219))</f>
        <v>0.19568115169288183</v>
      </c>
      <c r="AC204" s="500">
        <f>(MAX([1]DATOS_CANTON!AC$3:AC$219)-[1]DATOS_CANTON!AC205)/(MAX([1]DATOS_CANTON!AC$3:AC$219)-MIN([1]DATOS_CANTON!AC$3:AC$219))</f>
        <v>0.96532525945063397</v>
      </c>
      <c r="AD204" s="500">
        <f>([1]DATOS_CANTON!AD205-MIN([1]DATOS_CANTON!AD$3:AD$219))/(MAX([1]DATOS_CANTON!AD$3:AD$219)-MIN([1]DATOS_CANTON!AD$3:AD$219))</f>
        <v>5.8718861209964411E-2</v>
      </c>
      <c r="AE204" s="500">
        <f>(MAX([1]DATOS_CANTON!AE$3:AE$219)-[1]DATOS_CANTON!AE205)/(MAX([1]DATOS_CANTON!AE$3:AE$219)-MIN([1]DATOS_CANTON!AE$3:AE$219))</f>
        <v>0.97079276773296241</v>
      </c>
      <c r="AF204" s="500">
        <f>(MAX([1]DATOS_CANTON!AF$3:AF$219)-[1]DATOS_CANTON!AF205)/(MAX([1]DATOS_CANTON!AF$3:AF$219)-MIN([1]DATOS_CANTON!AF$3:AF$219))</f>
        <v>0.97802197802197799</v>
      </c>
      <c r="AG204" s="500">
        <f>([1]DATOS_CANTON!AG205-MIN([1]DATOS_CANTON!AG$3:AG$219))/(MAX([1]DATOS_CANTON!AG$3:AG$219)-MIN([1]DATOS_CANTON!AG$3:AG$219))</f>
        <v>3.1838136373291796E-2</v>
      </c>
      <c r="AH204" s="500">
        <f>(MAX([1]DATOS_CANTON!AH$3:AH$219)-[1]DATOS_CANTON!AH205)/(MAX([1]DATOS_CANTON!AH$3:AH$219)-MIN([1]DATOS_CANTON!AH$3:AH$219))</f>
        <v>1</v>
      </c>
      <c r="AI204" s="501">
        <f t="shared" si="12"/>
        <v>0.58415967447461414</v>
      </c>
      <c r="AJ204" s="501">
        <f t="shared" si="13"/>
        <v>0.77043599479383973</v>
      </c>
      <c r="AK204" s="501"/>
      <c r="AL204" s="502" t="str">
        <f t="shared" si="14"/>
        <v>VULNERABLE.</v>
      </c>
      <c r="AM204" s="503" t="str">
        <f t="shared" si="15"/>
        <v>3</v>
      </c>
    </row>
    <row r="205" spans="1:39" ht="27.6">
      <c r="A205" s="492" t="str">
        <f>[1]DATOS_CANTON!A206</f>
        <v>SUCUMBIOS</v>
      </c>
      <c r="B205" s="499">
        <f>[1]DATOS_CANTON!B206</f>
        <v>2102</v>
      </c>
      <c r="C205" s="492" t="str">
        <f>[1]DATOS_CANTON!C206</f>
        <v>GONZALO PIZARRO</v>
      </c>
      <c r="D205" s="500">
        <f>([1]DATOS_CANTON!D206-MIN([1]DATOS_CANTON!D$3:D$219))/(MAX([1]DATOS_CANTON!D$3:D$219)-MIN([1]DATOS_CANTON!D$3:D$219))</f>
        <v>0.11184968398941185</v>
      </c>
      <c r="E205" s="500">
        <f>([1]DATOS_CANTON!E206-MIN([1]DATOS_CANTON!E$3:E$219))/(MAX([1]DATOS_CANTON!E$3:E$219)-MIN([1]DATOS_CANTON!E$3:E$219))</f>
        <v>8.9235085759914391E-4</v>
      </c>
      <c r="F205" s="500">
        <f>([1]DATOS_CANTON!F206-MIN([1]DATOS_CANTON!F$3:F$219))/(MAX([1]DATOS_CANTON!F$3:F$219)-MIN([1]DATOS_CANTON!F$3:F$219))</f>
        <v>0</v>
      </c>
      <c r="G205" s="500">
        <f>([1]DATOS_CANTON!G206-MIN([1]DATOS_CANTON!G$3:G$219))/(MAX([1]DATOS_CANTON!G$3:G$219)-MIN([1]DATOS_CANTON!G$3:G$219))</f>
        <v>3.9712615403707987E-3</v>
      </c>
      <c r="H205" s="500">
        <f>([1]DATOS_CANTON!H206-MIN([1]DATOS_CANTON!H$3:H$219))/(MAX([1]DATOS_CANTON!H$3:H$219)-MIN([1]DATOS_CANTON!H$3:H$219))</f>
        <v>4.3735006458756227E-2</v>
      </c>
      <c r="I205" s="500">
        <f>([1]DATOS_CANTON!I206-MIN([1]DATOS_CANTON!I$3:I$219))/(MAX([1]DATOS_CANTON!I$3:I$219)-MIN([1]DATOS_CANTON!I$3:I$219))</f>
        <v>3.3371102177658435E-3</v>
      </c>
      <c r="J205" s="500">
        <f>(MAX([1]DATOS_CANTON!J$3:J$219)-[1]DATOS_CANTON!J206)/(MAX([1]DATOS_CANTON!J$3:J$219)-MIN([1]DATOS_CANTON!J$3:J$219))</f>
        <v>0.99867877075079559</v>
      </c>
      <c r="K205" s="500">
        <f>(MAX([1]DATOS_CANTON!K$3:K$219)-[1]DATOS_CANTON!K206)/(MAX([1]DATOS_CANTON!K$3:K$219)-MIN([1]DATOS_CANTON!K$3:K$219))</f>
        <v>0.99818332365263174</v>
      </c>
      <c r="L205" s="500">
        <f>(MAX([1]DATOS_CANTON!L$3:L$219)-[1]DATOS_CANTON!L206)/(MAX([1]DATOS_CANTON!L$3:L$219)-MIN([1]DATOS_CANTON!L$3:L$219))</f>
        <v>0.99725645051302791</v>
      </c>
      <c r="M205" s="500">
        <f>(MAX([1]DATOS_CANTON!M$3:M$219)-[1]DATOS_CANTON!M206)/(MAX([1]DATOS_CANTON!M$3:M$219)-MIN([1]DATOS_CANTON!M$3:M$219))</f>
        <v>0.99758975237070191</v>
      </c>
      <c r="N205" s="500">
        <f>(MAX([1]DATOS_CANTON!N$3:N$219)-[1]DATOS_CANTON!N206)/(MAX([1]DATOS_CANTON!N$3:N$219)-MIN([1]DATOS_CANTON!N$3:N$219))</f>
        <v>0.99730391022056653</v>
      </c>
      <c r="O205" s="500">
        <f>(MAX([1]DATOS_CANTON!O$3:O$219)-[1]DATOS_CANTON!O206)/(MAX([1]DATOS_CANTON!O$3:O$219)-MIN([1]DATOS_CANTON!O$3:O$219))</f>
        <v>0.99863594214453466</v>
      </c>
      <c r="P205" s="500">
        <f>(MAX([1]DATOS_CANTON!P$3:P$219)-[1]DATOS_CANTON!P206)/(MAX([1]DATOS_CANTON!P$3:P$219)-MIN([1]DATOS_CANTON!P$3:P$219))</f>
        <v>0.99809735270809541</v>
      </c>
      <c r="Q205" s="500">
        <f>([1]DATOS_CANTON!Q206-MIN([1]DATOS_CANTON!Q$3:Q$219))/(MAX([1]DATOS_CANTON!Q$3:Q$219)-MIN([1]DATOS_CANTON!Q$3:Q$219))</f>
        <v>1.8955382061500898E-3</v>
      </c>
      <c r="R205" s="500">
        <f>(MAX([1]DATOS_CANTON!R$3:R$219)-[1]DATOS_CANTON!R206)/(MAX([1]DATOS_CANTON!R$3:R$219)-MIN([1]DATOS_CANTON!R$3:R$219))</f>
        <v>0.99900926446427296</v>
      </c>
      <c r="S205" s="500">
        <f>(MAX([1]DATOS_CANTON!S$3:S$219)-[1]DATOS_CANTON!S206)/(MAX([1]DATOS_CANTON!S$3:S$219)-MIN([1]DATOS_CANTON!S$3:S$219))</f>
        <v>0.99921873292685592</v>
      </c>
      <c r="T205" s="500">
        <f>([1]DATOS_CANTON!T206-MIN([1]DATOS_CANTON!T$3:T$219))/(MAX([1]DATOS_CANTON!T$3:T$219)-MIN([1]DATOS_CANTON!T$3:T$219))</f>
        <v>0.34280865963277535</v>
      </c>
      <c r="U205" s="500">
        <f>(MAX([1]DATOS_CANTON!U$3:U$219)-[1]DATOS_CANTON!U206)/(MAX([1]DATOS_CANTON!U$3:U$219)-MIN([1]DATOS_CANTON!U$3:U$219))</f>
        <v>0.86182326361002237</v>
      </c>
      <c r="V205" s="500">
        <f>(MAX([1]DATOS_CANTON!V$3:V$219)-[1]DATOS_CANTON!V206)/(MAX([1]DATOS_CANTON!V$3:V$219)-MIN([1]DATOS_CANTON!V$3:V$219))</f>
        <v>0.99890651173584</v>
      </c>
      <c r="W205" s="500">
        <f>(MAX([1]DATOS_CANTON!W$3:W$219)-[1]DATOS_CANTON!W206)/(MAX([1]DATOS_CANTON!W$3:W$219)-MIN([1]DATOS_CANTON!W$3:W$219))</f>
        <v>0.99882882327559641</v>
      </c>
      <c r="X205" s="500">
        <f>([1]DATOS_CANTON!X206-MIN([1]DATOS_CANTON!X$3:X$219))/(MAX([1]DATOS_CANTON!X$3:X$219)-MIN([1]DATOS_CANTON!X$3:X$219))</f>
        <v>0</v>
      </c>
      <c r="Y205" s="500">
        <f>(MAX([1]DATOS_CANTON!Y$3:Y$219)-[1]DATOS_CANTON!Y206)/(MAX([1]DATOS_CANTON!Y$3:Y$219)-MIN([1]DATOS_CANTON!Y$3:Y$219))</f>
        <v>0.89224265788382007</v>
      </c>
      <c r="Z205" s="500">
        <f>(MAX([1]DATOS_CANTON!Z$3:Z$219)-[1]DATOS_CANTON!Z206)/(MAX([1]DATOS_CANTON!Z$3:Z$219)-MIN([1]DATOS_CANTON!Z$3:Z$219))</f>
        <v>1</v>
      </c>
      <c r="AA205" s="500">
        <f>(MAX([1]DATOS_CANTON!AA$3:AA$219)-[1]DATOS_CANTON!AA206)/(MAX([1]DATOS_CANTON!AA$3:AA$219)-MIN([1]DATOS_CANTON!AA$3:AA$219))</f>
        <v>0.99865820931934624</v>
      </c>
      <c r="AB205" s="500">
        <f>(MAX([1]DATOS_CANTON!AB$3:AB$219)-[1]DATOS_CANTON!AB206)/(MAX([1]DATOS_CANTON!AB$3:AB$219)-MIN([1]DATOS_CANTON!AB$3:AB$219))</f>
        <v>0.16694214876033062</v>
      </c>
      <c r="AC205" s="500">
        <f>(MAX([1]DATOS_CANTON!AC$3:AC$219)-[1]DATOS_CANTON!AC206)/(MAX([1]DATOS_CANTON!AC$3:AC$219)-MIN([1]DATOS_CANTON!AC$3:AC$219))</f>
        <v>0.99764581261168839</v>
      </c>
      <c r="AD205" s="500">
        <f>([1]DATOS_CANTON!AD206-MIN([1]DATOS_CANTON!AD$3:AD$219))/(MAX([1]DATOS_CANTON!AD$3:AD$219)-MIN([1]DATOS_CANTON!AD$3:AD$219))</f>
        <v>3.5587188612099642E-3</v>
      </c>
      <c r="AE205" s="500">
        <f>(MAX([1]DATOS_CANTON!AE$3:AE$219)-[1]DATOS_CANTON!AE206)/(MAX([1]DATOS_CANTON!AE$3:AE$219)-MIN([1]DATOS_CANTON!AE$3:AE$219))</f>
        <v>1</v>
      </c>
      <c r="AF205" s="500">
        <f>(MAX([1]DATOS_CANTON!AF$3:AF$219)-[1]DATOS_CANTON!AF206)/(MAX([1]DATOS_CANTON!AF$3:AF$219)-MIN([1]DATOS_CANTON!AF$3:AF$219))</f>
        <v>0.98901098901098905</v>
      </c>
      <c r="AG205" s="500">
        <f>([1]DATOS_CANTON!AG206-MIN([1]DATOS_CANTON!AG$3:AG$219))/(MAX([1]DATOS_CANTON!AG$3:AG$219)-MIN([1]DATOS_CANTON!AG$3:AG$219))</f>
        <v>5.6715995185158963E-3</v>
      </c>
      <c r="AH205" s="500">
        <f>(MAX([1]DATOS_CANTON!AH$3:AH$219)-[1]DATOS_CANTON!AH206)/(MAX([1]DATOS_CANTON!AH$3:AH$219)-MIN([1]DATOS_CANTON!AH$3:AH$219))</f>
        <v>1</v>
      </c>
      <c r="AI205" s="501">
        <f t="shared" si="12"/>
        <v>0.5735981556811145</v>
      </c>
      <c r="AJ205" s="501">
        <f t="shared" si="13"/>
        <v>0.74375060511070856</v>
      </c>
      <c r="AK205" s="501"/>
      <c r="AL205" s="502" t="str">
        <f t="shared" si="14"/>
        <v>VULNERABLE.</v>
      </c>
      <c r="AM205" s="503" t="str">
        <f t="shared" si="15"/>
        <v>3</v>
      </c>
    </row>
    <row r="206" spans="1:39">
      <c r="A206" s="492" t="str">
        <f>[1]DATOS_CANTON!A207</f>
        <v>SUCUMBIOS</v>
      </c>
      <c r="B206" s="499">
        <f>[1]DATOS_CANTON!B207</f>
        <v>2103</v>
      </c>
      <c r="C206" s="492" t="str">
        <f>[1]DATOS_CANTON!C207</f>
        <v>PUTUMAYO</v>
      </c>
      <c r="D206" s="500">
        <f>([1]DATOS_CANTON!D207-MIN([1]DATOS_CANTON!D$3:D$219))/(MAX([1]DATOS_CANTON!D$3:D$219)-MIN([1]DATOS_CANTON!D$3:D$219))</f>
        <v>0.22231145391793961</v>
      </c>
      <c r="E206" s="500">
        <f>([1]DATOS_CANTON!E207-MIN([1]DATOS_CANTON!E$3:E$219))/(MAX([1]DATOS_CANTON!E$3:E$219)-MIN([1]DATOS_CANTON!E$3:E$219))</f>
        <v>6.2890665371781364E-4</v>
      </c>
      <c r="F206" s="500">
        <f>([1]DATOS_CANTON!F207-MIN([1]DATOS_CANTON!F$3:F$219))/(MAX([1]DATOS_CANTON!F$3:F$219)-MIN([1]DATOS_CANTON!F$3:F$219))</f>
        <v>0</v>
      </c>
      <c r="G206" s="500">
        <f>([1]DATOS_CANTON!G207-MIN([1]DATOS_CANTON!G$3:G$219))/(MAX([1]DATOS_CANTON!G$3:G$219)-MIN([1]DATOS_CANTON!G$3:G$219))</f>
        <v>5.3142216371702992E-3</v>
      </c>
      <c r="H206" s="500">
        <f>([1]DATOS_CANTON!H207-MIN([1]DATOS_CANTON!H$3:H$219))/(MAX([1]DATOS_CANTON!H$3:H$219)-MIN([1]DATOS_CANTON!H$3:H$219))</f>
        <v>3.487728363166636E-2</v>
      </c>
      <c r="I206" s="500">
        <f>([1]DATOS_CANTON!I207-MIN([1]DATOS_CANTON!I$3:I$219))/(MAX([1]DATOS_CANTON!I$3:I$219)-MIN([1]DATOS_CANTON!I$3:I$219))</f>
        <v>3.4845639250624737E-3</v>
      </c>
      <c r="J206" s="500">
        <f>(MAX([1]DATOS_CANTON!J$3:J$219)-[1]DATOS_CANTON!J207)/(MAX([1]DATOS_CANTON!J$3:J$219)-MIN([1]DATOS_CANTON!J$3:J$219))</f>
        <v>0.9991997661143116</v>
      </c>
      <c r="K206" s="500">
        <f>(MAX([1]DATOS_CANTON!K$3:K$219)-[1]DATOS_CANTON!K207)/(MAX([1]DATOS_CANTON!K$3:K$219)-MIN([1]DATOS_CANTON!K$3:K$219))</f>
        <v>0.99764573575392068</v>
      </c>
      <c r="L206" s="500">
        <f>(MAX([1]DATOS_CANTON!L$3:L$219)-[1]DATOS_CANTON!L207)/(MAX([1]DATOS_CANTON!L$3:L$219)-MIN([1]DATOS_CANTON!L$3:L$219))</f>
        <v>0.99778771587611204</v>
      </c>
      <c r="M206" s="500">
        <f>(MAX([1]DATOS_CANTON!M$3:M$219)-[1]DATOS_CANTON!M207)/(MAX([1]DATOS_CANTON!M$3:M$219)-MIN([1]DATOS_CANTON!M$3:M$219))</f>
        <v>0.99775608881061295</v>
      </c>
      <c r="N206" s="500">
        <f>(MAX([1]DATOS_CANTON!N$3:N$219)-[1]DATOS_CANTON!N207)/(MAX([1]DATOS_CANTON!N$3:N$219)-MIN([1]DATOS_CANTON!N$3:N$219))</f>
        <v>0.99813731181685106</v>
      </c>
      <c r="O206" s="500">
        <f>(MAX([1]DATOS_CANTON!O$3:O$219)-[1]DATOS_CANTON!O207)/(MAX([1]DATOS_CANTON!O$3:O$219)-MIN([1]DATOS_CANTON!O$3:O$219))</f>
        <v>0.99923217581960466</v>
      </c>
      <c r="P206" s="500">
        <f>(MAX([1]DATOS_CANTON!P$3:P$219)-[1]DATOS_CANTON!P207)/(MAX([1]DATOS_CANTON!P$3:P$219)-MIN([1]DATOS_CANTON!P$3:P$219))</f>
        <v>0.99831444511709755</v>
      </c>
      <c r="Q206" s="500">
        <f>([1]DATOS_CANTON!Q207-MIN([1]DATOS_CANTON!Q$3:Q$219))/(MAX([1]DATOS_CANTON!Q$3:Q$219)-MIN([1]DATOS_CANTON!Q$3:Q$219))</f>
        <v>2.1747760755750833E-3</v>
      </c>
      <c r="R206" s="500">
        <f>(MAX([1]DATOS_CANTON!R$3:R$219)-[1]DATOS_CANTON!R207)/(MAX([1]DATOS_CANTON!R$3:R$219)-MIN([1]DATOS_CANTON!R$3:R$219))</f>
        <v>0.99972358789128624</v>
      </c>
      <c r="S206" s="500">
        <f>(MAX([1]DATOS_CANTON!S$3:S$219)-[1]DATOS_CANTON!S207)/(MAX([1]DATOS_CANTON!S$3:S$219)-MIN([1]DATOS_CANTON!S$3:S$219))</f>
        <v>0.9996776590397517</v>
      </c>
      <c r="T206" s="500">
        <f>([1]DATOS_CANTON!T207-MIN([1]DATOS_CANTON!T$3:T$219))/(MAX([1]DATOS_CANTON!T$3:T$219)-MIN([1]DATOS_CANTON!T$3:T$219))</f>
        <v>0.90868334778720061</v>
      </c>
      <c r="U206" s="500">
        <f>(MAX([1]DATOS_CANTON!U$3:U$219)-[1]DATOS_CANTON!U207)/(MAX([1]DATOS_CANTON!U$3:U$219)-MIN([1]DATOS_CANTON!U$3:U$219))</f>
        <v>0.8944905910314267</v>
      </c>
      <c r="V206" s="500">
        <f>(MAX([1]DATOS_CANTON!V$3:V$219)-[1]DATOS_CANTON!V207)/(MAX([1]DATOS_CANTON!V$3:V$219)-MIN([1]DATOS_CANTON!V$3:V$219))</f>
        <v>0.98568163537616693</v>
      </c>
      <c r="W206" s="500">
        <f>(MAX([1]DATOS_CANTON!W$3:W$219)-[1]DATOS_CANTON!W207)/(MAX([1]DATOS_CANTON!W$3:W$219)-MIN([1]DATOS_CANTON!W$3:W$219))</f>
        <v>0.99905483983644616</v>
      </c>
      <c r="X206" s="500">
        <f>([1]DATOS_CANTON!X207-MIN([1]DATOS_CANTON!X$3:X$219))/(MAX([1]DATOS_CANTON!X$3:X$219)-MIN([1]DATOS_CANTON!X$3:X$219))</f>
        <v>0</v>
      </c>
      <c r="Y206" s="500">
        <f>(MAX([1]DATOS_CANTON!Y$3:Y$219)-[1]DATOS_CANTON!Y207)/(MAX([1]DATOS_CANTON!Y$3:Y$219)-MIN([1]DATOS_CANTON!Y$3:Y$219))</f>
        <v>0.74028615125454389</v>
      </c>
      <c r="Z206" s="500">
        <f>(MAX([1]DATOS_CANTON!Z$3:Z$219)-[1]DATOS_CANTON!Z207)/(MAX([1]DATOS_CANTON!Z$3:Z$219)-MIN([1]DATOS_CANTON!Z$3:Z$219))</f>
        <v>1</v>
      </c>
      <c r="AA206" s="500">
        <f>(MAX([1]DATOS_CANTON!AA$3:AA$219)-[1]DATOS_CANTON!AA207)/(MAX([1]DATOS_CANTON!AA$3:AA$219)-MIN([1]DATOS_CANTON!AA$3:AA$219))</f>
        <v>0.99719443766772387</v>
      </c>
      <c r="AB206" s="500">
        <f>(MAX([1]DATOS_CANTON!AB$3:AB$219)-[1]DATOS_CANTON!AB207)/(MAX([1]DATOS_CANTON!AB$3:AB$219)-MIN([1]DATOS_CANTON!AB$3:AB$219))</f>
        <v>0.17306757413709287</v>
      </c>
      <c r="AC206" s="500">
        <f>(MAX([1]DATOS_CANTON!AC$3:AC$219)-[1]DATOS_CANTON!AC207)/(MAX([1]DATOS_CANTON!AC$3:AC$219)-MIN([1]DATOS_CANTON!AC$3:AC$219))</f>
        <v>0.99734762944381539</v>
      </c>
      <c r="AD206" s="500">
        <f>([1]DATOS_CANTON!AD207-MIN([1]DATOS_CANTON!AD$3:AD$219))/(MAX([1]DATOS_CANTON!AD$3:AD$219)-MIN([1]DATOS_CANTON!AD$3:AD$219))</f>
        <v>3.5587188612099642E-3</v>
      </c>
      <c r="AE206" s="500">
        <f>(MAX([1]DATOS_CANTON!AE$3:AE$219)-[1]DATOS_CANTON!AE207)/(MAX([1]DATOS_CANTON!AE$3:AE$219)-MIN([1]DATOS_CANTON!AE$3:AE$219))</f>
        <v>0.99304589707927682</v>
      </c>
      <c r="AF206" s="500">
        <f>(MAX([1]DATOS_CANTON!AF$3:AF$219)-[1]DATOS_CANTON!AF207)/(MAX([1]DATOS_CANTON!AF$3:AF$219)-MIN([1]DATOS_CANTON!AF$3:AF$219))</f>
        <v>0.98901098901098905</v>
      </c>
      <c r="AG206" s="500">
        <f>([1]DATOS_CANTON!AG207-MIN([1]DATOS_CANTON!AG$3:AG$219))/(MAX([1]DATOS_CANTON!AG$3:AG$219)-MIN([1]DATOS_CANTON!AG$3:AG$219))</f>
        <v>3.5272250938185937E-2</v>
      </c>
      <c r="AH206" s="500">
        <f>(MAX([1]DATOS_CANTON!AH$3:AH$219)-[1]DATOS_CANTON!AH207)/(MAX([1]DATOS_CANTON!AH$3:AH$219)-MIN([1]DATOS_CANTON!AH$3:AH$219))</f>
        <v>1</v>
      </c>
      <c r="AI206" s="501">
        <f t="shared" si="12"/>
        <v>0.60258745337202158</v>
      </c>
      <c r="AJ206" s="501">
        <f t="shared" si="13"/>
        <v>0.81699676606989513</v>
      </c>
      <c r="AK206" s="501"/>
      <c r="AL206" s="502" t="str">
        <f t="shared" si="14"/>
        <v>ALTAMENTE VULNERABLE</v>
      </c>
      <c r="AM206" s="503" t="str">
        <f t="shared" si="15"/>
        <v>4</v>
      </c>
    </row>
    <row r="207" spans="1:39">
      <c r="A207" s="492" t="str">
        <f>[1]DATOS_CANTON!A208</f>
        <v>SUCUMBIOS</v>
      </c>
      <c r="B207" s="499">
        <f>[1]DATOS_CANTON!B208</f>
        <v>2104</v>
      </c>
      <c r="C207" s="492" t="str">
        <f>[1]DATOS_CANTON!C208</f>
        <v>SHUSHUFINDI</v>
      </c>
      <c r="D207" s="500">
        <f>([1]DATOS_CANTON!D208-MIN([1]DATOS_CANTON!D$3:D$219))/(MAX([1]DATOS_CANTON!D$3:D$219)-MIN([1]DATOS_CANTON!D$3:D$219))</f>
        <v>0.13699434378894512</v>
      </c>
      <c r="E207" s="500">
        <f>([1]DATOS_CANTON!E208-MIN([1]DATOS_CANTON!E$3:E$219))/(MAX([1]DATOS_CANTON!E$3:E$219)-MIN([1]DATOS_CANTON!E$3:E$219))</f>
        <v>4.5603040570365641E-3</v>
      </c>
      <c r="F207" s="500">
        <f>([1]DATOS_CANTON!F208-MIN([1]DATOS_CANTON!F$3:F$219))/(MAX([1]DATOS_CANTON!F$3:F$219)-MIN([1]DATOS_CANTON!F$3:F$219))</f>
        <v>9.1324200913242004E-3</v>
      </c>
      <c r="G207" s="500">
        <f>([1]DATOS_CANTON!G208-MIN([1]DATOS_CANTON!G$3:G$219))/(MAX([1]DATOS_CANTON!G$3:G$219)-MIN([1]DATOS_CANTON!G$3:G$219))</f>
        <v>2.293669472256572E-2</v>
      </c>
      <c r="H207" s="500">
        <f>([1]DATOS_CANTON!H208-MIN([1]DATOS_CANTON!H$3:H$219))/(MAX([1]DATOS_CANTON!H$3:H$219)-MIN([1]DATOS_CANTON!H$3:H$219))</f>
        <v>6.5510241742018818E-2</v>
      </c>
      <c r="I207" s="500">
        <f>([1]DATOS_CANTON!I208-MIN([1]DATOS_CANTON!I$3:I$219))/(MAX([1]DATOS_CANTON!I$3:I$219)-MIN([1]DATOS_CANTON!I$3:I$219))</f>
        <v>2.957610939512937E-2</v>
      </c>
      <c r="J207" s="500">
        <f>(MAX([1]DATOS_CANTON!J$3:J$219)-[1]DATOS_CANTON!J208)/(MAX([1]DATOS_CANTON!J$3:J$219)-MIN([1]DATOS_CANTON!J$3:J$219))</f>
        <v>0.99445645940546556</v>
      </c>
      <c r="K207" s="500">
        <f>(MAX([1]DATOS_CANTON!K$3:K$219)-[1]DATOS_CANTON!K208)/(MAX([1]DATOS_CANTON!K$3:K$219)-MIN([1]DATOS_CANTON!K$3:K$219))</f>
        <v>0.98552220176229965</v>
      </c>
      <c r="L207" s="500">
        <f>(MAX([1]DATOS_CANTON!L$3:L$219)-[1]DATOS_CANTON!L208)/(MAX([1]DATOS_CANTON!L$3:L$219)-MIN([1]DATOS_CANTON!L$3:L$219))</f>
        <v>0.98648365764308488</v>
      </c>
      <c r="M207" s="500">
        <f>(MAX([1]DATOS_CANTON!M$3:M$219)-[1]DATOS_CANTON!M208)/(MAX([1]DATOS_CANTON!M$3:M$219)-MIN([1]DATOS_CANTON!M$3:M$219))</f>
        <v>0.98875761356131209</v>
      </c>
      <c r="N207" s="500">
        <f>(MAX([1]DATOS_CANTON!N$3:N$219)-[1]DATOS_CANTON!N208)/(MAX([1]DATOS_CANTON!N$3:N$219)-MIN([1]DATOS_CANTON!N$3:N$219))</f>
        <v>0.98710542530193002</v>
      </c>
      <c r="O207" s="500">
        <f>(MAX([1]DATOS_CANTON!O$3:O$219)-[1]DATOS_CANTON!O208)/(MAX([1]DATOS_CANTON!O$3:O$219)-MIN([1]DATOS_CANTON!O$3:O$219))</f>
        <v>0.99457150037697917</v>
      </c>
      <c r="P207" s="500">
        <f>(MAX([1]DATOS_CANTON!P$3:P$219)-[1]DATOS_CANTON!P208)/(MAX([1]DATOS_CANTON!P$3:P$219)-MIN([1]DATOS_CANTON!P$3:P$219))</f>
        <v>0.98956367955748448</v>
      </c>
      <c r="Q207" s="500">
        <f>([1]DATOS_CANTON!Q208-MIN([1]DATOS_CANTON!Q$3:Q$219))/(MAX([1]DATOS_CANTON!Q$3:Q$219)-MIN([1]DATOS_CANTON!Q$3:Q$219))</f>
        <v>1.2300378461717333E-2</v>
      </c>
      <c r="R207" s="500">
        <f>(MAX([1]DATOS_CANTON!R$3:R$219)-[1]DATOS_CANTON!R208)/(MAX([1]DATOS_CANTON!R$3:R$219)-MIN([1]DATOS_CANTON!R$3:R$219))</f>
        <v>0.99584139535317084</v>
      </c>
      <c r="S207" s="500">
        <f>(MAX([1]DATOS_CANTON!S$3:S$219)-[1]DATOS_CANTON!S208)/(MAX([1]DATOS_CANTON!S$3:S$219)-MIN([1]DATOS_CANTON!S$3:S$219))</f>
        <v>0.99665093205708166</v>
      </c>
      <c r="T207" s="500">
        <f>([1]DATOS_CANTON!T208-MIN([1]DATOS_CANTON!T$3:T$219))/(MAX([1]DATOS_CANTON!T$3:T$219)-MIN([1]DATOS_CANTON!T$3:T$219))</f>
        <v>0.77357492590867671</v>
      </c>
      <c r="U207" s="500">
        <f>(MAX([1]DATOS_CANTON!U$3:U$219)-[1]DATOS_CANTON!U208)/(MAX([1]DATOS_CANTON!U$3:U$219)-MIN([1]DATOS_CANTON!U$3:U$219))</f>
        <v>0.93111554693265752</v>
      </c>
      <c r="V207" s="500">
        <f>(MAX([1]DATOS_CANTON!V$3:V$219)-[1]DATOS_CANTON!V208)/(MAX([1]DATOS_CANTON!V$3:V$219)-MIN([1]DATOS_CANTON!V$3:V$219))</f>
        <v>0.99887650988635823</v>
      </c>
      <c r="W207" s="500">
        <f>(MAX([1]DATOS_CANTON!W$3:W$219)-[1]DATOS_CANTON!W208)/(MAX([1]DATOS_CANTON!W$3:W$219)-MIN([1]DATOS_CANTON!W$3:W$219))</f>
        <v>0.99134972980747493</v>
      </c>
      <c r="X207" s="500">
        <f>([1]DATOS_CANTON!X208-MIN([1]DATOS_CANTON!X$3:X$219))/(MAX([1]DATOS_CANTON!X$3:X$219)-MIN([1]DATOS_CANTON!X$3:X$219))</f>
        <v>0</v>
      </c>
      <c r="Y207" s="500">
        <f>(MAX([1]DATOS_CANTON!Y$3:Y$219)-[1]DATOS_CANTON!Y208)/(MAX([1]DATOS_CANTON!Y$3:Y$219)-MIN([1]DATOS_CANTON!Y$3:Y$219))</f>
        <v>0.73965131429320363</v>
      </c>
      <c r="Z207" s="500">
        <f>(MAX([1]DATOS_CANTON!Z$3:Z$219)-[1]DATOS_CANTON!Z208)/(MAX([1]DATOS_CANTON!Z$3:Z$219)-MIN([1]DATOS_CANTON!Z$3:Z$219))</f>
        <v>0.99939704552306297</v>
      </c>
      <c r="AA207" s="500">
        <f>(MAX([1]DATOS_CANTON!AA$3:AA$219)-[1]DATOS_CANTON!AA208)/(MAX([1]DATOS_CANTON!AA$3:AA$219)-MIN([1]DATOS_CANTON!AA$3:AA$219))</f>
        <v>0.99243717979995116</v>
      </c>
      <c r="AB207" s="500">
        <f>(MAX([1]DATOS_CANTON!AB$3:AB$219)-[1]DATOS_CANTON!AB208)/(MAX([1]DATOS_CANTON!AB$3:AB$219)-MIN([1]DATOS_CANTON!AB$3:AB$219))</f>
        <v>0.17456158032654709</v>
      </c>
      <c r="AC207" s="500">
        <f>(MAX([1]DATOS_CANTON!AC$3:AC$219)-[1]DATOS_CANTON!AC208)/(MAX([1]DATOS_CANTON!AC$3:AC$219)-MIN([1]DATOS_CANTON!AC$3:AC$219))</f>
        <v>0.98564758919951379</v>
      </c>
      <c r="AD207" s="500">
        <f>([1]DATOS_CANTON!AD208-MIN([1]DATOS_CANTON!AD$3:AD$219))/(MAX([1]DATOS_CANTON!AD$3:AD$219)-MIN([1]DATOS_CANTON!AD$3:AD$219))</f>
        <v>1.4234875444839857E-2</v>
      </c>
      <c r="AE207" s="500">
        <f>(MAX([1]DATOS_CANTON!AE$3:AE$219)-[1]DATOS_CANTON!AE208)/(MAX([1]DATOS_CANTON!AE$3:AE$219)-MIN([1]DATOS_CANTON!AE$3:AE$219))</f>
        <v>0.98956884561891512</v>
      </c>
      <c r="AF207" s="500">
        <f>(MAX([1]DATOS_CANTON!AF$3:AF$219)-[1]DATOS_CANTON!AF208)/(MAX([1]DATOS_CANTON!AF$3:AF$219)-MIN([1]DATOS_CANTON!AF$3:AF$219))</f>
        <v>1</v>
      </c>
      <c r="AG207" s="500">
        <f>([1]DATOS_CANTON!AG208-MIN([1]DATOS_CANTON!AG$3:AG$219))/(MAX([1]DATOS_CANTON!AG$3:AG$219)-MIN([1]DATOS_CANTON!AG$3:AG$219))</f>
        <v>6.7443177795086032E-3</v>
      </c>
      <c r="AH207" s="500">
        <f>(MAX([1]DATOS_CANTON!AH$3:AH$219)-[1]DATOS_CANTON!AH208)/(MAX([1]DATOS_CANTON!AH$3:AH$219)-MIN([1]DATOS_CANTON!AH$3:AH$219))</f>
        <v>1</v>
      </c>
      <c r="AI207" s="501">
        <f t="shared" si="12"/>
        <v>0.59350402228062116</v>
      </c>
      <c r="AJ207" s="501">
        <f t="shared" si="13"/>
        <v>0.79404600462419495</v>
      </c>
      <c r="AK207" s="501"/>
      <c r="AL207" s="502" t="str">
        <f t="shared" si="14"/>
        <v>ALTAMENTE VULNERABLE</v>
      </c>
      <c r="AM207" s="503" t="str">
        <f t="shared" si="15"/>
        <v>4</v>
      </c>
    </row>
    <row r="208" spans="1:39">
      <c r="A208" s="492" t="str">
        <f>[1]DATOS_CANTON!A209</f>
        <v>SUCUMBIOS</v>
      </c>
      <c r="B208" s="499">
        <f>[1]DATOS_CANTON!B209</f>
        <v>2105</v>
      </c>
      <c r="C208" s="492" t="str">
        <f>[1]DATOS_CANTON!C209</f>
        <v>SUCUMBIOS</v>
      </c>
      <c r="D208" s="500">
        <f>([1]DATOS_CANTON!D209-MIN([1]DATOS_CANTON!D$3:D$219))/(MAX([1]DATOS_CANTON!D$3:D$219)-MIN([1]DATOS_CANTON!D$3:D$219))</f>
        <v>0.15384740006581615</v>
      </c>
      <c r="E208" s="500">
        <f>([1]DATOS_CANTON!E209-MIN([1]DATOS_CANTON!E$3:E$219))/(MAX([1]DATOS_CANTON!E$3:E$219)-MIN([1]DATOS_CANTON!E$3:E$219))</f>
        <v>4.7201131672254521E-4</v>
      </c>
      <c r="F208" s="500">
        <f>([1]DATOS_CANTON!F209-MIN([1]DATOS_CANTON!F$3:F$219))/(MAX([1]DATOS_CANTON!F$3:F$219)-MIN([1]DATOS_CANTON!F$3:F$219))</f>
        <v>0</v>
      </c>
      <c r="G208" s="500">
        <f>([1]DATOS_CANTON!G209-MIN([1]DATOS_CANTON!G$3:G$219))/(MAX([1]DATOS_CANTON!G$3:G$219)-MIN([1]DATOS_CANTON!G$3:G$219))</f>
        <v>6.0278076952056763E-4</v>
      </c>
      <c r="H208" s="500">
        <f>([1]DATOS_CANTON!H209-MIN([1]DATOS_CANTON!H$3:H$219))/(MAX([1]DATOS_CANTON!H$3:H$219)-MIN([1]DATOS_CANTON!H$3:H$219))</f>
        <v>1.8084517438641815E-2</v>
      </c>
      <c r="I208" s="500">
        <f>([1]DATOS_CANTON!I209-MIN([1]DATOS_CANTON!I$3:I$219))/(MAX([1]DATOS_CANTON!I$3:I$219)-MIN([1]DATOS_CANTON!I$3:I$219))</f>
        <v>1.2261939869930309E-3</v>
      </c>
      <c r="J208" s="500">
        <f>(MAX([1]DATOS_CANTON!J$3:J$219)-[1]DATOS_CANTON!J209)/(MAX([1]DATOS_CANTON!J$3:J$219)-MIN([1]DATOS_CANTON!J$3:J$219))</f>
        <v>0.99940966352695115</v>
      </c>
      <c r="K208" s="500">
        <f>(MAX([1]DATOS_CANTON!K$3:K$219)-[1]DATOS_CANTON!K209)/(MAX([1]DATOS_CANTON!K$3:K$219)-MIN([1]DATOS_CANTON!K$3:K$219))</f>
        <v>0.99852317807135704</v>
      </c>
      <c r="L208" s="500">
        <f>(MAX([1]DATOS_CANTON!L$3:L$219)-[1]DATOS_CANTON!L209)/(MAX([1]DATOS_CANTON!L$3:L$219)-MIN([1]DATOS_CANTON!L$3:L$219))</f>
        <v>0.99876778153099577</v>
      </c>
      <c r="M208" s="500">
        <f>(MAX([1]DATOS_CANTON!M$3:M$219)-[1]DATOS_CANTON!M209)/(MAX([1]DATOS_CANTON!M$3:M$219)-MIN([1]DATOS_CANTON!M$3:M$219))</f>
        <v>0.99888782890177186</v>
      </c>
      <c r="N208" s="500">
        <f>(MAX([1]DATOS_CANTON!N$3:N$219)-[1]DATOS_CANTON!N209)/(MAX([1]DATOS_CANTON!N$3:N$219)-MIN([1]DATOS_CANTON!N$3:N$219))</f>
        <v>0.99988781132357707</v>
      </c>
      <c r="O208" s="500">
        <f>(MAX([1]DATOS_CANTON!O$3:O$219)-[1]DATOS_CANTON!O209)/(MAX([1]DATOS_CANTON!O$3:O$219)-MIN([1]DATOS_CANTON!O$3:O$219))</f>
        <v>0.9992148434453294</v>
      </c>
      <c r="P208" s="500">
        <f>(MAX([1]DATOS_CANTON!P$3:P$219)-[1]DATOS_CANTON!P209)/(MAX([1]DATOS_CANTON!P$3:P$219)-MIN([1]DATOS_CANTON!P$3:P$219))</f>
        <v>0.9993593126466036</v>
      </c>
      <c r="Q208" s="500">
        <f>([1]DATOS_CANTON!Q209-MIN([1]DATOS_CANTON!Q$3:Q$219))/(MAX([1]DATOS_CANTON!Q$3:Q$219)-MIN([1]DATOS_CANTON!Q$3:Q$219))</f>
        <v>5.7685972669469312E-4</v>
      </c>
      <c r="R208" s="500">
        <f>(MAX([1]DATOS_CANTON!R$3:R$219)-[1]DATOS_CANTON!R209)/(MAX([1]DATOS_CANTON!R$3:R$219)-MIN([1]DATOS_CANTON!R$3:R$219))</f>
        <v>0.99972979939934714</v>
      </c>
      <c r="S208" s="500">
        <f>(MAX([1]DATOS_CANTON!S$3:S$219)-[1]DATOS_CANTON!S209)/(MAX([1]DATOS_CANTON!S$3:S$219)-MIN([1]DATOS_CANTON!S$3:S$219))</f>
        <v>0.99996721956336454</v>
      </c>
      <c r="T208" s="500">
        <f>([1]DATOS_CANTON!T209-MIN([1]DATOS_CANTON!T$3:T$219))/(MAX([1]DATOS_CANTON!T$3:T$219)-MIN([1]DATOS_CANTON!T$3:T$219))</f>
        <v>0.37106869405354731</v>
      </c>
      <c r="U208" s="500">
        <f>(MAX([1]DATOS_CANTON!U$3:U$219)-[1]DATOS_CANTON!U209)/(MAX([1]DATOS_CANTON!U$3:U$219)-MIN([1]DATOS_CANTON!U$3:U$219))</f>
        <v>0.8931969641347739</v>
      </c>
      <c r="V208" s="500">
        <f>(MAX([1]DATOS_CANTON!V$3:V$219)-[1]DATOS_CANTON!V209)/(MAX([1]DATOS_CANTON!V$3:V$219)-MIN([1]DATOS_CANTON!V$3:V$219))</f>
        <v>0.9992450670382198</v>
      </c>
      <c r="W208" s="500">
        <f>(MAX([1]DATOS_CANTON!W$3:W$219)-[1]DATOS_CANTON!W209)/(MAX([1]DATOS_CANTON!W$3:W$219)-MIN([1]DATOS_CANTON!W$3:W$219))</f>
        <v>0.99993835911976825</v>
      </c>
      <c r="X208" s="500">
        <f>([1]DATOS_CANTON!X209-MIN([1]DATOS_CANTON!X$3:X$219))/(MAX([1]DATOS_CANTON!X$3:X$219)-MIN([1]DATOS_CANTON!X$3:X$219))</f>
        <v>0</v>
      </c>
      <c r="Y208" s="500">
        <f>(MAX([1]DATOS_CANTON!Y$3:Y$219)-[1]DATOS_CANTON!Y209)/(MAX([1]DATOS_CANTON!Y$3:Y$219)-MIN([1]DATOS_CANTON!Y$3:Y$219))</f>
        <v>0.60693137222878102</v>
      </c>
      <c r="Z208" s="500">
        <f>(MAX([1]DATOS_CANTON!Z$3:Z$219)-[1]DATOS_CANTON!Z209)/(MAX([1]DATOS_CANTON!Z$3:Z$219)-MIN([1]DATOS_CANTON!Z$3:Z$219))</f>
        <v>1</v>
      </c>
      <c r="AA208" s="500">
        <f>(MAX([1]DATOS_CANTON!AA$3:AA$219)-[1]DATOS_CANTON!AA209)/(MAX([1]DATOS_CANTON!AA$3:AA$219)-MIN([1]DATOS_CANTON!AA$3:AA$219))</f>
        <v>0.99926811417418882</v>
      </c>
      <c r="AB208" s="500">
        <f>(MAX([1]DATOS_CANTON!AB$3:AB$219)-[1]DATOS_CANTON!AB209)/(MAX([1]DATOS_CANTON!AB$3:AB$219)-MIN([1]DATOS_CANTON!AB$3:AB$219))</f>
        <v>0.21444106133101351</v>
      </c>
      <c r="AC208" s="500">
        <f>(MAX([1]DATOS_CANTON!AC$3:AC$219)-[1]DATOS_CANTON!AC209)/(MAX([1]DATOS_CANTON!AC$3:AC$219)-MIN([1]DATOS_CANTON!AC$3:AC$219))</f>
        <v>0.99929728861836931</v>
      </c>
      <c r="AD208" s="500">
        <f>([1]DATOS_CANTON!AD209-MIN([1]DATOS_CANTON!AD$3:AD$219))/(MAX([1]DATOS_CANTON!AD$3:AD$219)-MIN([1]DATOS_CANTON!AD$3:AD$219))</f>
        <v>1.7793594306049821E-3</v>
      </c>
      <c r="AE208" s="500">
        <f>(MAX([1]DATOS_CANTON!AE$3:AE$219)-[1]DATOS_CANTON!AE209)/(MAX([1]DATOS_CANTON!AE$3:AE$219)-MIN([1]DATOS_CANTON!AE$3:AE$219))</f>
        <v>0.99791376912378305</v>
      </c>
      <c r="AF208" s="500">
        <f>(MAX([1]DATOS_CANTON!AF$3:AF$219)-[1]DATOS_CANTON!AF209)/(MAX([1]DATOS_CANTON!AF$3:AF$219)-MIN([1]DATOS_CANTON!AF$3:AF$219))</f>
        <v>1</v>
      </c>
      <c r="AG208" s="500">
        <f>([1]DATOS_CANTON!AG209-MIN([1]DATOS_CANTON!AG$3:AG$219))/(MAX([1]DATOS_CANTON!AG$3:AG$219)-MIN([1]DATOS_CANTON!AG$3:AG$219))</f>
        <v>1.2695602917227218E-2</v>
      </c>
      <c r="AH208" s="500">
        <f>(MAX([1]DATOS_CANTON!AH$3:AH$219)-[1]DATOS_CANTON!AH209)/(MAX([1]DATOS_CANTON!AH$3:AH$219)-MIN([1]DATOS_CANTON!AH$3:AH$219))</f>
        <v>1</v>
      </c>
      <c r="AI208" s="501">
        <f t="shared" si="12"/>
        <v>0.56948420431958791</v>
      </c>
      <c r="AJ208" s="501">
        <f t="shared" si="13"/>
        <v>0.73335603995712928</v>
      </c>
      <c r="AK208" s="501"/>
      <c r="AL208" s="502" t="str">
        <f t="shared" si="14"/>
        <v>MODERADAMENTE VULNERABLE</v>
      </c>
      <c r="AM208" s="503" t="str">
        <f t="shared" si="15"/>
        <v>2</v>
      </c>
    </row>
    <row r="209" spans="1:39">
      <c r="A209" s="492" t="str">
        <f>[1]DATOS_CANTON!A210</f>
        <v>SUCUMBIOS</v>
      </c>
      <c r="B209" s="499">
        <f>[1]DATOS_CANTON!B210</f>
        <v>2106</v>
      </c>
      <c r="C209" s="492" t="str">
        <f>[1]DATOS_CANTON!C210</f>
        <v>CASCALES</v>
      </c>
      <c r="D209" s="500">
        <f>([1]DATOS_CANTON!D210-MIN([1]DATOS_CANTON!D$3:D$219))/(MAX([1]DATOS_CANTON!D$3:D$219)-MIN([1]DATOS_CANTON!D$3:D$219))</f>
        <v>0.17029772958413272</v>
      </c>
      <c r="E209" s="500">
        <f>([1]DATOS_CANTON!E210-MIN([1]DATOS_CANTON!E$3:E$219))/(MAX([1]DATOS_CANTON!E$3:E$219)-MIN([1]DATOS_CANTON!E$3:E$219))</f>
        <v>2.2015836445683752E-3</v>
      </c>
      <c r="F209" s="500">
        <f>([1]DATOS_CANTON!F210-MIN([1]DATOS_CANTON!F$3:F$219))/(MAX([1]DATOS_CANTON!F$3:F$219)-MIN([1]DATOS_CANTON!F$3:F$219))</f>
        <v>0</v>
      </c>
      <c r="G209" s="500">
        <f>([1]DATOS_CANTON!G210-MIN([1]DATOS_CANTON!G$3:G$219))/(MAX([1]DATOS_CANTON!G$3:G$219)-MIN([1]DATOS_CANTON!G$3:G$219))</f>
        <v>5.7308495219859854E-3</v>
      </c>
      <c r="H209" s="500">
        <f>([1]DATOS_CANTON!H210-MIN([1]DATOS_CANTON!H$3:H$219))/(MAX([1]DATOS_CANTON!H$3:H$219)-MIN([1]DATOS_CANTON!H$3:H$219))</f>
        <v>0.10979885587746817</v>
      </c>
      <c r="I209" s="500">
        <f>([1]DATOS_CANTON!I210-MIN([1]DATOS_CANTON!I$3:I$219))/(MAX([1]DATOS_CANTON!I$3:I$219)-MIN([1]DATOS_CANTON!I$3:I$219))</f>
        <v>5.0134260480854302E-3</v>
      </c>
      <c r="J209" s="500">
        <f>(MAX([1]DATOS_CANTON!J$3:J$219)-[1]DATOS_CANTON!J210)/(MAX([1]DATOS_CANTON!J$3:J$219)-MIN([1]DATOS_CANTON!J$3:J$219))</f>
        <v>0.99869188933908548</v>
      </c>
      <c r="K209" s="500">
        <f>(MAX([1]DATOS_CANTON!K$3:K$219)-[1]DATOS_CANTON!K210)/(MAX([1]DATOS_CANTON!K$3:K$219)-MIN([1]DATOS_CANTON!K$3:K$219))</f>
        <v>0.99818332365263174</v>
      </c>
      <c r="L209" s="500">
        <f>(MAX([1]DATOS_CANTON!L$3:L$219)-[1]DATOS_CANTON!L210)/(MAX([1]DATOS_CANTON!L$3:L$219)-MIN([1]DATOS_CANTON!L$3:L$219))</f>
        <v>0.997156540907433</v>
      </c>
      <c r="M209" s="500">
        <f>(MAX([1]DATOS_CANTON!M$3:M$219)-[1]DATOS_CANTON!M210)/(MAX([1]DATOS_CANTON!M$3:M$219)-MIN([1]DATOS_CANTON!M$3:M$219))</f>
        <v>0.99713151178624138</v>
      </c>
      <c r="N209" s="500">
        <f>(MAX([1]DATOS_CANTON!N$3:N$219)-[1]DATOS_CANTON!N210)/(MAX([1]DATOS_CANTON!N$3:N$219)-MIN([1]DATOS_CANTON!N$3:N$219))</f>
        <v>0.99708131364036223</v>
      </c>
      <c r="O209" s="500">
        <f>(MAX([1]DATOS_CANTON!O$3:O$219)-[1]DATOS_CANTON!O210)/(MAX([1]DATOS_CANTON!O$3:O$219)-MIN([1]DATOS_CANTON!O$3:O$219))</f>
        <v>0.99863247566967961</v>
      </c>
      <c r="P209" s="500">
        <f>(MAX([1]DATOS_CANTON!P$3:P$219)-[1]DATOS_CANTON!P210)/(MAX([1]DATOS_CANTON!P$3:P$219)-MIN([1]DATOS_CANTON!P$3:P$219))</f>
        <v>0.9977673016472548</v>
      </c>
      <c r="Q209" s="500">
        <f>([1]DATOS_CANTON!Q210-MIN([1]DATOS_CANTON!Q$3:Q$219))/(MAX([1]DATOS_CANTON!Q$3:Q$219)-MIN([1]DATOS_CANTON!Q$3:Q$219))</f>
        <v>2.0634784194341607E-3</v>
      </c>
      <c r="R209" s="500">
        <f>(MAX([1]DATOS_CANTON!R$3:R$219)-[1]DATOS_CANTON!R210)/(MAX([1]DATOS_CANTON!R$3:R$219)-MIN([1]DATOS_CANTON!R$3:R$219))</f>
        <v>0.99924219601655984</v>
      </c>
      <c r="S209" s="500">
        <f>(MAX([1]DATOS_CANTON!S$3:S$219)-[1]DATOS_CANTON!S210)/(MAX([1]DATOS_CANTON!S$3:S$219)-MIN([1]DATOS_CANTON!S$3:S$219))</f>
        <v>0.99942634235888017</v>
      </c>
      <c r="T209" s="500">
        <f>([1]DATOS_CANTON!T210-MIN([1]DATOS_CANTON!T$3:T$219))/(MAX([1]DATOS_CANTON!T$3:T$219)-MIN([1]DATOS_CANTON!T$3:T$219))</f>
        <v>0.47322472141452537</v>
      </c>
      <c r="U209" s="500">
        <f>(MAX([1]DATOS_CANTON!U$3:U$219)-[1]DATOS_CANTON!U210)/(MAX([1]DATOS_CANTON!U$3:U$219)-MIN([1]DATOS_CANTON!U$3:U$219))</f>
        <v>0.93376895362206835</v>
      </c>
      <c r="V209" s="500">
        <f>(MAX([1]DATOS_CANTON!V$3:V$219)-[1]DATOS_CANTON!V210)/(MAX([1]DATOS_CANTON!V$3:V$219)-MIN([1]DATOS_CANTON!V$3:V$219))</f>
        <v>0.9982808002970841</v>
      </c>
      <c r="W209" s="500">
        <f>(MAX([1]DATOS_CANTON!W$3:W$219)-[1]DATOS_CANTON!W210)/(MAX([1]DATOS_CANTON!W$3:W$219)-MIN([1]DATOS_CANTON!W$3:W$219))</f>
        <v>0.99895210503605991</v>
      </c>
      <c r="X209" s="500">
        <f>([1]DATOS_CANTON!X210-MIN([1]DATOS_CANTON!X$3:X$219))/(MAX([1]DATOS_CANTON!X$3:X$219)-MIN([1]DATOS_CANTON!X$3:X$219))</f>
        <v>0</v>
      </c>
      <c r="Y209" s="500">
        <f>(MAX([1]DATOS_CANTON!Y$3:Y$219)-[1]DATOS_CANTON!Y210)/(MAX([1]DATOS_CANTON!Y$3:Y$219)-MIN([1]DATOS_CANTON!Y$3:Y$219))</f>
        <v>1</v>
      </c>
      <c r="Z209" s="500">
        <f>(MAX([1]DATOS_CANTON!Z$3:Z$219)-[1]DATOS_CANTON!Z210)/(MAX([1]DATOS_CANTON!Z$3:Z$219)-MIN([1]DATOS_CANTON!Z$3:Z$219))</f>
        <v>1</v>
      </c>
      <c r="AA209" s="500">
        <f>(MAX([1]DATOS_CANTON!AA$3:AA$219)-[1]DATOS_CANTON!AA210)/(MAX([1]DATOS_CANTON!AA$3:AA$219)-MIN([1]DATOS_CANTON!AA$3:AA$219))</f>
        <v>0.99817028543547204</v>
      </c>
      <c r="AB209" s="500">
        <f>(MAX([1]DATOS_CANTON!AB$3:AB$219)-[1]DATOS_CANTON!AB210)/(MAX([1]DATOS_CANTON!AB$3:AB$219)-MIN([1]DATOS_CANTON!AB$3:AB$219))</f>
        <v>1</v>
      </c>
      <c r="AC209" s="500">
        <f>(MAX([1]DATOS_CANTON!AC$3:AC$219)-[1]DATOS_CANTON!AC210)/(MAX([1]DATOS_CANTON!AC$3:AC$219)-MIN([1]DATOS_CANTON!AC$3:AC$219))</f>
        <v>0.99722877321606185</v>
      </c>
      <c r="AD209" s="500">
        <f>([1]DATOS_CANTON!AD210-MIN([1]DATOS_CANTON!AD$3:AD$219))/(MAX([1]DATOS_CANTON!AD$3:AD$219)-MIN([1]DATOS_CANTON!AD$3:AD$219))</f>
        <v>0</v>
      </c>
      <c r="AE209" s="500">
        <f>(MAX([1]DATOS_CANTON!AE$3:AE$219)-[1]DATOS_CANTON!AE210)/(MAX([1]DATOS_CANTON!AE$3:AE$219)-MIN([1]DATOS_CANTON!AE$3:AE$219))</f>
        <v>1</v>
      </c>
      <c r="AF209" s="500">
        <f>(MAX([1]DATOS_CANTON!AF$3:AF$219)-[1]DATOS_CANTON!AF210)/(MAX([1]DATOS_CANTON!AF$3:AF$219)-MIN([1]DATOS_CANTON!AF$3:AF$219))</f>
        <v>1</v>
      </c>
      <c r="AG209" s="500">
        <f>([1]DATOS_CANTON!AG210-MIN([1]DATOS_CANTON!AG$3:AG$219))/(MAX([1]DATOS_CANTON!AG$3:AG$219)-MIN([1]DATOS_CANTON!AG$3:AG$219))</f>
        <v>1.066699709693408E-2</v>
      </c>
      <c r="AH209" s="500">
        <f>(MAX([1]DATOS_CANTON!AH$3:AH$219)-[1]DATOS_CANTON!AH210)/(MAX([1]DATOS_CANTON!AH$3:AH$219)-MIN([1]DATOS_CANTON!AH$3:AH$219))</f>
        <v>1</v>
      </c>
      <c r="AI209" s="501">
        <f t="shared" si="12"/>
        <v>0.65161778847641938</v>
      </c>
      <c r="AJ209" s="501">
        <f t="shared" si="13"/>
        <v>0.94087985752078029</v>
      </c>
      <c r="AK209" s="501"/>
      <c r="AL209" s="502" t="str">
        <f t="shared" si="14"/>
        <v>MUY ALTAMENTE VULNERABLE</v>
      </c>
      <c r="AM209" s="503" t="str">
        <f t="shared" si="15"/>
        <v>5</v>
      </c>
    </row>
    <row r="210" spans="1:39">
      <c r="A210" s="492" t="str">
        <f>[1]DATOS_CANTON!A211</f>
        <v>SUCUMBIOS</v>
      </c>
      <c r="B210" s="499">
        <f>[1]DATOS_CANTON!B211</f>
        <v>2107</v>
      </c>
      <c r="C210" s="492" t="str">
        <f>[1]DATOS_CANTON!C211</f>
        <v>CUYABENO</v>
      </c>
      <c r="D210" s="500">
        <f>([1]DATOS_CANTON!D211-MIN([1]DATOS_CANTON!D$3:D$219))/(MAX([1]DATOS_CANTON!D$3:D$219)-MIN([1]DATOS_CANTON!D$3:D$219))</f>
        <v>0.18243887630865635</v>
      </c>
      <c r="E210" s="500">
        <f>([1]DATOS_CANTON!E211-MIN([1]DATOS_CANTON!E$3:E$219))/(MAX([1]DATOS_CANTON!E$3:E$219)-MIN([1]DATOS_CANTON!E$3:E$219))</f>
        <v>3.6344972423409057E-4</v>
      </c>
      <c r="F210" s="500">
        <f>([1]DATOS_CANTON!F211-MIN([1]DATOS_CANTON!F$3:F$219))/(MAX([1]DATOS_CANTON!F$3:F$219)-MIN([1]DATOS_CANTON!F$3:F$219))</f>
        <v>4.5662100456621002E-3</v>
      </c>
      <c r="G210" s="500">
        <f>([1]DATOS_CANTON!G211-MIN([1]DATOS_CANTON!G$3:G$219))/(MAX([1]DATOS_CANTON!G$3:G$219)-MIN([1]DATOS_CANTON!G$3:G$219))</f>
        <v>3.8959139441807279E-3</v>
      </c>
      <c r="H210" s="500">
        <f>([1]DATOS_CANTON!H211-MIN([1]DATOS_CANTON!H$3:H$219))/(MAX([1]DATOS_CANTON!H$3:H$219)-MIN([1]DATOS_CANTON!H$3:H$219))</f>
        <v>5.8866949621701421E-2</v>
      </c>
      <c r="I210" s="500">
        <f>([1]DATOS_CANTON!I211-MIN([1]DATOS_CANTON!I$3:I$219))/(MAX([1]DATOS_CANTON!I$3:I$219)-MIN([1]DATOS_CANTON!I$3:I$219))</f>
        <v>2.2350877737594486E-3</v>
      </c>
      <c r="J210" s="500">
        <f>(MAX([1]DATOS_CANTON!J$3:J$219)-[1]DATOS_CANTON!J211)/(MAX([1]DATOS_CANTON!J$3:J$219)-MIN([1]DATOS_CANTON!J$3:J$219))</f>
        <v>0.99967016120870922</v>
      </c>
      <c r="K210" s="500">
        <f>(MAX([1]DATOS_CANTON!K$3:K$219)-[1]DATOS_CANTON!K211)/(MAX([1]DATOS_CANTON!K$3:K$219)-MIN([1]DATOS_CANTON!K$3:K$219))</f>
        <v>0.99914109519631222</v>
      </c>
      <c r="L210" s="500">
        <f>(MAX([1]DATOS_CANTON!L$3:L$219)-[1]DATOS_CANTON!L211)/(MAX([1]DATOS_CANTON!L$3:L$219)-MIN([1]DATOS_CANTON!L$3:L$219))</f>
        <v>0.99820162709929117</v>
      </c>
      <c r="M210" s="500">
        <f>(MAX([1]DATOS_CANTON!M$3:M$219)-[1]DATOS_CANTON!M211)/(MAX([1]DATOS_CANTON!M$3:M$219)-MIN([1]DATOS_CANTON!M$3:M$219))</f>
        <v>0.99838881958203896</v>
      </c>
      <c r="N210" s="500">
        <f>(MAX([1]DATOS_CANTON!N$3:N$219)-[1]DATOS_CANTON!N211)/(MAX([1]DATOS_CANTON!N$3:N$219)-MIN([1]DATOS_CANTON!N$3:N$219))</f>
        <v>0.99824593894799074</v>
      </c>
      <c r="O210" s="500">
        <f>(MAX([1]DATOS_CANTON!O$3:O$219)-[1]DATOS_CANTON!O211)/(MAX([1]DATOS_CANTON!O$3:O$219)-MIN([1]DATOS_CANTON!O$3:O$219))</f>
        <v>0.99950429409572672</v>
      </c>
      <c r="P210" s="500">
        <f>(MAX([1]DATOS_CANTON!P$3:P$219)-[1]DATOS_CANTON!P211)/(MAX([1]DATOS_CANTON!P$3:P$219)-MIN([1]DATOS_CANTON!P$3:P$219))</f>
        <v>0.99868509069344258</v>
      </c>
      <c r="Q210" s="500">
        <f>([1]DATOS_CANTON!Q211-MIN([1]DATOS_CANTON!Q$3:Q$219))/(MAX([1]DATOS_CANTON!Q$3:Q$219)-MIN([1]DATOS_CANTON!Q$3:Q$219))</f>
        <v>1.2183118431140288E-3</v>
      </c>
      <c r="R210" s="500">
        <f>(MAX([1]DATOS_CANTON!R$3:R$219)-[1]DATOS_CANTON!R211)/(MAX([1]DATOS_CANTON!R$3:R$219)-MIN([1]DATOS_CANTON!R$3:R$219))</f>
        <v>0.99954345415751766</v>
      </c>
      <c r="S210" s="500">
        <f>(MAX([1]DATOS_CANTON!S$3:S$219)-[1]DATOS_CANTON!S211)/(MAX([1]DATOS_CANTON!S$3:S$219)-MIN([1]DATOS_CANTON!S$3:S$219))</f>
        <v>0.99960117135426907</v>
      </c>
      <c r="T210" s="500">
        <f>([1]DATOS_CANTON!T211-MIN([1]DATOS_CANTON!T$3:T$219))/(MAX([1]DATOS_CANTON!T$3:T$219)-MIN([1]DATOS_CANTON!T$3:T$219))</f>
        <v>0.95864423043586311</v>
      </c>
      <c r="U210" s="500">
        <f>(MAX([1]DATOS_CANTON!U$3:U$219)-[1]DATOS_CANTON!U211)/(MAX([1]DATOS_CANTON!U$3:U$219)-MIN([1]DATOS_CANTON!U$3:U$219))</f>
        <v>0.94301078595918919</v>
      </c>
      <c r="V210" s="500">
        <f>(MAX([1]DATOS_CANTON!V$3:V$219)-[1]DATOS_CANTON!V211)/(MAX([1]DATOS_CANTON!V$3:V$219)-MIN([1]DATOS_CANTON!V$3:V$219))</f>
        <v>0.9981707298273631</v>
      </c>
      <c r="W210" s="500">
        <f>(MAX([1]DATOS_CANTON!W$3:W$219)-[1]DATOS_CANTON!W211)/(MAX([1]DATOS_CANTON!W$3:W$219)-MIN([1]DATOS_CANTON!W$3:W$219))</f>
        <v>0.99923976247714152</v>
      </c>
      <c r="X210" s="500">
        <f>([1]DATOS_CANTON!X211-MIN([1]DATOS_CANTON!X$3:X$219))/(MAX([1]DATOS_CANTON!X$3:X$219)-MIN([1]DATOS_CANTON!X$3:X$219))</f>
        <v>4.2553191489361701E-2</v>
      </c>
      <c r="Y210" s="500">
        <f>(MAX([1]DATOS_CANTON!Y$3:Y$219)-[1]DATOS_CANTON!Y211)/(MAX([1]DATOS_CANTON!Y$3:Y$219)-MIN([1]DATOS_CANTON!Y$3:Y$219))</f>
        <v>0.68893730025035993</v>
      </c>
      <c r="Z210" s="500">
        <f>(MAX([1]DATOS_CANTON!Z$3:Z$219)-[1]DATOS_CANTON!Z211)/(MAX([1]DATOS_CANTON!Z$3:Z$219)-MIN([1]DATOS_CANTON!Z$3:Z$219))</f>
        <v>1</v>
      </c>
      <c r="AA210" s="500">
        <f>(MAX([1]DATOS_CANTON!AA$3:AA$219)-[1]DATOS_CANTON!AA211)/(MAX([1]DATOS_CANTON!AA$3:AA$219)-MIN([1]DATOS_CANTON!AA$3:AA$219))</f>
        <v>0.99792632349353505</v>
      </c>
      <c r="AB210" s="500">
        <f>(MAX([1]DATOS_CANTON!AB$3:AB$219)-[1]DATOS_CANTON!AB211)/(MAX([1]DATOS_CANTON!AB$3:AB$219)-MIN([1]DATOS_CANTON!AB$3:AB$219))</f>
        <v>0.21459588177615904</v>
      </c>
      <c r="AC210" s="500">
        <f>(MAX([1]DATOS_CANTON!AC$3:AC$219)-[1]DATOS_CANTON!AC211)/(MAX([1]DATOS_CANTON!AC$3:AC$219)-MIN([1]DATOS_CANTON!AC$3:AC$219))</f>
        <v>0.99831307564469074</v>
      </c>
      <c r="AD210" s="500">
        <f>([1]DATOS_CANTON!AD211-MIN([1]DATOS_CANTON!AD$3:AD$219))/(MAX([1]DATOS_CANTON!AD$3:AD$219)-MIN([1]DATOS_CANTON!AD$3:AD$219))</f>
        <v>1.7793594306049821E-3</v>
      </c>
      <c r="AE210" s="500">
        <f>(MAX([1]DATOS_CANTON!AE$3:AE$219)-[1]DATOS_CANTON!AE211)/(MAX([1]DATOS_CANTON!AE$3:AE$219)-MIN([1]DATOS_CANTON!AE$3:AE$219))</f>
        <v>0.99443671766342145</v>
      </c>
      <c r="AF210" s="500">
        <f>(MAX([1]DATOS_CANTON!AF$3:AF$219)-[1]DATOS_CANTON!AF211)/(MAX([1]DATOS_CANTON!AF$3:AF$219)-MIN([1]DATOS_CANTON!AF$3:AF$219))</f>
        <v>1</v>
      </c>
      <c r="AG210" s="500">
        <f>([1]DATOS_CANTON!AG211-MIN([1]DATOS_CANTON!AG$3:AG$219))/(MAX([1]DATOS_CANTON!AG$3:AG$219)-MIN([1]DATOS_CANTON!AG$3:AG$219))</f>
        <v>1.0019117751186009E-3</v>
      </c>
      <c r="AH210" s="500">
        <f>(MAX([1]DATOS_CANTON!AH$3:AH$219)-[1]DATOS_CANTON!AH211)/(MAX([1]DATOS_CANTON!AH$3:AH$219)-MIN([1]DATOS_CANTON!AH$3:AH$219))</f>
        <v>1</v>
      </c>
      <c r="AI210" s="501">
        <f t="shared" si="12"/>
        <v>0.60817311253501938</v>
      </c>
      <c r="AJ210" s="501">
        <f t="shared" si="13"/>
        <v>0.8311098396075276</v>
      </c>
      <c r="AK210" s="501"/>
      <c r="AL210" s="502" t="str">
        <f t="shared" si="14"/>
        <v>ALTAMENTE VULNERABLE</v>
      </c>
      <c r="AM210" s="503" t="str">
        <f t="shared" si="15"/>
        <v>4</v>
      </c>
    </row>
    <row r="211" spans="1:39">
      <c r="A211" s="492" t="str">
        <f>[1]DATOS_CANTON!A212</f>
        <v>ORELLANA</v>
      </c>
      <c r="B211" s="499">
        <f>[1]DATOS_CANTON!B212</f>
        <v>2201</v>
      </c>
      <c r="C211" s="492" t="str">
        <f>[1]DATOS_CANTON!C212</f>
        <v>ORELLANA</v>
      </c>
      <c r="D211" s="500">
        <f>([1]DATOS_CANTON!D212-MIN([1]DATOS_CANTON!D$3:D$219))/(MAX([1]DATOS_CANTON!D$3:D$219)-MIN([1]DATOS_CANTON!D$3:D$219))</f>
        <v>7.9051676038389349E-2</v>
      </c>
      <c r="E211" s="500">
        <f>([1]DATOS_CANTON!E212-MIN([1]DATOS_CANTON!E$3:E$219))/(MAX([1]DATOS_CANTON!E$3:E$219)-MIN([1]DATOS_CANTON!E$3:E$219))</f>
        <v>2.5654604675410353E-3</v>
      </c>
      <c r="F211" s="500">
        <f>([1]DATOS_CANTON!F212-MIN([1]DATOS_CANTON!F$3:F$219))/(MAX([1]DATOS_CANTON!F$3:F$219)-MIN([1]DATOS_CANTON!F$3:F$219))</f>
        <v>1.8264840182648401E-2</v>
      </c>
      <c r="G211" s="500">
        <f>([1]DATOS_CANTON!G212-MIN([1]DATOS_CANTON!G$3:G$219))/(MAX([1]DATOS_CANTON!G$3:G$219)-MIN([1]DATOS_CANTON!G$3:G$219))</f>
        <v>4.5080023579365393E-2</v>
      </c>
      <c r="H211" s="500">
        <f>([1]DATOS_CANTON!H212-MIN([1]DATOS_CANTON!H$3:H$219))/(MAX([1]DATOS_CANTON!H$3:H$219)-MIN([1]DATOS_CANTON!H$3:H$219))</f>
        <v>0.14486067540136557</v>
      </c>
      <c r="I211" s="500">
        <f>([1]DATOS_CANTON!I212-MIN([1]DATOS_CANTON!I$3:I$219))/(MAX([1]DATOS_CANTON!I$3:I$219)-MIN([1]DATOS_CANTON!I$3:I$219))</f>
        <v>2.7364303785679917E-2</v>
      </c>
      <c r="J211" s="500">
        <f>(MAX([1]DATOS_CANTON!J$3:J$219)-[1]DATOS_CANTON!J212)/(MAX([1]DATOS_CANTON!J$3:J$219)-MIN([1]DATOS_CANTON!J$3:J$219))</f>
        <v>0.98882858502906701</v>
      </c>
      <c r="K211" s="500">
        <f>(MAX([1]DATOS_CANTON!K$3:K$219)-[1]DATOS_CANTON!K212)/(MAX([1]DATOS_CANTON!K$3:K$219)-MIN([1]DATOS_CANTON!K$3:K$219))</f>
        <v>0.95630090092316822</v>
      </c>
      <c r="L211" s="500">
        <f>(MAX([1]DATOS_CANTON!L$3:L$219)-[1]DATOS_CANTON!L212)/(MAX([1]DATOS_CANTON!L$3:L$219)-MIN([1]DATOS_CANTON!L$3:L$219))</f>
        <v>0.97819591797897143</v>
      </c>
      <c r="M211" s="500">
        <f>(MAX([1]DATOS_CANTON!M$3:M$219)-[1]DATOS_CANTON!M212)/(MAX([1]DATOS_CANTON!M$3:M$219)-MIN([1]DATOS_CANTON!M$3:M$219))</f>
        <v>0.97583229373058389</v>
      </c>
      <c r="N211" s="500">
        <f>(MAX([1]DATOS_CANTON!N$3:N$219)-[1]DATOS_CANTON!N212)/(MAX([1]DATOS_CANTON!N$3:N$219)-MIN([1]DATOS_CANTON!N$3:N$219))</f>
        <v>0.97782047674845163</v>
      </c>
      <c r="O211" s="500">
        <f>(MAX([1]DATOS_CANTON!O$3:O$219)-[1]DATOS_CANTON!O212)/(MAX([1]DATOS_CANTON!O$3:O$219)-MIN([1]DATOS_CANTON!O$3:O$219))</f>
        <v>0.99176885545666471</v>
      </c>
      <c r="P211" s="500">
        <f>(MAX([1]DATOS_CANTON!P$3:P$219)-[1]DATOS_CANTON!P212)/(MAX([1]DATOS_CANTON!P$3:P$219)-MIN([1]DATOS_CANTON!P$3:P$219))</f>
        <v>0.97973627684753584</v>
      </c>
      <c r="Q211" s="500">
        <f>([1]DATOS_CANTON!Q212-MIN([1]DATOS_CANTON!Q$3:Q$219))/(MAX([1]DATOS_CANTON!Q$3:Q$219)-MIN([1]DATOS_CANTON!Q$3:Q$219))</f>
        <v>2.1092396432313882E-2</v>
      </c>
      <c r="R211" s="500">
        <f>(MAX([1]DATOS_CANTON!R$3:R$219)-[1]DATOS_CANTON!R212)/(MAX([1]DATOS_CANTON!R$3:R$219)-MIN([1]DATOS_CANTON!R$3:R$219))</f>
        <v>0.98932862915122843</v>
      </c>
      <c r="S211" s="500">
        <f>(MAX([1]DATOS_CANTON!S$3:S$219)-[1]DATOS_CANTON!S212)/(MAX([1]DATOS_CANTON!S$3:S$219)-MIN([1]DATOS_CANTON!S$3:S$219))</f>
        <v>0.98929718743853667</v>
      </c>
      <c r="T211" s="500">
        <f>([1]DATOS_CANTON!T212-MIN([1]DATOS_CANTON!T$3:T$219))/(MAX([1]DATOS_CANTON!T$3:T$219)-MIN([1]DATOS_CANTON!T$3:T$219))</f>
        <v>0.66148397911708801</v>
      </c>
      <c r="U211" s="500">
        <f>(MAX([1]DATOS_CANTON!U$3:U$219)-[1]DATOS_CANTON!U212)/(MAX([1]DATOS_CANTON!U$3:U$219)-MIN([1]DATOS_CANTON!U$3:U$219))</f>
        <v>0.85612047502575683</v>
      </c>
      <c r="V211" s="500">
        <f>(MAX([1]DATOS_CANTON!V$3:V$219)-[1]DATOS_CANTON!V212)/(MAX([1]DATOS_CANTON!V$3:V$219)-MIN([1]DATOS_CANTON!V$3:V$219))</f>
        <v>0.99825027679470668</v>
      </c>
      <c r="W211" s="500">
        <f>(MAX([1]DATOS_CANTON!W$3:W$219)-[1]DATOS_CANTON!W212)/(MAX([1]DATOS_CANTON!W$3:W$219)-MIN([1]DATOS_CANTON!W$3:W$219))</f>
        <v>0.97569294622860547</v>
      </c>
      <c r="X211" s="500">
        <f>([1]DATOS_CANTON!X212-MIN([1]DATOS_CANTON!X$3:X$219))/(MAX([1]DATOS_CANTON!X$3:X$219)-MIN([1]DATOS_CANTON!X$3:X$219))</f>
        <v>2.1276595744680851E-2</v>
      </c>
      <c r="Y211" s="500">
        <f>(MAX([1]DATOS_CANTON!Y$3:Y$219)-[1]DATOS_CANTON!Y212)/(MAX([1]DATOS_CANTON!Y$3:Y$219)-MIN([1]DATOS_CANTON!Y$3:Y$219))</f>
        <v>0.72798162619955331</v>
      </c>
      <c r="Z211" s="500">
        <f>(MAX([1]DATOS_CANTON!Z$3:Z$219)-[1]DATOS_CANTON!Z212)/(MAX([1]DATOS_CANTON!Z$3:Z$219)-MIN([1]DATOS_CANTON!Z$3:Z$219))</f>
        <v>0.79409104612601744</v>
      </c>
      <c r="AA211" s="500">
        <f>(MAX([1]DATOS_CANTON!AA$3:AA$219)-[1]DATOS_CANTON!AA212)/(MAX([1]DATOS_CANTON!AA$3:AA$219)-MIN([1]DATOS_CANTON!AA$3:AA$219))</f>
        <v>0.97511588192242016</v>
      </c>
      <c r="AB211" s="500">
        <f>(MAX([1]DATOS_CANTON!AB$3:AB$219)-[1]DATOS_CANTON!AB212)/(MAX([1]DATOS_CANTON!AB$3:AB$219)-MIN([1]DATOS_CANTON!AB$3:AB$219))</f>
        <v>0.1524940218987289</v>
      </c>
      <c r="AC211" s="500">
        <f>(MAX([1]DATOS_CANTON!AC$3:AC$219)-[1]DATOS_CANTON!AC212)/(MAX([1]DATOS_CANTON!AC$3:AC$219)-MIN([1]DATOS_CANTON!AC$3:AC$219))</f>
        <v>0.97497972145938772</v>
      </c>
      <c r="AD211" s="500">
        <f>([1]DATOS_CANTON!AD212-MIN([1]DATOS_CANTON!AD$3:AD$219))/(MAX([1]DATOS_CANTON!AD$3:AD$219)-MIN([1]DATOS_CANTON!AD$3:AD$219))</f>
        <v>3.9145907473309607E-2</v>
      </c>
      <c r="AE211" s="500">
        <f>(MAX([1]DATOS_CANTON!AE$3:AE$219)-[1]DATOS_CANTON!AE212)/(MAX([1]DATOS_CANTON!AE$3:AE$219)-MIN([1]DATOS_CANTON!AE$3:AE$219))</f>
        <v>0.97218358831710705</v>
      </c>
      <c r="AF211" s="500">
        <f>(MAX([1]DATOS_CANTON!AF$3:AF$219)-[1]DATOS_CANTON!AF212)/(MAX([1]DATOS_CANTON!AF$3:AF$219)-MIN([1]DATOS_CANTON!AF$3:AF$219))</f>
        <v>1</v>
      </c>
      <c r="AG211" s="500">
        <f>([1]DATOS_CANTON!AG212-MIN([1]DATOS_CANTON!AG$3:AG$219))/(MAX([1]DATOS_CANTON!AG$3:AG$219)-MIN([1]DATOS_CANTON!AG$3:AG$219))</f>
        <v>1.3495716207604617E-2</v>
      </c>
      <c r="AH211" s="500">
        <f>(MAX([1]DATOS_CANTON!AH$3:AH$219)-[1]DATOS_CANTON!AH212)/(MAX([1]DATOS_CANTON!AH$3:AH$219)-MIN([1]DATOS_CANTON!AH$3:AH$219))</f>
        <v>1</v>
      </c>
      <c r="AI211" s="501">
        <f t="shared" si="12"/>
        <v>0.57532906587518162</v>
      </c>
      <c r="AJ211" s="501">
        <f t="shared" si="13"/>
        <v>0.74812403036689568</v>
      </c>
      <c r="AK211" s="501"/>
      <c r="AL211" s="502" t="str">
        <f t="shared" si="14"/>
        <v>VULNERABLE.</v>
      </c>
      <c r="AM211" s="503" t="str">
        <f t="shared" si="15"/>
        <v>3</v>
      </c>
    </row>
    <row r="212" spans="1:39">
      <c r="A212" s="492" t="str">
        <f>[1]DATOS_CANTON!A213</f>
        <v>ORELLANA</v>
      </c>
      <c r="B212" s="499">
        <f>[1]DATOS_CANTON!B213</f>
        <v>2202</v>
      </c>
      <c r="C212" s="492" t="str">
        <f>[1]DATOS_CANTON!C213</f>
        <v>AGUARICO</v>
      </c>
      <c r="D212" s="500">
        <f>([1]DATOS_CANTON!D213-MIN([1]DATOS_CANTON!D$3:D$219))/(MAX([1]DATOS_CANTON!D$3:D$219)-MIN([1]DATOS_CANTON!D$3:D$219))</f>
        <v>0.29941520994952409</v>
      </c>
      <c r="E212" s="500">
        <f>([1]DATOS_CANTON!E213-MIN([1]DATOS_CANTON!E$3:E$219))/(MAX([1]DATOS_CANTON!E$3:E$219)-MIN([1]DATOS_CANTON!E$3:E$219))</f>
        <v>0</v>
      </c>
      <c r="F212" s="500">
        <f>([1]DATOS_CANTON!F213-MIN([1]DATOS_CANTON!F$3:F$219))/(MAX([1]DATOS_CANTON!F$3:F$219)-MIN([1]DATOS_CANTON!F$3:F$219))</f>
        <v>0</v>
      </c>
      <c r="G212" s="500">
        <f>([1]DATOS_CANTON!G213-MIN([1]DATOS_CANTON!G$3:G$219))/(MAX([1]DATOS_CANTON!G$3:G$219)-MIN([1]DATOS_CANTON!G$3:G$219))</f>
        <v>2.1806480779714655E-3</v>
      </c>
      <c r="H212" s="500">
        <f>([1]DATOS_CANTON!H213-MIN([1]DATOS_CANTON!H$3:H$219))/(MAX([1]DATOS_CANTON!H$3:H$219)-MIN([1]DATOS_CANTON!H$3:H$219))</f>
        <v>7.1968997970105189E-3</v>
      </c>
      <c r="I212" s="500">
        <f>([1]DATOS_CANTON!I213-MIN([1]DATOS_CANTON!I$3:I$219))/(MAX([1]DATOS_CANTON!I$3:I$219)-MIN([1]DATOS_CANTON!I$3:I$219))</f>
        <v>1.0088937867664177E-3</v>
      </c>
      <c r="J212" s="500">
        <f>(MAX([1]DATOS_CANTON!J$3:J$219)-[1]DATOS_CANTON!J213)/(MAX([1]DATOS_CANTON!J$3:J$219)-MIN([1]DATOS_CANTON!J$3:J$219))</f>
        <v>0.99970014655337203</v>
      </c>
      <c r="K212" s="500">
        <f>(MAX([1]DATOS_CANTON!K$3:K$219)-[1]DATOS_CANTON!K213)/(MAX([1]DATOS_CANTON!K$3:K$219)-MIN([1]DATOS_CANTON!K$3:K$219))</f>
        <v>0.99930793282005015</v>
      </c>
      <c r="L212" s="500">
        <f>(MAX([1]DATOS_CANTON!L$3:L$219)-[1]DATOS_CANTON!L213)/(MAX([1]DATOS_CANTON!L$3:L$219)-MIN([1]DATOS_CANTON!L$3:L$219))</f>
        <v>0.99940371409994133</v>
      </c>
      <c r="M212" s="500">
        <f>(MAX([1]DATOS_CANTON!M$3:M$219)-[1]DATOS_CANTON!M213)/(MAX([1]DATOS_CANTON!M$3:M$219)-MIN([1]DATOS_CANTON!M$3:M$219))</f>
        <v>0.99897425862054912</v>
      </c>
      <c r="N212" s="500">
        <f>(MAX([1]DATOS_CANTON!N$3:N$219)-[1]DATOS_CANTON!N213)/(MAX([1]DATOS_CANTON!N$3:N$219)-MIN([1]DATOS_CANTON!N$3:N$219))</f>
        <v>0.99996616531980898</v>
      </c>
      <c r="O212" s="500">
        <f>(MAX([1]DATOS_CANTON!O$3:O$219)-[1]DATOS_CANTON!O213)/(MAX([1]DATOS_CANTON!O$3:O$219)-MIN([1]DATOS_CANTON!O$3:O$219))</f>
        <v>0.99967761783847964</v>
      </c>
      <c r="P212" s="500">
        <f>(MAX([1]DATOS_CANTON!P$3:P$219)-[1]DATOS_CANTON!P213)/(MAX([1]DATOS_CANTON!P$3:P$219)-MIN([1]DATOS_CANTON!P$3:P$219))</f>
        <v>0.99991704599005615</v>
      </c>
      <c r="Q212" s="500">
        <f>([1]DATOS_CANTON!Q213-MIN([1]DATOS_CANTON!Q$3:Q$219))/(MAX([1]DATOS_CANTON!Q$3:Q$219)-MIN([1]DATOS_CANTON!Q$3:Q$219))</f>
        <v>5.3860115739625097E-4</v>
      </c>
      <c r="R212" s="500">
        <f>(MAX([1]DATOS_CANTON!R$3:R$219)-[1]DATOS_CANTON!R213)/(MAX([1]DATOS_CANTON!R$3:R$219)-MIN([1]DATOS_CANTON!R$3:R$219))</f>
        <v>0.9998571353145973</v>
      </c>
      <c r="S212" s="500">
        <f>(MAX([1]DATOS_CANTON!S$3:S$219)-[1]DATOS_CANTON!S213)/(MAX([1]DATOS_CANTON!S$3:S$219)-MIN([1]DATOS_CANTON!S$3:S$219))</f>
        <v>0.99995082934504687</v>
      </c>
      <c r="T212" s="500">
        <f>([1]DATOS_CANTON!T213-MIN([1]DATOS_CANTON!T$3:T$219))/(MAX([1]DATOS_CANTON!T$3:T$219)-MIN([1]DATOS_CANTON!T$3:T$219))</f>
        <v>1</v>
      </c>
      <c r="U212" s="500">
        <f>(MAX([1]DATOS_CANTON!U$3:U$219)-[1]DATOS_CANTON!U213)/(MAX([1]DATOS_CANTON!U$3:U$219)-MIN([1]DATOS_CANTON!U$3:U$219))</f>
        <v>0.952883776159549</v>
      </c>
      <c r="V212" s="500">
        <f>(MAX([1]DATOS_CANTON!V$3:V$219)-[1]DATOS_CANTON!V213)/(MAX([1]DATOS_CANTON!V$3:V$219)-MIN([1]DATOS_CANTON!V$3:V$219))</f>
        <v>0.9931683075340243</v>
      </c>
      <c r="W212" s="500">
        <f>(MAX([1]DATOS_CANTON!W$3:W$219)-[1]DATOS_CANTON!W213)/(MAX([1]DATOS_CANTON!W$3:W$219)-MIN([1]DATOS_CANTON!W$3:W$219))</f>
        <v>1</v>
      </c>
      <c r="X212" s="500">
        <f>([1]DATOS_CANTON!X213-MIN([1]DATOS_CANTON!X$3:X$219))/(MAX([1]DATOS_CANTON!X$3:X$219)-MIN([1]DATOS_CANTON!X$3:X$219))</f>
        <v>4.2553191489361701E-2</v>
      </c>
      <c r="Y212" s="500">
        <f>(MAX([1]DATOS_CANTON!Y$3:Y$219)-[1]DATOS_CANTON!Y213)/(MAX([1]DATOS_CANTON!Y$3:Y$219)-MIN([1]DATOS_CANTON!Y$3:Y$219))</f>
        <v>0.80040933605891051</v>
      </c>
      <c r="Z212" s="500">
        <f>(MAX([1]DATOS_CANTON!Z$3:Z$219)-[1]DATOS_CANTON!Z213)/(MAX([1]DATOS_CANTON!Z$3:Z$219)-MIN([1]DATOS_CANTON!Z$3:Z$219))</f>
        <v>0.99758818209225208</v>
      </c>
      <c r="AA212" s="500">
        <f>(MAX([1]DATOS_CANTON!AA$3:AA$219)-[1]DATOS_CANTON!AA213)/(MAX([1]DATOS_CANTON!AA$3:AA$219)-MIN([1]DATOS_CANTON!AA$3:AA$219))</f>
        <v>0.99182727494510858</v>
      </c>
      <c r="AB212" s="500">
        <f>(MAX([1]DATOS_CANTON!AB$3:AB$219)-[1]DATOS_CANTON!AB213)/(MAX([1]DATOS_CANTON!AB$3:AB$219)-MIN([1]DATOS_CANTON!AB$3:AB$219))</f>
        <v>0.24034683647202279</v>
      </c>
      <c r="AC212" s="500">
        <f>(MAX([1]DATOS_CANTON!AC$3:AC$219)-[1]DATOS_CANTON!AC213)/(MAX([1]DATOS_CANTON!AC$3:AC$219)-MIN([1]DATOS_CANTON!AC$3:AC$219))</f>
        <v>0.99926601066369736</v>
      </c>
      <c r="AD212" s="500">
        <f>([1]DATOS_CANTON!AD213-MIN([1]DATOS_CANTON!AD$3:AD$219))/(MAX([1]DATOS_CANTON!AD$3:AD$219)-MIN([1]DATOS_CANTON!AD$3:AD$219))</f>
        <v>5.3380782918149468E-3</v>
      </c>
      <c r="AE212" s="500">
        <f>(MAX([1]DATOS_CANTON!AE$3:AE$219)-[1]DATOS_CANTON!AE213)/(MAX([1]DATOS_CANTON!AE$3:AE$219)-MIN([1]DATOS_CANTON!AE$3:AE$219))</f>
        <v>0.99582753824756609</v>
      </c>
      <c r="AF212" s="500">
        <f>(MAX([1]DATOS_CANTON!AF$3:AF$219)-[1]DATOS_CANTON!AF213)/(MAX([1]DATOS_CANTON!AF$3:AF$219)-MIN([1]DATOS_CANTON!AF$3:AF$219))</f>
        <v>1</v>
      </c>
      <c r="AG212" s="500">
        <f>([1]DATOS_CANTON!AG213-MIN([1]DATOS_CANTON!AG$3:AG$219))/(MAX([1]DATOS_CANTON!AG$3:AG$219)-MIN([1]DATOS_CANTON!AG$3:AG$219))</f>
        <v>3.5367839694115982E-3</v>
      </c>
      <c r="AH212" s="500">
        <f>(MAX([1]DATOS_CANTON!AH$3:AH$219)-[1]DATOS_CANTON!AH213)/(MAX([1]DATOS_CANTON!AH$3:AH$219)-MIN([1]DATOS_CANTON!AH$3:AH$219))</f>
        <v>1</v>
      </c>
      <c r="AI212" s="501">
        <f t="shared" si="12"/>
        <v>0.62068495810755719</v>
      </c>
      <c r="AJ212" s="501">
        <f t="shared" si="13"/>
        <v>0.86272304612511941</v>
      </c>
      <c r="AK212" s="501"/>
      <c r="AL212" s="502" t="str">
        <f t="shared" si="14"/>
        <v>MUY ALTAMENTE VULNERABLE</v>
      </c>
      <c r="AM212" s="503" t="str">
        <f t="shared" si="15"/>
        <v>5</v>
      </c>
    </row>
    <row r="213" spans="1:39" ht="27.6">
      <c r="A213" s="492" t="str">
        <f>[1]DATOS_CANTON!A214</f>
        <v>ORELLANA</v>
      </c>
      <c r="B213" s="499">
        <f>[1]DATOS_CANTON!B214</f>
        <v>2203</v>
      </c>
      <c r="C213" s="492" t="str">
        <f>[1]DATOS_CANTON!C214</f>
        <v>LA JOYA DE LOS SACHAS</v>
      </c>
      <c r="D213" s="500">
        <f>([1]DATOS_CANTON!D214-MIN([1]DATOS_CANTON!D$3:D$219))/(MAX([1]DATOS_CANTON!D$3:D$219)-MIN([1]DATOS_CANTON!D$3:D$219))</f>
        <v>0.12734057714453137</v>
      </c>
      <c r="E213" s="500">
        <f>([1]DATOS_CANTON!E214-MIN([1]DATOS_CANTON!E$3:E$219))/(MAX([1]DATOS_CANTON!E$3:E$219)-MIN([1]DATOS_CANTON!E$3:E$219))</f>
        <v>8.0301328358360746E-3</v>
      </c>
      <c r="F213" s="500">
        <f>([1]DATOS_CANTON!F214-MIN([1]DATOS_CANTON!F$3:F$219))/(MAX([1]DATOS_CANTON!F$3:F$219)-MIN([1]DATOS_CANTON!F$3:F$219))</f>
        <v>0</v>
      </c>
      <c r="G213" s="500">
        <f>([1]DATOS_CANTON!G214-MIN([1]DATOS_CANTON!G$3:G$219))/(MAX([1]DATOS_CANTON!G$3:G$219)-MIN([1]DATOS_CANTON!G$3:G$219))</f>
        <v>2.1079598087057498E-2</v>
      </c>
      <c r="H213" s="500">
        <f>([1]DATOS_CANTON!H214-MIN([1]DATOS_CANTON!H$3:H$219))/(MAX([1]DATOS_CANTON!H$3:H$219)-MIN([1]DATOS_CANTON!H$3:H$219))</f>
        <v>9.5589592175678167E-2</v>
      </c>
      <c r="I213" s="500">
        <f>([1]DATOS_CANTON!I214-MIN([1]DATOS_CANTON!I$3:I$219))/(MAX([1]DATOS_CANTON!I$3:I$219)-MIN([1]DATOS_CANTON!I$3:I$219))</f>
        <v>1.6809722631815852E-2</v>
      </c>
      <c r="J213" s="500">
        <f>(MAX([1]DATOS_CANTON!J$3:J$219)-[1]DATOS_CANTON!J214)/(MAX([1]DATOS_CANTON!J$3:J$219)-MIN([1]DATOS_CANTON!J$3:J$219))</f>
        <v>0.99482565396162626</v>
      </c>
      <c r="K213" s="500">
        <f>(MAX([1]DATOS_CANTON!K$3:K$219)-[1]DATOS_CANTON!K214)/(MAX([1]DATOS_CANTON!K$3:K$219)-MIN([1]DATOS_CANTON!K$3:K$219))</f>
        <v>0.9880247661183682</v>
      </c>
      <c r="L213" s="500">
        <f>(MAX([1]DATOS_CANTON!L$3:L$219)-[1]DATOS_CANTON!L214)/(MAX([1]DATOS_CANTON!L$3:L$219)-MIN([1]DATOS_CANTON!L$3:L$219))</f>
        <v>0.98728927795486621</v>
      </c>
      <c r="M213" s="500">
        <f>(MAX([1]DATOS_CANTON!M$3:M$219)-[1]DATOS_CANTON!M214)/(MAX([1]DATOS_CANTON!M$3:M$219)-MIN([1]DATOS_CANTON!M$3:M$219))</f>
        <v>0.99137496636579336</v>
      </c>
      <c r="N213" s="500">
        <f>(MAX([1]DATOS_CANTON!N$3:N$219)-[1]DATOS_CANTON!N214)/(MAX([1]DATOS_CANTON!N$3:N$219)-MIN([1]DATOS_CANTON!N$3:N$219))</f>
        <v>0.98826826983691685</v>
      </c>
      <c r="O213" s="500">
        <f>(MAX([1]DATOS_CANTON!O$3:O$219)-[1]DATOS_CANTON!O214)/(MAX([1]DATOS_CANTON!O$3:O$219)-MIN([1]DATOS_CANTON!O$3:O$219))</f>
        <v>0.99524053002400537</v>
      </c>
      <c r="P213" s="500">
        <f>(MAX([1]DATOS_CANTON!P$3:P$219)-[1]DATOS_CANTON!P214)/(MAX([1]DATOS_CANTON!P$3:P$219)-MIN([1]DATOS_CANTON!P$3:P$219))</f>
        <v>0.9903949846358584</v>
      </c>
      <c r="Q213" s="500">
        <f>([1]DATOS_CANTON!Q214-MIN([1]DATOS_CANTON!Q$3:Q$219))/(MAX([1]DATOS_CANTON!Q$3:Q$219)-MIN([1]DATOS_CANTON!Q$3:Q$219))</f>
        <v>1.0351675750178499E-2</v>
      </c>
      <c r="R213" s="500">
        <f>(MAX([1]DATOS_CANTON!R$3:R$219)-[1]DATOS_CANTON!R214)/(MAX([1]DATOS_CANTON!R$3:R$219)-MIN([1]DATOS_CANTON!R$3:R$219))</f>
        <v>0.99619855706667748</v>
      </c>
      <c r="S213" s="500">
        <f>(MAX([1]DATOS_CANTON!S$3:S$219)-[1]DATOS_CANTON!S214)/(MAX([1]DATOS_CANTON!S$3:S$219)-MIN([1]DATOS_CANTON!S$3:S$219))</f>
        <v>0.99685307808300005</v>
      </c>
      <c r="T213" s="500">
        <f>([1]DATOS_CANTON!T214-MIN([1]DATOS_CANTON!T$3:T$219))/(MAX([1]DATOS_CANTON!T$3:T$219)-MIN([1]DATOS_CANTON!T$3:T$219))</f>
        <v>0.59132779356153975</v>
      </c>
      <c r="U213" s="500">
        <f>(MAX([1]DATOS_CANTON!U$3:U$219)-[1]DATOS_CANTON!U214)/(MAX([1]DATOS_CANTON!U$3:U$219)-MIN([1]DATOS_CANTON!U$3:U$219))</f>
        <v>0.9164117506333157</v>
      </c>
      <c r="V213" s="500">
        <f>(MAX([1]DATOS_CANTON!V$3:V$219)-[1]DATOS_CANTON!V214)/(MAX([1]DATOS_CANTON!V$3:V$219)-MIN([1]DATOS_CANTON!V$3:V$219))</f>
        <v>0.99838968557081076</v>
      </c>
      <c r="W213" s="500">
        <f>(MAX([1]DATOS_CANTON!W$3:W$219)-[1]DATOS_CANTON!W214)/(MAX([1]DATOS_CANTON!W$3:W$219)-MIN([1]DATOS_CANTON!W$3:W$219))</f>
        <v>0.99517146438184467</v>
      </c>
      <c r="X213" s="500">
        <f>([1]DATOS_CANTON!X214-MIN([1]DATOS_CANTON!X$3:X$219))/(MAX([1]DATOS_CANTON!X$3:X$219)-MIN([1]DATOS_CANTON!X$3:X$219))</f>
        <v>0</v>
      </c>
      <c r="Y213" s="500">
        <f>(MAX([1]DATOS_CANTON!Y$3:Y$219)-[1]DATOS_CANTON!Y214)/(MAX([1]DATOS_CANTON!Y$3:Y$219)-MIN([1]DATOS_CANTON!Y$3:Y$219))</f>
        <v>0.739449686323982</v>
      </c>
      <c r="Z213" s="500">
        <f>(MAX([1]DATOS_CANTON!Z$3:Z$219)-[1]DATOS_CANTON!Z214)/(MAX([1]DATOS_CANTON!Z$3:Z$219)-MIN([1]DATOS_CANTON!Z$3:Z$219))</f>
        <v>0.97407295749170941</v>
      </c>
      <c r="AA213" s="500">
        <f>(MAX([1]DATOS_CANTON!AA$3:AA$219)-[1]DATOS_CANTON!AA214)/(MAX([1]DATOS_CANTON!AA$3:AA$219)-MIN([1]DATOS_CANTON!AA$3:AA$219))</f>
        <v>0.99365698950963655</v>
      </c>
      <c r="AB213" s="500">
        <f>(MAX([1]DATOS_CANTON!AB$3:AB$219)-[1]DATOS_CANTON!AB214)/(MAX([1]DATOS_CANTON!AB$3:AB$219)-MIN([1]DATOS_CANTON!AB$3:AB$219))</f>
        <v>0.15466351829988192</v>
      </c>
      <c r="AC213" s="500">
        <f>(MAX([1]DATOS_CANTON!AC$3:AC$219)-[1]DATOS_CANTON!AC214)/(MAX([1]DATOS_CANTON!AC$3:AC$219)-MIN([1]DATOS_CANTON!AC$3:AC$219))</f>
        <v>0.98745962537351095</v>
      </c>
      <c r="AD213" s="500">
        <f>([1]DATOS_CANTON!AD214-MIN([1]DATOS_CANTON!AD$3:AD$219))/(MAX([1]DATOS_CANTON!AD$3:AD$219)-MIN([1]DATOS_CANTON!AD$3:AD$219))</f>
        <v>1.2455516014234875E-2</v>
      </c>
      <c r="AE213" s="500">
        <f>(MAX([1]DATOS_CANTON!AE$3:AE$219)-[1]DATOS_CANTON!AE214)/(MAX([1]DATOS_CANTON!AE$3:AE$219)-MIN([1]DATOS_CANTON!AE$3:AE$219))</f>
        <v>0.9888734353268428</v>
      </c>
      <c r="AF213" s="500">
        <f>(MAX([1]DATOS_CANTON!AF$3:AF$219)-[1]DATOS_CANTON!AF214)/(MAX([1]DATOS_CANTON!AF$3:AF$219)-MIN([1]DATOS_CANTON!AF$3:AF$219))</f>
        <v>1</v>
      </c>
      <c r="AG213" s="500">
        <f>([1]DATOS_CANTON!AG214-MIN([1]DATOS_CANTON!AG$3:AG$219))/(MAX([1]DATOS_CANTON!AG$3:AG$219)-MIN([1]DATOS_CANTON!AG$3:AG$219))</f>
        <v>5.1936557388656797E-3</v>
      </c>
      <c r="AH213" s="500">
        <f>(MAX([1]DATOS_CANTON!AH$3:AH$219)-[1]DATOS_CANTON!AH214)/(MAX([1]DATOS_CANTON!AH$3:AH$219)-MIN([1]DATOS_CANTON!AH$3:AH$219))</f>
        <v>1</v>
      </c>
      <c r="AI213" s="501">
        <f t="shared" si="12"/>
        <v>0.58201625197884255</v>
      </c>
      <c r="AJ213" s="501">
        <f t="shared" si="13"/>
        <v>0.76502029032239016</v>
      </c>
      <c r="AK213" s="501"/>
      <c r="AL213" s="502" t="str">
        <f t="shared" si="14"/>
        <v>VULNERABLE.</v>
      </c>
      <c r="AM213" s="503" t="str">
        <f t="shared" si="15"/>
        <v>3</v>
      </c>
    </row>
    <row r="214" spans="1:39">
      <c r="A214" s="492" t="str">
        <f>[1]DATOS_CANTON!A215</f>
        <v>ORELLANA</v>
      </c>
      <c r="B214" s="499">
        <f>[1]DATOS_CANTON!B215</f>
        <v>2204</v>
      </c>
      <c r="C214" s="492" t="str">
        <f>[1]DATOS_CANTON!C215</f>
        <v>LORETO</v>
      </c>
      <c r="D214" s="500">
        <f>([1]DATOS_CANTON!D215-MIN([1]DATOS_CANTON!D$3:D$219))/(MAX([1]DATOS_CANTON!D$3:D$219)-MIN([1]DATOS_CANTON!D$3:D$219))</f>
        <v>0.18522876553703169</v>
      </c>
      <c r="E214" s="500">
        <f>([1]DATOS_CANTON!E215-MIN([1]DATOS_CANTON!E$3:E$219))/(MAX([1]DATOS_CANTON!E$3:E$219)-MIN([1]DATOS_CANTON!E$3:E$219))</f>
        <v>2.4501347175709862E-3</v>
      </c>
      <c r="F214" s="500">
        <f>([1]DATOS_CANTON!F215-MIN([1]DATOS_CANTON!F$3:F$219))/(MAX([1]DATOS_CANTON!F$3:F$219)-MIN([1]DATOS_CANTON!F$3:F$219))</f>
        <v>4.5662100456621002E-3</v>
      </c>
      <c r="G214" s="500">
        <f>([1]DATOS_CANTON!G215-MIN([1]DATOS_CANTON!G$3:G$219))/(MAX([1]DATOS_CANTON!G$3:G$219)-MIN([1]DATOS_CANTON!G$3:G$219))</f>
        <v>1.4231831256842227E-2</v>
      </c>
      <c r="H214" s="500">
        <f>([1]DATOS_CANTON!H215-MIN([1]DATOS_CANTON!H$3:H$219))/(MAX([1]DATOS_CANTON!H$3:H$219)-MIN([1]DATOS_CANTON!H$3:H$219))</f>
        <v>7.6582395275881163E-2</v>
      </c>
      <c r="I214" s="500">
        <f>([1]DATOS_CANTON!I215-MIN([1]DATOS_CANTON!I$3:I$219))/(MAX([1]DATOS_CANTON!I$3:I$219)-MIN([1]DATOS_CANTON!I$3:I$219))</f>
        <v>8.5367935803312284E-3</v>
      </c>
      <c r="J214" s="500">
        <f>(MAX([1]DATOS_CANTON!J$3:J$219)-[1]DATOS_CANTON!J215)/(MAX([1]DATOS_CANTON!J$3:J$219)-MIN([1]DATOS_CANTON!J$3:J$219))</f>
        <v>0.99865628174229848</v>
      </c>
      <c r="K214" s="500">
        <f>(MAX([1]DATOS_CANTON!K$3:K$219)-[1]DATOS_CANTON!K215)/(MAX([1]DATOS_CANTON!K$3:K$219)-MIN([1]DATOS_CANTON!K$3:K$219))</f>
        <v>0.99595882200279295</v>
      </c>
      <c r="L214" s="500">
        <f>(MAX([1]DATOS_CANTON!L$3:L$219)-[1]DATOS_CANTON!L215)/(MAX([1]DATOS_CANTON!L$3:L$219)-MIN([1]DATOS_CANTON!L$3:L$219))</f>
        <v>0.9955294416163154</v>
      </c>
      <c r="M214" s="500">
        <f>(MAX([1]DATOS_CANTON!M$3:M$219)-[1]DATOS_CANTON!M215)/(MAX([1]DATOS_CANTON!M$3:M$219)-MIN([1]DATOS_CANTON!M$3:M$219))</f>
        <v>0.99565405281997343</v>
      </c>
      <c r="N214" s="500">
        <f>(MAX([1]DATOS_CANTON!N$3:N$219)-[1]DATOS_CANTON!N215)/(MAX([1]DATOS_CANTON!N$3:N$219)-MIN([1]DATOS_CANTON!N$3:N$219))</f>
        <v>0.99609298482425557</v>
      </c>
      <c r="O214" s="500">
        <f>(MAX([1]DATOS_CANTON!O$3:O$219)-[1]DATOS_CANTON!O215)/(MAX([1]DATOS_CANTON!O$3:O$219)-MIN([1]DATOS_CANTON!O$3:O$219))</f>
        <v>0.99860647710826667</v>
      </c>
      <c r="P214" s="500">
        <f>(MAX([1]DATOS_CANTON!P$3:P$219)-[1]DATOS_CANTON!P215)/(MAX([1]DATOS_CANTON!P$3:P$219)-MIN([1]DATOS_CANTON!P$3:P$219))</f>
        <v>0.9969624712529056</v>
      </c>
      <c r="Q214" s="500">
        <f>([1]DATOS_CANTON!Q215-MIN([1]DATOS_CANTON!Q$3:Q$219))/(MAX([1]DATOS_CANTON!Q$3:Q$219)-MIN([1]DATOS_CANTON!Q$3:Q$219))</f>
        <v>4.1522969302218351E-3</v>
      </c>
      <c r="R214" s="500">
        <f>(MAX([1]DATOS_CANTON!R$3:R$219)-[1]DATOS_CANTON!R215)/(MAX([1]DATOS_CANTON!R$3:R$219)-MIN([1]DATOS_CANTON!R$3:R$219))</f>
        <v>0.99898441843202901</v>
      </c>
      <c r="S214" s="500">
        <f>(MAX([1]DATOS_CANTON!S$3:S$219)-[1]DATOS_CANTON!S215)/(MAX([1]DATOS_CANTON!S$3:S$219)-MIN([1]DATOS_CANTON!S$3:S$219))</f>
        <v>0.99885268471776045</v>
      </c>
      <c r="T214" s="500">
        <f>([1]DATOS_CANTON!T215-MIN([1]DATOS_CANTON!T$3:T$219))/(MAX([1]DATOS_CANTON!T$3:T$219)-MIN([1]DATOS_CANTON!T$3:T$219))</f>
        <v>0.46360073287654452</v>
      </c>
      <c r="U214" s="500">
        <f>(MAX([1]DATOS_CANTON!U$3:U$219)-[1]DATOS_CANTON!U215)/(MAX([1]DATOS_CANTON!U$3:U$219)-MIN([1]DATOS_CANTON!U$3:U$219))</f>
        <v>0.91643355545301008</v>
      </c>
      <c r="V214" s="500">
        <f>(MAX([1]DATOS_CANTON!V$3:V$219)-[1]DATOS_CANTON!V215)/(MAX([1]DATOS_CANTON!V$3:V$219)-MIN([1]DATOS_CANTON!V$3:V$219))</f>
        <v>0.99918817954248618</v>
      </c>
      <c r="W214" s="500">
        <f>(MAX([1]DATOS_CANTON!W$3:W$219)-[1]DATOS_CANTON!W215)/(MAX([1]DATOS_CANTON!W$3:W$219)-MIN([1]DATOS_CANTON!W$3:W$219))</f>
        <v>0.99786311615196532</v>
      </c>
      <c r="X214" s="500">
        <f>([1]DATOS_CANTON!X215-MIN([1]DATOS_CANTON!X$3:X$219))/(MAX([1]DATOS_CANTON!X$3:X$219)-MIN([1]DATOS_CANTON!X$3:X$219))</f>
        <v>0</v>
      </c>
      <c r="Y214" s="500">
        <f>(MAX([1]DATOS_CANTON!Y$3:Y$219)-[1]DATOS_CANTON!Y215)/(MAX([1]DATOS_CANTON!Y$3:Y$219)-MIN([1]DATOS_CANTON!Y$3:Y$219))</f>
        <v>0.8461070466628553</v>
      </c>
      <c r="Z214" s="500">
        <f>(MAX([1]DATOS_CANTON!Z$3:Z$219)-[1]DATOS_CANTON!Z215)/(MAX([1]DATOS_CANTON!Z$3:Z$219)-MIN([1]DATOS_CANTON!Z$3:Z$219))</f>
        <v>0.89207114862827852</v>
      </c>
      <c r="AA214" s="500">
        <f>(MAX([1]DATOS_CANTON!AA$3:AA$219)-[1]DATOS_CANTON!AA215)/(MAX([1]DATOS_CANTON!AA$3:AA$219)-MIN([1]DATOS_CANTON!AA$3:AA$219))</f>
        <v>0.9951207611612588</v>
      </c>
      <c r="AB214" s="500">
        <f>(MAX([1]DATOS_CANTON!AB$3:AB$219)-[1]DATOS_CANTON!AB215)/(MAX([1]DATOS_CANTON!AB$3:AB$219)-MIN([1]DATOS_CANTON!AB$3:AB$219))</f>
        <v>0.17395104895104888</v>
      </c>
      <c r="AC214" s="500">
        <f>(MAX([1]DATOS_CANTON!AC$3:AC$219)-[1]DATOS_CANTON!AC215)/(MAX([1]DATOS_CANTON!AC$3:AC$219)-MIN([1]DATOS_CANTON!AC$3:AC$219))</f>
        <v>0.99488501181264088</v>
      </c>
      <c r="AD214" s="500">
        <f>([1]DATOS_CANTON!AD215-MIN([1]DATOS_CANTON!AD$3:AD$219))/(MAX([1]DATOS_CANTON!AD$3:AD$219)-MIN([1]DATOS_CANTON!AD$3:AD$219))</f>
        <v>1.7793594306049821E-3</v>
      </c>
      <c r="AE214" s="500">
        <f>(MAX([1]DATOS_CANTON!AE$3:AE$219)-[1]DATOS_CANTON!AE215)/(MAX([1]DATOS_CANTON!AE$3:AE$219)-MIN([1]DATOS_CANTON!AE$3:AE$219))</f>
        <v>0.99652294853963841</v>
      </c>
      <c r="AF214" s="500">
        <f>(MAX([1]DATOS_CANTON!AF$3:AF$219)-[1]DATOS_CANTON!AF215)/(MAX([1]DATOS_CANTON!AF$3:AF$219)-MIN([1]DATOS_CANTON!AF$3:AF$219))</f>
        <v>1</v>
      </c>
      <c r="AG214" s="500">
        <f>([1]DATOS_CANTON!AG215-MIN([1]DATOS_CANTON!AG$3:AG$219))/(MAX([1]DATOS_CANTON!AG$3:AG$219)-MIN([1]DATOS_CANTON!AG$3:AG$219))</f>
        <v>5.4343977908376407E-3</v>
      </c>
      <c r="AH214" s="500">
        <f>(MAX([1]DATOS_CANTON!AH$3:AH$219)-[1]DATOS_CANTON!AH215)/(MAX([1]DATOS_CANTON!AH$3:AH$219)-MIN([1]DATOS_CANTON!AH$3:AH$219))</f>
        <v>0.90909090909090906</v>
      </c>
      <c r="AI214" s="501">
        <f t="shared" si="12"/>
        <v>0.5777189433688581</v>
      </c>
      <c r="AJ214" s="501">
        <f t="shared" si="13"/>
        <v>0.75416244335092153</v>
      </c>
      <c r="AK214" s="501"/>
      <c r="AL214" s="502" t="str">
        <f t="shared" si="14"/>
        <v>VULNERABLE.</v>
      </c>
      <c r="AM214" s="503" t="str">
        <f t="shared" si="15"/>
        <v>3</v>
      </c>
    </row>
    <row r="215" spans="1:39" ht="27.6">
      <c r="A215" s="492" t="str">
        <f>[1]DATOS_CANTON!A216</f>
        <v>SANTO DOMINGO</v>
      </c>
      <c r="B215" s="499">
        <f>[1]DATOS_CANTON!B216</f>
        <v>2301</v>
      </c>
      <c r="C215" s="492" t="str">
        <f>[1]DATOS_CANTON!C216</f>
        <v>SANTO DOMINGO DE LOS TSACHILAS</v>
      </c>
      <c r="D215" s="500">
        <f>([1]DATOS_CANTON!D216-MIN([1]DATOS_CANTON!D$3:D$219))/(MAX([1]DATOS_CANTON!D$3:D$219)-MIN([1]DATOS_CANTON!D$3:D$219))</f>
        <v>0.11073753950755143</v>
      </c>
      <c r="E215" s="500">
        <f>([1]DATOS_CANTON!E216-MIN([1]DATOS_CANTON!E$3:E$219))/(MAX([1]DATOS_CANTON!E$3:E$219)-MIN([1]DATOS_CANTON!E$3:E$219))</f>
        <v>2.7691334054178975E-2</v>
      </c>
      <c r="F215" s="500">
        <f>([1]DATOS_CANTON!F216-MIN([1]DATOS_CANTON!F$3:F$219))/(MAX([1]DATOS_CANTON!F$3:F$219)-MIN([1]DATOS_CANTON!F$3:F$219))</f>
        <v>6.8493150684931503E-2</v>
      </c>
      <c r="G215" s="500">
        <f>([1]DATOS_CANTON!G216-MIN([1]DATOS_CANTON!G$3:G$219))/(MAX([1]DATOS_CANTON!G$3:G$219)-MIN([1]DATOS_CANTON!G$3:G$219))</f>
        <v>0.18157441018344925</v>
      </c>
      <c r="H215" s="500">
        <f>([1]DATOS_CANTON!H216-MIN([1]DATOS_CANTON!H$3:H$219))/(MAX([1]DATOS_CANTON!H$3:H$219)-MIN([1]DATOS_CANTON!H$3:H$219))</f>
        <v>0.20206680199298763</v>
      </c>
      <c r="I215" s="500">
        <f>([1]DATOS_CANTON!I216-MIN([1]DATOS_CANTON!I$3:I$219))/(MAX([1]DATOS_CANTON!I$3:I$219)-MIN([1]DATOS_CANTON!I$3:I$219))</f>
        <v>0.16004159746690053</v>
      </c>
      <c r="J215" s="500">
        <f>(MAX([1]DATOS_CANTON!J$3:J$219)-[1]DATOS_CANTON!J216)/(MAX([1]DATOS_CANTON!J$3:J$219)-MIN([1]DATOS_CANTON!J$3:J$219))</f>
        <v>0.91885965734247388</v>
      </c>
      <c r="K215" s="500">
        <f>(MAX([1]DATOS_CANTON!K$3:K$219)-[1]DATOS_CANTON!K216)/(MAX([1]DATOS_CANTON!K$3:K$219)-MIN([1]DATOS_CANTON!K$3:K$219))</f>
        <v>0.90005808420974576</v>
      </c>
      <c r="L215" s="500">
        <f>(MAX([1]DATOS_CANTON!L$3:L$219)-[1]DATOS_CANTON!L216)/(MAX([1]DATOS_CANTON!L$3:L$219)-MIN([1]DATOS_CANTON!L$3:L$219))</f>
        <v>0.85763991309450183</v>
      </c>
      <c r="M215" s="500">
        <f>(MAX([1]DATOS_CANTON!M$3:M$219)-[1]DATOS_CANTON!M216)/(MAX([1]DATOS_CANTON!M$3:M$219)-MIN([1]DATOS_CANTON!M$3:M$219))</f>
        <v>0.87160457588284701</v>
      </c>
      <c r="N215" s="500">
        <f>(MAX([1]DATOS_CANTON!N$3:N$219)-[1]DATOS_CANTON!N216)/(MAX([1]DATOS_CANTON!N$3:N$219)-MIN([1]DATOS_CANTON!N$3:N$219))</f>
        <v>0.865662073460433</v>
      </c>
      <c r="O215" s="500">
        <f>(MAX([1]DATOS_CANTON!O$3:O$219)-[1]DATOS_CANTON!O216)/(MAX([1]DATOS_CANTON!O$3:O$219)-MIN([1]DATOS_CANTON!O$3:O$219))</f>
        <v>0.90095414720385469</v>
      </c>
      <c r="P215" s="500">
        <f>(MAX([1]DATOS_CANTON!P$3:P$219)-[1]DATOS_CANTON!P216)/(MAX([1]DATOS_CANTON!P$3:P$219)-MIN([1]DATOS_CANTON!P$3:P$219))</f>
        <v>0.86008658986654996</v>
      </c>
      <c r="Q215" s="500">
        <f>([1]DATOS_CANTON!Q216-MIN([1]DATOS_CANTON!Q$3:Q$219))/(MAX([1]DATOS_CANTON!Q$3:Q$219)-MIN([1]DATOS_CANTON!Q$3:Q$219))</f>
        <v>0.13431639638063997</v>
      </c>
      <c r="R215" s="500">
        <f>(MAX([1]DATOS_CANTON!R$3:R$219)-[1]DATOS_CANTON!R216)/(MAX([1]DATOS_CANTON!R$3:R$219)-MIN([1]DATOS_CANTON!R$3:R$219))</f>
        <v>0.93684138603590872</v>
      </c>
      <c r="S215" s="500">
        <f>(MAX([1]DATOS_CANTON!S$3:S$219)-[1]DATOS_CANTON!S216)/(MAX([1]DATOS_CANTON!S$3:S$219)-MIN([1]DATOS_CANTON!S$3:S$219))</f>
        <v>0.94310955221923554</v>
      </c>
      <c r="T215" s="500">
        <f>([1]DATOS_CANTON!T216-MIN([1]DATOS_CANTON!T$3:T$219))/(MAX([1]DATOS_CANTON!T$3:T$219)-MIN([1]DATOS_CANTON!T$3:T$219))</f>
        <v>0.24826916044576766</v>
      </c>
      <c r="U215" s="500">
        <f>(MAX([1]DATOS_CANTON!U$3:U$219)-[1]DATOS_CANTON!U216)/(MAX([1]DATOS_CANTON!U$3:U$219)-MIN([1]DATOS_CANTON!U$3:U$219))</f>
        <v>0.79238529131051116</v>
      </c>
      <c r="V215" s="500">
        <f>(MAX([1]DATOS_CANTON!V$3:V$219)-[1]DATOS_CANTON!V216)/(MAX([1]DATOS_CANTON!V$3:V$219)-MIN([1]DATOS_CANTON!V$3:V$219))</f>
        <v>0.99787613091704108</v>
      </c>
      <c r="W215" s="500">
        <f>(MAX([1]DATOS_CANTON!W$3:W$219)-[1]DATOS_CANTON!W216)/(MAX([1]DATOS_CANTON!W$3:W$219)-MIN([1]DATOS_CANTON!W$3:W$219))</f>
        <v>0.83936386611600811</v>
      </c>
      <c r="X215" s="500">
        <f>([1]DATOS_CANTON!X216-MIN([1]DATOS_CANTON!X$3:X$219))/(MAX([1]DATOS_CANTON!X$3:X$219)-MIN([1]DATOS_CANTON!X$3:X$219))</f>
        <v>2.1276595744680851E-2</v>
      </c>
      <c r="Y215" s="500">
        <f>(MAX([1]DATOS_CANTON!Y$3:Y$219)-[1]DATOS_CANTON!Y216)/(MAX([1]DATOS_CANTON!Y$3:Y$219)-MIN([1]DATOS_CANTON!Y$3:Y$219))</f>
        <v>0.6851171920247151</v>
      </c>
      <c r="Z215" s="500">
        <f>(MAX([1]DATOS_CANTON!Z$3:Z$219)-[1]DATOS_CANTON!Z216)/(MAX([1]DATOS_CANTON!Z$3:Z$219)-MIN([1]DATOS_CANTON!Z$3:Z$219))</f>
        <v>0.967741935483871</v>
      </c>
      <c r="AA215" s="500">
        <f>(MAX([1]DATOS_CANTON!AA$3:AA$219)-[1]DATOS_CANTON!AA216)/(MAX([1]DATOS_CANTON!AA$3:AA$219)-MIN([1]DATOS_CANTON!AA$3:AA$219))</f>
        <v>0.8738716760185411</v>
      </c>
      <c r="AB215" s="500">
        <f>(MAX([1]DATOS_CANTON!AB$3:AB$219)-[1]DATOS_CANTON!AB216)/(MAX([1]DATOS_CANTON!AB$3:AB$219)-MIN([1]DATOS_CANTON!AB$3:AB$219))</f>
        <v>0.20171384206821988</v>
      </c>
      <c r="AC215" s="500">
        <f>(MAX([1]DATOS_CANTON!AC$3:AC$219)-[1]DATOS_CANTON!AC216)/(MAX([1]DATOS_CANTON!AC$3:AC$219)-MIN([1]DATOS_CANTON!AC$3:AC$219))</f>
        <v>0.86023341694973221</v>
      </c>
      <c r="AD215" s="500">
        <f>([1]DATOS_CANTON!AD216-MIN([1]DATOS_CANTON!AD$3:AD$219))/(MAX([1]DATOS_CANTON!AD$3:AD$219)-MIN([1]DATOS_CANTON!AD$3:AD$219))</f>
        <v>0.15480427046263345</v>
      </c>
      <c r="AE215" s="500">
        <f>(MAX([1]DATOS_CANTON!AE$3:AE$219)-[1]DATOS_CANTON!AE216)/(MAX([1]DATOS_CANTON!AE$3:AE$219)-MIN([1]DATOS_CANTON!AE$3:AE$219))</f>
        <v>0.9290681502086231</v>
      </c>
      <c r="AF215" s="500">
        <f>(MAX([1]DATOS_CANTON!AF$3:AF$219)-[1]DATOS_CANTON!AF216)/(MAX([1]DATOS_CANTON!AF$3:AF$219)-MIN([1]DATOS_CANTON!AF$3:AF$219))</f>
        <v>0.97802197802197799</v>
      </c>
      <c r="AG215" s="500">
        <f>([1]DATOS_CANTON!AG216-MIN([1]DATOS_CANTON!AG$3:AG$219))/(MAX([1]DATOS_CANTON!AG$3:AG$219)-MIN([1]DATOS_CANTON!AG$3:AG$219))</f>
        <v>0</v>
      </c>
      <c r="AH215" s="500">
        <f>(MAX([1]DATOS_CANTON!AH$3:AH$219)-[1]DATOS_CANTON!AH216)/(MAX([1]DATOS_CANTON!AH$3:AH$219)-MIN([1]DATOS_CANTON!AH$3:AH$219))</f>
        <v>1</v>
      </c>
      <c r="AI215" s="501">
        <f t="shared" si="12"/>
        <v>0.54705218071330231</v>
      </c>
      <c r="AJ215" s="501">
        <f t="shared" si="13"/>
        <v>0.676677895173317</v>
      </c>
      <c r="AK215" s="501"/>
      <c r="AL215" s="502" t="str">
        <f t="shared" si="14"/>
        <v>MODERADAMENTE VULNERABLE</v>
      </c>
      <c r="AM215" s="503" t="str">
        <f t="shared" si="15"/>
        <v>2</v>
      </c>
    </row>
    <row r="216" spans="1:39">
      <c r="A216" s="492" t="str">
        <f>[1]DATOS_CANTON!A217</f>
        <v>SANTA ELENA</v>
      </c>
      <c r="B216" s="499">
        <f>[1]DATOS_CANTON!B217</f>
        <v>2401</v>
      </c>
      <c r="C216" s="492" t="str">
        <f>[1]DATOS_CANTON!C217</f>
        <v>SANTA ELENA</v>
      </c>
      <c r="D216" s="500">
        <f>([1]DATOS_CANTON!D217-MIN([1]DATOS_CANTON!D$3:D$219))/(MAX([1]DATOS_CANTON!D$3:D$219)-MIN([1]DATOS_CANTON!D$3:D$219))</f>
        <v>8.5506348543264193E-2</v>
      </c>
      <c r="E216" s="500">
        <f>([1]DATOS_CANTON!E217-MIN([1]DATOS_CANTON!E$3:E$219))/(MAX([1]DATOS_CANTON!E$3:E$219)-MIN([1]DATOS_CANTON!E$3:E$219))</f>
        <v>1.0317831370337215E-2</v>
      </c>
      <c r="F216" s="500">
        <f>([1]DATOS_CANTON!F217-MIN([1]DATOS_CANTON!F$3:F$219))/(MAX([1]DATOS_CANTON!F$3:F$219)-MIN([1]DATOS_CANTON!F$3:F$219))</f>
        <v>0.14155251141552511</v>
      </c>
      <c r="G216" s="500">
        <f>([1]DATOS_CANTON!G217-MIN([1]DATOS_CANTON!G$3:G$219))/(MAX([1]DATOS_CANTON!G$3:G$219)-MIN([1]DATOS_CANTON!G$3:G$219))</f>
        <v>7.8060109652913517E-2</v>
      </c>
      <c r="H216" s="500">
        <f>([1]DATOS_CANTON!H217-MIN([1]DATOS_CANTON!H$3:H$219))/(MAX([1]DATOS_CANTON!H$3:H$219)-MIN([1]DATOS_CANTON!H$3:H$219))</f>
        <v>0.31241926554714894</v>
      </c>
      <c r="I216" s="500">
        <f>([1]DATOS_CANTON!I217-MIN([1]DATOS_CANTON!I$3:I$219))/(MAX([1]DATOS_CANTON!I$3:I$219)-MIN([1]DATOS_CANTON!I$3:I$219))</f>
        <v>6.4080276902540867E-2</v>
      </c>
      <c r="J216" s="500">
        <f>(MAX([1]DATOS_CANTON!J$3:J$219)-[1]DATOS_CANTON!J217)/(MAX([1]DATOS_CANTON!J$3:J$219)-MIN([1]DATOS_CANTON!J$3:J$219))</f>
        <v>0.97192809514349865</v>
      </c>
      <c r="K216" s="500">
        <f>(MAX([1]DATOS_CANTON!K$3:K$219)-[1]DATOS_CANTON!K217)/(MAX([1]DATOS_CANTON!K$3:K$219)-MIN([1]DATOS_CANTON!K$3:K$219))</f>
        <v>0.98457678856111819</v>
      </c>
      <c r="L216" s="500">
        <f>(MAX([1]DATOS_CANTON!L$3:L$219)-[1]DATOS_CANTON!L217)/(MAX([1]DATOS_CANTON!L$3:L$219)-MIN([1]DATOS_CANTON!L$3:L$219))</f>
        <v>0.9540051064909526</v>
      </c>
      <c r="M216" s="500">
        <f>(MAX([1]DATOS_CANTON!M$3:M$219)-[1]DATOS_CANTON!M217)/(MAX([1]DATOS_CANTON!M$3:M$219)-MIN([1]DATOS_CANTON!M$3:M$219))</f>
        <v>0.94775568112326014</v>
      </c>
      <c r="N216" s="500">
        <f>(MAX([1]DATOS_CANTON!N$3:N$219)-[1]DATOS_CANTON!N217)/(MAX([1]DATOS_CANTON!N$3:N$219)-MIN([1]DATOS_CANTON!N$3:N$219))</f>
        <v>0.96132161822371487</v>
      </c>
      <c r="O216" s="500">
        <f>(MAX([1]DATOS_CANTON!O$3:O$219)-[1]DATOS_CANTON!O217)/(MAX([1]DATOS_CANTON!O$3:O$219)-MIN([1]DATOS_CANTON!O$3:O$219))</f>
        <v>0.99030253659297518</v>
      </c>
      <c r="P216" s="500">
        <f>(MAX([1]DATOS_CANTON!P$3:P$219)-[1]DATOS_CANTON!P217)/(MAX([1]DATOS_CANTON!P$3:P$219)-MIN([1]DATOS_CANTON!P$3:P$219))</f>
        <v>0.95659387305212518</v>
      </c>
      <c r="Q216" s="500">
        <f>([1]DATOS_CANTON!Q217-MIN([1]DATOS_CANTON!Q$3:Q$219))/(MAX([1]DATOS_CANTON!Q$3:Q$219)-MIN([1]DATOS_CANTON!Q$3:Q$219))</f>
        <v>3.5179002902185758E-2</v>
      </c>
      <c r="R216" s="500">
        <f>(MAX([1]DATOS_CANTON!R$3:R$219)-[1]DATOS_CANTON!R217)/(MAX([1]DATOS_CANTON!R$3:R$219)-MIN([1]DATOS_CANTON!R$3:R$219))</f>
        <v>0.98963920455427767</v>
      </c>
      <c r="S216" s="500">
        <f>(MAX([1]DATOS_CANTON!S$3:S$219)-[1]DATOS_CANTON!S217)/(MAX([1]DATOS_CANTON!S$3:S$219)-MIN([1]DATOS_CANTON!S$3:S$219))</f>
        <v>0.98024432352105595</v>
      </c>
      <c r="T216" s="500">
        <f>([1]DATOS_CANTON!T217-MIN([1]DATOS_CANTON!T$3:T$219))/(MAX([1]DATOS_CANTON!T$3:T$219)-MIN([1]DATOS_CANTON!T$3:T$219))</f>
        <v>0.17878232623564971</v>
      </c>
      <c r="U216" s="500">
        <f>(MAX([1]DATOS_CANTON!U$3:U$219)-[1]DATOS_CANTON!U217)/(MAX([1]DATOS_CANTON!U$3:U$219)-MIN([1]DATOS_CANTON!U$3:U$219))</f>
        <v>0.95514176689650154</v>
      </c>
      <c r="V216" s="500">
        <f>(MAX([1]DATOS_CANTON!V$3:V$219)-[1]DATOS_CANTON!V217)/(MAX([1]DATOS_CANTON!V$3:V$219)-MIN([1]DATOS_CANTON!V$3:V$219))</f>
        <v>0.99876412042201335</v>
      </c>
      <c r="W216" s="500">
        <f>(MAX([1]DATOS_CANTON!W$3:W$219)-[1]DATOS_CANTON!W217)/(MAX([1]DATOS_CANTON!W$3:W$219)-MIN([1]DATOS_CANTON!W$3:W$219))</f>
        <v>0.96313875362140167</v>
      </c>
      <c r="X216" s="500">
        <f>([1]DATOS_CANTON!X217-MIN([1]DATOS_CANTON!X$3:X$219))/(MAX([1]DATOS_CANTON!X$3:X$219)-MIN([1]DATOS_CANTON!X$3:X$219))</f>
        <v>0</v>
      </c>
      <c r="Y216" s="500">
        <f>(MAX([1]DATOS_CANTON!Y$3:Y$219)-[1]DATOS_CANTON!Y217)/(MAX([1]DATOS_CANTON!Y$3:Y$219)-MIN([1]DATOS_CANTON!Y$3:Y$219))</f>
        <v>0.81078250069821545</v>
      </c>
      <c r="Z216" s="500">
        <f>(MAX([1]DATOS_CANTON!Z$3:Z$219)-[1]DATOS_CANTON!Z217)/(MAX([1]DATOS_CANTON!Z$3:Z$219)-MIN([1]DATOS_CANTON!Z$3:Z$219))</f>
        <v>0.94995477841422971</v>
      </c>
      <c r="AA216" s="500">
        <f>(MAX([1]DATOS_CANTON!AA$3:AA$219)-[1]DATOS_CANTON!AA217)/(MAX([1]DATOS_CANTON!AA$3:AA$219)-MIN([1]DATOS_CANTON!AA$3:AA$219))</f>
        <v>0.96133203220297636</v>
      </c>
      <c r="AB216" s="500">
        <f>(MAX([1]DATOS_CANTON!AB$3:AB$219)-[1]DATOS_CANTON!AB217)/(MAX([1]DATOS_CANTON!AB$3:AB$219)-MIN([1]DATOS_CANTON!AB$3:AB$219))</f>
        <v>0.15142749812171294</v>
      </c>
      <c r="AC216" s="500">
        <f>(MAX([1]DATOS_CANTON!AC$3:AC$219)-[1]DATOS_CANTON!AC217)/(MAX([1]DATOS_CANTON!AC$3:AC$219)-MIN([1]DATOS_CANTON!AC$3:AC$219))</f>
        <v>0.9496675153418368</v>
      </c>
      <c r="AD216" s="500">
        <f>([1]DATOS_CANTON!AD217-MIN([1]DATOS_CANTON!AD$3:AD$219))/(MAX([1]DATOS_CANTON!AD$3:AD$219)-MIN([1]DATOS_CANTON!AD$3:AD$219))</f>
        <v>4.8042704626334518E-2</v>
      </c>
      <c r="AE216" s="500">
        <f>(MAX([1]DATOS_CANTON!AE$3:AE$219)-[1]DATOS_CANTON!AE217)/(MAX([1]DATOS_CANTON!AE$3:AE$219)-MIN([1]DATOS_CANTON!AE$3:AE$219))</f>
        <v>0.96522948539638387</v>
      </c>
      <c r="AF216" s="500">
        <f>(MAX([1]DATOS_CANTON!AF$3:AF$219)-[1]DATOS_CANTON!AF217)/(MAX([1]DATOS_CANTON!AF$3:AF$219)-MIN([1]DATOS_CANTON!AF$3:AF$219))</f>
        <v>1</v>
      </c>
      <c r="AG216" s="500">
        <f>([1]DATOS_CANTON!AG217-MIN([1]DATOS_CANTON!AG$3:AG$219))/(MAX([1]DATOS_CANTON!AG$3:AG$219)-MIN([1]DATOS_CANTON!AG$3:AG$219))</f>
        <v>0.14276357714366636</v>
      </c>
      <c r="AH216" s="500">
        <f>(MAX([1]DATOS_CANTON!AH$3:AH$219)-[1]DATOS_CANTON!AH217)/(MAX([1]DATOS_CANTON!AH$3:AH$219)-MIN([1]DATOS_CANTON!AH$3:AH$219))</f>
        <v>1</v>
      </c>
      <c r="AI216" s="501">
        <f t="shared" si="12"/>
        <v>0.57528432064690649</v>
      </c>
      <c r="AJ216" s="501">
        <f t="shared" si="13"/>
        <v>0.74801097429263885</v>
      </c>
      <c r="AK216" s="501"/>
      <c r="AL216" s="502" t="str">
        <f t="shared" si="14"/>
        <v>VULNERABLE.</v>
      </c>
      <c r="AM216" s="503" t="str">
        <f t="shared" si="15"/>
        <v>3</v>
      </c>
    </row>
    <row r="217" spans="1:39">
      <c r="A217" s="492" t="str">
        <f>[1]DATOS_CANTON!A218</f>
        <v>SANTA ELENA</v>
      </c>
      <c r="B217" s="499">
        <f>[1]DATOS_CANTON!B218</f>
        <v>2402</v>
      </c>
      <c r="C217" s="492" t="str">
        <f>[1]DATOS_CANTON!C218</f>
        <v>LIBERTAD</v>
      </c>
      <c r="D217" s="500">
        <f>([1]DATOS_CANTON!D218-MIN([1]DATOS_CANTON!D$3:D$219))/(MAX([1]DATOS_CANTON!D$3:D$219)-MIN([1]DATOS_CANTON!D$3:D$219))</f>
        <v>6.9722942328418913E-2</v>
      </c>
      <c r="E217" s="500">
        <f>([1]DATOS_CANTON!E218-MIN([1]DATOS_CANTON!E$3:E$219))/(MAX([1]DATOS_CANTON!E$3:E$219)-MIN([1]DATOS_CANTON!E$3:E$219))</f>
        <v>1</v>
      </c>
      <c r="F217" s="500">
        <f>([1]DATOS_CANTON!F218-MIN([1]DATOS_CANTON!F$3:F$219))/(MAX([1]DATOS_CANTON!F$3:F$219)-MIN([1]DATOS_CANTON!F$3:F$219))</f>
        <v>1.3698630136986301E-2</v>
      </c>
      <c r="G217" s="500">
        <f>([1]DATOS_CANTON!G218-MIN([1]DATOS_CANTON!G$3:G$219))/(MAX([1]DATOS_CANTON!G$3:G$219)-MIN([1]DATOS_CANTON!G$3:G$219))</f>
        <v>4.9503370696876624E-2</v>
      </c>
      <c r="H217" s="500">
        <f>([1]DATOS_CANTON!H218-MIN([1]DATOS_CANTON!H$3:H$219))/(MAX([1]DATOS_CANTON!H$3:H$219)-MIN([1]DATOS_CANTON!H$3:H$219))</f>
        <v>0.10112566894260934</v>
      </c>
      <c r="I217" s="500">
        <f>([1]DATOS_CANTON!I218-MIN([1]DATOS_CANTON!I$3:I$219))/(MAX([1]DATOS_CANTON!I$3:I$219)-MIN([1]DATOS_CANTON!I$3:I$219))</f>
        <v>3.8221553075573907E-2</v>
      </c>
      <c r="J217" s="500">
        <f>(MAX([1]DATOS_CANTON!J$3:J$219)-[1]DATOS_CANTON!J218)/(MAX([1]DATOS_CANTON!J$3:J$219)-MIN([1]DATOS_CANTON!J$3:J$219))</f>
        <v>0.97346484405746692</v>
      </c>
      <c r="K217" s="500">
        <f>(MAX([1]DATOS_CANTON!K$3:K$219)-[1]DATOS_CANTON!K218)/(MAX([1]DATOS_CANTON!K$3:K$219)-MIN([1]DATOS_CANTON!K$3:K$219))</f>
        <v>0.98646143579223156</v>
      </c>
      <c r="L217" s="500">
        <f>(MAX([1]DATOS_CANTON!L$3:L$219)-[1]DATOS_CANTON!L218)/(MAX([1]DATOS_CANTON!L$3:L$219)-MIN([1]DATOS_CANTON!L$3:L$219))</f>
        <v>0.96588959195648383</v>
      </c>
      <c r="M217" s="500">
        <f>(MAX([1]DATOS_CANTON!M$3:M$219)-[1]DATOS_CANTON!M218)/(MAX([1]DATOS_CANTON!M$3:M$219)-MIN([1]DATOS_CANTON!M$3:M$219))</f>
        <v>0.96295263488336069</v>
      </c>
      <c r="N217" s="500">
        <f>(MAX([1]DATOS_CANTON!N$3:N$219)-[1]DATOS_CANTON!N218)/(MAX([1]DATOS_CANTON!N$3:N$219)-MIN([1]DATOS_CANTON!N$3:N$219))</f>
        <v>0.97064752454795089</v>
      </c>
      <c r="O217" s="500">
        <f>(MAX([1]DATOS_CANTON!O$3:O$219)-[1]DATOS_CANTON!O218)/(MAX([1]DATOS_CANTON!O$3:O$219)-MIN([1]DATOS_CANTON!O$3:O$219))</f>
        <v>0.98606303784523919</v>
      </c>
      <c r="P217" s="500">
        <f>(MAX([1]DATOS_CANTON!P$3:P$219)-[1]DATOS_CANTON!P218)/(MAX([1]DATOS_CANTON!P$3:P$219)-MIN([1]DATOS_CANTON!P$3:P$219))</f>
        <v>0.96888695133423586</v>
      </c>
      <c r="Q217" s="500">
        <f>([1]DATOS_CANTON!Q218-MIN([1]DATOS_CANTON!Q$3:Q$219))/(MAX([1]DATOS_CANTON!Q$3:Q$219)-MIN([1]DATOS_CANTON!Q$3:Q$219))</f>
        <v>2.7560578966432329E-2</v>
      </c>
      <c r="R217" s="500">
        <f>(MAX([1]DATOS_CANTON!R$3:R$219)-[1]DATOS_CANTON!R218)/(MAX([1]DATOS_CANTON!R$3:R$219)-MIN([1]DATOS_CANTON!R$3:R$219))</f>
        <v>0.98838447992595879</v>
      </c>
      <c r="S217" s="500">
        <f>(MAX([1]DATOS_CANTON!S$3:S$219)-[1]DATOS_CANTON!S218)/(MAX([1]DATOS_CANTON!S$3:S$219)-MIN([1]DATOS_CANTON!S$3:S$219))</f>
        <v>0.97760549837190502</v>
      </c>
      <c r="T217" s="500">
        <f>([1]DATOS_CANTON!T218-MIN([1]DATOS_CANTON!T$3:T$219))/(MAX([1]DATOS_CANTON!T$3:T$219)-MIN([1]DATOS_CANTON!T$3:T$219))</f>
        <v>0.28910323615763378</v>
      </c>
      <c r="U217" s="500">
        <f>(MAX([1]DATOS_CANTON!U$3:U$219)-[1]DATOS_CANTON!U218)/(MAX([1]DATOS_CANTON!U$3:U$219)-MIN([1]DATOS_CANTON!U$3:U$219))</f>
        <v>0.83218778241473268</v>
      </c>
      <c r="V217" s="500">
        <f>(MAX([1]DATOS_CANTON!V$3:V$219)-[1]DATOS_CANTON!V218)/(MAX([1]DATOS_CANTON!V$3:V$219)-MIN([1]DATOS_CANTON!V$3:V$219))</f>
        <v>0.99886708017357484</v>
      </c>
      <c r="W217" s="500">
        <f>(MAX([1]DATOS_CANTON!W$3:W$219)-[1]DATOS_CANTON!W218)/(MAX([1]DATOS_CANTON!W$3:W$219)-MIN([1]DATOS_CANTON!W$3:W$219))</f>
        <v>0.94879697548747666</v>
      </c>
      <c r="X217" s="500">
        <f>([1]DATOS_CANTON!X218-MIN([1]DATOS_CANTON!X$3:X$219))/(MAX([1]DATOS_CANTON!X$3:X$219)-MIN([1]DATOS_CANTON!X$3:X$219))</f>
        <v>0</v>
      </c>
      <c r="Y217" s="500">
        <f>(MAX([1]DATOS_CANTON!Y$3:Y$219)-[1]DATOS_CANTON!Y218)/(MAX([1]DATOS_CANTON!Y$3:Y$219)-MIN([1]DATOS_CANTON!Y$3:Y$219))</f>
        <v>0.65615552048067383</v>
      </c>
      <c r="Z217" s="500">
        <f>(MAX([1]DATOS_CANTON!Z$3:Z$219)-[1]DATOS_CANTON!Z218)/(MAX([1]DATOS_CANTON!Z$3:Z$219)-MIN([1]DATOS_CANTON!Z$3:Z$219))</f>
        <v>0.86735001507386189</v>
      </c>
      <c r="AA217" s="500">
        <f>(MAX([1]DATOS_CANTON!AA$3:AA$219)-[1]DATOS_CANTON!AA218)/(MAX([1]DATOS_CANTON!AA$3:AA$219)-MIN([1]DATOS_CANTON!AA$3:AA$219))</f>
        <v>0.9819468162966577</v>
      </c>
      <c r="AB217" s="500">
        <f>(MAX([1]DATOS_CANTON!AB$3:AB$219)-[1]DATOS_CANTON!AB218)/(MAX([1]DATOS_CANTON!AB$3:AB$219)-MIN([1]DATOS_CANTON!AB$3:AB$219))</f>
        <v>0.16774404713198585</v>
      </c>
      <c r="AC217" s="500">
        <f>(MAX([1]DATOS_CANTON!AC$3:AC$219)-[1]DATOS_CANTON!AC218)/(MAX([1]DATOS_CANTON!AC$3:AC$219)-MIN([1]DATOS_CANTON!AC$3:AC$219))</f>
        <v>0.96577983239186693</v>
      </c>
      <c r="AD217" s="500">
        <f>([1]DATOS_CANTON!AD218-MIN([1]DATOS_CANTON!AD$3:AD$219))/(MAX([1]DATOS_CANTON!AD$3:AD$219)-MIN([1]DATOS_CANTON!AD$3:AD$219))</f>
        <v>4.4483985765124558E-2</v>
      </c>
      <c r="AE217" s="500">
        <f>(MAX([1]DATOS_CANTON!AE$3:AE$219)-[1]DATOS_CANTON!AE218)/(MAX([1]DATOS_CANTON!AE$3:AE$219)-MIN([1]DATOS_CANTON!AE$3:AE$219))</f>
        <v>0.97496522948539643</v>
      </c>
      <c r="AF217" s="500">
        <f>(MAX([1]DATOS_CANTON!AF$3:AF$219)-[1]DATOS_CANTON!AF218)/(MAX([1]DATOS_CANTON!AF$3:AF$219)-MIN([1]DATOS_CANTON!AF$3:AF$219))</f>
        <v>1</v>
      </c>
      <c r="AG217" s="500">
        <f>([1]DATOS_CANTON!AG218-MIN([1]DATOS_CANTON!AG$3:AG$219))/(MAX([1]DATOS_CANTON!AG$3:AG$219)-MIN([1]DATOS_CANTON!AG$3:AG$219))</f>
        <v>2.1691566947532395E-2</v>
      </c>
      <c r="AH217" s="500">
        <f>(MAX([1]DATOS_CANTON!AH$3:AH$219)-[1]DATOS_CANTON!AH218)/(MAX([1]DATOS_CANTON!AH$3:AH$219)-MIN([1]DATOS_CANTON!AH$3:AH$219))</f>
        <v>1</v>
      </c>
      <c r="AI217" s="501">
        <f t="shared" si="12"/>
        <v>0.57529974549055751</v>
      </c>
      <c r="AJ217" s="501">
        <f t="shared" si="13"/>
        <v>0.7480499476611171</v>
      </c>
      <c r="AK217" s="501"/>
      <c r="AL217" s="502" t="str">
        <f t="shared" si="14"/>
        <v>VULNERABLE.</v>
      </c>
      <c r="AM217" s="503" t="str">
        <f t="shared" si="15"/>
        <v>3</v>
      </c>
    </row>
    <row r="218" spans="1:39">
      <c r="A218" s="492" t="str">
        <f>[1]DATOS_CANTON!A219</f>
        <v>SANTA ELENA</v>
      </c>
      <c r="B218" s="499">
        <f>[1]DATOS_CANTON!B219</f>
        <v>2403</v>
      </c>
      <c r="C218" s="492" t="str">
        <f>[1]DATOS_CANTON!C219</f>
        <v>SALINAS</v>
      </c>
      <c r="D218" s="500">
        <f>([1]DATOS_CANTON!D219-MIN([1]DATOS_CANTON!D$3:D$219))/(MAX([1]DATOS_CANTON!D$3:D$219)-MIN([1]DATOS_CANTON!D$3:D$219))</f>
        <v>5.3051751126849372E-2</v>
      </c>
      <c r="E218" s="500">
        <f>([1]DATOS_CANTON!E219-MIN([1]DATOS_CANTON!E$3:E$219))/(MAX([1]DATOS_CANTON!E$3:E$219)-MIN([1]DATOS_CANTON!E$3:E$219))</f>
        <v>0.26221172218109234</v>
      </c>
      <c r="F218" s="500">
        <f>([1]DATOS_CANTON!F219-MIN([1]DATOS_CANTON!F$3:F$219))/(MAX([1]DATOS_CANTON!F$3:F$219)-MIN([1]DATOS_CANTON!F$3:F$219))</f>
        <v>4.5662100456621002E-3</v>
      </c>
      <c r="G218" s="500">
        <f>([1]DATOS_CANTON!G219-MIN([1]DATOS_CANTON!G$3:G$219))/(MAX([1]DATOS_CANTON!G$3:G$219)-MIN([1]DATOS_CANTON!G$3:G$219))</f>
        <v>3.540893799779276E-2</v>
      </c>
      <c r="H218" s="500">
        <f>([1]DATOS_CANTON!H219-MIN([1]DATOS_CANTON!H$3:H$219))/(MAX([1]DATOS_CANTON!H$3:H$219)-MIN([1]DATOS_CANTON!H$3:H$219))</f>
        <v>7.381435689241557E-2</v>
      </c>
      <c r="I218" s="500">
        <f>([1]DATOS_CANTON!I219-MIN([1]DATOS_CANTON!I$3:I$219))/(MAX([1]DATOS_CANTON!I$3:I$219)-MIN([1]DATOS_CANTON!I$3:I$219))</f>
        <v>2.3949586353547426E-2</v>
      </c>
      <c r="J218" s="500">
        <f>(MAX([1]DATOS_CANTON!J$3:J$219)-[1]DATOS_CANTON!J219)/(MAX([1]DATOS_CANTON!J$3:J$219)-MIN([1]DATOS_CANTON!J$3:J$219))</f>
        <v>0.97933260119116783</v>
      </c>
      <c r="K218" s="500">
        <f>(MAX([1]DATOS_CANTON!K$3:K$219)-[1]DATOS_CANTON!K219)/(MAX([1]DATOS_CANTON!K$3:K$219)-MIN([1]DATOS_CANTON!K$3:K$219))</f>
        <v>0.98810509534461233</v>
      </c>
      <c r="L218" s="500">
        <f>(MAX([1]DATOS_CANTON!L$3:L$219)-[1]DATOS_CANTON!L219)/(MAX([1]DATOS_CANTON!L$3:L$219)-MIN([1]DATOS_CANTON!L$3:L$219))</f>
        <v>0.97638327227746324</v>
      </c>
      <c r="M218" s="500">
        <f>(MAX([1]DATOS_CANTON!M$3:M$219)-[1]DATOS_CANTON!M219)/(MAX([1]DATOS_CANTON!M$3:M$219)-MIN([1]DATOS_CANTON!M$3:M$219))</f>
        <v>0.97486852082874687</v>
      </c>
      <c r="N218" s="500">
        <f>(MAX([1]DATOS_CANTON!N$3:N$219)-[1]DATOS_CANTON!N219)/(MAX([1]DATOS_CANTON!N$3:N$219)-MIN([1]DATOS_CANTON!N$3:N$219))</f>
        <v>0.97902249828155441</v>
      </c>
      <c r="O218" s="500">
        <f>(MAX([1]DATOS_CANTON!O$3:O$219)-[1]DATOS_CANTON!O219)/(MAX([1]DATOS_CANTON!O$3:O$219)-MIN([1]DATOS_CANTON!O$3:O$219))</f>
        <v>0.98415647667495731</v>
      </c>
      <c r="P218" s="500">
        <f>(MAX([1]DATOS_CANTON!P$3:P$219)-[1]DATOS_CANTON!P219)/(MAX([1]DATOS_CANTON!P$3:P$219)-MIN([1]DATOS_CANTON!P$3:P$219))</f>
        <v>0.9792050181881079</v>
      </c>
      <c r="Q218" s="500">
        <f>([1]DATOS_CANTON!Q219-MIN([1]DATOS_CANTON!Q$3:Q$219))/(MAX([1]DATOS_CANTON!Q$3:Q$219)-MIN([1]DATOS_CANTON!Q$3:Q$219))</f>
        <v>1.8966313081300454E-2</v>
      </c>
      <c r="R218" s="500">
        <f>(MAX([1]DATOS_CANTON!R$3:R$219)-[1]DATOS_CANTON!R219)/(MAX([1]DATOS_CANTON!R$3:R$219)-MIN([1]DATOS_CANTON!R$3:R$219))</f>
        <v>0.99074174723510244</v>
      </c>
      <c r="S218" s="500">
        <f>(MAX([1]DATOS_CANTON!S$3:S$219)-[1]DATOS_CANTON!S219)/(MAX([1]DATOS_CANTON!S$3:S$219)-MIN([1]DATOS_CANTON!S$3:S$219))</f>
        <v>0.98537992526060447</v>
      </c>
      <c r="T218" s="500">
        <f>([1]DATOS_CANTON!T219-MIN([1]DATOS_CANTON!T$3:T$219))/(MAX([1]DATOS_CANTON!T$3:T$219)-MIN([1]DATOS_CANTON!T$3:T$219))</f>
        <v>0.30357972937419669</v>
      </c>
      <c r="U218" s="500">
        <f>(MAX([1]DATOS_CANTON!U$3:U$219)-[1]DATOS_CANTON!U219)/(MAX([1]DATOS_CANTON!U$3:U$219)-MIN([1]DATOS_CANTON!U$3:U$219))</f>
        <v>0.73523104789060234</v>
      </c>
      <c r="V218" s="500">
        <f>(MAX([1]DATOS_CANTON!V$3:V$219)-[1]DATOS_CANTON!V219)/(MAX([1]DATOS_CANTON!V$3:V$219)-MIN([1]DATOS_CANTON!V$3:V$219))</f>
        <v>0.9958884206469959</v>
      </c>
      <c r="W218" s="500">
        <f>(MAX([1]DATOS_CANTON!W$3:W$219)-[1]DATOS_CANTON!W219)/(MAX([1]DATOS_CANTON!W$3:W$219)-MIN([1]DATOS_CANTON!W$3:W$219))</f>
        <v>0.97224105693562635</v>
      </c>
      <c r="X218" s="500">
        <f>([1]DATOS_CANTON!X219-MIN([1]DATOS_CANTON!X$3:X$219))/(MAX([1]DATOS_CANTON!X$3:X$219)-MIN([1]DATOS_CANTON!X$3:X$219))</f>
        <v>0</v>
      </c>
      <c r="Y218" s="500">
        <f>(MAX([1]DATOS_CANTON!Y$3:Y$219)-[1]DATOS_CANTON!Y219)/(MAX([1]DATOS_CANTON!Y$3:Y$219)-MIN([1]DATOS_CANTON!Y$3:Y$219))</f>
        <v>0.67679115812815616</v>
      </c>
      <c r="Z218" s="500">
        <f>(MAX([1]DATOS_CANTON!Z$3:Z$219)-[1]DATOS_CANTON!Z219)/(MAX([1]DATOS_CANTON!Z$3:Z$219)-MIN([1]DATOS_CANTON!Z$3:Z$219))</f>
        <v>0.893578534820621</v>
      </c>
      <c r="AA218" s="500">
        <f>(MAX([1]DATOS_CANTON!AA$3:AA$219)-[1]DATOS_CANTON!AA219)/(MAX([1]DATOS_CANTON!AA$3:AA$219)-MIN([1]DATOS_CANTON!AA$3:AA$219))</f>
        <v>0.98450841668699685</v>
      </c>
      <c r="AB218" s="500">
        <f>(MAX([1]DATOS_CANTON!AB$3:AB$219)-[1]DATOS_CANTON!AB219)/(MAX([1]DATOS_CANTON!AB$3:AB$219)-MIN([1]DATOS_CANTON!AB$3:AB$219))</f>
        <v>0.1775920360631105</v>
      </c>
      <c r="AC218" s="500">
        <f>(MAX([1]DATOS_CANTON!AC$3:AC$219)-[1]DATOS_CANTON!AC219)/(MAX([1]DATOS_CANTON!AC$3:AC$219)-MIN([1]DATOS_CANTON!AC$3:AC$219))</f>
        <v>0.97633509949517383</v>
      </c>
      <c r="AD218" s="500">
        <f>([1]DATOS_CANTON!AD219-MIN([1]DATOS_CANTON!AD$3:AD$219))/(MAX([1]DATOS_CANTON!AD$3:AD$219)-MIN([1]DATOS_CANTON!AD$3:AD$219))</f>
        <v>7.1174377224199285E-3</v>
      </c>
      <c r="AE218" s="500">
        <f>(MAX([1]DATOS_CANTON!AE$3:AE$219)-[1]DATOS_CANTON!AE219)/(MAX([1]DATOS_CANTON!AE$3:AE$219)-MIN([1]DATOS_CANTON!AE$3:AE$219))</f>
        <v>0.9923504867872045</v>
      </c>
      <c r="AF218" s="500">
        <f>(MAX([1]DATOS_CANTON!AF$3:AF$219)-[1]DATOS_CANTON!AF219)/(MAX([1]DATOS_CANTON!AF$3:AF$219)-MIN([1]DATOS_CANTON!AF$3:AF$219))</f>
        <v>1</v>
      </c>
      <c r="AG218" s="500">
        <f>([1]DATOS_CANTON!AG219-MIN([1]DATOS_CANTON!AG$3:AG$219))/(MAX([1]DATOS_CANTON!AG$3:AG$219)-MIN([1]DATOS_CANTON!AG$3:AG$219))</f>
        <v>3.5442186504283796E-2</v>
      </c>
      <c r="AH218" s="500">
        <f>(MAX([1]DATOS_CANTON!AH$3:AH$219)-[1]DATOS_CANTON!AH219)/(MAX([1]DATOS_CANTON!AH$3:AH$219)-MIN([1]DATOS_CANTON!AH$3:AH$219))</f>
        <v>1</v>
      </c>
      <c r="AI218" s="501">
        <f t="shared" si="12"/>
        <v>0.55675268029174274</v>
      </c>
      <c r="AJ218" s="501">
        <f t="shared" si="13"/>
        <v>0.70118778020339945</v>
      </c>
      <c r="AK218" s="501"/>
      <c r="AL218" s="502" t="str">
        <f t="shared" si="14"/>
        <v>MODERADAMENTE VULNERABLE</v>
      </c>
      <c r="AM218" s="503" t="str">
        <f t="shared" si="15"/>
        <v>2</v>
      </c>
    </row>
    <row r="220" spans="1:39">
      <c r="C220" s="505" t="s">
        <v>2998</v>
      </c>
      <c r="D220" s="495">
        <f t="shared" ref="D220:AH220" si="16">_xlfn.VAR.P(D$2:D$218)</f>
        <v>2.5791973854399148E-2</v>
      </c>
      <c r="E220" s="495">
        <f t="shared" si="16"/>
        <v>5.9048204638283853E-3</v>
      </c>
      <c r="F220" s="495">
        <f t="shared" si="16"/>
        <v>6.5396890061057839E-3</v>
      </c>
      <c r="G220" s="495">
        <f t="shared" si="16"/>
        <v>8.840684293320189E-3</v>
      </c>
      <c r="H220" s="495">
        <f t="shared" si="16"/>
        <v>1.3937378946881298E-2</v>
      </c>
      <c r="I220" s="495">
        <f t="shared" si="16"/>
        <v>7.9305729458382674E-3</v>
      </c>
      <c r="J220" s="495">
        <f t="shared" si="16"/>
        <v>8.1868112395572651E-3</v>
      </c>
      <c r="K220" s="495">
        <f t="shared" si="16"/>
        <v>6.211902796338941E-3</v>
      </c>
      <c r="L220" s="495">
        <f t="shared" si="16"/>
        <v>8.5011764638713259E-3</v>
      </c>
      <c r="M220" s="495">
        <f t="shared" si="16"/>
        <v>8.6885072833053252E-3</v>
      </c>
      <c r="N220" s="495">
        <f t="shared" si="16"/>
        <v>8.2436064224901632E-3</v>
      </c>
      <c r="O220" s="495">
        <f t="shared" si="16"/>
        <v>6.636474873008745E-3</v>
      </c>
      <c r="P220" s="495">
        <f t="shared" si="16"/>
        <v>9.0170976841423868E-3</v>
      </c>
      <c r="Q220" s="495">
        <f t="shared" si="16"/>
        <v>7.4519776683855087E-3</v>
      </c>
      <c r="R220" s="495">
        <f t="shared" si="16"/>
        <v>6.1199261373222087E-3</v>
      </c>
      <c r="S220" s="495">
        <f t="shared" si="16"/>
        <v>7.2300029901187519E-3</v>
      </c>
      <c r="T220" s="495">
        <f t="shared" si="16"/>
        <v>2.7167496312550807E-2</v>
      </c>
      <c r="U220" s="495">
        <f t="shared" si="16"/>
        <v>1.7794832252295906E-2</v>
      </c>
      <c r="V220" s="495">
        <f t="shared" si="16"/>
        <v>5.110884481325296E-3</v>
      </c>
      <c r="W220" s="495">
        <f t="shared" si="16"/>
        <v>8.8814052558570961E-3</v>
      </c>
      <c r="X220" s="495">
        <f t="shared" si="16"/>
        <v>2.611382829664961E-2</v>
      </c>
      <c r="Y220" s="495">
        <f t="shared" si="16"/>
        <v>1.9031589335014462E-2</v>
      </c>
      <c r="Z220" s="495">
        <f t="shared" si="16"/>
        <v>1.1950981400692472E-2</v>
      </c>
      <c r="AA220" s="495">
        <f t="shared" si="16"/>
        <v>9.4901433944568174E-3</v>
      </c>
      <c r="AB220" s="495">
        <f t="shared" si="16"/>
        <v>5.5904333146446029E-2</v>
      </c>
      <c r="AC220" s="495">
        <f t="shared" si="16"/>
        <v>8.9859038008386748E-3</v>
      </c>
      <c r="AD220" s="495">
        <f t="shared" si="16"/>
        <v>1.534827698091101E-2</v>
      </c>
      <c r="AE220" s="495">
        <f t="shared" si="16"/>
        <v>8.6026240967576242E-3</v>
      </c>
      <c r="AF220" s="495">
        <f t="shared" si="16"/>
        <v>5.1492469525285193E-3</v>
      </c>
      <c r="AG220" s="495">
        <f t="shared" si="16"/>
        <v>1.4564739759875885E-2</v>
      </c>
      <c r="AH220" s="495">
        <f t="shared" si="16"/>
        <v>2.1825033622810679E-2</v>
      </c>
    </row>
    <row r="221" spans="1:39">
      <c r="C221" s="505" t="s">
        <v>2999</v>
      </c>
      <c r="D221" s="495">
        <f>SQRT(D220)</f>
        <v>0.16059879779873557</v>
      </c>
      <c r="E221" s="495">
        <f t="shared" ref="E221:J221" si="17">SQRT(E220)</f>
        <v>7.6842829618829017E-2</v>
      </c>
      <c r="F221" s="495">
        <f t="shared" si="17"/>
        <v>8.0868343658725847E-2</v>
      </c>
      <c r="G221" s="495">
        <f t="shared" si="17"/>
        <v>9.4024913152420342E-2</v>
      </c>
      <c r="H221" s="495">
        <f t="shared" si="17"/>
        <v>0.11805667684159714</v>
      </c>
      <c r="I221" s="495">
        <f t="shared" si="17"/>
        <v>8.9053764355238055E-2</v>
      </c>
      <c r="J221" s="495">
        <f t="shared" si="17"/>
        <v>9.0480999328904771E-2</v>
      </c>
      <c r="K221" s="495">
        <f>SQRT(K220)</f>
        <v>7.8815625331141934E-2</v>
      </c>
      <c r="L221" s="495">
        <f t="shared" ref="L221:O221" si="18">SQRT(L220)</f>
        <v>9.2201824623330125E-2</v>
      </c>
      <c r="M221" s="495">
        <f t="shared" si="18"/>
        <v>9.3212162743417371E-2</v>
      </c>
      <c r="N221" s="495">
        <f t="shared" si="18"/>
        <v>9.0794308315500505E-2</v>
      </c>
      <c r="O221" s="495">
        <f t="shared" si="18"/>
        <v>8.146456206847702E-2</v>
      </c>
      <c r="P221" s="495">
        <f>SQRT(P220)</f>
        <v>9.4958399755589742E-2</v>
      </c>
      <c r="Q221" s="495">
        <f t="shared" ref="Q221:AC221" si="19">SQRT(Q220)</f>
        <v>8.6324838073323418E-2</v>
      </c>
      <c r="R221" s="495">
        <f t="shared" si="19"/>
        <v>7.8229956776941972E-2</v>
      </c>
      <c r="S221" s="495">
        <f t="shared" si="19"/>
        <v>8.5029424260774297E-2</v>
      </c>
      <c r="T221" s="495">
        <f t="shared" si="19"/>
        <v>0.16482565429128684</v>
      </c>
      <c r="U221" s="495">
        <f t="shared" si="19"/>
        <v>0.13339727228206694</v>
      </c>
      <c r="V221" s="495">
        <f t="shared" si="19"/>
        <v>7.1490450280616472E-2</v>
      </c>
      <c r="W221" s="495">
        <f t="shared" si="19"/>
        <v>9.4241207843793556E-2</v>
      </c>
      <c r="X221" s="495">
        <f t="shared" si="19"/>
        <v>0.16159773605050787</v>
      </c>
      <c r="Y221" s="495">
        <f t="shared" si="19"/>
        <v>0.13795502649419653</v>
      </c>
      <c r="Z221" s="495">
        <f t="shared" si="19"/>
        <v>0.10932054427550419</v>
      </c>
      <c r="AA221" s="495">
        <f t="shared" si="19"/>
        <v>9.7417367006385563E-2</v>
      </c>
      <c r="AB221" s="495">
        <f t="shared" si="19"/>
        <v>0.23644097180151757</v>
      </c>
      <c r="AC221" s="495">
        <f t="shared" si="19"/>
        <v>9.4794007198971575E-2</v>
      </c>
      <c r="AD221" s="495">
        <f>SQRT(AD220)</f>
        <v>0.123888163199359</v>
      </c>
      <c r="AE221" s="495">
        <f t="shared" ref="AE221:AH221" si="20">SQRT(AE220)</f>
        <v>9.2750332057398174E-2</v>
      </c>
      <c r="AF221" s="495">
        <f t="shared" si="20"/>
        <v>7.1758253549877582E-2</v>
      </c>
      <c r="AG221" s="495">
        <f t="shared" si="20"/>
        <v>0.12068446362260506</v>
      </c>
      <c r="AH221" s="495">
        <f t="shared" si="20"/>
        <v>0.1477329808228707</v>
      </c>
    </row>
    <row r="222" spans="1:39">
      <c r="C222" s="505" t="s">
        <v>3000</v>
      </c>
      <c r="D222" s="495">
        <f>D221/$D$223</f>
        <v>4.7950648273903114E-2</v>
      </c>
      <c r="E222" s="495">
        <f t="shared" ref="E222:AH222" si="21">E221/$D$223</f>
        <v>2.294328192943014E-2</v>
      </c>
      <c r="F222" s="495">
        <f t="shared" si="21"/>
        <v>2.4145196330375124E-2</v>
      </c>
      <c r="G222" s="495">
        <f t="shared" si="21"/>
        <v>2.8073407779840128E-2</v>
      </c>
      <c r="H222" s="495">
        <f t="shared" si="21"/>
        <v>3.5248671006314576E-2</v>
      </c>
      <c r="I222" s="495">
        <f t="shared" si="21"/>
        <v>2.6589151292505445E-2</v>
      </c>
      <c r="J222" s="495">
        <f t="shared" si="21"/>
        <v>2.7015286750332917E-2</v>
      </c>
      <c r="K222" s="495">
        <f t="shared" si="21"/>
        <v>2.3532307716758454E-2</v>
      </c>
      <c r="L222" s="495">
        <f t="shared" si="21"/>
        <v>2.7529080686307671E-2</v>
      </c>
      <c r="M222" s="495">
        <f t="shared" si="21"/>
        <v>2.7830741523736439E-2</v>
      </c>
      <c r="N222" s="495">
        <f t="shared" si="21"/>
        <v>2.7108832712215723E-2</v>
      </c>
      <c r="O222" s="495">
        <f t="shared" si="21"/>
        <v>2.4323211730566553E-2</v>
      </c>
      <c r="P222" s="495">
        <f t="shared" si="21"/>
        <v>2.8352122741536614E-2</v>
      </c>
      <c r="Q222" s="495">
        <f t="shared" si="21"/>
        <v>2.5774364469048107E-2</v>
      </c>
      <c r="R222" s="495">
        <f t="shared" si="21"/>
        <v>2.3357442230637432E-2</v>
      </c>
      <c r="S222" s="495">
        <f t="shared" si="21"/>
        <v>2.5387587401311005E-2</v>
      </c>
      <c r="T222" s="495">
        <f t="shared" si="21"/>
        <v>4.921267832491627E-2</v>
      </c>
      <c r="U222" s="495">
        <f t="shared" si="21"/>
        <v>3.9828976129146577E-2</v>
      </c>
      <c r="V222" s="495">
        <f t="shared" si="21"/>
        <v>2.1345199860367748E-2</v>
      </c>
      <c r="W222" s="495">
        <f t="shared" si="21"/>
        <v>2.8137987781756128E-2</v>
      </c>
      <c r="X222" s="495">
        <f t="shared" si="21"/>
        <v>4.8248905405429775E-2</v>
      </c>
      <c r="Y222" s="495">
        <f t="shared" si="21"/>
        <v>4.1189803682903314E-2</v>
      </c>
      <c r="Z222" s="495">
        <f t="shared" si="21"/>
        <v>3.2640287720183826E-2</v>
      </c>
      <c r="AA222" s="495">
        <f t="shared" si="21"/>
        <v>2.9086306778877431E-2</v>
      </c>
      <c r="AB222" s="495">
        <f t="shared" si="21"/>
        <v>7.0595160311241606E-2</v>
      </c>
      <c r="AC222" s="495">
        <f t="shared" si="21"/>
        <v>2.8303039374977895E-2</v>
      </c>
      <c r="AD222" s="495">
        <f t="shared" si="21"/>
        <v>3.6989802042709574E-2</v>
      </c>
      <c r="AE222" s="495">
        <f t="shared" si="21"/>
        <v>2.76928508228661E-2</v>
      </c>
      <c r="AF222" s="495">
        <f t="shared" si="21"/>
        <v>2.142515899173705E-2</v>
      </c>
      <c r="AG222" s="495">
        <f t="shared" si="21"/>
        <v>3.6033260190056988E-2</v>
      </c>
      <c r="AH222" s="495">
        <f t="shared" si="21"/>
        <v>4.4109248008010429E-2</v>
      </c>
      <c r="AI222" s="497"/>
    </row>
    <row r="223" spans="1:39">
      <c r="C223" s="505" t="s">
        <v>3001</v>
      </c>
      <c r="D223" s="495">
        <f>SUM(D221:AH221)</f>
        <v>3.3492518574799042</v>
      </c>
      <c r="E223" s="495"/>
      <c r="F223" s="495"/>
      <c r="G223" s="495"/>
      <c r="H223" s="495"/>
      <c r="I223" s="495"/>
      <c r="J223" s="495"/>
      <c r="K223" s="495"/>
      <c r="L223" s="495"/>
      <c r="M223" s="495"/>
      <c r="N223" s="495"/>
      <c r="O223" s="495"/>
      <c r="P223" s="495"/>
      <c r="Q223" s="495"/>
      <c r="R223" s="495"/>
      <c r="S223" s="495"/>
      <c r="T223" s="495"/>
      <c r="U223" s="495"/>
      <c r="V223" s="495"/>
      <c r="W223" s="495"/>
      <c r="X223" s="495"/>
      <c r="Y223" s="495"/>
      <c r="Z223" s="495"/>
      <c r="AA223" s="495"/>
      <c r="AB223" s="495"/>
      <c r="AC223" s="495"/>
      <c r="AD223" s="495"/>
      <c r="AE223" s="495"/>
      <c r="AF223" s="495"/>
      <c r="AG223" s="495"/>
      <c r="AH223" s="495"/>
    </row>
    <row r="224" spans="1:39">
      <c r="C224" s="505"/>
      <c r="D224" s="495"/>
    </row>
  </sheetData>
  <conditionalFormatting sqref="AL2:AL218">
    <cfRule type="containsText" dxfId="4" priority="1" operator="containsText" text="MUY ALTAMENTE VULNERABLE">
      <formula>NOT(ISERROR(SEARCH("MUY ALTAMENTE VULNERABLE",AL2)))</formula>
    </cfRule>
    <cfRule type="containsText" dxfId="3" priority="2" operator="containsText" text="MENOS VULNERABLE">
      <formula>NOT(ISERROR(SEARCH("MENOS VULNERABLE",AL2)))</formula>
    </cfRule>
    <cfRule type="containsText" dxfId="2" priority="3" operator="containsText" text="MODERADAMENTE VULNERABLE">
      <formula>NOT(ISERROR(SEARCH("MODERADAMENTE VULNERABLE",AL2)))</formula>
    </cfRule>
    <cfRule type="containsText" dxfId="1" priority="4" operator="containsText" text="ALTAMENTE VULNERABLE">
      <formula>NOT(ISERROR(SEARCH("ALTAMENTE VULNERABLE",AL2)))</formula>
    </cfRule>
    <cfRule type="containsText" dxfId="0" priority="5" operator="containsText" text="VULNERABLE.">
      <formula>NOT(ISERROR(SEARCH("VULNERABLE.",AL2)))</formula>
    </cfRule>
  </conditionalFormatting>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FCB05-A69F-4FAC-A0B0-FF602754ECE2}">
  <dimension ref="A1:A1286"/>
  <sheetViews>
    <sheetView topLeftCell="A930" workbookViewId="0">
      <selection activeCell="M948" sqref="M948"/>
    </sheetView>
  </sheetViews>
  <sheetFormatPr baseColWidth="10" defaultRowHeight="14.4"/>
  <sheetData>
    <row r="1" spans="1:1">
      <c r="A1" s="506" t="s">
        <v>3003</v>
      </c>
    </row>
    <row r="2" spans="1:1">
      <c r="A2" s="506"/>
    </row>
    <row r="3" spans="1:1">
      <c r="A3" s="506" t="s">
        <v>3004</v>
      </c>
    </row>
    <row r="4" spans="1:1">
      <c r="A4" s="507" t="s">
        <v>3005</v>
      </c>
    </row>
    <row r="5" spans="1:1">
      <c r="A5" s="508" t="s">
        <v>3006</v>
      </c>
    </row>
    <row r="6" spans="1:1">
      <c r="A6" s="509" t="s">
        <v>3007</v>
      </c>
    </row>
    <row r="7" spans="1:1">
      <c r="A7" s="510" t="s">
        <v>3008</v>
      </c>
    </row>
    <row r="8" spans="1:1">
      <c r="A8" s="510" t="s">
        <v>3009</v>
      </c>
    </row>
    <row r="9" spans="1:1">
      <c r="A9" s="510" t="s">
        <v>3010</v>
      </c>
    </row>
    <row r="10" spans="1:1">
      <c r="A10" s="510" t="s">
        <v>3011</v>
      </c>
    </row>
    <row r="11" spans="1:1">
      <c r="A11" s="510" t="s">
        <v>3012</v>
      </c>
    </row>
    <row r="12" spans="1:1">
      <c r="A12" s="510" t="s">
        <v>3013</v>
      </c>
    </row>
    <row r="13" spans="1:1">
      <c r="A13" s="510" t="s">
        <v>3014</v>
      </c>
    </row>
    <row r="14" spans="1:1">
      <c r="A14" s="510" t="s">
        <v>3015</v>
      </c>
    </row>
    <row r="15" spans="1:1">
      <c r="A15" s="510" t="s">
        <v>3016</v>
      </c>
    </row>
    <row r="16" spans="1:1">
      <c r="A16" s="510" t="s">
        <v>3017</v>
      </c>
    </row>
    <row r="17" spans="1:1">
      <c r="A17" s="510" t="s">
        <v>3018</v>
      </c>
    </row>
    <row r="18" spans="1:1">
      <c r="A18" s="510" t="s">
        <v>3019</v>
      </c>
    </row>
    <row r="19" spans="1:1">
      <c r="A19" s="510" t="s">
        <v>3020</v>
      </c>
    </row>
    <row r="20" spans="1:1">
      <c r="A20" s="510" t="s">
        <v>3021</v>
      </c>
    </row>
    <row r="21" spans="1:1">
      <c r="A21" s="510" t="s">
        <v>3022</v>
      </c>
    </row>
    <row r="22" spans="1:1">
      <c r="A22" s="510" t="s">
        <v>3023</v>
      </c>
    </row>
    <row r="23" spans="1:1">
      <c r="A23" s="510" t="s">
        <v>3024</v>
      </c>
    </row>
    <row r="24" spans="1:1">
      <c r="A24" s="510" t="s">
        <v>3025</v>
      </c>
    </row>
    <row r="25" spans="1:1">
      <c r="A25" s="510" t="s">
        <v>3026</v>
      </c>
    </row>
    <row r="26" spans="1:1">
      <c r="A26" s="510" t="s">
        <v>3027</v>
      </c>
    </row>
    <row r="27" spans="1:1">
      <c r="A27" s="510" t="s">
        <v>3028</v>
      </c>
    </row>
    <row r="28" spans="1:1">
      <c r="A28" s="506"/>
    </row>
    <row r="29" spans="1:1">
      <c r="A29" s="506" t="s">
        <v>3029</v>
      </c>
    </row>
    <row r="30" spans="1:1">
      <c r="A30" s="507" t="s">
        <v>3030</v>
      </c>
    </row>
    <row r="31" spans="1:1">
      <c r="A31" s="508" t="s">
        <v>3031</v>
      </c>
    </row>
    <row r="32" spans="1:1">
      <c r="A32" s="508" t="s">
        <v>3032</v>
      </c>
    </row>
    <row r="33" spans="1:1">
      <c r="A33" s="508" t="s">
        <v>3033</v>
      </c>
    </row>
    <row r="34" spans="1:1">
      <c r="A34" s="508" t="s">
        <v>3034</v>
      </c>
    </row>
    <row r="35" spans="1:1">
      <c r="A35" s="508" t="s">
        <v>3006</v>
      </c>
    </row>
    <row r="36" spans="1:1">
      <c r="A36" s="507" t="s">
        <v>3035</v>
      </c>
    </row>
    <row r="37" spans="1:1">
      <c r="A37" s="508" t="s">
        <v>3036</v>
      </c>
    </row>
    <row r="38" spans="1:1">
      <c r="A38" s="511" t="s">
        <v>3037</v>
      </c>
    </row>
    <row r="39" spans="1:1">
      <c r="A39" s="510" t="s">
        <v>3038</v>
      </c>
    </row>
    <row r="40" spans="1:1">
      <c r="A40" s="510" t="s">
        <v>3039</v>
      </c>
    </row>
    <row r="41" spans="1:1" ht="16.8">
      <c r="A41" s="510" t="s">
        <v>3040</v>
      </c>
    </row>
    <row r="42" spans="1:1">
      <c r="A42" s="510" t="s">
        <v>3041</v>
      </c>
    </row>
    <row r="43" spans="1:1">
      <c r="A43" s="510" t="s">
        <v>3042</v>
      </c>
    </row>
    <row r="44" spans="1:1">
      <c r="A44" s="510" t="s">
        <v>3043</v>
      </c>
    </row>
    <row r="45" spans="1:1">
      <c r="A45" s="511" t="s">
        <v>3044</v>
      </c>
    </row>
    <row r="46" spans="1:1">
      <c r="A46" s="510" t="s">
        <v>3045</v>
      </c>
    </row>
    <row r="47" spans="1:1">
      <c r="A47" s="510" t="s">
        <v>3046</v>
      </c>
    </row>
    <row r="48" spans="1:1">
      <c r="A48" s="510" t="s">
        <v>3047</v>
      </c>
    </row>
    <row r="49" spans="1:1">
      <c r="A49" s="510" t="s">
        <v>3048</v>
      </c>
    </row>
    <row r="50" spans="1:1">
      <c r="A50" s="510" t="s">
        <v>3049</v>
      </c>
    </row>
    <row r="51" spans="1:1">
      <c r="A51" s="510" t="s">
        <v>3050</v>
      </c>
    </row>
    <row r="52" spans="1:1">
      <c r="A52" s="510" t="s">
        <v>3051</v>
      </c>
    </row>
    <row r="53" spans="1:1">
      <c r="A53" s="510" t="s">
        <v>3052</v>
      </c>
    </row>
    <row r="54" spans="1:1">
      <c r="A54" s="510" t="s">
        <v>3053</v>
      </c>
    </row>
    <row r="55" spans="1:1">
      <c r="A55" s="510" t="s">
        <v>3054</v>
      </c>
    </row>
    <row r="56" spans="1:1">
      <c r="A56" s="510" t="s">
        <v>3055</v>
      </c>
    </row>
    <row r="57" spans="1:1">
      <c r="A57" s="510" t="s">
        <v>3056</v>
      </c>
    </row>
    <row r="58" spans="1:1">
      <c r="A58" s="510" t="s">
        <v>3057</v>
      </c>
    </row>
    <row r="59" spans="1:1">
      <c r="A59" s="510" t="s">
        <v>3058</v>
      </c>
    </row>
    <row r="60" spans="1:1">
      <c r="A60" s="510" t="s">
        <v>3059</v>
      </c>
    </row>
    <row r="61" spans="1:1">
      <c r="A61" s="510" t="s">
        <v>3060</v>
      </c>
    </row>
    <row r="62" spans="1:1">
      <c r="A62" s="510" t="s">
        <v>3061</v>
      </c>
    </row>
    <row r="63" spans="1:1">
      <c r="A63" s="510" t="s">
        <v>3062</v>
      </c>
    </row>
    <row r="64" spans="1:1">
      <c r="A64" s="510" t="s">
        <v>3063</v>
      </c>
    </row>
    <row r="65" spans="1:1">
      <c r="A65" s="510" t="s">
        <v>3064</v>
      </c>
    </row>
    <row r="66" spans="1:1">
      <c r="A66" s="510" t="s">
        <v>3065</v>
      </c>
    </row>
    <row r="67" spans="1:1">
      <c r="A67" s="510" t="s">
        <v>3066</v>
      </c>
    </row>
    <row r="68" spans="1:1">
      <c r="A68" s="510" t="s">
        <v>3067</v>
      </c>
    </row>
    <row r="69" spans="1:1">
      <c r="A69" s="510" t="s">
        <v>3068</v>
      </c>
    </row>
    <row r="70" spans="1:1">
      <c r="A70" s="510" t="s">
        <v>3069</v>
      </c>
    </row>
    <row r="71" spans="1:1">
      <c r="A71" s="510" t="s">
        <v>3070</v>
      </c>
    </row>
    <row r="72" spans="1:1">
      <c r="A72" s="510" t="s">
        <v>3071</v>
      </c>
    </row>
    <row r="73" spans="1:1">
      <c r="A73" s="510" t="s">
        <v>3072</v>
      </c>
    </row>
    <row r="74" spans="1:1">
      <c r="A74" s="510" t="s">
        <v>3073</v>
      </c>
    </row>
    <row r="75" spans="1:1">
      <c r="A75" s="510" t="s">
        <v>3074</v>
      </c>
    </row>
    <row r="76" spans="1:1">
      <c r="A76" s="510" t="s">
        <v>3075</v>
      </c>
    </row>
    <row r="77" spans="1:1">
      <c r="A77" s="510" t="s">
        <v>3076</v>
      </c>
    </row>
    <row r="78" spans="1:1">
      <c r="A78" s="510" t="s">
        <v>3077</v>
      </c>
    </row>
    <row r="79" spans="1:1">
      <c r="A79" s="510" t="s">
        <v>3078</v>
      </c>
    </row>
    <row r="80" spans="1:1">
      <c r="A80" s="510" t="s">
        <v>3079</v>
      </c>
    </row>
    <row r="81" spans="1:1">
      <c r="A81" s="510" t="s">
        <v>3080</v>
      </c>
    </row>
    <row r="82" spans="1:1" ht="16.8">
      <c r="A82" s="510" t="s">
        <v>3081</v>
      </c>
    </row>
    <row r="83" spans="1:1">
      <c r="A83" s="511" t="s">
        <v>3082</v>
      </c>
    </row>
    <row r="84" spans="1:1">
      <c r="A84" s="510" t="s">
        <v>3083</v>
      </c>
    </row>
    <row r="85" spans="1:1">
      <c r="A85" s="510" t="s">
        <v>3084</v>
      </c>
    </row>
    <row r="86" spans="1:1">
      <c r="A86" s="510" t="s">
        <v>3085</v>
      </c>
    </row>
    <row r="87" spans="1:1">
      <c r="A87" s="510" t="s">
        <v>3086</v>
      </c>
    </row>
    <row r="88" spans="1:1">
      <c r="A88" s="510" t="s">
        <v>3087</v>
      </c>
    </row>
    <row r="89" spans="1:1">
      <c r="A89" s="510" t="s">
        <v>3088</v>
      </c>
    </row>
    <row r="90" spans="1:1">
      <c r="A90" s="510" t="s">
        <v>3089</v>
      </c>
    </row>
    <row r="91" spans="1:1">
      <c r="A91" s="510" t="s">
        <v>3090</v>
      </c>
    </row>
    <row r="92" spans="1:1">
      <c r="A92" s="510" t="s">
        <v>3091</v>
      </c>
    </row>
    <row r="93" spans="1:1">
      <c r="A93" s="510" t="s">
        <v>3092</v>
      </c>
    </row>
    <row r="94" spans="1:1">
      <c r="A94" s="510" t="s">
        <v>3093</v>
      </c>
    </row>
    <row r="95" spans="1:1">
      <c r="A95" s="510" t="s">
        <v>3094</v>
      </c>
    </row>
    <row r="96" spans="1:1">
      <c r="A96" s="510" t="s">
        <v>3095</v>
      </c>
    </row>
    <row r="97" spans="1:1">
      <c r="A97" s="510" t="s">
        <v>3096</v>
      </c>
    </row>
    <row r="98" spans="1:1">
      <c r="A98" s="510" t="s">
        <v>3097</v>
      </c>
    </row>
    <row r="99" spans="1:1">
      <c r="A99" s="510" t="s">
        <v>3098</v>
      </c>
    </row>
    <row r="100" spans="1:1">
      <c r="A100" s="510" t="s">
        <v>3099</v>
      </c>
    </row>
    <row r="101" spans="1:1">
      <c r="A101" s="510" t="s">
        <v>3100</v>
      </c>
    </row>
    <row r="102" spans="1:1">
      <c r="A102" s="510" t="s">
        <v>3101</v>
      </c>
    </row>
    <row r="103" spans="1:1">
      <c r="A103" s="510" t="s">
        <v>3102</v>
      </c>
    </row>
    <row r="104" spans="1:1">
      <c r="A104" s="510" t="s">
        <v>3103</v>
      </c>
    </row>
    <row r="105" spans="1:1">
      <c r="A105" s="510" t="s">
        <v>3104</v>
      </c>
    </row>
    <row r="106" spans="1:1">
      <c r="A106" s="510" t="s">
        <v>3105</v>
      </c>
    </row>
    <row r="107" spans="1:1">
      <c r="A107" s="510" t="s">
        <v>3106</v>
      </c>
    </row>
    <row r="108" spans="1:1">
      <c r="A108" s="510" t="s">
        <v>3107</v>
      </c>
    </row>
    <row r="109" spans="1:1">
      <c r="A109" s="510" t="s">
        <v>3108</v>
      </c>
    </row>
    <row r="110" spans="1:1">
      <c r="A110" s="510" t="s">
        <v>3109</v>
      </c>
    </row>
    <row r="111" spans="1:1">
      <c r="A111" s="510" t="s">
        <v>3110</v>
      </c>
    </row>
    <row r="112" spans="1:1">
      <c r="A112" s="510" t="s">
        <v>3111</v>
      </c>
    </row>
    <row r="113" spans="1:1">
      <c r="A113" s="510" t="s">
        <v>3112</v>
      </c>
    </row>
    <row r="114" spans="1:1">
      <c r="A114" s="510" t="s">
        <v>3113</v>
      </c>
    </row>
    <row r="115" spans="1:1">
      <c r="A115" s="510" t="s">
        <v>3114</v>
      </c>
    </row>
    <row r="116" spans="1:1">
      <c r="A116" s="510" t="s">
        <v>3115</v>
      </c>
    </row>
    <row r="117" spans="1:1">
      <c r="A117" s="510" t="s">
        <v>3116</v>
      </c>
    </row>
    <row r="118" spans="1:1">
      <c r="A118" s="510" t="s">
        <v>3117</v>
      </c>
    </row>
    <row r="119" spans="1:1">
      <c r="A119" s="510" t="s">
        <v>3118</v>
      </c>
    </row>
    <row r="120" spans="1:1">
      <c r="A120" s="510" t="s">
        <v>3119</v>
      </c>
    </row>
    <row r="121" spans="1:1">
      <c r="A121" s="510" t="s">
        <v>3120</v>
      </c>
    </row>
    <row r="122" spans="1:1">
      <c r="A122" s="510" t="s">
        <v>3121</v>
      </c>
    </row>
    <row r="123" spans="1:1" ht="16.8">
      <c r="A123" s="510" t="s">
        <v>3122</v>
      </c>
    </row>
    <row r="124" spans="1:1">
      <c r="A124" s="510" t="s">
        <v>3123</v>
      </c>
    </row>
    <row r="125" spans="1:1">
      <c r="A125" s="508" t="s">
        <v>3124</v>
      </c>
    </row>
    <row r="126" spans="1:1">
      <c r="A126" s="510" t="s">
        <v>3125</v>
      </c>
    </row>
    <row r="127" spans="1:1">
      <c r="A127" s="506"/>
    </row>
    <row r="128" spans="1:1">
      <c r="A128" s="506"/>
    </row>
    <row r="129" spans="1:1">
      <c r="A129" s="506"/>
    </row>
    <row r="130" spans="1:1">
      <c r="A130" s="506"/>
    </row>
    <row r="131" spans="1:1">
      <c r="A131" s="506" t="s">
        <v>3126</v>
      </c>
    </row>
    <row r="132" spans="1:1">
      <c r="A132" s="507" t="s">
        <v>3127</v>
      </c>
    </row>
    <row r="133" spans="1:1">
      <c r="A133" s="507" t="s">
        <v>3128</v>
      </c>
    </row>
    <row r="134" spans="1:1">
      <c r="A134" s="507" t="s">
        <v>3129</v>
      </c>
    </row>
    <row r="135" spans="1:1">
      <c r="A135" s="508" t="s">
        <v>3031</v>
      </c>
    </row>
    <row r="136" spans="1:1">
      <c r="A136" s="508" t="s">
        <v>3034</v>
      </c>
    </row>
    <row r="137" spans="1:1">
      <c r="A137" s="508" t="s">
        <v>3006</v>
      </c>
    </row>
    <row r="138" spans="1:1">
      <c r="A138" s="508" t="s">
        <v>3130</v>
      </c>
    </row>
    <row r="139" spans="1:1">
      <c r="A139" s="508" t="s">
        <v>3033</v>
      </c>
    </row>
    <row r="140" spans="1:1">
      <c r="A140" s="508" t="s">
        <v>3131</v>
      </c>
    </row>
    <row r="141" spans="1:1">
      <c r="A141" s="508" t="s">
        <v>3132</v>
      </c>
    </row>
    <row r="142" spans="1:1">
      <c r="A142" s="507" t="s">
        <v>3133</v>
      </c>
    </row>
    <row r="143" spans="1:1">
      <c r="A143" s="508" t="s">
        <v>3036</v>
      </c>
    </row>
    <row r="144" spans="1:1">
      <c r="A144" s="511" t="s">
        <v>3037</v>
      </c>
    </row>
    <row r="145" spans="1:1">
      <c r="A145" s="510" t="s">
        <v>3134</v>
      </c>
    </row>
    <row r="146" spans="1:1">
      <c r="A146" s="510" t="s">
        <v>3038</v>
      </c>
    </row>
    <row r="147" spans="1:1">
      <c r="A147" s="510" t="s">
        <v>3039</v>
      </c>
    </row>
    <row r="148" spans="1:1" ht="16.8">
      <c r="A148" s="510" t="s">
        <v>3040</v>
      </c>
    </row>
    <row r="149" spans="1:1">
      <c r="A149" s="510" t="s">
        <v>3135</v>
      </c>
    </row>
    <row r="150" spans="1:1">
      <c r="A150" s="510" t="s">
        <v>3041</v>
      </c>
    </row>
    <row r="151" spans="1:1">
      <c r="A151" s="510" t="s">
        <v>3042</v>
      </c>
    </row>
    <row r="152" spans="1:1">
      <c r="A152" s="510" t="s">
        <v>3136</v>
      </c>
    </row>
    <row r="153" spans="1:1">
      <c r="A153" s="511" t="s">
        <v>3137</v>
      </c>
    </row>
    <row r="154" spans="1:1">
      <c r="A154" s="510" t="s">
        <v>3138</v>
      </c>
    </row>
    <row r="155" spans="1:1">
      <c r="A155" s="510" t="s">
        <v>3139</v>
      </c>
    </row>
    <row r="156" spans="1:1">
      <c r="A156" s="510" t="s">
        <v>3140</v>
      </c>
    </row>
    <row r="157" spans="1:1">
      <c r="A157" s="510" t="s">
        <v>3046</v>
      </c>
    </row>
    <row r="158" spans="1:1">
      <c r="A158" s="510" t="s">
        <v>3141</v>
      </c>
    </row>
    <row r="159" spans="1:1">
      <c r="A159" s="510" t="s">
        <v>3142</v>
      </c>
    </row>
    <row r="160" spans="1:1">
      <c r="A160" s="510" t="s">
        <v>3143</v>
      </c>
    </row>
    <row r="161" spans="1:1">
      <c r="A161" s="510" t="s">
        <v>3038</v>
      </c>
    </row>
    <row r="162" spans="1:1">
      <c r="A162" s="510" t="s">
        <v>3144</v>
      </c>
    </row>
    <row r="163" spans="1:1">
      <c r="A163" s="510" t="s">
        <v>3145</v>
      </c>
    </row>
    <row r="164" spans="1:1">
      <c r="A164" s="510" t="s">
        <v>3146</v>
      </c>
    </row>
    <row r="165" spans="1:1">
      <c r="A165" s="510" t="s">
        <v>3147</v>
      </c>
    </row>
    <row r="166" spans="1:1">
      <c r="A166" s="510" t="s">
        <v>3148</v>
      </c>
    </row>
    <row r="167" spans="1:1">
      <c r="A167" s="510" t="s">
        <v>3149</v>
      </c>
    </row>
    <row r="168" spans="1:1">
      <c r="A168" s="510" t="s">
        <v>3150</v>
      </c>
    </row>
    <row r="169" spans="1:1">
      <c r="A169" s="510" t="s">
        <v>3065</v>
      </c>
    </row>
    <row r="170" spans="1:1">
      <c r="A170" s="510" t="s">
        <v>3151</v>
      </c>
    </row>
    <row r="171" spans="1:1">
      <c r="A171" s="510" t="s">
        <v>3152</v>
      </c>
    </row>
    <row r="172" spans="1:1">
      <c r="A172" s="510" t="s">
        <v>3153</v>
      </c>
    </row>
    <row r="173" spans="1:1">
      <c r="A173" s="510" t="s">
        <v>3154</v>
      </c>
    </row>
    <row r="174" spans="1:1">
      <c r="A174" s="510" t="s">
        <v>3155</v>
      </c>
    </row>
    <row r="175" spans="1:1">
      <c r="A175" s="510" t="s">
        <v>3156</v>
      </c>
    </row>
    <row r="176" spans="1:1" ht="16.8">
      <c r="A176" s="510" t="s">
        <v>3157</v>
      </c>
    </row>
    <row r="177" spans="1:1">
      <c r="A177" s="510" t="s">
        <v>3142</v>
      </c>
    </row>
    <row r="178" spans="1:1">
      <c r="A178" s="510" t="s">
        <v>3041</v>
      </c>
    </row>
    <row r="179" spans="1:1">
      <c r="A179" s="510" t="s">
        <v>3158</v>
      </c>
    </row>
    <row r="180" spans="1:1">
      <c r="A180" s="510" t="s">
        <v>3159</v>
      </c>
    </row>
    <row r="181" spans="1:1">
      <c r="A181" s="511" t="s">
        <v>3160</v>
      </c>
    </row>
    <row r="182" spans="1:1">
      <c r="A182" s="510" t="s">
        <v>3161</v>
      </c>
    </row>
    <row r="183" spans="1:1">
      <c r="A183" s="510" t="s">
        <v>3162</v>
      </c>
    </row>
    <row r="184" spans="1:1">
      <c r="A184" s="510" t="s">
        <v>3163</v>
      </c>
    </row>
    <row r="185" spans="1:1">
      <c r="A185" s="510" t="s">
        <v>3164</v>
      </c>
    </row>
    <row r="186" spans="1:1">
      <c r="A186" s="510" t="s">
        <v>3165</v>
      </c>
    </row>
    <row r="187" spans="1:1">
      <c r="A187" s="510" t="s">
        <v>3166</v>
      </c>
    </row>
    <row r="188" spans="1:1">
      <c r="A188" s="510" t="s">
        <v>3167</v>
      </c>
    </row>
    <row r="189" spans="1:1">
      <c r="A189" s="510" t="s">
        <v>3168</v>
      </c>
    </row>
    <row r="190" spans="1:1">
      <c r="A190" s="510" t="s">
        <v>3169</v>
      </c>
    </row>
    <row r="191" spans="1:1">
      <c r="A191" s="510" t="s">
        <v>3170</v>
      </c>
    </row>
    <row r="192" spans="1:1" ht="16.8">
      <c r="A192" s="510" t="s">
        <v>3171</v>
      </c>
    </row>
    <row r="193" spans="1:1">
      <c r="A193" s="510" t="s">
        <v>3172</v>
      </c>
    </row>
    <row r="194" spans="1:1">
      <c r="A194" s="511" t="s">
        <v>3173</v>
      </c>
    </row>
    <row r="195" spans="1:1">
      <c r="A195" s="510" t="s">
        <v>3174</v>
      </c>
    </row>
    <row r="196" spans="1:1">
      <c r="A196" s="510" t="s">
        <v>3139</v>
      </c>
    </row>
    <row r="197" spans="1:1">
      <c r="A197" s="510" t="s">
        <v>3175</v>
      </c>
    </row>
    <row r="198" spans="1:1">
      <c r="A198" s="510" t="s">
        <v>3176</v>
      </c>
    </row>
    <row r="199" spans="1:1">
      <c r="A199" s="510" t="s">
        <v>3177</v>
      </c>
    </row>
    <row r="200" spans="1:1">
      <c r="A200" s="510" t="s">
        <v>3178</v>
      </c>
    </row>
    <row r="201" spans="1:1">
      <c r="A201" s="510" t="s">
        <v>3179</v>
      </c>
    </row>
    <row r="202" spans="1:1">
      <c r="A202" s="510" t="s">
        <v>3180</v>
      </c>
    </row>
    <row r="203" spans="1:1">
      <c r="A203" s="510" t="s">
        <v>3181</v>
      </c>
    </row>
    <row r="204" spans="1:1">
      <c r="A204" s="510" t="s">
        <v>3182</v>
      </c>
    </row>
    <row r="205" spans="1:1">
      <c r="A205" s="510" t="s">
        <v>3183</v>
      </c>
    </row>
    <row r="206" spans="1:1">
      <c r="A206" s="510" t="s">
        <v>3184</v>
      </c>
    </row>
    <row r="207" spans="1:1">
      <c r="A207" s="510" t="s">
        <v>3185</v>
      </c>
    </row>
    <row r="208" spans="1:1">
      <c r="A208" s="510" t="s">
        <v>3186</v>
      </c>
    </row>
    <row r="209" spans="1:1">
      <c r="A209" s="510" t="s">
        <v>3187</v>
      </c>
    </row>
    <row r="210" spans="1:1">
      <c r="A210" s="512" t="s">
        <v>3188</v>
      </c>
    </row>
    <row r="211" spans="1:1">
      <c r="A211" s="512" t="s">
        <v>3189</v>
      </c>
    </row>
    <row r="212" spans="1:1">
      <c r="A212" s="512" t="s">
        <v>3190</v>
      </c>
    </row>
    <row r="213" spans="1:1">
      <c r="A213" s="512" t="s">
        <v>3191</v>
      </c>
    </row>
    <row r="214" spans="1:1">
      <c r="A214" s="512" t="s">
        <v>3192</v>
      </c>
    </row>
    <row r="215" spans="1:1">
      <c r="A215" s="512" t="s">
        <v>3193</v>
      </c>
    </row>
    <row r="216" spans="1:1">
      <c r="A216" s="512" t="s">
        <v>3194</v>
      </c>
    </row>
    <row r="217" spans="1:1">
      <c r="A217" s="512" t="s">
        <v>3195</v>
      </c>
    </row>
    <row r="218" spans="1:1">
      <c r="A218" s="512" t="s">
        <v>3196</v>
      </c>
    </row>
    <row r="219" spans="1:1">
      <c r="A219" s="512" t="s">
        <v>3197</v>
      </c>
    </row>
    <row r="220" spans="1:1">
      <c r="A220" s="512" t="s">
        <v>3198</v>
      </c>
    </row>
    <row r="221" spans="1:1">
      <c r="A221" s="512" t="s">
        <v>3199</v>
      </c>
    </row>
    <row r="222" spans="1:1">
      <c r="A222" s="512" t="s">
        <v>3200</v>
      </c>
    </row>
    <row r="223" spans="1:1">
      <c r="A223" s="510" t="s">
        <v>3201</v>
      </c>
    </row>
    <row r="224" spans="1:1">
      <c r="A224" s="510" t="s">
        <v>3202</v>
      </c>
    </row>
    <row r="225" spans="1:1">
      <c r="A225" s="510" t="s">
        <v>3203</v>
      </c>
    </row>
    <row r="226" spans="1:1" ht="16.8">
      <c r="A226" s="510" t="s">
        <v>3204</v>
      </c>
    </row>
    <row r="227" spans="1:1">
      <c r="A227" s="510" t="s">
        <v>3205</v>
      </c>
    </row>
    <row r="228" spans="1:1">
      <c r="A228" s="510" t="s">
        <v>3206</v>
      </c>
    </row>
    <row r="229" spans="1:1">
      <c r="A229" s="510" t="s">
        <v>3207</v>
      </c>
    </row>
    <row r="230" spans="1:1">
      <c r="A230" s="510" t="s">
        <v>3208</v>
      </c>
    </row>
    <row r="231" spans="1:1">
      <c r="A231" s="510" t="s">
        <v>3209</v>
      </c>
    </row>
    <row r="232" spans="1:1">
      <c r="A232" s="510" t="s">
        <v>3210</v>
      </c>
    </row>
    <row r="233" spans="1:1">
      <c r="A233" s="510" t="s">
        <v>3211</v>
      </c>
    </row>
    <row r="234" spans="1:1">
      <c r="A234" s="510" t="s">
        <v>3212</v>
      </c>
    </row>
    <row r="235" spans="1:1">
      <c r="A235" s="510" t="s">
        <v>3213</v>
      </c>
    </row>
    <row r="236" spans="1:1">
      <c r="A236" s="510" t="s">
        <v>3214</v>
      </c>
    </row>
    <row r="237" spans="1:1">
      <c r="A237" s="510" t="s">
        <v>3215</v>
      </c>
    </row>
    <row r="238" spans="1:1">
      <c r="A238" s="510" t="s">
        <v>3216</v>
      </c>
    </row>
    <row r="239" spans="1:1">
      <c r="A239" s="510" t="s">
        <v>3217</v>
      </c>
    </row>
    <row r="240" spans="1:1" ht="16.8">
      <c r="A240" s="510" t="s">
        <v>3218</v>
      </c>
    </row>
    <row r="241" spans="1:1">
      <c r="A241" s="511" t="s">
        <v>3082</v>
      </c>
    </row>
    <row r="242" spans="1:1">
      <c r="A242" s="510" t="s">
        <v>3219</v>
      </c>
    </row>
    <row r="243" spans="1:1">
      <c r="A243" s="510" t="s">
        <v>3220</v>
      </c>
    </row>
    <row r="244" spans="1:1">
      <c r="A244" s="510" t="s">
        <v>3084</v>
      </c>
    </row>
    <row r="245" spans="1:1">
      <c r="A245" s="510" t="s">
        <v>3085</v>
      </c>
    </row>
    <row r="246" spans="1:1">
      <c r="A246" s="510" t="s">
        <v>3086</v>
      </c>
    </row>
    <row r="247" spans="1:1">
      <c r="A247" s="510" t="s">
        <v>3087</v>
      </c>
    </row>
    <row r="248" spans="1:1">
      <c r="A248" s="510" t="s">
        <v>3221</v>
      </c>
    </row>
    <row r="249" spans="1:1">
      <c r="A249" s="510" t="s">
        <v>3222</v>
      </c>
    </row>
    <row r="250" spans="1:1">
      <c r="A250" s="510" t="s">
        <v>3223</v>
      </c>
    </row>
    <row r="251" spans="1:1">
      <c r="A251" s="510" t="s">
        <v>3224</v>
      </c>
    </row>
    <row r="252" spans="1:1">
      <c r="A252" s="510" t="s">
        <v>3225</v>
      </c>
    </row>
    <row r="253" spans="1:1">
      <c r="A253" s="510" t="s">
        <v>3226</v>
      </c>
    </row>
    <row r="254" spans="1:1">
      <c r="A254" s="510" t="s">
        <v>3227</v>
      </c>
    </row>
    <row r="255" spans="1:1">
      <c r="A255" s="510" t="s">
        <v>3228</v>
      </c>
    </row>
    <row r="256" spans="1:1">
      <c r="A256" s="510" t="s">
        <v>3229</v>
      </c>
    </row>
    <row r="257" spans="1:1">
      <c r="A257" s="510" t="s">
        <v>3230</v>
      </c>
    </row>
    <row r="258" spans="1:1">
      <c r="A258" s="510" t="s">
        <v>3231</v>
      </c>
    </row>
    <row r="259" spans="1:1">
      <c r="A259" s="510" t="s">
        <v>3232</v>
      </c>
    </row>
    <row r="260" spans="1:1">
      <c r="A260" s="510" t="s">
        <v>3233</v>
      </c>
    </row>
    <row r="261" spans="1:1">
      <c r="A261" s="510" t="s">
        <v>3234</v>
      </c>
    </row>
    <row r="262" spans="1:1">
      <c r="A262" s="510" t="s">
        <v>3235</v>
      </c>
    </row>
    <row r="263" spans="1:1">
      <c r="A263" s="510" t="s">
        <v>3236</v>
      </c>
    </row>
    <row r="264" spans="1:1">
      <c r="A264" s="510" t="s">
        <v>3237</v>
      </c>
    </row>
    <row r="265" spans="1:1">
      <c r="A265" s="510" t="s">
        <v>3238</v>
      </c>
    </row>
    <row r="266" spans="1:1">
      <c r="A266" s="510" t="s">
        <v>3239</v>
      </c>
    </row>
    <row r="267" spans="1:1">
      <c r="A267" s="510" t="s">
        <v>3240</v>
      </c>
    </row>
    <row r="268" spans="1:1">
      <c r="A268" s="510" t="s">
        <v>3241</v>
      </c>
    </row>
    <row r="269" spans="1:1">
      <c r="A269" s="510" t="s">
        <v>3242</v>
      </c>
    </row>
    <row r="270" spans="1:1">
      <c r="A270" s="510" t="s">
        <v>3243</v>
      </c>
    </row>
    <row r="271" spans="1:1">
      <c r="A271" s="510" t="s">
        <v>3244</v>
      </c>
    </row>
    <row r="272" spans="1:1">
      <c r="A272" s="510" t="s">
        <v>3245</v>
      </c>
    </row>
    <row r="273" spans="1:1">
      <c r="A273" s="510" t="s">
        <v>3246</v>
      </c>
    </row>
    <row r="274" spans="1:1">
      <c r="A274" s="510" t="s">
        <v>3247</v>
      </c>
    </row>
    <row r="275" spans="1:1" ht="16.8">
      <c r="A275" s="510" t="s">
        <v>3248</v>
      </c>
    </row>
    <row r="276" spans="1:1">
      <c r="A276" s="510" t="s">
        <v>3123</v>
      </c>
    </row>
    <row r="277" spans="1:1">
      <c r="A277" s="508" t="s">
        <v>3124</v>
      </c>
    </row>
    <row r="278" spans="1:1">
      <c r="A278" s="510" t="s">
        <v>3125</v>
      </c>
    </row>
    <row r="279" spans="1:1">
      <c r="A279" s="506"/>
    </row>
    <row r="280" spans="1:1">
      <c r="A280" s="506"/>
    </row>
    <row r="281" spans="1:1">
      <c r="A281" s="506"/>
    </row>
    <row r="282" spans="1:1">
      <c r="A282" s="506" t="s">
        <v>3249</v>
      </c>
    </row>
    <row r="283" spans="1:1">
      <c r="A283" s="507" t="s">
        <v>3250</v>
      </c>
    </row>
    <row r="284" spans="1:1">
      <c r="A284" s="507" t="s">
        <v>3251</v>
      </c>
    </row>
    <row r="285" spans="1:1">
      <c r="A285" s="507" t="s">
        <v>3252</v>
      </c>
    </row>
    <row r="286" spans="1:1">
      <c r="A286" s="507" t="s">
        <v>3253</v>
      </c>
    </row>
    <row r="287" spans="1:1">
      <c r="A287" s="508" t="s">
        <v>3031</v>
      </c>
    </row>
    <row r="288" spans="1:1">
      <c r="A288" s="508" t="s">
        <v>3034</v>
      </c>
    </row>
    <row r="289" spans="1:1">
      <c r="A289" s="508" t="s">
        <v>3006</v>
      </c>
    </row>
    <row r="290" spans="1:1">
      <c r="A290" s="508" t="s">
        <v>3130</v>
      </c>
    </row>
    <row r="291" spans="1:1">
      <c r="A291" s="508" t="s">
        <v>3254</v>
      </c>
    </row>
    <row r="292" spans="1:1">
      <c r="A292" s="508" t="s">
        <v>3036</v>
      </c>
    </row>
    <row r="293" spans="1:1">
      <c r="A293" s="511" t="s">
        <v>3255</v>
      </c>
    </row>
    <row r="294" spans="1:1">
      <c r="A294" s="510" t="s">
        <v>3256</v>
      </c>
    </row>
    <row r="295" spans="1:1">
      <c r="A295" s="512" t="s">
        <v>3257</v>
      </c>
    </row>
    <row r="296" spans="1:1">
      <c r="A296" s="510" t="s">
        <v>3139</v>
      </c>
    </row>
    <row r="297" spans="1:1">
      <c r="A297" s="510" t="s">
        <v>3258</v>
      </c>
    </row>
    <row r="298" spans="1:1">
      <c r="A298" s="510" t="s">
        <v>3259</v>
      </c>
    </row>
    <row r="299" spans="1:1">
      <c r="A299" s="510" t="s">
        <v>3260</v>
      </c>
    </row>
    <row r="300" spans="1:1">
      <c r="A300" s="510" t="s">
        <v>3038</v>
      </c>
    </row>
    <row r="301" spans="1:1">
      <c r="A301" s="510" t="s">
        <v>3261</v>
      </c>
    </row>
    <row r="302" spans="1:1">
      <c r="A302" s="510" t="s">
        <v>3262</v>
      </c>
    </row>
    <row r="303" spans="1:1">
      <c r="A303" s="510" t="s">
        <v>3263</v>
      </c>
    </row>
    <row r="304" spans="1:1">
      <c r="A304" s="510" t="s">
        <v>3264</v>
      </c>
    </row>
    <row r="305" spans="1:1">
      <c r="A305" s="510" t="s">
        <v>3048</v>
      </c>
    </row>
    <row r="306" spans="1:1">
      <c r="A306" s="510" t="s">
        <v>3265</v>
      </c>
    </row>
    <row r="307" spans="1:1">
      <c r="A307" s="510" t="s">
        <v>3179</v>
      </c>
    </row>
    <row r="308" spans="1:1">
      <c r="A308" s="510" t="s">
        <v>3180</v>
      </c>
    </row>
    <row r="309" spans="1:1">
      <c r="A309" s="510" t="s">
        <v>3266</v>
      </c>
    </row>
    <row r="310" spans="1:1">
      <c r="A310" s="510" t="s">
        <v>3267</v>
      </c>
    </row>
    <row r="311" spans="1:1">
      <c r="A311" s="510" t="s">
        <v>3268</v>
      </c>
    </row>
    <row r="312" spans="1:1">
      <c r="A312" s="510" t="s">
        <v>3269</v>
      </c>
    </row>
    <row r="313" spans="1:1">
      <c r="A313" s="510" t="s">
        <v>3270</v>
      </c>
    </row>
    <row r="314" spans="1:1">
      <c r="A314" s="510" t="s">
        <v>3271</v>
      </c>
    </row>
    <row r="315" spans="1:1">
      <c r="A315" s="510" t="s">
        <v>3272</v>
      </c>
    </row>
    <row r="316" spans="1:1">
      <c r="A316" s="510" t="s">
        <v>3273</v>
      </c>
    </row>
    <row r="317" spans="1:1">
      <c r="A317" s="510" t="s">
        <v>3274</v>
      </c>
    </row>
    <row r="318" spans="1:1">
      <c r="A318" s="510" t="s">
        <v>3275</v>
      </c>
    </row>
    <row r="319" spans="1:1">
      <c r="A319" s="510" t="s">
        <v>3276</v>
      </c>
    </row>
    <row r="320" spans="1:1">
      <c r="A320" s="510" t="s">
        <v>3206</v>
      </c>
    </row>
    <row r="321" spans="1:1">
      <c r="A321" s="510" t="s">
        <v>3207</v>
      </c>
    </row>
    <row r="322" spans="1:1">
      <c r="A322" s="510" t="s">
        <v>3277</v>
      </c>
    </row>
    <row r="323" spans="1:1">
      <c r="A323" s="510" t="s">
        <v>3278</v>
      </c>
    </row>
    <row r="324" spans="1:1">
      <c r="A324" s="510" t="s">
        <v>3279</v>
      </c>
    </row>
    <row r="325" spans="1:1">
      <c r="A325" s="510" t="s">
        <v>3280</v>
      </c>
    </row>
    <row r="326" spans="1:1">
      <c r="A326" s="510" t="s">
        <v>3281</v>
      </c>
    </row>
    <row r="327" spans="1:1">
      <c r="A327" s="510" t="s">
        <v>3282</v>
      </c>
    </row>
    <row r="328" spans="1:1">
      <c r="A328" s="510" t="s">
        <v>3283</v>
      </c>
    </row>
    <row r="329" spans="1:1">
      <c r="A329" s="510" t="s">
        <v>3212</v>
      </c>
    </row>
    <row r="330" spans="1:1">
      <c r="A330" s="510" t="s">
        <v>3213</v>
      </c>
    </row>
    <row r="331" spans="1:1">
      <c r="A331" s="510" t="s">
        <v>3214</v>
      </c>
    </row>
    <row r="332" spans="1:1">
      <c r="A332" s="510" t="s">
        <v>3215</v>
      </c>
    </row>
    <row r="333" spans="1:1">
      <c r="A333" s="510" t="s">
        <v>3216</v>
      </c>
    </row>
    <row r="334" spans="1:1">
      <c r="A334" s="510" t="s">
        <v>3217</v>
      </c>
    </row>
    <row r="335" spans="1:1" ht="16.8">
      <c r="A335" s="510" t="s">
        <v>3284</v>
      </c>
    </row>
    <row r="336" spans="1:1">
      <c r="A336" s="511" t="s">
        <v>3082</v>
      </c>
    </row>
    <row r="337" spans="1:1">
      <c r="A337" s="510" t="s">
        <v>3285</v>
      </c>
    </row>
    <row r="338" spans="1:1">
      <c r="A338" s="510" t="s">
        <v>3084</v>
      </c>
    </row>
    <row r="339" spans="1:1">
      <c r="A339" s="510" t="s">
        <v>3286</v>
      </c>
    </row>
    <row r="340" spans="1:1">
      <c r="A340" s="510" t="s">
        <v>3287</v>
      </c>
    </row>
    <row r="341" spans="1:1">
      <c r="A341" s="510" t="s">
        <v>3288</v>
      </c>
    </row>
    <row r="342" spans="1:1">
      <c r="A342" s="510" t="s">
        <v>3289</v>
      </c>
    </row>
    <row r="343" spans="1:1">
      <c r="A343" s="510" t="s">
        <v>3290</v>
      </c>
    </row>
    <row r="344" spans="1:1">
      <c r="A344" s="510" t="s">
        <v>3048</v>
      </c>
    </row>
    <row r="345" spans="1:1">
      <c r="A345" s="510" t="s">
        <v>3291</v>
      </c>
    </row>
    <row r="346" spans="1:1" ht="16.8">
      <c r="A346" s="510" t="s">
        <v>3292</v>
      </c>
    </row>
    <row r="347" spans="1:1">
      <c r="A347" s="508" t="s">
        <v>3124</v>
      </c>
    </row>
    <row r="348" spans="1:1">
      <c r="A348" s="510" t="s">
        <v>3125</v>
      </c>
    </row>
    <row r="349" spans="1:1">
      <c r="A349" s="506"/>
    </row>
    <row r="350" spans="1:1">
      <c r="A350" s="506"/>
    </row>
    <row r="351" spans="1:1">
      <c r="A351" s="506" t="s">
        <v>3293</v>
      </c>
    </row>
    <row r="352" spans="1:1">
      <c r="A352" s="507" t="s">
        <v>3294</v>
      </c>
    </row>
    <row r="353" spans="1:1">
      <c r="A353" s="507" t="s">
        <v>3295</v>
      </c>
    </row>
    <row r="354" spans="1:1">
      <c r="A354" s="510"/>
    </row>
    <row r="355" spans="1:1">
      <c r="A355" s="508" t="s">
        <v>3031</v>
      </c>
    </row>
    <row r="356" spans="1:1">
      <c r="A356" s="508" t="s">
        <v>3034</v>
      </c>
    </row>
    <row r="357" spans="1:1">
      <c r="A357" s="508" t="s">
        <v>3006</v>
      </c>
    </row>
    <row r="358" spans="1:1">
      <c r="A358" s="508" t="s">
        <v>3296</v>
      </c>
    </row>
    <row r="359" spans="1:1">
      <c r="A359" s="508" t="s">
        <v>3297</v>
      </c>
    </row>
    <row r="360" spans="1:1">
      <c r="A360" s="508" t="s">
        <v>3130</v>
      </c>
    </row>
    <row r="361" spans="1:1">
      <c r="A361" s="508" t="s">
        <v>3298</v>
      </c>
    </row>
    <row r="362" spans="1:1">
      <c r="A362" s="508" t="s">
        <v>3036</v>
      </c>
    </row>
    <row r="363" spans="1:1">
      <c r="A363" s="510"/>
    </row>
    <row r="364" spans="1:1">
      <c r="A364" s="511" t="s">
        <v>3299</v>
      </c>
    </row>
    <row r="365" spans="1:1">
      <c r="A365" s="510" t="s">
        <v>3300</v>
      </c>
    </row>
    <row r="366" spans="1:1">
      <c r="A366" s="510" t="s">
        <v>3301</v>
      </c>
    </row>
    <row r="367" spans="1:1">
      <c r="A367" s="510" t="s">
        <v>3302</v>
      </c>
    </row>
    <row r="368" spans="1:1">
      <c r="A368" s="510" t="s">
        <v>3303</v>
      </c>
    </row>
    <row r="369" spans="1:1">
      <c r="A369" s="510" t="s">
        <v>3304</v>
      </c>
    </row>
    <row r="370" spans="1:1">
      <c r="A370" s="510" t="s">
        <v>3301</v>
      </c>
    </row>
    <row r="371" spans="1:1">
      <c r="A371" s="510" t="s">
        <v>3305</v>
      </c>
    </row>
    <row r="372" spans="1:1">
      <c r="A372" s="510" t="s">
        <v>3306</v>
      </c>
    </row>
    <row r="373" spans="1:1">
      <c r="A373" s="510" t="s">
        <v>3307</v>
      </c>
    </row>
    <row r="374" spans="1:1">
      <c r="A374" s="510" t="s">
        <v>3308</v>
      </c>
    </row>
    <row r="375" spans="1:1">
      <c r="A375" s="510" t="s">
        <v>3309</v>
      </c>
    </row>
    <row r="376" spans="1:1">
      <c r="A376" s="510" t="s">
        <v>3310</v>
      </c>
    </row>
    <row r="377" spans="1:1">
      <c r="A377" s="510" t="s">
        <v>3311</v>
      </c>
    </row>
    <row r="378" spans="1:1">
      <c r="A378" s="510"/>
    </row>
    <row r="379" spans="1:1">
      <c r="A379" s="511" t="s">
        <v>3312</v>
      </c>
    </row>
    <row r="380" spans="1:1">
      <c r="A380" s="510" t="s">
        <v>3313</v>
      </c>
    </row>
    <row r="381" spans="1:1">
      <c r="A381" s="512" t="s">
        <v>3314</v>
      </c>
    </row>
    <row r="382" spans="1:1">
      <c r="A382" s="510" t="s">
        <v>3315</v>
      </c>
    </row>
    <row r="383" spans="1:1">
      <c r="A383" s="510" t="s">
        <v>3316</v>
      </c>
    </row>
    <row r="384" spans="1:1">
      <c r="A384" s="510" t="s">
        <v>3317</v>
      </c>
    </row>
    <row r="385" spans="1:1">
      <c r="A385" s="510" t="s">
        <v>3318</v>
      </c>
    </row>
    <row r="386" spans="1:1">
      <c r="A386" s="510" t="s">
        <v>3228</v>
      </c>
    </row>
    <row r="387" spans="1:1">
      <c r="A387" s="510" t="s">
        <v>3319</v>
      </c>
    </row>
    <row r="388" spans="1:1">
      <c r="A388" s="510" t="s">
        <v>3320</v>
      </c>
    </row>
    <row r="389" spans="1:1">
      <c r="A389" s="510" t="s">
        <v>3135</v>
      </c>
    </row>
    <row r="390" spans="1:1">
      <c r="A390" s="510"/>
    </row>
    <row r="391" spans="1:1">
      <c r="A391" s="510" t="s">
        <v>3321</v>
      </c>
    </row>
    <row r="392" spans="1:1">
      <c r="A392" s="510" t="s">
        <v>3038</v>
      </c>
    </row>
    <row r="393" spans="1:1">
      <c r="A393" s="510" t="s">
        <v>3322</v>
      </c>
    </row>
    <row r="394" spans="1:1">
      <c r="A394" s="510" t="s">
        <v>3323</v>
      </c>
    </row>
    <row r="395" spans="1:1">
      <c r="A395" s="510" t="s">
        <v>3324</v>
      </c>
    </row>
    <row r="396" spans="1:1">
      <c r="A396" s="510" t="s">
        <v>3325</v>
      </c>
    </row>
    <row r="397" spans="1:1">
      <c r="A397" s="510" t="s">
        <v>3326</v>
      </c>
    </row>
    <row r="398" spans="1:1">
      <c r="A398" s="510" t="s">
        <v>3136</v>
      </c>
    </row>
    <row r="399" spans="1:1">
      <c r="A399" s="510"/>
    </row>
    <row r="400" spans="1:1">
      <c r="A400" s="510" t="s">
        <v>3327</v>
      </c>
    </row>
    <row r="401" spans="1:1">
      <c r="A401" s="510" t="s">
        <v>3328</v>
      </c>
    </row>
    <row r="402" spans="1:1">
      <c r="A402" s="510" t="s">
        <v>3329</v>
      </c>
    </row>
    <row r="403" spans="1:1">
      <c r="A403" s="510" t="s">
        <v>3330</v>
      </c>
    </row>
    <row r="404" spans="1:1">
      <c r="A404" s="510" t="s">
        <v>3301</v>
      </c>
    </row>
    <row r="405" spans="1:1">
      <c r="A405" s="510" t="s">
        <v>3331</v>
      </c>
    </row>
    <row r="406" spans="1:1">
      <c r="A406" s="510" t="s">
        <v>3301</v>
      </c>
    </row>
    <row r="407" spans="1:1">
      <c r="A407" s="510" t="s">
        <v>3332</v>
      </c>
    </row>
    <row r="408" spans="1:1">
      <c r="A408" s="510" t="s">
        <v>3333</v>
      </c>
    </row>
    <row r="409" spans="1:1">
      <c r="A409" s="510" t="s">
        <v>3301</v>
      </c>
    </row>
    <row r="410" spans="1:1">
      <c r="A410" s="510" t="s">
        <v>3334</v>
      </c>
    </row>
    <row r="411" spans="1:1">
      <c r="A411" s="510" t="s">
        <v>3335</v>
      </c>
    </row>
    <row r="412" spans="1:1">
      <c r="A412" s="510" t="s">
        <v>3336</v>
      </c>
    </row>
    <row r="413" spans="1:1">
      <c r="A413" s="510" t="s">
        <v>3301</v>
      </c>
    </row>
    <row r="414" spans="1:1">
      <c r="A414" s="510" t="s">
        <v>3337</v>
      </c>
    </row>
    <row r="415" spans="1:1">
      <c r="A415" s="510" t="s">
        <v>3338</v>
      </c>
    </row>
    <row r="416" spans="1:1">
      <c r="A416" s="510" t="s">
        <v>3339</v>
      </c>
    </row>
    <row r="417" spans="1:1">
      <c r="A417" s="510"/>
    </row>
    <row r="418" spans="1:1">
      <c r="A418" s="510" t="s">
        <v>3340</v>
      </c>
    </row>
    <row r="419" spans="1:1">
      <c r="A419" s="510" t="s">
        <v>3341</v>
      </c>
    </row>
    <row r="420" spans="1:1">
      <c r="A420" s="510"/>
    </row>
    <row r="421" spans="1:1">
      <c r="A421" s="510" t="s">
        <v>3342</v>
      </c>
    </row>
    <row r="422" spans="1:1">
      <c r="A422" s="510" t="s">
        <v>3343</v>
      </c>
    </row>
    <row r="423" spans="1:1">
      <c r="A423" s="510" t="s">
        <v>3344</v>
      </c>
    </row>
    <row r="424" spans="1:1">
      <c r="A424" s="510" t="s">
        <v>3345</v>
      </c>
    </row>
    <row r="425" spans="1:1">
      <c r="A425" s="510" t="s">
        <v>3346</v>
      </c>
    </row>
    <row r="426" spans="1:1">
      <c r="A426" s="510" t="s">
        <v>3347</v>
      </c>
    </row>
    <row r="427" spans="1:1">
      <c r="A427" s="510" t="s">
        <v>3348</v>
      </c>
    </row>
    <row r="428" spans="1:1">
      <c r="A428" s="510" t="s">
        <v>3349</v>
      </c>
    </row>
    <row r="429" spans="1:1">
      <c r="A429" s="510" t="s">
        <v>3350</v>
      </c>
    </row>
    <row r="430" spans="1:1">
      <c r="A430" s="510" t="s">
        <v>3351</v>
      </c>
    </row>
    <row r="431" spans="1:1">
      <c r="A431" s="510" t="s">
        <v>3352</v>
      </c>
    </row>
    <row r="432" spans="1:1">
      <c r="A432" s="510"/>
    </row>
    <row r="433" spans="1:1">
      <c r="A433" s="511" t="s">
        <v>3353</v>
      </c>
    </row>
    <row r="434" spans="1:1">
      <c r="A434" s="510" t="s">
        <v>3354</v>
      </c>
    </row>
    <row r="435" spans="1:1">
      <c r="A435" s="510" t="s">
        <v>3355</v>
      </c>
    </row>
    <row r="436" spans="1:1">
      <c r="A436" s="510" t="s">
        <v>3356</v>
      </c>
    </row>
    <row r="437" spans="1:1">
      <c r="A437" s="510" t="s">
        <v>3301</v>
      </c>
    </row>
    <row r="438" spans="1:1">
      <c r="A438" s="510" t="s">
        <v>3357</v>
      </c>
    </row>
    <row r="439" spans="1:1">
      <c r="A439" s="510" t="s">
        <v>3358</v>
      </c>
    </row>
    <row r="440" spans="1:1">
      <c r="A440" s="510" t="s">
        <v>3301</v>
      </c>
    </row>
    <row r="441" spans="1:1">
      <c r="A441" s="510" t="s">
        <v>3359</v>
      </c>
    </row>
    <row r="442" spans="1:1">
      <c r="A442" s="510" t="s">
        <v>3360</v>
      </c>
    </row>
    <row r="443" spans="1:1">
      <c r="A443" s="510" t="s">
        <v>3361</v>
      </c>
    </row>
    <row r="444" spans="1:1">
      <c r="A444" s="510" t="s">
        <v>3362</v>
      </c>
    </row>
    <row r="445" spans="1:1">
      <c r="A445" s="510" t="s">
        <v>3301</v>
      </c>
    </row>
    <row r="446" spans="1:1">
      <c r="A446" s="510" t="s">
        <v>3206</v>
      </c>
    </row>
    <row r="447" spans="1:1">
      <c r="A447" s="510" t="s">
        <v>3363</v>
      </c>
    </row>
    <row r="448" spans="1:1">
      <c r="A448" s="510" t="s">
        <v>3364</v>
      </c>
    </row>
    <row r="449" spans="1:1">
      <c r="A449" s="510"/>
    </row>
    <row r="450" spans="1:1">
      <c r="A450" s="510" t="s">
        <v>3365</v>
      </c>
    </row>
    <row r="451" spans="1:1">
      <c r="A451" s="510" t="s">
        <v>3366</v>
      </c>
    </row>
    <row r="452" spans="1:1">
      <c r="A452" s="510" t="s">
        <v>3367</v>
      </c>
    </row>
    <row r="453" spans="1:1">
      <c r="A453" s="510" t="s">
        <v>3368</v>
      </c>
    </row>
    <row r="454" spans="1:1">
      <c r="A454" s="510" t="s">
        <v>3369</v>
      </c>
    </row>
    <row r="455" spans="1:1">
      <c r="A455" s="510" t="s">
        <v>3370</v>
      </c>
    </row>
    <row r="456" spans="1:1">
      <c r="A456" s="510" t="s">
        <v>3371</v>
      </c>
    </row>
    <row r="457" spans="1:1">
      <c r="A457" s="510"/>
    </row>
    <row r="458" spans="1:1">
      <c r="A458" s="510" t="s">
        <v>3372</v>
      </c>
    </row>
    <row r="459" spans="1:1">
      <c r="A459" s="510" t="s">
        <v>3373</v>
      </c>
    </row>
    <row r="460" spans="1:1">
      <c r="A460" s="510" t="s">
        <v>3374</v>
      </c>
    </row>
    <row r="461" spans="1:1">
      <c r="A461" s="510" t="s">
        <v>3375</v>
      </c>
    </row>
    <row r="462" spans="1:1">
      <c r="A462" s="510" t="s">
        <v>3376</v>
      </c>
    </row>
    <row r="463" spans="1:1">
      <c r="A463" s="510" t="s">
        <v>3377</v>
      </c>
    </row>
    <row r="464" spans="1:1">
      <c r="A464" s="510"/>
    </row>
    <row r="465" spans="1:1">
      <c r="A465" s="510" t="s">
        <v>3378</v>
      </c>
    </row>
    <row r="466" spans="1:1">
      <c r="A466" s="510" t="s">
        <v>3301</v>
      </c>
    </row>
    <row r="467" spans="1:1">
      <c r="A467" s="510" t="s">
        <v>3379</v>
      </c>
    </row>
    <row r="468" spans="1:1">
      <c r="A468" s="510" t="s">
        <v>3380</v>
      </c>
    </row>
    <row r="469" spans="1:1">
      <c r="A469" s="510" t="s">
        <v>3381</v>
      </c>
    </row>
    <row r="470" spans="1:1">
      <c r="A470" s="510" t="s">
        <v>3382</v>
      </c>
    </row>
    <row r="471" spans="1:1">
      <c r="A471" s="510" t="s">
        <v>3301</v>
      </c>
    </row>
    <row r="472" spans="1:1">
      <c r="A472" s="510" t="s">
        <v>3383</v>
      </c>
    </row>
    <row r="473" spans="1:1">
      <c r="A473" s="510" t="s">
        <v>3216</v>
      </c>
    </row>
    <row r="474" spans="1:1">
      <c r="A474" s="510" t="s">
        <v>3217</v>
      </c>
    </row>
    <row r="475" spans="1:1">
      <c r="A475" s="510" t="s">
        <v>3301</v>
      </c>
    </row>
    <row r="476" spans="1:1" ht="16.8">
      <c r="A476" s="510" t="s">
        <v>3384</v>
      </c>
    </row>
    <row r="477" spans="1:1">
      <c r="A477" s="510"/>
    </row>
    <row r="478" spans="1:1">
      <c r="A478" s="511" t="s">
        <v>3385</v>
      </c>
    </row>
    <row r="479" spans="1:1">
      <c r="A479" s="510" t="s">
        <v>3386</v>
      </c>
    </row>
    <row r="480" spans="1:1">
      <c r="A480" s="510" t="s">
        <v>3387</v>
      </c>
    </row>
    <row r="481" spans="1:1">
      <c r="A481" s="510" t="s">
        <v>3038</v>
      </c>
    </row>
    <row r="482" spans="1:1">
      <c r="A482" s="510" t="s">
        <v>3388</v>
      </c>
    </row>
    <row r="483" spans="1:1">
      <c r="A483" s="510" t="s">
        <v>3389</v>
      </c>
    </row>
    <row r="484" spans="1:1">
      <c r="A484" s="510" t="s">
        <v>3390</v>
      </c>
    </row>
    <row r="485" spans="1:1">
      <c r="A485" s="510" t="s">
        <v>3391</v>
      </c>
    </row>
    <row r="486" spans="1:1">
      <c r="A486" s="510" t="s">
        <v>3392</v>
      </c>
    </row>
    <row r="487" spans="1:1">
      <c r="A487" s="510" t="s">
        <v>3393</v>
      </c>
    </row>
    <row r="488" spans="1:1">
      <c r="A488" s="510" t="s">
        <v>3394</v>
      </c>
    </row>
    <row r="489" spans="1:1">
      <c r="A489" s="510"/>
    </row>
    <row r="490" spans="1:1">
      <c r="A490" s="510" t="s">
        <v>3395</v>
      </c>
    </row>
    <row r="491" spans="1:1">
      <c r="A491" s="510" t="s">
        <v>3396</v>
      </c>
    </row>
    <row r="492" spans="1:1">
      <c r="A492" s="510" t="s">
        <v>3397</v>
      </c>
    </row>
    <row r="493" spans="1:1">
      <c r="A493" s="510" t="s">
        <v>3398</v>
      </c>
    </row>
    <row r="494" spans="1:1">
      <c r="A494" s="510" t="s">
        <v>3399</v>
      </c>
    </row>
    <row r="495" spans="1:1">
      <c r="A495" s="510" t="s">
        <v>3400</v>
      </c>
    </row>
    <row r="496" spans="1:1">
      <c r="A496" s="510" t="s">
        <v>3401</v>
      </c>
    </row>
    <row r="497" spans="1:1">
      <c r="A497" s="510" t="s">
        <v>3402</v>
      </c>
    </row>
    <row r="498" spans="1:1">
      <c r="A498" s="510" t="s">
        <v>3108</v>
      </c>
    </row>
    <row r="499" spans="1:1">
      <c r="A499" s="510" t="s">
        <v>3390</v>
      </c>
    </row>
    <row r="500" spans="1:1">
      <c r="A500" s="510" t="s">
        <v>3403</v>
      </c>
    </row>
    <row r="501" spans="1:1">
      <c r="A501" s="510" t="s">
        <v>3404</v>
      </c>
    </row>
    <row r="502" spans="1:1">
      <c r="A502" s="510" t="s">
        <v>3405</v>
      </c>
    </row>
    <row r="503" spans="1:1">
      <c r="A503" s="510" t="s">
        <v>3403</v>
      </c>
    </row>
    <row r="504" spans="1:1">
      <c r="A504" s="510" t="s">
        <v>3262</v>
      </c>
    </row>
    <row r="505" spans="1:1">
      <c r="A505" s="510" t="s">
        <v>3406</v>
      </c>
    </row>
    <row r="506" spans="1:1">
      <c r="A506" s="510"/>
    </row>
    <row r="507" spans="1:1">
      <c r="A507" s="511" t="s">
        <v>3407</v>
      </c>
    </row>
    <row r="508" spans="1:1">
      <c r="A508" s="510" t="s">
        <v>3408</v>
      </c>
    </row>
    <row r="509" spans="1:1">
      <c r="A509" s="512" t="s">
        <v>3409</v>
      </c>
    </row>
    <row r="510" spans="1:1">
      <c r="A510" s="510" t="s">
        <v>3410</v>
      </c>
    </row>
    <row r="511" spans="1:1">
      <c r="A511" s="510" t="s">
        <v>3048</v>
      </c>
    </row>
    <row r="512" spans="1:1">
      <c r="A512" s="510" t="s">
        <v>3301</v>
      </c>
    </row>
    <row r="513" spans="1:1">
      <c r="A513" s="510" t="s">
        <v>3411</v>
      </c>
    </row>
    <row r="514" spans="1:1">
      <c r="A514" s="510" t="s">
        <v>3412</v>
      </c>
    </row>
    <row r="515" spans="1:1">
      <c r="A515" s="510" t="s">
        <v>3301</v>
      </c>
    </row>
    <row r="516" spans="1:1">
      <c r="A516" s="510" t="s">
        <v>3413</v>
      </c>
    </row>
    <row r="517" spans="1:1">
      <c r="A517" s="510" t="s">
        <v>3414</v>
      </c>
    </row>
    <row r="518" spans="1:1">
      <c r="A518" s="510" t="s">
        <v>3415</v>
      </c>
    </row>
    <row r="519" spans="1:1">
      <c r="A519" s="510" t="s">
        <v>3301</v>
      </c>
    </row>
    <row r="520" spans="1:1">
      <c r="A520" s="510" t="s">
        <v>3416</v>
      </c>
    </row>
    <row r="521" spans="1:1">
      <c r="A521" s="510" t="s">
        <v>3417</v>
      </c>
    </row>
    <row r="522" spans="1:1">
      <c r="A522" s="510" t="s">
        <v>3301</v>
      </c>
    </row>
    <row r="523" spans="1:1">
      <c r="A523" s="510" t="s">
        <v>3418</v>
      </c>
    </row>
    <row r="524" spans="1:1">
      <c r="A524" s="510" t="s">
        <v>3419</v>
      </c>
    </row>
    <row r="525" spans="1:1">
      <c r="A525" s="510"/>
    </row>
    <row r="526" spans="1:1">
      <c r="A526" s="510" t="s">
        <v>3420</v>
      </c>
    </row>
    <row r="527" spans="1:1">
      <c r="A527" s="510" t="s">
        <v>3421</v>
      </c>
    </row>
    <row r="528" spans="1:1">
      <c r="A528" s="510" t="s">
        <v>3422</v>
      </c>
    </row>
    <row r="529" spans="1:1">
      <c r="A529" s="510" t="s">
        <v>3423</v>
      </c>
    </row>
    <row r="530" spans="1:1">
      <c r="A530" s="510" t="s">
        <v>3422</v>
      </c>
    </row>
    <row r="531" spans="1:1">
      <c r="A531" s="510" t="s">
        <v>3424</v>
      </c>
    </row>
    <row r="532" spans="1:1">
      <c r="A532" s="510"/>
    </row>
    <row r="533" spans="1:1">
      <c r="A533" s="511" t="s">
        <v>3425</v>
      </c>
    </row>
    <row r="534" spans="1:1">
      <c r="A534" s="510" t="s">
        <v>3426</v>
      </c>
    </row>
    <row r="535" spans="1:1">
      <c r="A535" s="512" t="s">
        <v>3427</v>
      </c>
    </row>
    <row r="536" spans="1:1">
      <c r="A536" s="512" t="s">
        <v>3428</v>
      </c>
    </row>
    <row r="537" spans="1:1">
      <c r="A537" s="512" t="s">
        <v>3200</v>
      </c>
    </row>
    <row r="538" spans="1:1">
      <c r="A538" s="510" t="s">
        <v>3429</v>
      </c>
    </row>
    <row r="539" spans="1:1">
      <c r="A539" s="510" t="s">
        <v>3301</v>
      </c>
    </row>
    <row r="540" spans="1:1">
      <c r="A540" s="510" t="s">
        <v>3430</v>
      </c>
    </row>
    <row r="541" spans="1:1">
      <c r="A541" s="510" t="s">
        <v>3431</v>
      </c>
    </row>
    <row r="542" spans="1:1">
      <c r="A542" s="510" t="s">
        <v>3301</v>
      </c>
    </row>
    <row r="543" spans="1:1">
      <c r="A543" s="510" t="s">
        <v>3432</v>
      </c>
    </row>
    <row r="544" spans="1:1">
      <c r="A544" s="510" t="s">
        <v>3433</v>
      </c>
    </row>
    <row r="545" spans="1:1">
      <c r="A545" s="510" t="s">
        <v>3434</v>
      </c>
    </row>
    <row r="546" spans="1:1">
      <c r="A546" s="510"/>
    </row>
    <row r="547" spans="1:1">
      <c r="A547" s="510" t="s">
        <v>3435</v>
      </c>
    </row>
    <row r="548" spans="1:1">
      <c r="A548" s="510" t="s">
        <v>3436</v>
      </c>
    </row>
    <row r="549" spans="1:1">
      <c r="A549" s="510" t="s">
        <v>3437</v>
      </c>
    </row>
    <row r="550" spans="1:1">
      <c r="A550" s="510" t="s">
        <v>3438</v>
      </c>
    </row>
    <row r="551" spans="1:1">
      <c r="A551" s="510" t="s">
        <v>3301</v>
      </c>
    </row>
    <row r="552" spans="1:1">
      <c r="A552" s="510" t="s">
        <v>3439</v>
      </c>
    </row>
    <row r="553" spans="1:1">
      <c r="A553" s="510" t="s">
        <v>3440</v>
      </c>
    </row>
    <row r="554" spans="1:1">
      <c r="A554" s="510" t="s">
        <v>3441</v>
      </c>
    </row>
    <row r="555" spans="1:1">
      <c r="A555" s="510" t="s">
        <v>3442</v>
      </c>
    </row>
    <row r="556" spans="1:1">
      <c r="A556" s="510" t="s">
        <v>3301</v>
      </c>
    </row>
    <row r="557" spans="1:1">
      <c r="A557" s="510" t="s">
        <v>3443</v>
      </c>
    </row>
    <row r="558" spans="1:1">
      <c r="A558" s="510" t="s">
        <v>3444</v>
      </c>
    </row>
    <row r="559" spans="1:1">
      <c r="A559" s="510" t="s">
        <v>3445</v>
      </c>
    </row>
    <row r="560" spans="1:1">
      <c r="A560" s="510" t="s">
        <v>3301</v>
      </c>
    </row>
    <row r="561" spans="1:1">
      <c r="A561" s="510" t="s">
        <v>3446</v>
      </c>
    </row>
    <row r="562" spans="1:1">
      <c r="A562" s="510" t="s">
        <v>3447</v>
      </c>
    </row>
    <row r="563" spans="1:1">
      <c r="A563" s="510" t="s">
        <v>3301</v>
      </c>
    </row>
    <row r="564" spans="1:1">
      <c r="A564" s="510" t="s">
        <v>3448</v>
      </c>
    </row>
    <row r="565" spans="1:1">
      <c r="A565" s="510" t="s">
        <v>3449</v>
      </c>
    </row>
    <row r="566" spans="1:1">
      <c r="A566" s="510" t="s">
        <v>3301</v>
      </c>
    </row>
    <row r="567" spans="1:1">
      <c r="A567" s="510" t="s">
        <v>3450</v>
      </c>
    </row>
    <row r="568" spans="1:1">
      <c r="A568" s="510"/>
    </row>
    <row r="569" spans="1:1">
      <c r="A569" s="511" t="s">
        <v>3082</v>
      </c>
    </row>
    <row r="570" spans="1:1">
      <c r="A570" s="510" t="s">
        <v>3084</v>
      </c>
    </row>
    <row r="571" spans="1:1">
      <c r="A571" s="510" t="s">
        <v>3085</v>
      </c>
    </row>
    <row r="572" spans="1:1">
      <c r="A572" s="510" t="s">
        <v>3451</v>
      </c>
    </row>
    <row r="573" spans="1:1">
      <c r="A573" s="510" t="s">
        <v>3048</v>
      </c>
    </row>
    <row r="574" spans="1:1">
      <c r="A574" s="510" t="s">
        <v>3301</v>
      </c>
    </row>
    <row r="575" spans="1:1">
      <c r="A575" s="510" t="s">
        <v>3087</v>
      </c>
    </row>
    <row r="576" spans="1:1">
      <c r="A576" s="510" t="s">
        <v>3452</v>
      </c>
    </row>
    <row r="577" spans="1:1">
      <c r="A577" s="510" t="s">
        <v>3301</v>
      </c>
    </row>
    <row r="578" spans="1:1">
      <c r="A578" s="510" t="s">
        <v>3453</v>
      </c>
    </row>
    <row r="579" spans="1:1">
      <c r="A579" s="510" t="s">
        <v>3454</v>
      </c>
    </row>
    <row r="580" spans="1:1">
      <c r="A580" s="510" t="s">
        <v>3301</v>
      </c>
    </row>
    <row r="581" spans="1:1">
      <c r="A581" s="510" t="s">
        <v>3455</v>
      </c>
    </row>
    <row r="582" spans="1:1">
      <c r="A582" s="510" t="s">
        <v>3301</v>
      </c>
    </row>
    <row r="583" spans="1:1">
      <c r="A583" s="510" t="s">
        <v>3099</v>
      </c>
    </row>
    <row r="584" spans="1:1">
      <c r="A584" s="510" t="s">
        <v>3110</v>
      </c>
    </row>
    <row r="585" spans="1:1">
      <c r="A585" s="510" t="s">
        <v>3456</v>
      </c>
    </row>
    <row r="586" spans="1:1">
      <c r="A586" s="510" t="s">
        <v>3457</v>
      </c>
    </row>
    <row r="587" spans="1:1">
      <c r="A587" s="510" t="s">
        <v>3458</v>
      </c>
    </row>
    <row r="588" spans="1:1">
      <c r="A588" s="510" t="s">
        <v>3459</v>
      </c>
    </row>
    <row r="589" spans="1:1">
      <c r="A589" s="510" t="s">
        <v>3460</v>
      </c>
    </row>
    <row r="590" spans="1:1">
      <c r="A590" s="510" t="s">
        <v>3461</v>
      </c>
    </row>
    <row r="591" spans="1:1">
      <c r="A591" s="510" t="s">
        <v>3460</v>
      </c>
    </row>
    <row r="592" spans="1:1">
      <c r="A592" s="510" t="s">
        <v>3462</v>
      </c>
    </row>
    <row r="593" spans="1:1">
      <c r="A593" s="510" t="s">
        <v>3463</v>
      </c>
    </row>
    <row r="594" spans="1:1">
      <c r="A594" s="510" t="s">
        <v>3464</v>
      </c>
    </row>
    <row r="595" spans="1:1">
      <c r="A595" s="510" t="s">
        <v>3465</v>
      </c>
    </row>
    <row r="596" spans="1:1">
      <c r="A596" s="510" t="s">
        <v>3460</v>
      </c>
    </row>
    <row r="597" spans="1:1">
      <c r="A597" s="510" t="s">
        <v>3466</v>
      </c>
    </row>
    <row r="598" spans="1:1">
      <c r="A598" s="510" t="s">
        <v>3467</v>
      </c>
    </row>
    <row r="599" spans="1:1">
      <c r="A599" s="510" t="s">
        <v>3468</v>
      </c>
    </row>
    <row r="600" spans="1:1">
      <c r="A600" s="510" t="s">
        <v>3469</v>
      </c>
    </row>
    <row r="601" spans="1:1">
      <c r="A601" s="510" t="s">
        <v>3470</v>
      </c>
    </row>
    <row r="602" spans="1:1">
      <c r="A602" s="510" t="s">
        <v>3471</v>
      </c>
    </row>
    <row r="603" spans="1:1">
      <c r="A603" s="510" t="s">
        <v>3472</v>
      </c>
    </row>
    <row r="604" spans="1:1">
      <c r="A604" s="510" t="s">
        <v>3473</v>
      </c>
    </row>
    <row r="605" spans="1:1">
      <c r="A605" s="510" t="s">
        <v>3474</v>
      </c>
    </row>
    <row r="606" spans="1:1">
      <c r="A606" s="510" t="s">
        <v>3475</v>
      </c>
    </row>
    <row r="607" spans="1:1">
      <c r="A607" s="510" t="s">
        <v>3301</v>
      </c>
    </row>
    <row r="608" spans="1:1">
      <c r="A608" s="510" t="s">
        <v>3476</v>
      </c>
    </row>
    <row r="609" spans="1:1">
      <c r="A609" s="510" t="s">
        <v>3301</v>
      </c>
    </row>
    <row r="610" spans="1:1" ht="16.8">
      <c r="A610" s="510" t="s">
        <v>3477</v>
      </c>
    </row>
    <row r="611" spans="1:1">
      <c r="A611" s="510" t="s">
        <v>3123</v>
      </c>
    </row>
    <row r="612" spans="1:1">
      <c r="A612" s="510"/>
    </row>
    <row r="613" spans="1:1">
      <c r="A613" s="508" t="s">
        <v>3124</v>
      </c>
    </row>
    <row r="614" spans="1:1">
      <c r="A614" s="510" t="s">
        <v>3125</v>
      </c>
    </row>
    <row r="615" spans="1:1">
      <c r="A615" s="506"/>
    </row>
    <row r="616" spans="1:1">
      <c r="A616" s="506"/>
    </row>
    <row r="617" spans="1:1">
      <c r="A617" s="506" t="s">
        <v>3478</v>
      </c>
    </row>
    <row r="618" spans="1:1">
      <c r="A618" s="506"/>
    </row>
    <row r="619" spans="1:1">
      <c r="A619" s="507" t="s">
        <v>3479</v>
      </c>
    </row>
    <row r="620" spans="1:1">
      <c r="A620" s="507" t="s">
        <v>3480</v>
      </c>
    </row>
    <row r="621" spans="1:1">
      <c r="A621" s="507" t="s">
        <v>3481</v>
      </c>
    </row>
    <row r="622" spans="1:1">
      <c r="A622" s="507" t="s">
        <v>3482</v>
      </c>
    </row>
    <row r="623" spans="1:1">
      <c r="A623" s="510"/>
    </row>
    <row r="624" spans="1:1">
      <c r="A624" s="508" t="s">
        <v>3031</v>
      </c>
    </row>
    <row r="625" spans="1:1">
      <c r="A625" s="508" t="s">
        <v>3034</v>
      </c>
    </row>
    <row r="626" spans="1:1">
      <c r="A626" s="508" t="s">
        <v>3006</v>
      </c>
    </row>
    <row r="627" spans="1:1">
      <c r="A627" s="508" t="s">
        <v>3297</v>
      </c>
    </row>
    <row r="628" spans="1:1">
      <c r="A628" s="508" t="s">
        <v>3483</v>
      </c>
    </row>
    <row r="629" spans="1:1">
      <c r="A629" s="508" t="s">
        <v>3130</v>
      </c>
    </row>
    <row r="630" spans="1:1">
      <c r="A630" s="508" t="s">
        <v>3484</v>
      </c>
    </row>
    <row r="631" spans="1:1">
      <c r="A631" s="508" t="s">
        <v>3485</v>
      </c>
    </row>
    <row r="632" spans="1:1">
      <c r="A632" s="508" t="s">
        <v>3036</v>
      </c>
    </row>
    <row r="633" spans="1:1">
      <c r="A633" s="508" t="s">
        <v>3298</v>
      </c>
    </row>
    <row r="634" spans="1:1">
      <c r="A634" s="510"/>
    </row>
    <row r="635" spans="1:1">
      <c r="A635" s="511" t="s">
        <v>3486</v>
      </c>
    </row>
    <row r="636" spans="1:1">
      <c r="A636" s="510" t="s">
        <v>3426</v>
      </c>
    </row>
    <row r="637" spans="1:1">
      <c r="A637" s="512" t="s">
        <v>3487</v>
      </c>
    </row>
    <row r="638" spans="1:1">
      <c r="A638" s="512" t="s">
        <v>3488</v>
      </c>
    </row>
    <row r="639" spans="1:1">
      <c r="A639" s="512" t="s">
        <v>3200</v>
      </c>
    </row>
    <row r="640" spans="1:1">
      <c r="A640" s="510" t="s">
        <v>3084</v>
      </c>
    </row>
    <row r="641" spans="1:1">
      <c r="A641" s="510" t="s">
        <v>3085</v>
      </c>
    </row>
    <row r="642" spans="1:1">
      <c r="A642" s="510" t="s">
        <v>3489</v>
      </c>
    </row>
    <row r="643" spans="1:1">
      <c r="A643" s="510" t="s">
        <v>3048</v>
      </c>
    </row>
    <row r="644" spans="1:1">
      <c r="A644" s="510" t="s">
        <v>3301</v>
      </c>
    </row>
    <row r="645" spans="1:1">
      <c r="A645" s="510" t="s">
        <v>3087</v>
      </c>
    </row>
    <row r="646" spans="1:1">
      <c r="A646" s="510" t="s">
        <v>3490</v>
      </c>
    </row>
    <row r="647" spans="1:1">
      <c r="A647" s="510" t="s">
        <v>3301</v>
      </c>
    </row>
    <row r="648" spans="1:1">
      <c r="A648" s="510" t="s">
        <v>3491</v>
      </c>
    </row>
    <row r="649" spans="1:1">
      <c r="A649" s="510" t="s">
        <v>3492</v>
      </c>
    </row>
    <row r="650" spans="1:1">
      <c r="A650" s="510" t="s">
        <v>3493</v>
      </c>
    </row>
    <row r="651" spans="1:1">
      <c r="A651" s="510" t="s">
        <v>3494</v>
      </c>
    </row>
    <row r="652" spans="1:1">
      <c r="A652" s="510" t="s">
        <v>3495</v>
      </c>
    </row>
    <row r="653" spans="1:1">
      <c r="A653" s="510" t="s">
        <v>3496</v>
      </c>
    </row>
    <row r="654" spans="1:1">
      <c r="A654" s="510" t="s">
        <v>3497</v>
      </c>
    </row>
    <row r="655" spans="1:1">
      <c r="A655" s="510" t="s">
        <v>3498</v>
      </c>
    </row>
    <row r="656" spans="1:1">
      <c r="A656" s="510" t="s">
        <v>3499</v>
      </c>
    </row>
    <row r="657" spans="1:1">
      <c r="A657" s="510" t="s">
        <v>3500</v>
      </c>
    </row>
    <row r="658" spans="1:1">
      <c r="A658" s="510" t="s">
        <v>3501</v>
      </c>
    </row>
    <row r="659" spans="1:1">
      <c r="A659" s="510" t="s">
        <v>3502</v>
      </c>
    </row>
    <row r="660" spans="1:1">
      <c r="A660" s="510" t="s">
        <v>3503</v>
      </c>
    </row>
    <row r="661" spans="1:1">
      <c r="A661" s="510" t="s">
        <v>3504</v>
      </c>
    </row>
    <row r="662" spans="1:1">
      <c r="A662" s="510" t="s">
        <v>3505</v>
      </c>
    </row>
    <row r="663" spans="1:1">
      <c r="A663" s="510" t="s">
        <v>3301</v>
      </c>
    </row>
    <row r="664" spans="1:1">
      <c r="A664" s="510" t="s">
        <v>3506</v>
      </c>
    </row>
    <row r="665" spans="1:1">
      <c r="A665" s="510" t="s">
        <v>3301</v>
      </c>
    </row>
    <row r="666" spans="1:1">
      <c r="A666" s="510" t="s">
        <v>3038</v>
      </c>
    </row>
    <row r="667" spans="1:1">
      <c r="A667" s="510" t="s">
        <v>3507</v>
      </c>
    </row>
    <row r="668" spans="1:1">
      <c r="A668" s="510" t="s">
        <v>3262</v>
      </c>
    </row>
    <row r="669" spans="1:1">
      <c r="A669" s="510" t="s">
        <v>3508</v>
      </c>
    </row>
    <row r="670" spans="1:1">
      <c r="A670" s="510" t="s">
        <v>3230</v>
      </c>
    </row>
    <row r="671" spans="1:1">
      <c r="A671" s="510" t="s">
        <v>3048</v>
      </c>
    </row>
    <row r="672" spans="1:1">
      <c r="A672" s="510" t="s">
        <v>3390</v>
      </c>
    </row>
    <row r="673" spans="1:1">
      <c r="A673" s="510" t="s">
        <v>3099</v>
      </c>
    </row>
    <row r="674" spans="1:1">
      <c r="A674" s="510" t="s">
        <v>3509</v>
      </c>
    </row>
    <row r="675" spans="1:1">
      <c r="A675" s="510" t="s">
        <v>3390</v>
      </c>
    </row>
    <row r="676" spans="1:1">
      <c r="A676" s="510" t="s">
        <v>3073</v>
      </c>
    </row>
    <row r="677" spans="1:1">
      <c r="A677" s="510" t="s">
        <v>3510</v>
      </c>
    </row>
    <row r="678" spans="1:1">
      <c r="A678" s="510" t="s">
        <v>3511</v>
      </c>
    </row>
    <row r="679" spans="1:1">
      <c r="A679" s="510" t="s">
        <v>3512</v>
      </c>
    </row>
    <row r="680" spans="1:1">
      <c r="A680" s="510" t="s">
        <v>3513</v>
      </c>
    </row>
    <row r="681" spans="1:1">
      <c r="A681" s="510" t="s">
        <v>3514</v>
      </c>
    </row>
    <row r="682" spans="1:1">
      <c r="A682" s="510" t="s">
        <v>3515</v>
      </c>
    </row>
    <row r="683" spans="1:1">
      <c r="A683" s="510" t="s">
        <v>3516</v>
      </c>
    </row>
    <row r="684" spans="1:1">
      <c r="A684" s="510" t="s">
        <v>3517</v>
      </c>
    </row>
    <row r="685" spans="1:1">
      <c r="A685" s="510" t="s">
        <v>3390</v>
      </c>
    </row>
    <row r="686" spans="1:1">
      <c r="A686" s="510" t="s">
        <v>3518</v>
      </c>
    </row>
    <row r="687" spans="1:1">
      <c r="A687" s="510" t="s">
        <v>3519</v>
      </c>
    </row>
    <row r="688" spans="1:1">
      <c r="A688" s="510" t="s">
        <v>3513</v>
      </c>
    </row>
    <row r="689" spans="1:1">
      <c r="A689" s="510"/>
    </row>
    <row r="690" spans="1:1">
      <c r="A690" s="510" t="s">
        <v>3520</v>
      </c>
    </row>
    <row r="691" spans="1:1">
      <c r="A691" s="510" t="s">
        <v>3521</v>
      </c>
    </row>
    <row r="692" spans="1:1">
      <c r="A692" s="510" t="s">
        <v>3522</v>
      </c>
    </row>
    <row r="693" spans="1:1">
      <c r="A693" s="510" t="s">
        <v>3523</v>
      </c>
    </row>
    <row r="694" spans="1:1">
      <c r="A694" s="510" t="s">
        <v>3524</v>
      </c>
    </row>
    <row r="695" spans="1:1">
      <c r="A695" s="510" t="s">
        <v>3108</v>
      </c>
    </row>
    <row r="696" spans="1:1">
      <c r="A696" s="510" t="s">
        <v>3390</v>
      </c>
    </row>
    <row r="697" spans="1:1">
      <c r="A697" s="510" t="s">
        <v>3525</v>
      </c>
    </row>
    <row r="698" spans="1:1">
      <c r="A698" s="510" t="s">
        <v>3526</v>
      </c>
    </row>
    <row r="699" spans="1:1">
      <c r="A699" s="510" t="s">
        <v>3527</v>
      </c>
    </row>
    <row r="700" spans="1:1">
      <c r="A700" s="510" t="s">
        <v>3528</v>
      </c>
    </row>
    <row r="701" spans="1:1">
      <c r="A701" s="510" t="s">
        <v>3529</v>
      </c>
    </row>
    <row r="702" spans="1:1">
      <c r="A702" s="510" t="s">
        <v>3530</v>
      </c>
    </row>
    <row r="703" spans="1:1">
      <c r="A703" s="510" t="s">
        <v>3531</v>
      </c>
    </row>
    <row r="704" spans="1:1">
      <c r="A704" s="510" t="s">
        <v>3532</v>
      </c>
    </row>
    <row r="705" spans="1:1">
      <c r="A705" s="510" t="s">
        <v>3533</v>
      </c>
    </row>
    <row r="706" spans="1:1">
      <c r="A706" s="510" t="s">
        <v>3534</v>
      </c>
    </row>
    <row r="707" spans="1:1">
      <c r="A707" s="510"/>
    </row>
    <row r="708" spans="1:1">
      <c r="A708" s="510" t="s">
        <v>3535</v>
      </c>
    </row>
    <row r="709" spans="1:1">
      <c r="A709" s="510" t="s">
        <v>3536</v>
      </c>
    </row>
    <row r="710" spans="1:1">
      <c r="A710" s="510" t="s">
        <v>3514</v>
      </c>
    </row>
    <row r="711" spans="1:1">
      <c r="A711" s="510" t="s">
        <v>3537</v>
      </c>
    </row>
    <row r="712" spans="1:1">
      <c r="A712" s="510" t="s">
        <v>3538</v>
      </c>
    </row>
    <row r="713" spans="1:1">
      <c r="A713" s="510" t="s">
        <v>3539</v>
      </c>
    </row>
    <row r="714" spans="1:1">
      <c r="A714" s="510" t="s">
        <v>3540</v>
      </c>
    </row>
    <row r="715" spans="1:1">
      <c r="A715" s="510" t="s">
        <v>3541</v>
      </c>
    </row>
    <row r="716" spans="1:1">
      <c r="A716" s="510" t="s">
        <v>3542</v>
      </c>
    </row>
    <row r="717" spans="1:1">
      <c r="A717" s="510" t="s">
        <v>3514</v>
      </c>
    </row>
    <row r="718" spans="1:1">
      <c r="A718" s="510" t="s">
        <v>3543</v>
      </c>
    </row>
    <row r="719" spans="1:1">
      <c r="A719" s="510" t="s">
        <v>3544</v>
      </c>
    </row>
    <row r="720" spans="1:1">
      <c r="A720" s="510" t="s">
        <v>3230</v>
      </c>
    </row>
    <row r="721" spans="1:1">
      <c r="A721" s="510" t="s">
        <v>3048</v>
      </c>
    </row>
    <row r="722" spans="1:1">
      <c r="A722" s="510"/>
    </row>
    <row r="723" spans="1:1">
      <c r="A723" s="510" t="s">
        <v>3545</v>
      </c>
    </row>
    <row r="724" spans="1:1">
      <c r="A724" s="510" t="s">
        <v>3546</v>
      </c>
    </row>
    <row r="725" spans="1:1">
      <c r="A725" s="510" t="s">
        <v>3547</v>
      </c>
    </row>
    <row r="726" spans="1:1">
      <c r="A726" s="510" t="s">
        <v>3548</v>
      </c>
    </row>
    <row r="727" spans="1:1">
      <c r="A727" s="510"/>
    </row>
    <row r="728" spans="1:1">
      <c r="A728" s="510" t="s">
        <v>3549</v>
      </c>
    </row>
    <row r="729" spans="1:1">
      <c r="A729" s="510" t="s">
        <v>3550</v>
      </c>
    </row>
    <row r="730" spans="1:1">
      <c r="A730" s="510" t="s">
        <v>3551</v>
      </c>
    </row>
    <row r="731" spans="1:1">
      <c r="A731" s="510" t="s">
        <v>3301</v>
      </c>
    </row>
    <row r="732" spans="1:1">
      <c r="A732" s="510" t="s">
        <v>3552</v>
      </c>
    </row>
    <row r="733" spans="1:1">
      <c r="A733" s="510" t="s">
        <v>3553</v>
      </c>
    </row>
    <row r="734" spans="1:1">
      <c r="A734" s="510"/>
    </row>
    <row r="735" spans="1:1">
      <c r="A735" s="510" t="s">
        <v>3554</v>
      </c>
    </row>
    <row r="736" spans="1:1">
      <c r="A736" s="510" t="s">
        <v>3555</v>
      </c>
    </row>
    <row r="737" spans="1:1">
      <c r="A737" s="510" t="s">
        <v>3556</v>
      </c>
    </row>
    <row r="738" spans="1:1">
      <c r="A738" s="510" t="s">
        <v>3301</v>
      </c>
    </row>
    <row r="739" spans="1:1">
      <c r="A739" s="510" t="s">
        <v>3557</v>
      </c>
    </row>
    <row r="740" spans="1:1">
      <c r="A740" s="510" t="s">
        <v>3558</v>
      </c>
    </row>
    <row r="741" spans="1:1">
      <c r="A741" s="510" t="s">
        <v>3559</v>
      </c>
    </row>
    <row r="742" spans="1:1">
      <c r="A742" s="510" t="s">
        <v>3560</v>
      </c>
    </row>
    <row r="743" spans="1:1">
      <c r="A743" s="510"/>
    </row>
    <row r="744" spans="1:1">
      <c r="A744" s="510" t="s">
        <v>3561</v>
      </c>
    </row>
    <row r="745" spans="1:1">
      <c r="A745" s="510" t="s">
        <v>3562</v>
      </c>
    </row>
    <row r="746" spans="1:1">
      <c r="A746" s="510" t="s">
        <v>3301</v>
      </c>
    </row>
    <row r="747" spans="1:1">
      <c r="A747" s="510" t="s">
        <v>3563</v>
      </c>
    </row>
    <row r="748" spans="1:1">
      <c r="A748" s="510" t="s">
        <v>3301</v>
      </c>
    </row>
    <row r="749" spans="1:1">
      <c r="A749" s="510" t="s">
        <v>3564</v>
      </c>
    </row>
    <row r="750" spans="1:1">
      <c r="A750" s="510" t="s">
        <v>3123</v>
      </c>
    </row>
    <row r="751" spans="1:1">
      <c r="A751" s="510"/>
    </row>
    <row r="752" spans="1:1">
      <c r="A752" s="511" t="s">
        <v>3565</v>
      </c>
    </row>
    <row r="753" spans="1:1">
      <c r="A753" s="510" t="s">
        <v>3566</v>
      </c>
    </row>
    <row r="754" spans="1:1">
      <c r="A754" s="510" t="s">
        <v>3567</v>
      </c>
    </row>
    <row r="755" spans="1:1">
      <c r="A755" s="510" t="s">
        <v>3568</v>
      </c>
    </row>
    <row r="756" spans="1:1">
      <c r="A756" s="510" t="s">
        <v>3301</v>
      </c>
    </row>
    <row r="757" spans="1:1">
      <c r="A757" s="510" t="s">
        <v>3569</v>
      </c>
    </row>
    <row r="758" spans="1:1">
      <c r="A758" s="510" t="s">
        <v>3570</v>
      </c>
    </row>
    <row r="759" spans="1:1">
      <c r="A759" s="510" t="s">
        <v>3571</v>
      </c>
    </row>
    <row r="760" spans="1:1">
      <c r="A760" s="510" t="s">
        <v>3572</v>
      </c>
    </row>
    <row r="761" spans="1:1">
      <c r="A761" s="510" t="s">
        <v>3573</v>
      </c>
    </row>
    <row r="762" spans="1:1">
      <c r="A762" s="510" t="s">
        <v>3574</v>
      </c>
    </row>
    <row r="763" spans="1:1">
      <c r="A763" s="510" t="s">
        <v>3575</v>
      </c>
    </row>
    <row r="764" spans="1:1">
      <c r="A764" s="510" t="s">
        <v>3310</v>
      </c>
    </row>
    <row r="765" spans="1:1">
      <c r="A765" s="510" t="s">
        <v>3576</v>
      </c>
    </row>
    <row r="766" spans="1:1">
      <c r="A766" s="510" t="s">
        <v>3577</v>
      </c>
    </row>
    <row r="767" spans="1:1">
      <c r="A767" s="510" t="s">
        <v>3578</v>
      </c>
    </row>
    <row r="768" spans="1:1">
      <c r="A768" s="510" t="s">
        <v>3579</v>
      </c>
    </row>
    <row r="769" spans="1:1">
      <c r="A769" s="510" t="s">
        <v>3580</v>
      </c>
    </row>
    <row r="770" spans="1:1">
      <c r="A770" s="510" t="s">
        <v>3215</v>
      </c>
    </row>
    <row r="771" spans="1:1">
      <c r="A771" s="510" t="s">
        <v>3216</v>
      </c>
    </row>
    <row r="772" spans="1:1">
      <c r="A772" s="510" t="s">
        <v>3217</v>
      </c>
    </row>
    <row r="773" spans="1:1">
      <c r="A773" s="510" t="s">
        <v>3301</v>
      </c>
    </row>
    <row r="774" spans="1:1">
      <c r="A774" s="510" t="s">
        <v>3581</v>
      </c>
    </row>
    <row r="775" spans="1:1">
      <c r="A775" s="510"/>
    </row>
    <row r="776" spans="1:1">
      <c r="A776" s="511" t="s">
        <v>3082</v>
      </c>
    </row>
    <row r="777" spans="1:1">
      <c r="A777" s="510" t="s">
        <v>3582</v>
      </c>
    </row>
    <row r="778" spans="1:1">
      <c r="A778" s="510"/>
    </row>
    <row r="779" spans="1:1">
      <c r="A779" s="508" t="s">
        <v>3124</v>
      </c>
    </row>
    <row r="780" spans="1:1">
      <c r="A780" s="510" t="s">
        <v>3125</v>
      </c>
    </row>
    <row r="781" spans="1:1">
      <c r="A781" s="506"/>
    </row>
    <row r="782" spans="1:1">
      <c r="A782" s="506"/>
    </row>
    <row r="783" spans="1:1">
      <c r="A783" s="506"/>
    </row>
    <row r="784" spans="1:1">
      <c r="A784" s="506"/>
    </row>
    <row r="785" spans="1:1">
      <c r="A785" s="506" t="s">
        <v>3583</v>
      </c>
    </row>
    <row r="786" spans="1:1">
      <c r="A786" s="507" t="s">
        <v>3584</v>
      </c>
    </row>
    <row r="787" spans="1:1">
      <c r="A787" s="507" t="s">
        <v>3585</v>
      </c>
    </row>
    <row r="788" spans="1:1">
      <c r="A788" s="507" t="s">
        <v>3586</v>
      </c>
    </row>
    <row r="789" spans="1:1">
      <c r="A789" s="510"/>
    </row>
    <row r="790" spans="1:1">
      <c r="A790" s="508" t="s">
        <v>3031</v>
      </c>
    </row>
    <row r="791" spans="1:1">
      <c r="A791" s="508" t="s">
        <v>3034</v>
      </c>
    </row>
    <row r="792" spans="1:1">
      <c r="A792" s="508" t="s">
        <v>3006</v>
      </c>
    </row>
    <row r="793" spans="1:1">
      <c r="A793" s="508" t="s">
        <v>3130</v>
      </c>
    </row>
    <row r="794" spans="1:1">
      <c r="A794" s="508" t="s">
        <v>3036</v>
      </c>
    </row>
    <row r="795" spans="1:1">
      <c r="A795" s="510"/>
    </row>
    <row r="796" spans="1:1">
      <c r="A796" s="511" t="s">
        <v>3587</v>
      </c>
    </row>
    <row r="797" spans="1:1">
      <c r="A797" s="510" t="s">
        <v>3588</v>
      </c>
    </row>
    <row r="798" spans="1:1">
      <c r="A798" s="512" t="s">
        <v>3589</v>
      </c>
    </row>
    <row r="799" spans="1:1">
      <c r="A799" s="510" t="s">
        <v>3590</v>
      </c>
    </row>
    <row r="800" spans="1:1">
      <c r="A800" s="510" t="s">
        <v>3591</v>
      </c>
    </row>
    <row r="801" spans="1:1">
      <c r="A801" s="510" t="s">
        <v>3592</v>
      </c>
    </row>
    <row r="802" spans="1:1">
      <c r="A802" s="510" t="s">
        <v>3390</v>
      </c>
    </row>
    <row r="803" spans="1:1">
      <c r="A803" s="510" t="s">
        <v>3593</v>
      </c>
    </row>
    <row r="804" spans="1:1">
      <c r="A804" s="510" t="s">
        <v>3594</v>
      </c>
    </row>
    <row r="805" spans="1:1">
      <c r="A805" s="510" t="s">
        <v>3595</v>
      </c>
    </row>
    <row r="806" spans="1:1">
      <c r="A806" s="510" t="s">
        <v>3596</v>
      </c>
    </row>
    <row r="807" spans="1:1">
      <c r="A807" s="510" t="s">
        <v>3246</v>
      </c>
    </row>
    <row r="808" spans="1:1">
      <c r="A808" s="510" t="s">
        <v>3597</v>
      </c>
    </row>
    <row r="809" spans="1:1">
      <c r="A809" s="510" t="s">
        <v>3301</v>
      </c>
    </row>
    <row r="810" spans="1:1">
      <c r="A810" s="510" t="s">
        <v>3598</v>
      </c>
    </row>
    <row r="811" spans="1:1">
      <c r="A811" s="510"/>
    </row>
    <row r="812" spans="1:1">
      <c r="A812" s="511" t="s">
        <v>3599</v>
      </c>
    </row>
    <row r="813" spans="1:1">
      <c r="A813" s="510" t="s">
        <v>3600</v>
      </c>
    </row>
    <row r="814" spans="1:1">
      <c r="A814" s="510" t="s">
        <v>3601</v>
      </c>
    </row>
    <row r="815" spans="1:1">
      <c r="A815" s="510" t="s">
        <v>3602</v>
      </c>
    </row>
    <row r="816" spans="1:1">
      <c r="A816" s="510" t="s">
        <v>3603</v>
      </c>
    </row>
    <row r="817" spans="1:1">
      <c r="A817" s="510" t="s">
        <v>3048</v>
      </c>
    </row>
    <row r="818" spans="1:1">
      <c r="A818" s="510" t="s">
        <v>3390</v>
      </c>
    </row>
    <row r="819" spans="1:1">
      <c r="A819" s="510" t="s">
        <v>3604</v>
      </c>
    </row>
    <row r="820" spans="1:1">
      <c r="A820" s="510" t="s">
        <v>3301</v>
      </c>
    </row>
    <row r="821" spans="1:1">
      <c r="A821" s="510" t="s">
        <v>3605</v>
      </c>
    </row>
    <row r="822" spans="1:1">
      <c r="A822" s="510" t="s">
        <v>3606</v>
      </c>
    </row>
    <row r="823" spans="1:1">
      <c r="A823" s="510" t="s">
        <v>3301</v>
      </c>
    </row>
    <row r="824" spans="1:1">
      <c r="A824" s="510" t="s">
        <v>3607</v>
      </c>
    </row>
    <row r="825" spans="1:1">
      <c r="A825" s="510" t="s">
        <v>3608</v>
      </c>
    </row>
    <row r="826" spans="1:1">
      <c r="A826" s="510" t="s">
        <v>3301</v>
      </c>
    </row>
    <row r="827" spans="1:1">
      <c r="A827" s="510" t="s">
        <v>3609</v>
      </c>
    </row>
    <row r="828" spans="1:1">
      <c r="A828" s="510" t="s">
        <v>3610</v>
      </c>
    </row>
    <row r="829" spans="1:1">
      <c r="A829" s="510" t="s">
        <v>3301</v>
      </c>
    </row>
    <row r="830" spans="1:1">
      <c r="A830" s="510" t="s">
        <v>3206</v>
      </c>
    </row>
    <row r="831" spans="1:1">
      <c r="A831" s="510" t="s">
        <v>3611</v>
      </c>
    </row>
    <row r="832" spans="1:1">
      <c r="A832" s="510" t="s">
        <v>3612</v>
      </c>
    </row>
    <row r="833" spans="1:1">
      <c r="A833" s="510" t="s">
        <v>3613</v>
      </c>
    </row>
    <row r="834" spans="1:1">
      <c r="A834" s="510" t="s">
        <v>3301</v>
      </c>
    </row>
    <row r="835" spans="1:1">
      <c r="A835" s="510" t="s">
        <v>3614</v>
      </c>
    </row>
    <row r="836" spans="1:1">
      <c r="A836" s="510" t="s">
        <v>3615</v>
      </c>
    </row>
    <row r="837" spans="1:1">
      <c r="A837" s="510" t="s">
        <v>3616</v>
      </c>
    </row>
    <row r="838" spans="1:1">
      <c r="A838" s="510" t="s">
        <v>3390</v>
      </c>
    </row>
    <row r="839" spans="1:1">
      <c r="A839" s="510" t="s">
        <v>3617</v>
      </c>
    </row>
    <row r="840" spans="1:1">
      <c r="A840" s="510" t="s">
        <v>3618</v>
      </c>
    </row>
    <row r="841" spans="1:1">
      <c r="A841" s="510" t="s">
        <v>3619</v>
      </c>
    </row>
    <row r="842" spans="1:1">
      <c r="A842" s="510" t="s">
        <v>3620</v>
      </c>
    </row>
    <row r="843" spans="1:1">
      <c r="A843" s="510" t="s">
        <v>3621</v>
      </c>
    </row>
    <row r="844" spans="1:1">
      <c r="A844" s="510" t="s">
        <v>3622</v>
      </c>
    </row>
    <row r="845" spans="1:1">
      <c r="A845" s="510" t="s">
        <v>3623</v>
      </c>
    </row>
    <row r="846" spans="1:1">
      <c r="A846" s="510" t="s">
        <v>3624</v>
      </c>
    </row>
    <row r="847" spans="1:1">
      <c r="A847" s="510" t="s">
        <v>3216</v>
      </c>
    </row>
    <row r="848" spans="1:1">
      <c r="A848" s="510" t="s">
        <v>3217</v>
      </c>
    </row>
    <row r="849" spans="1:1">
      <c r="A849" s="510" t="s">
        <v>3301</v>
      </c>
    </row>
    <row r="850" spans="1:1" ht="16.8">
      <c r="A850" s="510" t="s">
        <v>3625</v>
      </c>
    </row>
    <row r="851" spans="1:1">
      <c r="A851" s="510"/>
    </row>
    <row r="852" spans="1:1">
      <c r="A852" s="511" t="s">
        <v>3626</v>
      </c>
    </row>
    <row r="853" spans="1:1">
      <c r="A853" s="510" t="s">
        <v>3627</v>
      </c>
    </row>
    <row r="854" spans="1:1">
      <c r="A854" s="512" t="s">
        <v>3628</v>
      </c>
    </row>
    <row r="855" spans="1:1">
      <c r="A855" s="510" t="s">
        <v>3629</v>
      </c>
    </row>
    <row r="856" spans="1:1">
      <c r="A856" s="510" t="s">
        <v>3301</v>
      </c>
    </row>
    <row r="857" spans="1:1">
      <c r="A857" s="510" t="s">
        <v>3630</v>
      </c>
    </row>
    <row r="858" spans="1:1">
      <c r="A858" s="510" t="s">
        <v>3631</v>
      </c>
    </row>
    <row r="859" spans="1:1">
      <c r="A859" s="510" t="s">
        <v>3632</v>
      </c>
    </row>
    <row r="860" spans="1:1">
      <c r="A860" s="510" t="s">
        <v>3301</v>
      </c>
    </row>
    <row r="861" spans="1:1">
      <c r="A861" s="510" t="s">
        <v>3633</v>
      </c>
    </row>
    <row r="862" spans="1:1">
      <c r="A862" s="510" t="s">
        <v>3634</v>
      </c>
    </row>
    <row r="863" spans="1:1">
      <c r="A863" s="510" t="s">
        <v>3390</v>
      </c>
    </row>
    <row r="864" spans="1:1">
      <c r="A864" s="510" t="s">
        <v>3635</v>
      </c>
    </row>
    <row r="865" spans="1:1">
      <c r="A865" s="510" t="s">
        <v>3390</v>
      </c>
    </row>
    <row r="866" spans="1:1">
      <c r="A866" s="510" t="s">
        <v>3636</v>
      </c>
    </row>
    <row r="867" spans="1:1">
      <c r="A867" s="510" t="s">
        <v>3637</v>
      </c>
    </row>
    <row r="868" spans="1:1">
      <c r="A868" s="510" t="s">
        <v>3638</v>
      </c>
    </row>
    <row r="869" spans="1:1">
      <c r="A869" s="510" t="s">
        <v>3390</v>
      </c>
    </row>
    <row r="870" spans="1:1">
      <c r="A870" s="510" t="s">
        <v>3639</v>
      </c>
    </row>
    <row r="871" spans="1:1">
      <c r="A871" s="510" t="s">
        <v>3390</v>
      </c>
    </row>
    <row r="872" spans="1:1">
      <c r="A872" s="510" t="s">
        <v>3640</v>
      </c>
    </row>
    <row r="873" spans="1:1">
      <c r="A873" s="510" t="s">
        <v>3641</v>
      </c>
    </row>
    <row r="874" spans="1:1">
      <c r="A874" s="510" t="s">
        <v>3642</v>
      </c>
    </row>
    <row r="875" spans="1:1">
      <c r="A875" s="510" t="s">
        <v>3643</v>
      </c>
    </row>
    <row r="876" spans="1:1">
      <c r="A876" s="510" t="s">
        <v>3644</v>
      </c>
    </row>
    <row r="877" spans="1:1">
      <c r="A877" s="510" t="s">
        <v>3645</v>
      </c>
    </row>
    <row r="878" spans="1:1">
      <c r="A878" s="510" t="s">
        <v>3646</v>
      </c>
    </row>
    <row r="879" spans="1:1">
      <c r="A879" s="510" t="s">
        <v>3460</v>
      </c>
    </row>
    <row r="880" spans="1:1">
      <c r="A880" s="510" t="s">
        <v>3647</v>
      </c>
    </row>
    <row r="881" spans="1:1">
      <c r="A881" s="510" t="s">
        <v>3648</v>
      </c>
    </row>
    <row r="882" spans="1:1">
      <c r="A882" s="510" t="s">
        <v>3649</v>
      </c>
    </row>
    <row r="883" spans="1:1">
      <c r="A883" s="510" t="s">
        <v>3650</v>
      </c>
    </row>
    <row r="884" spans="1:1">
      <c r="A884" s="510" t="s">
        <v>3651</v>
      </c>
    </row>
    <row r="885" spans="1:1">
      <c r="A885" s="510" t="s">
        <v>3652</v>
      </c>
    </row>
    <row r="886" spans="1:1">
      <c r="A886" s="510" t="s">
        <v>3653</v>
      </c>
    </row>
    <row r="887" spans="1:1">
      <c r="A887" s="510" t="s">
        <v>3654</v>
      </c>
    </row>
    <row r="888" spans="1:1">
      <c r="A888" s="510" t="s">
        <v>3390</v>
      </c>
    </row>
    <row r="889" spans="1:1" ht="16.8">
      <c r="A889" s="510" t="s">
        <v>3655</v>
      </c>
    </row>
    <row r="890" spans="1:1">
      <c r="A890" s="510"/>
    </row>
    <row r="891" spans="1:1">
      <c r="A891" s="511" t="s">
        <v>3082</v>
      </c>
    </row>
    <row r="892" spans="1:1">
      <c r="A892" s="510" t="s">
        <v>3084</v>
      </c>
    </row>
    <row r="893" spans="1:1">
      <c r="A893" s="510" t="s">
        <v>3085</v>
      </c>
    </row>
    <row r="894" spans="1:1">
      <c r="A894" s="510" t="s">
        <v>3656</v>
      </c>
    </row>
    <row r="895" spans="1:1">
      <c r="A895" s="510" t="s">
        <v>3048</v>
      </c>
    </row>
    <row r="896" spans="1:1">
      <c r="A896" s="510" t="s">
        <v>3301</v>
      </c>
    </row>
    <row r="897" spans="1:1">
      <c r="A897" s="510" t="s">
        <v>3087</v>
      </c>
    </row>
    <row r="898" spans="1:1">
      <c r="A898" s="510" t="s">
        <v>3301</v>
      </c>
    </row>
    <row r="899" spans="1:1">
      <c r="A899" s="510" t="s">
        <v>3038</v>
      </c>
    </row>
    <row r="900" spans="1:1">
      <c r="A900" s="510" t="s">
        <v>3657</v>
      </c>
    </row>
    <row r="901" spans="1:1">
      <c r="A901" s="510" t="s">
        <v>3658</v>
      </c>
    </row>
    <row r="902" spans="1:1">
      <c r="A902" s="510" t="s">
        <v>3659</v>
      </c>
    </row>
    <row r="903" spans="1:1">
      <c r="A903" s="510" t="s">
        <v>3660</v>
      </c>
    </row>
    <row r="904" spans="1:1">
      <c r="A904" s="510" t="s">
        <v>3230</v>
      </c>
    </row>
    <row r="905" spans="1:1">
      <c r="A905" s="510" t="s">
        <v>3048</v>
      </c>
    </row>
    <row r="906" spans="1:1">
      <c r="A906" s="510" t="s">
        <v>3301</v>
      </c>
    </row>
    <row r="907" spans="1:1">
      <c r="A907" s="510" t="s">
        <v>3661</v>
      </c>
    </row>
    <row r="908" spans="1:1">
      <c r="A908" s="510" t="s">
        <v>3301</v>
      </c>
    </row>
    <row r="909" spans="1:1">
      <c r="A909" s="510" t="s">
        <v>3662</v>
      </c>
    </row>
    <row r="910" spans="1:1">
      <c r="A910" s="510" t="s">
        <v>3663</v>
      </c>
    </row>
    <row r="911" spans="1:1">
      <c r="A911" s="510" t="s">
        <v>3301</v>
      </c>
    </row>
    <row r="912" spans="1:1">
      <c r="A912" s="510" t="s">
        <v>3038</v>
      </c>
    </row>
    <row r="913" spans="1:1">
      <c r="A913" s="510" t="s">
        <v>3664</v>
      </c>
    </row>
    <row r="914" spans="1:1">
      <c r="A914" s="510" t="s">
        <v>3390</v>
      </c>
    </row>
    <row r="915" spans="1:1">
      <c r="A915" s="510" t="s">
        <v>3665</v>
      </c>
    </row>
    <row r="916" spans="1:1">
      <c r="A916" s="510" t="s">
        <v>3666</v>
      </c>
    </row>
    <row r="917" spans="1:1">
      <c r="A917" s="510" t="s">
        <v>3667</v>
      </c>
    </row>
    <row r="918" spans="1:1">
      <c r="A918" s="510" t="s">
        <v>3668</v>
      </c>
    </row>
    <row r="919" spans="1:1">
      <c r="A919" s="510" t="s">
        <v>3514</v>
      </c>
    </row>
    <row r="920" spans="1:1">
      <c r="A920" s="510" t="s">
        <v>3669</v>
      </c>
    </row>
    <row r="921" spans="1:1">
      <c r="A921" s="510" t="s">
        <v>3670</v>
      </c>
    </row>
    <row r="922" spans="1:1">
      <c r="A922" s="510"/>
    </row>
    <row r="923" spans="1:1">
      <c r="A923" s="510" t="s">
        <v>3671</v>
      </c>
    </row>
    <row r="924" spans="1:1">
      <c r="A924" s="510" t="s">
        <v>3672</v>
      </c>
    </row>
    <row r="925" spans="1:1">
      <c r="A925" s="510" t="s">
        <v>3390</v>
      </c>
    </row>
    <row r="926" spans="1:1" ht="16.8">
      <c r="A926" s="510" t="s">
        <v>3673</v>
      </c>
    </row>
    <row r="927" spans="1:1">
      <c r="A927" s="510" t="s">
        <v>3390</v>
      </c>
    </row>
    <row r="928" spans="1:1">
      <c r="A928" s="510" t="s">
        <v>3325</v>
      </c>
    </row>
    <row r="929" spans="1:1">
      <c r="A929" s="510" t="s">
        <v>3674</v>
      </c>
    </row>
    <row r="930" spans="1:1">
      <c r="A930" s="510" t="s">
        <v>3390</v>
      </c>
    </row>
    <row r="931" spans="1:1">
      <c r="A931" s="510" t="s">
        <v>3123</v>
      </c>
    </row>
    <row r="932" spans="1:1">
      <c r="A932" s="510"/>
    </row>
    <row r="933" spans="1:1">
      <c r="A933" s="508" t="s">
        <v>3124</v>
      </c>
    </row>
    <row r="934" spans="1:1">
      <c r="A934" s="510" t="s">
        <v>3125</v>
      </c>
    </row>
    <row r="935" spans="1:1">
      <c r="A935" s="506"/>
    </row>
    <row r="936" spans="1:1">
      <c r="A936" s="506"/>
    </row>
    <row r="937" spans="1:1">
      <c r="A937" s="506"/>
    </row>
    <row r="938" spans="1:1">
      <c r="A938" s="506" t="s">
        <v>3675</v>
      </c>
    </row>
    <row r="939" spans="1:1">
      <c r="A939" s="507" t="s">
        <v>3676</v>
      </c>
    </row>
    <row r="940" spans="1:1">
      <c r="A940" s="507" t="s">
        <v>3677</v>
      </c>
    </row>
    <row r="941" spans="1:1">
      <c r="A941" s="507" t="s">
        <v>3678</v>
      </c>
    </row>
    <row r="942" spans="1:1">
      <c r="A942" s="507" t="s">
        <v>3679</v>
      </c>
    </row>
    <row r="943" spans="1:1">
      <c r="A943" s="510"/>
    </row>
    <row r="944" spans="1:1">
      <c r="A944" s="508" t="s">
        <v>3031</v>
      </c>
    </row>
    <row r="945" spans="1:1">
      <c r="A945" s="508" t="s">
        <v>3034</v>
      </c>
    </row>
    <row r="946" spans="1:1">
      <c r="A946" s="508" t="s">
        <v>3006</v>
      </c>
    </row>
    <row r="947" spans="1:1">
      <c r="A947" s="508" t="s">
        <v>3130</v>
      </c>
    </row>
    <row r="948" spans="1:1">
      <c r="A948" s="508" t="s">
        <v>3298</v>
      </c>
    </row>
    <row r="949" spans="1:1">
      <c r="A949" s="508" t="s">
        <v>3296</v>
      </c>
    </row>
    <row r="950" spans="1:1">
      <c r="A950" s="508" t="s">
        <v>3036</v>
      </c>
    </row>
    <row r="951" spans="1:1">
      <c r="A951" s="510"/>
    </row>
    <row r="952" spans="1:1">
      <c r="A952" s="511" t="s">
        <v>3587</v>
      </c>
    </row>
    <row r="953" spans="1:1">
      <c r="A953" s="510" t="s">
        <v>3588</v>
      </c>
    </row>
    <row r="954" spans="1:1">
      <c r="A954" s="512" t="s">
        <v>3589</v>
      </c>
    </row>
    <row r="955" spans="1:1">
      <c r="A955" s="510" t="s">
        <v>3590</v>
      </c>
    </row>
    <row r="956" spans="1:1">
      <c r="A956" s="510" t="s">
        <v>3591</v>
      </c>
    </row>
    <row r="957" spans="1:1">
      <c r="A957" s="510" t="s">
        <v>3592</v>
      </c>
    </row>
    <row r="958" spans="1:1">
      <c r="A958" s="510" t="s">
        <v>3390</v>
      </c>
    </row>
    <row r="959" spans="1:1">
      <c r="A959" s="510" t="s">
        <v>3593</v>
      </c>
    </row>
    <row r="960" spans="1:1">
      <c r="A960" s="510" t="s">
        <v>3594</v>
      </c>
    </row>
    <row r="961" spans="1:1">
      <c r="A961" s="510" t="s">
        <v>3595</v>
      </c>
    </row>
    <row r="962" spans="1:1">
      <c r="A962" s="510" t="s">
        <v>3596</v>
      </c>
    </row>
    <row r="963" spans="1:1">
      <c r="A963" s="510" t="s">
        <v>3246</v>
      </c>
    </row>
    <row r="964" spans="1:1">
      <c r="A964" s="510" t="s">
        <v>3597</v>
      </c>
    </row>
    <row r="965" spans="1:1">
      <c r="A965" s="510" t="s">
        <v>3301</v>
      </c>
    </row>
    <row r="966" spans="1:1">
      <c r="A966" s="510" t="s">
        <v>3598</v>
      </c>
    </row>
    <row r="967" spans="1:1">
      <c r="A967" s="510"/>
    </row>
    <row r="968" spans="1:1">
      <c r="A968" s="511" t="s">
        <v>3680</v>
      </c>
    </row>
    <row r="969" spans="1:1">
      <c r="A969" s="510" t="s">
        <v>3681</v>
      </c>
    </row>
    <row r="970" spans="1:1">
      <c r="A970" s="510" t="s">
        <v>3301</v>
      </c>
    </row>
    <row r="971" spans="1:1">
      <c r="A971" s="510" t="s">
        <v>3682</v>
      </c>
    </row>
    <row r="972" spans="1:1">
      <c r="A972" s="510" t="s">
        <v>3683</v>
      </c>
    </row>
    <row r="973" spans="1:1">
      <c r="A973" s="510" t="s">
        <v>3684</v>
      </c>
    </row>
    <row r="974" spans="1:1">
      <c r="A974" s="510" t="s">
        <v>3246</v>
      </c>
    </row>
    <row r="975" spans="1:1">
      <c r="A975" s="510" t="s">
        <v>3685</v>
      </c>
    </row>
    <row r="976" spans="1:1">
      <c r="A976" s="510"/>
    </row>
    <row r="977" spans="1:1">
      <c r="A977" s="510" t="s">
        <v>3602</v>
      </c>
    </row>
    <row r="978" spans="1:1">
      <c r="A978" s="510" t="s">
        <v>3603</v>
      </c>
    </row>
    <row r="979" spans="1:1">
      <c r="A979" s="510" t="s">
        <v>3048</v>
      </c>
    </row>
    <row r="980" spans="1:1">
      <c r="A980" s="510" t="s">
        <v>3390</v>
      </c>
    </row>
    <row r="981" spans="1:1">
      <c r="A981" s="510" t="s">
        <v>3686</v>
      </c>
    </row>
    <row r="982" spans="1:1">
      <c r="A982" s="510" t="s">
        <v>3301</v>
      </c>
    </row>
    <row r="983" spans="1:1">
      <c r="A983" s="510" t="s">
        <v>3687</v>
      </c>
    </row>
    <row r="984" spans="1:1">
      <c r="A984" s="510" t="s">
        <v>3301</v>
      </c>
    </row>
    <row r="985" spans="1:1">
      <c r="A985" s="510" t="s">
        <v>3607</v>
      </c>
    </row>
    <row r="986" spans="1:1">
      <c r="A986" s="510" t="s">
        <v>3608</v>
      </c>
    </row>
    <row r="987" spans="1:1">
      <c r="A987" s="510" t="s">
        <v>3301</v>
      </c>
    </row>
    <row r="988" spans="1:1">
      <c r="A988" s="510" t="s">
        <v>3609</v>
      </c>
    </row>
    <row r="989" spans="1:1">
      <c r="A989" s="510" t="s">
        <v>3688</v>
      </c>
    </row>
    <row r="990" spans="1:1">
      <c r="A990" s="510" t="s">
        <v>3301</v>
      </c>
    </row>
    <row r="991" spans="1:1">
      <c r="A991" s="510" t="s">
        <v>3206</v>
      </c>
    </row>
    <row r="992" spans="1:1">
      <c r="A992" s="510" t="s">
        <v>3611</v>
      </c>
    </row>
    <row r="993" spans="1:1">
      <c r="A993" s="510" t="s">
        <v>3689</v>
      </c>
    </row>
    <row r="994" spans="1:1">
      <c r="A994" s="510" t="s">
        <v>3613</v>
      </c>
    </row>
    <row r="995" spans="1:1">
      <c r="A995" s="510" t="s">
        <v>3301</v>
      </c>
    </row>
    <row r="996" spans="1:1">
      <c r="A996" s="510" t="s">
        <v>3614</v>
      </c>
    </row>
    <row r="997" spans="1:1">
      <c r="A997" s="510" t="s">
        <v>3615</v>
      </c>
    </row>
    <row r="998" spans="1:1">
      <c r="A998" s="510" t="s">
        <v>3616</v>
      </c>
    </row>
    <row r="999" spans="1:1">
      <c r="A999" s="510" t="s">
        <v>3390</v>
      </c>
    </row>
    <row r="1000" spans="1:1">
      <c r="A1000" s="510" t="s">
        <v>3617</v>
      </c>
    </row>
    <row r="1001" spans="1:1">
      <c r="A1001" s="510" t="s">
        <v>3301</v>
      </c>
    </row>
    <row r="1002" spans="1:1">
      <c r="A1002" s="510" t="s">
        <v>3690</v>
      </c>
    </row>
    <row r="1003" spans="1:1">
      <c r="A1003" s="510" t="s">
        <v>3691</v>
      </c>
    </row>
    <row r="1004" spans="1:1">
      <c r="A1004" s="510" t="s">
        <v>3246</v>
      </c>
    </row>
    <row r="1005" spans="1:1">
      <c r="A1005" s="510" t="s">
        <v>3692</v>
      </c>
    </row>
    <row r="1006" spans="1:1">
      <c r="A1006" s="510"/>
    </row>
    <row r="1007" spans="1:1">
      <c r="A1007" s="510" t="s">
        <v>3619</v>
      </c>
    </row>
    <row r="1008" spans="1:1">
      <c r="A1008" s="510" t="s">
        <v>3620</v>
      </c>
    </row>
    <row r="1009" spans="1:1">
      <c r="A1009" s="510" t="s">
        <v>3621</v>
      </c>
    </row>
    <row r="1010" spans="1:1">
      <c r="A1010" s="510" t="s">
        <v>3622</v>
      </c>
    </row>
    <row r="1011" spans="1:1">
      <c r="A1011" s="510" t="s">
        <v>3623</v>
      </c>
    </row>
    <row r="1012" spans="1:1">
      <c r="A1012" s="510" t="s">
        <v>3624</v>
      </c>
    </row>
    <row r="1013" spans="1:1">
      <c r="A1013" s="510" t="s">
        <v>3216</v>
      </c>
    </row>
    <row r="1014" spans="1:1">
      <c r="A1014" s="510" t="s">
        <v>3217</v>
      </c>
    </row>
    <row r="1015" spans="1:1">
      <c r="A1015" s="510" t="s">
        <v>3301</v>
      </c>
    </row>
    <row r="1016" spans="1:1" ht="16.8">
      <c r="A1016" s="510" t="s">
        <v>3693</v>
      </c>
    </row>
    <row r="1017" spans="1:1">
      <c r="A1017" s="510"/>
    </row>
    <row r="1018" spans="1:1">
      <c r="A1018" s="511" t="s">
        <v>3694</v>
      </c>
    </row>
    <row r="1019" spans="1:1">
      <c r="A1019" s="510" t="s">
        <v>3426</v>
      </c>
    </row>
    <row r="1020" spans="1:1">
      <c r="A1020" s="512" t="s">
        <v>3695</v>
      </c>
    </row>
    <row r="1021" spans="1:1">
      <c r="A1021" s="512" t="s">
        <v>3696</v>
      </c>
    </row>
    <row r="1022" spans="1:1">
      <c r="A1022" s="512" t="s">
        <v>3697</v>
      </c>
    </row>
    <row r="1023" spans="1:1">
      <c r="A1023" s="512" t="s">
        <v>3200</v>
      </c>
    </row>
    <row r="1024" spans="1:1">
      <c r="A1024" s="510" t="s">
        <v>3698</v>
      </c>
    </row>
    <row r="1025" spans="1:1">
      <c r="A1025" s="510" t="s">
        <v>3301</v>
      </c>
    </row>
    <row r="1026" spans="1:1">
      <c r="A1026" s="510" t="s">
        <v>3699</v>
      </c>
    </row>
    <row r="1027" spans="1:1">
      <c r="A1027" s="510" t="s">
        <v>3700</v>
      </c>
    </row>
    <row r="1028" spans="1:1">
      <c r="A1028" s="510" t="s">
        <v>3301</v>
      </c>
    </row>
    <row r="1029" spans="1:1">
      <c r="A1029" s="510" t="s">
        <v>3701</v>
      </c>
    </row>
    <row r="1030" spans="1:1">
      <c r="A1030" s="510" t="s">
        <v>3702</v>
      </c>
    </row>
    <row r="1031" spans="1:1">
      <c r="A1031" s="510" t="s">
        <v>3703</v>
      </c>
    </row>
    <row r="1032" spans="1:1">
      <c r="A1032" s="510" t="s">
        <v>3704</v>
      </c>
    </row>
    <row r="1033" spans="1:1">
      <c r="A1033" s="510" t="s">
        <v>3301</v>
      </c>
    </row>
    <row r="1034" spans="1:1">
      <c r="A1034" s="510" t="s">
        <v>3705</v>
      </c>
    </row>
    <row r="1035" spans="1:1">
      <c r="A1035" s="510" t="s">
        <v>3706</v>
      </c>
    </row>
    <row r="1036" spans="1:1">
      <c r="A1036" s="510" t="s">
        <v>3707</v>
      </c>
    </row>
    <row r="1037" spans="1:1">
      <c r="A1037" s="510" t="s">
        <v>3708</v>
      </c>
    </row>
    <row r="1038" spans="1:1">
      <c r="A1038" s="510" t="s">
        <v>3514</v>
      </c>
    </row>
    <row r="1039" spans="1:1">
      <c r="A1039" s="510" t="s">
        <v>3709</v>
      </c>
    </row>
    <row r="1040" spans="1:1">
      <c r="A1040" s="510" t="s">
        <v>3710</v>
      </c>
    </row>
    <row r="1041" spans="1:1">
      <c r="A1041" s="510" t="s">
        <v>3711</v>
      </c>
    </row>
    <row r="1042" spans="1:1">
      <c r="A1042" s="510" t="s">
        <v>3460</v>
      </c>
    </row>
    <row r="1043" spans="1:1">
      <c r="A1043" s="510" t="s">
        <v>3712</v>
      </c>
    </row>
    <row r="1044" spans="1:1">
      <c r="A1044" s="510" t="s">
        <v>3713</v>
      </c>
    </row>
    <row r="1045" spans="1:1">
      <c r="A1045" s="510" t="s">
        <v>3714</v>
      </c>
    </row>
    <row r="1046" spans="1:1">
      <c r="A1046" s="510" t="s">
        <v>3460</v>
      </c>
    </row>
    <row r="1047" spans="1:1">
      <c r="A1047" s="510" t="s">
        <v>3715</v>
      </c>
    </row>
    <row r="1048" spans="1:1">
      <c r="A1048" s="510" t="s">
        <v>3716</v>
      </c>
    </row>
    <row r="1049" spans="1:1">
      <c r="A1049" s="510" t="s">
        <v>3717</v>
      </c>
    </row>
    <row r="1050" spans="1:1">
      <c r="A1050" s="510"/>
    </row>
    <row r="1051" spans="1:1">
      <c r="A1051" s="510" t="s">
        <v>3718</v>
      </c>
    </row>
    <row r="1052" spans="1:1">
      <c r="A1052" s="510" t="s">
        <v>3719</v>
      </c>
    </row>
    <row r="1053" spans="1:1">
      <c r="A1053" s="510" t="s">
        <v>3720</v>
      </c>
    </row>
    <row r="1054" spans="1:1">
      <c r="A1054" s="510" t="s">
        <v>3721</v>
      </c>
    </row>
    <row r="1055" spans="1:1">
      <c r="A1055" s="510" t="s">
        <v>3722</v>
      </c>
    </row>
    <row r="1056" spans="1:1">
      <c r="A1056" s="510" t="s">
        <v>3390</v>
      </c>
    </row>
    <row r="1057" spans="1:1">
      <c r="A1057" s="510" t="s">
        <v>3723</v>
      </c>
    </row>
    <row r="1058" spans="1:1">
      <c r="A1058" s="510" t="s">
        <v>3724</v>
      </c>
    </row>
    <row r="1059" spans="1:1">
      <c r="A1059" s="510" t="s">
        <v>3390</v>
      </c>
    </row>
    <row r="1060" spans="1:1">
      <c r="A1060" s="510" t="s">
        <v>3725</v>
      </c>
    </row>
    <row r="1061" spans="1:1">
      <c r="A1061" s="510" t="s">
        <v>3726</v>
      </c>
    </row>
    <row r="1062" spans="1:1">
      <c r="A1062" s="510"/>
    </row>
    <row r="1063" spans="1:1">
      <c r="A1063" s="511" t="s">
        <v>3082</v>
      </c>
    </row>
    <row r="1064" spans="1:1">
      <c r="A1064" s="510" t="s">
        <v>3084</v>
      </c>
    </row>
    <row r="1065" spans="1:1">
      <c r="A1065" s="510" t="s">
        <v>3085</v>
      </c>
    </row>
    <row r="1066" spans="1:1">
      <c r="A1066" s="510" t="s">
        <v>3656</v>
      </c>
    </row>
    <row r="1067" spans="1:1">
      <c r="A1067" s="510" t="s">
        <v>3048</v>
      </c>
    </row>
    <row r="1068" spans="1:1">
      <c r="A1068" s="510" t="s">
        <v>3301</v>
      </c>
    </row>
    <row r="1069" spans="1:1">
      <c r="A1069" s="510" t="s">
        <v>3087</v>
      </c>
    </row>
    <row r="1070" spans="1:1">
      <c r="A1070" s="510" t="s">
        <v>3301</v>
      </c>
    </row>
    <row r="1071" spans="1:1">
      <c r="A1071" s="510" t="s">
        <v>3038</v>
      </c>
    </row>
    <row r="1072" spans="1:1">
      <c r="A1072" s="510" t="s">
        <v>3657</v>
      </c>
    </row>
    <row r="1073" spans="1:1">
      <c r="A1073" s="510" t="s">
        <v>3727</v>
      </c>
    </row>
    <row r="1074" spans="1:1">
      <c r="A1074" s="510" t="s">
        <v>3659</v>
      </c>
    </row>
    <row r="1075" spans="1:1">
      <c r="A1075" s="510" t="s">
        <v>3660</v>
      </c>
    </row>
    <row r="1076" spans="1:1">
      <c r="A1076" s="510" t="s">
        <v>3230</v>
      </c>
    </row>
    <row r="1077" spans="1:1">
      <c r="A1077" s="510" t="s">
        <v>3048</v>
      </c>
    </row>
    <row r="1078" spans="1:1">
      <c r="A1078" s="510"/>
    </row>
    <row r="1079" spans="1:1">
      <c r="A1079" s="510" t="s">
        <v>3728</v>
      </c>
    </row>
    <row r="1080" spans="1:1">
      <c r="A1080" s="510" t="s">
        <v>3301</v>
      </c>
    </row>
    <row r="1081" spans="1:1">
      <c r="A1081" s="510" t="s">
        <v>3662</v>
      </c>
    </row>
    <row r="1082" spans="1:1">
      <c r="A1082" s="510" t="s">
        <v>3301</v>
      </c>
    </row>
    <row r="1083" spans="1:1">
      <c r="A1083" s="510" t="s">
        <v>3729</v>
      </c>
    </row>
    <row r="1084" spans="1:1">
      <c r="A1084" s="510" t="s">
        <v>3730</v>
      </c>
    </row>
    <row r="1085" spans="1:1">
      <c r="A1085" s="510" t="s">
        <v>3731</v>
      </c>
    </row>
    <row r="1086" spans="1:1">
      <c r="A1086" s="510" t="s">
        <v>3732</v>
      </c>
    </row>
    <row r="1087" spans="1:1">
      <c r="A1087" s="510" t="s">
        <v>3301</v>
      </c>
    </row>
    <row r="1088" spans="1:1">
      <c r="A1088" s="510" t="s">
        <v>3733</v>
      </c>
    </row>
    <row r="1089" spans="1:1">
      <c r="A1089" s="510"/>
    </row>
    <row r="1090" spans="1:1">
      <c r="A1090" s="510" t="s">
        <v>3038</v>
      </c>
    </row>
    <row r="1091" spans="1:1">
      <c r="A1091" s="510" t="s">
        <v>3734</v>
      </c>
    </row>
    <row r="1092" spans="1:1">
      <c r="A1092" s="510" t="s">
        <v>3735</v>
      </c>
    </row>
    <row r="1093" spans="1:1">
      <c r="A1093" s="510" t="s">
        <v>3736</v>
      </c>
    </row>
    <row r="1094" spans="1:1">
      <c r="A1094" s="510" t="s">
        <v>3737</v>
      </c>
    </row>
    <row r="1095" spans="1:1">
      <c r="A1095" s="510" t="s">
        <v>3390</v>
      </c>
    </row>
    <row r="1096" spans="1:1">
      <c r="A1096" s="510" t="s">
        <v>3665</v>
      </c>
    </row>
    <row r="1097" spans="1:1">
      <c r="A1097" s="510" t="s">
        <v>3738</v>
      </c>
    </row>
    <row r="1098" spans="1:1">
      <c r="A1098" s="510" t="s">
        <v>3739</v>
      </c>
    </row>
    <row r="1099" spans="1:1">
      <c r="A1099" s="510" t="s">
        <v>3740</v>
      </c>
    </row>
    <row r="1100" spans="1:1">
      <c r="A1100" s="510" t="s">
        <v>3741</v>
      </c>
    </row>
    <row r="1101" spans="1:1">
      <c r="A1101" s="510" t="s">
        <v>3742</v>
      </c>
    </row>
    <row r="1102" spans="1:1">
      <c r="A1102" s="510" t="s">
        <v>3743</v>
      </c>
    </row>
    <row r="1103" spans="1:1">
      <c r="A1103" s="510" t="s">
        <v>3744</v>
      </c>
    </row>
    <row r="1104" spans="1:1">
      <c r="A1104" s="510" t="s">
        <v>3745</v>
      </c>
    </row>
    <row r="1105" spans="1:1">
      <c r="A1105" s="510" t="s">
        <v>3746</v>
      </c>
    </row>
    <row r="1106" spans="1:1">
      <c r="A1106" s="510" t="s">
        <v>3747</v>
      </c>
    </row>
    <row r="1107" spans="1:1">
      <c r="A1107" s="510" t="s">
        <v>3748</v>
      </c>
    </row>
    <row r="1108" spans="1:1">
      <c r="A1108" s="510" t="s">
        <v>3749</v>
      </c>
    </row>
    <row r="1109" spans="1:1">
      <c r="A1109" s="510" t="s">
        <v>3390</v>
      </c>
    </row>
    <row r="1110" spans="1:1">
      <c r="A1110" s="510" t="s">
        <v>3750</v>
      </c>
    </row>
    <row r="1111" spans="1:1">
      <c r="A1111" s="510" t="s">
        <v>3751</v>
      </c>
    </row>
    <row r="1112" spans="1:1">
      <c r="A1112" s="510" t="s">
        <v>3752</v>
      </c>
    </row>
    <row r="1113" spans="1:1">
      <c r="A1113" s="510" t="s">
        <v>3753</v>
      </c>
    </row>
    <row r="1114" spans="1:1">
      <c r="A1114" s="510" t="s">
        <v>3754</v>
      </c>
    </row>
    <row r="1115" spans="1:1">
      <c r="A1115" s="510" t="s">
        <v>3514</v>
      </c>
    </row>
    <row r="1116" spans="1:1">
      <c r="A1116" s="510" t="s">
        <v>3755</v>
      </c>
    </row>
    <row r="1117" spans="1:1">
      <c r="A1117" s="510" t="s">
        <v>3756</v>
      </c>
    </row>
    <row r="1118" spans="1:1">
      <c r="A1118" s="510" t="s">
        <v>3514</v>
      </c>
    </row>
    <row r="1119" spans="1:1">
      <c r="A1119" s="510" t="s">
        <v>3757</v>
      </c>
    </row>
    <row r="1120" spans="1:1">
      <c r="A1120" s="510" t="s">
        <v>3758</v>
      </c>
    </row>
    <row r="1121" spans="1:1">
      <c r="A1121" s="510"/>
    </row>
    <row r="1122" spans="1:1">
      <c r="A1122" s="510" t="s">
        <v>3759</v>
      </c>
    </row>
    <row r="1123" spans="1:1">
      <c r="A1123" s="510" t="s">
        <v>3760</v>
      </c>
    </row>
    <row r="1124" spans="1:1">
      <c r="A1124" s="510" t="s">
        <v>3761</v>
      </c>
    </row>
    <row r="1125" spans="1:1">
      <c r="A1125" s="510" t="s">
        <v>3390</v>
      </c>
    </row>
    <row r="1126" spans="1:1" ht="16.8">
      <c r="A1126" s="510" t="s">
        <v>3762</v>
      </c>
    </row>
    <row r="1127" spans="1:1">
      <c r="A1127" s="510"/>
    </row>
    <row r="1128" spans="1:1">
      <c r="A1128" s="510" t="s">
        <v>3325</v>
      </c>
    </row>
    <row r="1129" spans="1:1">
      <c r="A1129" s="510" t="s">
        <v>3763</v>
      </c>
    </row>
    <row r="1130" spans="1:1">
      <c r="A1130" s="510" t="s">
        <v>3390</v>
      </c>
    </row>
    <row r="1131" spans="1:1">
      <c r="A1131" s="510" t="s">
        <v>3123</v>
      </c>
    </row>
    <row r="1132" spans="1:1">
      <c r="A1132" s="510"/>
    </row>
    <row r="1133" spans="1:1">
      <c r="A1133" s="508" t="s">
        <v>3124</v>
      </c>
    </row>
    <row r="1134" spans="1:1">
      <c r="A1134" s="510" t="s">
        <v>3125</v>
      </c>
    </row>
    <row r="1135" spans="1:1">
      <c r="A1135" s="506"/>
    </row>
    <row r="1136" spans="1:1">
      <c r="A1136" s="506"/>
    </row>
    <row r="1137" spans="1:1">
      <c r="A1137" s="506"/>
    </row>
    <row r="1138" spans="1:1">
      <c r="A1138" s="506"/>
    </row>
    <row r="1139" spans="1:1">
      <c r="A1139" s="506"/>
    </row>
    <row r="1140" spans="1:1">
      <c r="A1140" s="506" t="s">
        <v>3764</v>
      </c>
    </row>
    <row r="1141" spans="1:1">
      <c r="A1141" s="507" t="s">
        <v>3765</v>
      </c>
    </row>
    <row r="1142" spans="1:1">
      <c r="A1142" s="507" t="s">
        <v>3766</v>
      </c>
    </row>
    <row r="1143" spans="1:1">
      <c r="A1143" s="507" t="s">
        <v>3767</v>
      </c>
    </row>
    <row r="1144" spans="1:1">
      <c r="A1144" s="510"/>
    </row>
    <row r="1145" spans="1:1">
      <c r="A1145" s="508" t="s">
        <v>3031</v>
      </c>
    </row>
    <row r="1146" spans="1:1">
      <c r="A1146" s="508" t="s">
        <v>3034</v>
      </c>
    </row>
    <row r="1147" spans="1:1">
      <c r="A1147" s="508" t="s">
        <v>3006</v>
      </c>
    </row>
    <row r="1148" spans="1:1">
      <c r="A1148" s="508" t="s">
        <v>3130</v>
      </c>
    </row>
    <row r="1149" spans="1:1">
      <c r="A1149" s="508" t="s">
        <v>3298</v>
      </c>
    </row>
    <row r="1150" spans="1:1">
      <c r="A1150" s="508" t="s">
        <v>3296</v>
      </c>
    </row>
    <row r="1151" spans="1:1">
      <c r="A1151" s="508" t="s">
        <v>3036</v>
      </c>
    </row>
    <row r="1152" spans="1:1">
      <c r="A1152" s="510"/>
    </row>
    <row r="1153" spans="1:1">
      <c r="A1153" s="511" t="s">
        <v>3587</v>
      </c>
    </row>
    <row r="1154" spans="1:1">
      <c r="A1154" s="510" t="s">
        <v>3588</v>
      </c>
    </row>
    <row r="1155" spans="1:1">
      <c r="A1155" s="512" t="s">
        <v>3589</v>
      </c>
    </row>
    <row r="1156" spans="1:1">
      <c r="A1156" s="510" t="s">
        <v>3590</v>
      </c>
    </row>
    <row r="1157" spans="1:1">
      <c r="A1157" s="510" t="s">
        <v>3591</v>
      </c>
    </row>
    <row r="1158" spans="1:1">
      <c r="A1158" s="510" t="s">
        <v>3592</v>
      </c>
    </row>
    <row r="1159" spans="1:1">
      <c r="A1159" s="510" t="s">
        <v>3390</v>
      </c>
    </row>
    <row r="1160" spans="1:1">
      <c r="A1160" s="510" t="s">
        <v>3593</v>
      </c>
    </row>
    <row r="1161" spans="1:1">
      <c r="A1161" s="510" t="s">
        <v>3594</v>
      </c>
    </row>
    <row r="1162" spans="1:1">
      <c r="A1162" s="510" t="s">
        <v>3595</v>
      </c>
    </row>
    <row r="1163" spans="1:1">
      <c r="A1163" s="510" t="s">
        <v>3596</v>
      </c>
    </row>
    <row r="1164" spans="1:1">
      <c r="A1164" s="510" t="s">
        <v>3246</v>
      </c>
    </row>
    <row r="1165" spans="1:1">
      <c r="A1165" s="510" t="s">
        <v>3597</v>
      </c>
    </row>
    <row r="1166" spans="1:1">
      <c r="A1166" s="510" t="s">
        <v>3301</v>
      </c>
    </row>
    <row r="1167" spans="1:1">
      <c r="A1167" s="510" t="s">
        <v>3598</v>
      </c>
    </row>
    <row r="1168" spans="1:1">
      <c r="A1168" s="510"/>
    </row>
    <row r="1169" spans="1:1">
      <c r="A1169" s="511" t="s">
        <v>3768</v>
      </c>
    </row>
    <row r="1170" spans="1:1">
      <c r="A1170" s="510" t="s">
        <v>3769</v>
      </c>
    </row>
    <row r="1171" spans="1:1">
      <c r="A1171" s="510" t="s">
        <v>3301</v>
      </c>
    </row>
    <row r="1172" spans="1:1">
      <c r="A1172" s="510" t="s">
        <v>3683</v>
      </c>
    </row>
    <row r="1173" spans="1:1">
      <c r="A1173" s="510" t="s">
        <v>3684</v>
      </c>
    </row>
    <row r="1174" spans="1:1">
      <c r="A1174" s="510" t="s">
        <v>3246</v>
      </c>
    </row>
    <row r="1175" spans="1:1">
      <c r="A1175" s="510" t="s">
        <v>3685</v>
      </c>
    </row>
    <row r="1176" spans="1:1">
      <c r="A1176" s="510"/>
    </row>
    <row r="1177" spans="1:1">
      <c r="A1177" s="510" t="s">
        <v>3602</v>
      </c>
    </row>
    <row r="1178" spans="1:1">
      <c r="A1178" s="510" t="s">
        <v>3603</v>
      </c>
    </row>
    <row r="1179" spans="1:1">
      <c r="A1179" s="510" t="s">
        <v>3048</v>
      </c>
    </row>
    <row r="1180" spans="1:1">
      <c r="A1180" s="510" t="s">
        <v>3390</v>
      </c>
    </row>
    <row r="1181" spans="1:1">
      <c r="A1181" s="510" t="s">
        <v>3686</v>
      </c>
    </row>
    <row r="1182" spans="1:1">
      <c r="A1182" s="510" t="s">
        <v>3301</v>
      </c>
    </row>
    <row r="1183" spans="1:1">
      <c r="A1183" s="510" t="s">
        <v>3687</v>
      </c>
    </row>
    <row r="1184" spans="1:1">
      <c r="A1184" s="510" t="s">
        <v>3301</v>
      </c>
    </row>
    <row r="1185" spans="1:1">
      <c r="A1185" s="510" t="s">
        <v>3607</v>
      </c>
    </row>
    <row r="1186" spans="1:1">
      <c r="A1186" s="510" t="s">
        <v>3608</v>
      </c>
    </row>
    <row r="1187" spans="1:1">
      <c r="A1187" s="510" t="s">
        <v>3301</v>
      </c>
    </row>
    <row r="1188" spans="1:1">
      <c r="A1188" s="510" t="s">
        <v>3609</v>
      </c>
    </row>
    <row r="1189" spans="1:1">
      <c r="A1189" s="510" t="s">
        <v>3688</v>
      </c>
    </row>
    <row r="1190" spans="1:1">
      <c r="A1190" s="510" t="s">
        <v>3301</v>
      </c>
    </row>
    <row r="1191" spans="1:1">
      <c r="A1191" s="510" t="s">
        <v>3206</v>
      </c>
    </row>
    <row r="1192" spans="1:1">
      <c r="A1192" s="510" t="s">
        <v>3611</v>
      </c>
    </row>
    <row r="1193" spans="1:1">
      <c r="A1193" s="510" t="s">
        <v>3689</v>
      </c>
    </row>
    <row r="1194" spans="1:1">
      <c r="A1194" s="510" t="s">
        <v>3613</v>
      </c>
    </row>
    <row r="1195" spans="1:1">
      <c r="A1195" s="510" t="s">
        <v>3301</v>
      </c>
    </row>
    <row r="1196" spans="1:1">
      <c r="A1196" s="510" t="s">
        <v>3614</v>
      </c>
    </row>
    <row r="1197" spans="1:1">
      <c r="A1197" s="510" t="s">
        <v>3615</v>
      </c>
    </row>
    <row r="1198" spans="1:1">
      <c r="A1198" s="510" t="s">
        <v>3616</v>
      </c>
    </row>
    <row r="1199" spans="1:1">
      <c r="A1199" s="510" t="s">
        <v>3390</v>
      </c>
    </row>
    <row r="1200" spans="1:1">
      <c r="A1200" s="510" t="s">
        <v>3617</v>
      </c>
    </row>
    <row r="1201" spans="1:1">
      <c r="A1201" s="510" t="s">
        <v>3301</v>
      </c>
    </row>
    <row r="1202" spans="1:1">
      <c r="A1202" s="510" t="s">
        <v>3690</v>
      </c>
    </row>
    <row r="1203" spans="1:1">
      <c r="A1203" s="510" t="s">
        <v>3691</v>
      </c>
    </row>
    <row r="1204" spans="1:1">
      <c r="A1204" s="510" t="s">
        <v>3246</v>
      </c>
    </row>
    <row r="1205" spans="1:1">
      <c r="A1205" s="510" t="s">
        <v>3692</v>
      </c>
    </row>
    <row r="1206" spans="1:1">
      <c r="A1206" s="510"/>
    </row>
    <row r="1207" spans="1:1">
      <c r="A1207" s="510" t="s">
        <v>3619</v>
      </c>
    </row>
    <row r="1208" spans="1:1">
      <c r="A1208" s="510" t="s">
        <v>3620</v>
      </c>
    </row>
    <row r="1209" spans="1:1">
      <c r="A1209" s="510" t="s">
        <v>3621</v>
      </c>
    </row>
    <row r="1210" spans="1:1">
      <c r="A1210" s="510" t="s">
        <v>3622</v>
      </c>
    </row>
    <row r="1211" spans="1:1">
      <c r="A1211" s="510" t="s">
        <v>3623</v>
      </c>
    </row>
    <row r="1212" spans="1:1">
      <c r="A1212" s="510" t="s">
        <v>3624</v>
      </c>
    </row>
    <row r="1213" spans="1:1">
      <c r="A1213" s="510" t="s">
        <v>3216</v>
      </c>
    </row>
    <row r="1214" spans="1:1">
      <c r="A1214" s="510" t="s">
        <v>3217</v>
      </c>
    </row>
    <row r="1215" spans="1:1">
      <c r="A1215" s="510" t="s">
        <v>3301</v>
      </c>
    </row>
    <row r="1216" spans="1:1" ht="16.8">
      <c r="A1216" s="510" t="s">
        <v>3693</v>
      </c>
    </row>
    <row r="1217" spans="1:1">
      <c r="A1217" s="510"/>
    </row>
    <row r="1218" spans="1:1">
      <c r="A1218" s="511" t="s">
        <v>3082</v>
      </c>
    </row>
    <row r="1219" spans="1:1">
      <c r="A1219" s="510" t="s">
        <v>3084</v>
      </c>
    </row>
    <row r="1220" spans="1:1">
      <c r="A1220" s="510" t="s">
        <v>3085</v>
      </c>
    </row>
    <row r="1221" spans="1:1">
      <c r="A1221" s="510" t="s">
        <v>3656</v>
      </c>
    </row>
    <row r="1222" spans="1:1">
      <c r="A1222" s="510" t="s">
        <v>3048</v>
      </c>
    </row>
    <row r="1223" spans="1:1">
      <c r="A1223" s="510" t="s">
        <v>3301</v>
      </c>
    </row>
    <row r="1224" spans="1:1">
      <c r="A1224" s="510" t="s">
        <v>3087</v>
      </c>
    </row>
    <row r="1225" spans="1:1">
      <c r="A1225" s="510" t="s">
        <v>3301</v>
      </c>
    </row>
    <row r="1226" spans="1:1">
      <c r="A1226" s="510" t="s">
        <v>3038</v>
      </c>
    </row>
    <row r="1227" spans="1:1">
      <c r="A1227" s="510" t="s">
        <v>3657</v>
      </c>
    </row>
    <row r="1228" spans="1:1">
      <c r="A1228" s="510" t="s">
        <v>3727</v>
      </c>
    </row>
    <row r="1229" spans="1:1">
      <c r="A1229" s="510" t="s">
        <v>3659</v>
      </c>
    </row>
    <row r="1230" spans="1:1">
      <c r="A1230" s="510" t="s">
        <v>3660</v>
      </c>
    </row>
    <row r="1231" spans="1:1">
      <c r="A1231" s="510" t="s">
        <v>3230</v>
      </c>
    </row>
    <row r="1232" spans="1:1">
      <c r="A1232" s="510" t="s">
        <v>3048</v>
      </c>
    </row>
    <row r="1233" spans="1:1">
      <c r="A1233" s="510"/>
    </row>
    <row r="1234" spans="1:1">
      <c r="A1234" s="510" t="s">
        <v>3770</v>
      </c>
    </row>
    <row r="1235" spans="1:1">
      <c r="A1235" s="510" t="s">
        <v>3301</v>
      </c>
    </row>
    <row r="1236" spans="1:1">
      <c r="A1236" s="510" t="s">
        <v>3662</v>
      </c>
    </row>
    <row r="1237" spans="1:1">
      <c r="A1237" s="510" t="s">
        <v>3301</v>
      </c>
    </row>
    <row r="1238" spans="1:1">
      <c r="A1238" s="510" t="s">
        <v>3771</v>
      </c>
    </row>
    <row r="1239" spans="1:1">
      <c r="A1239" s="510" t="s">
        <v>3772</v>
      </c>
    </row>
    <row r="1240" spans="1:1">
      <c r="A1240" s="510" t="s">
        <v>3773</v>
      </c>
    </row>
    <row r="1241" spans="1:1">
      <c r="A1241" s="510" t="s">
        <v>3774</v>
      </c>
    </row>
    <row r="1242" spans="1:1">
      <c r="A1242" s="510" t="s">
        <v>3301</v>
      </c>
    </row>
    <row r="1243" spans="1:1">
      <c r="A1243" s="510" t="s">
        <v>3733</v>
      </c>
    </row>
    <row r="1244" spans="1:1">
      <c r="A1244" s="510"/>
    </row>
    <row r="1245" spans="1:1">
      <c r="A1245" s="510" t="s">
        <v>3038</v>
      </c>
    </row>
    <row r="1246" spans="1:1">
      <c r="A1246" s="510" t="s">
        <v>3734</v>
      </c>
    </row>
    <row r="1247" spans="1:1">
      <c r="A1247" s="510" t="s">
        <v>3735</v>
      </c>
    </row>
    <row r="1248" spans="1:1">
      <c r="A1248" s="510" t="s">
        <v>3736</v>
      </c>
    </row>
    <row r="1249" spans="1:1">
      <c r="A1249" s="510" t="s">
        <v>3737</v>
      </c>
    </row>
    <row r="1250" spans="1:1">
      <c r="A1250" s="510" t="s">
        <v>3390</v>
      </c>
    </row>
    <row r="1251" spans="1:1">
      <c r="A1251" s="510" t="s">
        <v>3665</v>
      </c>
    </row>
    <row r="1252" spans="1:1">
      <c r="A1252" s="510" t="s">
        <v>3738</v>
      </c>
    </row>
    <row r="1253" spans="1:1">
      <c r="A1253" s="510" t="s">
        <v>3739</v>
      </c>
    </row>
    <row r="1254" spans="1:1">
      <c r="A1254" s="510" t="s">
        <v>3740</v>
      </c>
    </row>
    <row r="1255" spans="1:1">
      <c r="A1255" s="510" t="s">
        <v>3741</v>
      </c>
    </row>
    <row r="1256" spans="1:1">
      <c r="A1256" s="510" t="s">
        <v>3742</v>
      </c>
    </row>
    <row r="1257" spans="1:1">
      <c r="A1257" s="510" t="s">
        <v>3743</v>
      </c>
    </row>
    <row r="1258" spans="1:1">
      <c r="A1258" s="510" t="s">
        <v>3744</v>
      </c>
    </row>
    <row r="1259" spans="1:1">
      <c r="A1259" s="510" t="s">
        <v>3745</v>
      </c>
    </row>
    <row r="1260" spans="1:1">
      <c r="A1260" s="510" t="s">
        <v>3775</v>
      </c>
    </row>
    <row r="1261" spans="1:1">
      <c r="A1261" s="510" t="s">
        <v>3776</v>
      </c>
    </row>
    <row r="1262" spans="1:1">
      <c r="A1262" s="510" t="s">
        <v>3777</v>
      </c>
    </row>
    <row r="1263" spans="1:1">
      <c r="A1263" s="510" t="s">
        <v>3778</v>
      </c>
    </row>
    <row r="1264" spans="1:1">
      <c r="A1264" s="510" t="s">
        <v>3390</v>
      </c>
    </row>
    <row r="1265" spans="1:1">
      <c r="A1265" s="510" t="s">
        <v>3779</v>
      </c>
    </row>
    <row r="1266" spans="1:1">
      <c r="A1266" s="510" t="s">
        <v>3780</v>
      </c>
    </row>
    <row r="1267" spans="1:1">
      <c r="A1267" s="510" t="s">
        <v>3781</v>
      </c>
    </row>
    <row r="1268" spans="1:1">
      <c r="A1268" s="510" t="s">
        <v>3782</v>
      </c>
    </row>
    <row r="1269" spans="1:1">
      <c r="A1269" s="510" t="s">
        <v>3783</v>
      </c>
    </row>
    <row r="1270" spans="1:1">
      <c r="A1270" s="510" t="s">
        <v>3514</v>
      </c>
    </row>
    <row r="1271" spans="1:1">
      <c r="A1271" s="510" t="s">
        <v>3784</v>
      </c>
    </row>
    <row r="1272" spans="1:1">
      <c r="A1272" s="510" t="s">
        <v>3785</v>
      </c>
    </row>
    <row r="1273" spans="1:1">
      <c r="A1273" s="510" t="s">
        <v>3514</v>
      </c>
    </row>
    <row r="1274" spans="1:1">
      <c r="A1274" s="510" t="s">
        <v>3757</v>
      </c>
    </row>
    <row r="1275" spans="1:1">
      <c r="A1275" s="510" t="s">
        <v>3786</v>
      </c>
    </row>
    <row r="1276" spans="1:1">
      <c r="A1276" s="510" t="s">
        <v>3514</v>
      </c>
    </row>
    <row r="1277" spans="1:1" ht="16.8">
      <c r="A1277" s="510" t="s">
        <v>3787</v>
      </c>
    </row>
    <row r="1278" spans="1:1">
      <c r="A1278" s="510"/>
    </row>
    <row r="1279" spans="1:1">
      <c r="A1279" s="510" t="s">
        <v>3325</v>
      </c>
    </row>
    <row r="1280" spans="1:1">
      <c r="A1280" s="510" t="s">
        <v>3788</v>
      </c>
    </row>
    <row r="1281" spans="1:1">
      <c r="A1281" s="510" t="s">
        <v>3390</v>
      </c>
    </row>
    <row r="1282" spans="1:1">
      <c r="A1282" s="510" t="s">
        <v>3123</v>
      </c>
    </row>
    <row r="1283" spans="1:1">
      <c r="A1283" s="510"/>
    </row>
    <row r="1284" spans="1:1">
      <c r="A1284" s="508" t="s">
        <v>3124</v>
      </c>
    </row>
    <row r="1285" spans="1:1">
      <c r="A1285" s="510" t="s">
        <v>3125</v>
      </c>
    </row>
    <row r="1286" spans="1:1">
      <c r="A1286" s="50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EF2CB"/>
  </sheetPr>
  <dimension ref="A1:Z1255"/>
  <sheetViews>
    <sheetView workbookViewId="0"/>
  </sheetViews>
  <sheetFormatPr baseColWidth="10" defaultColWidth="14.44140625" defaultRowHeight="15" customHeight="1"/>
  <cols>
    <col min="1" max="1" width="3" customWidth="1"/>
    <col min="2" max="2" width="14.33203125" customWidth="1"/>
    <col min="3" max="3" width="13" customWidth="1"/>
    <col min="4" max="4" width="17.44140625" customWidth="1"/>
    <col min="5" max="5" width="12.6640625" customWidth="1"/>
    <col min="6" max="6" width="21" customWidth="1"/>
    <col min="7" max="7" width="15" customWidth="1"/>
    <col min="8" max="8" width="29.33203125" customWidth="1"/>
    <col min="9" max="9" width="17" customWidth="1"/>
    <col min="10" max="10" width="6" customWidth="1"/>
    <col min="11" max="26" width="11.44140625" customWidth="1"/>
  </cols>
  <sheetData>
    <row r="1" spans="1:26" ht="36" customHeight="1">
      <c r="A1" s="53"/>
      <c r="B1" s="94" t="s">
        <v>113</v>
      </c>
      <c r="C1" s="91" t="s">
        <v>114</v>
      </c>
      <c r="D1" s="97" t="s">
        <v>115</v>
      </c>
      <c r="E1" s="91" t="s">
        <v>116</v>
      </c>
      <c r="F1" s="98" t="s">
        <v>117</v>
      </c>
      <c r="G1" s="91" t="s">
        <v>118</v>
      </c>
      <c r="H1" s="99" t="s">
        <v>119</v>
      </c>
      <c r="I1" s="91" t="s">
        <v>120</v>
      </c>
      <c r="J1" s="53"/>
      <c r="K1" s="92" t="s">
        <v>121</v>
      </c>
      <c r="L1" s="83"/>
      <c r="M1" s="83"/>
      <c r="N1" s="53"/>
      <c r="O1" s="53"/>
      <c r="P1" s="53"/>
      <c r="Q1" s="53"/>
      <c r="R1" s="53"/>
      <c r="S1" s="53"/>
      <c r="T1" s="53"/>
      <c r="U1" s="53"/>
      <c r="V1" s="53"/>
      <c r="W1" s="53"/>
      <c r="X1" s="53"/>
      <c r="Y1" s="53"/>
      <c r="Z1" s="53"/>
    </row>
    <row r="2" spans="1:26" ht="12.75" customHeight="1">
      <c r="A2" s="53"/>
      <c r="B2" s="95"/>
      <c r="C2" s="83"/>
      <c r="D2" s="95"/>
      <c r="E2" s="83"/>
      <c r="F2" s="95"/>
      <c r="G2" s="83"/>
      <c r="H2" s="95"/>
      <c r="I2" s="83"/>
      <c r="J2" s="53"/>
      <c r="K2" s="93" t="s">
        <v>122</v>
      </c>
      <c r="L2" s="83"/>
      <c r="M2" s="83"/>
      <c r="N2" s="53"/>
      <c r="O2" s="53"/>
      <c r="P2" s="53"/>
      <c r="Q2" s="53"/>
      <c r="R2" s="53"/>
      <c r="S2" s="53"/>
      <c r="T2" s="53"/>
      <c r="U2" s="53"/>
      <c r="V2" s="53"/>
      <c r="W2" s="53"/>
      <c r="X2" s="53"/>
      <c r="Y2" s="53"/>
      <c r="Z2" s="53"/>
    </row>
    <row r="3" spans="1:26" ht="12.75" customHeight="1">
      <c r="A3" s="53"/>
      <c r="B3" s="95"/>
      <c r="C3" s="83"/>
      <c r="D3" s="95"/>
      <c r="E3" s="83"/>
      <c r="F3" s="95"/>
      <c r="G3" s="83"/>
      <c r="H3" s="95"/>
      <c r="I3" s="83"/>
      <c r="J3" s="53"/>
      <c r="K3" s="83"/>
      <c r="L3" s="83"/>
      <c r="M3" s="83"/>
      <c r="N3" s="53"/>
      <c r="O3" s="53"/>
      <c r="P3" s="53"/>
      <c r="Q3" s="53"/>
      <c r="R3" s="53"/>
      <c r="S3" s="53"/>
      <c r="T3" s="53"/>
      <c r="U3" s="53"/>
      <c r="V3" s="53"/>
      <c r="W3" s="53"/>
      <c r="X3" s="53"/>
      <c r="Y3" s="53"/>
      <c r="Z3" s="53"/>
    </row>
    <row r="4" spans="1:26" ht="12.75" customHeight="1">
      <c r="A4" s="53"/>
      <c r="B4" s="96"/>
      <c r="C4" s="90"/>
      <c r="D4" s="96"/>
      <c r="E4" s="90"/>
      <c r="F4" s="96"/>
      <c r="G4" s="90"/>
      <c r="H4" s="96"/>
      <c r="I4" s="90"/>
      <c r="J4" s="53"/>
      <c r="K4" s="83"/>
      <c r="L4" s="83"/>
      <c r="M4" s="83"/>
      <c r="N4" s="53"/>
      <c r="O4" s="53"/>
      <c r="P4" s="53"/>
      <c r="Q4" s="53"/>
      <c r="R4" s="53"/>
      <c r="S4" s="53"/>
      <c r="T4" s="53"/>
      <c r="U4" s="53"/>
      <c r="V4" s="53"/>
      <c r="W4" s="53"/>
      <c r="X4" s="53"/>
      <c r="Y4" s="53"/>
      <c r="Z4" s="53"/>
    </row>
    <row r="5" spans="1:26" ht="12.75" customHeight="1">
      <c r="A5" s="53"/>
      <c r="B5" s="54" t="s">
        <v>123</v>
      </c>
      <c r="C5" s="55" t="s">
        <v>124</v>
      </c>
      <c r="D5" s="54" t="s">
        <v>125</v>
      </c>
      <c r="E5" s="56" t="s">
        <v>126</v>
      </c>
      <c r="F5" s="54" t="s">
        <v>127</v>
      </c>
      <c r="G5" s="57" t="s">
        <v>128</v>
      </c>
      <c r="H5" s="58" t="s">
        <v>129</v>
      </c>
      <c r="I5" s="59" t="s">
        <v>130</v>
      </c>
      <c r="J5" s="53"/>
      <c r="K5" s="83"/>
      <c r="L5" s="83"/>
      <c r="M5" s="83"/>
      <c r="N5" s="53"/>
      <c r="O5" s="53"/>
      <c r="P5" s="53"/>
      <c r="Q5" s="53"/>
      <c r="R5" s="53"/>
      <c r="S5" s="53"/>
      <c r="T5" s="53"/>
      <c r="U5" s="53"/>
      <c r="V5" s="53"/>
      <c r="W5" s="53"/>
      <c r="X5" s="53"/>
      <c r="Y5" s="53"/>
      <c r="Z5" s="53"/>
    </row>
    <row r="6" spans="1:26" ht="12.75" customHeight="1">
      <c r="A6" s="53"/>
      <c r="B6" s="60" t="s">
        <v>131</v>
      </c>
      <c r="C6" s="61" t="s">
        <v>132</v>
      </c>
      <c r="D6" s="60" t="s">
        <v>133</v>
      </c>
      <c r="E6" s="60" t="s">
        <v>134</v>
      </c>
      <c r="F6" s="60" t="s">
        <v>133</v>
      </c>
      <c r="G6" s="60" t="s">
        <v>135</v>
      </c>
      <c r="H6" s="62" t="s">
        <v>136</v>
      </c>
      <c r="I6" s="63" t="s">
        <v>137</v>
      </c>
      <c r="J6" s="53"/>
      <c r="K6" s="53"/>
      <c r="L6" s="53"/>
      <c r="M6" s="53"/>
      <c r="N6" s="53"/>
      <c r="O6" s="53"/>
      <c r="P6" s="53"/>
      <c r="Q6" s="53"/>
      <c r="R6" s="53"/>
      <c r="S6" s="53"/>
      <c r="T6" s="53"/>
      <c r="U6" s="53"/>
      <c r="V6" s="53"/>
      <c r="W6" s="53"/>
      <c r="X6" s="53"/>
      <c r="Y6" s="53"/>
      <c r="Z6" s="53"/>
    </row>
    <row r="7" spans="1:26" ht="12.75" customHeight="1">
      <c r="A7" s="53"/>
      <c r="B7" s="60" t="s">
        <v>131</v>
      </c>
      <c r="C7" s="61" t="s">
        <v>132</v>
      </c>
      <c r="D7" s="60" t="s">
        <v>133</v>
      </c>
      <c r="E7" s="60" t="s">
        <v>134</v>
      </c>
      <c r="F7" s="60" t="s">
        <v>133</v>
      </c>
      <c r="G7" s="60" t="s">
        <v>135</v>
      </c>
      <c r="H7" s="62" t="s">
        <v>138</v>
      </c>
      <c r="I7" s="63" t="s">
        <v>139</v>
      </c>
      <c r="J7" s="53"/>
      <c r="K7" s="53"/>
      <c r="L7" s="53"/>
      <c r="M7" s="53"/>
      <c r="N7" s="53"/>
      <c r="O7" s="53"/>
      <c r="P7" s="53"/>
      <c r="Q7" s="53"/>
      <c r="R7" s="53"/>
      <c r="S7" s="53"/>
      <c r="T7" s="53"/>
      <c r="U7" s="53"/>
      <c r="V7" s="53"/>
      <c r="W7" s="53"/>
      <c r="X7" s="53"/>
      <c r="Y7" s="53"/>
      <c r="Z7" s="53"/>
    </row>
    <row r="8" spans="1:26" ht="12.75" customHeight="1">
      <c r="A8" s="53"/>
      <c r="B8" s="60" t="s">
        <v>131</v>
      </c>
      <c r="C8" s="61" t="s">
        <v>132</v>
      </c>
      <c r="D8" s="60" t="s">
        <v>133</v>
      </c>
      <c r="E8" s="60" t="s">
        <v>134</v>
      </c>
      <c r="F8" s="60" t="s">
        <v>133</v>
      </c>
      <c r="G8" s="60" t="s">
        <v>135</v>
      </c>
      <c r="H8" s="62" t="s">
        <v>140</v>
      </c>
      <c r="I8" s="63" t="s">
        <v>141</v>
      </c>
      <c r="J8" s="53"/>
      <c r="K8" s="53"/>
      <c r="L8" s="53"/>
      <c r="M8" s="53"/>
      <c r="N8" s="53"/>
      <c r="O8" s="53"/>
      <c r="P8" s="53"/>
      <c r="Q8" s="53"/>
      <c r="R8" s="53"/>
      <c r="S8" s="53"/>
      <c r="T8" s="53"/>
      <c r="U8" s="53"/>
      <c r="V8" s="53"/>
      <c r="W8" s="53"/>
      <c r="X8" s="53"/>
      <c r="Y8" s="53"/>
      <c r="Z8" s="53"/>
    </row>
    <row r="9" spans="1:26" ht="12.75" customHeight="1">
      <c r="A9" s="53"/>
      <c r="B9" s="60" t="s">
        <v>131</v>
      </c>
      <c r="C9" s="61" t="s">
        <v>132</v>
      </c>
      <c r="D9" s="60" t="s">
        <v>133</v>
      </c>
      <c r="E9" s="60" t="s">
        <v>134</v>
      </c>
      <c r="F9" s="60" t="s">
        <v>133</v>
      </c>
      <c r="G9" s="60" t="s">
        <v>135</v>
      </c>
      <c r="H9" s="62" t="s">
        <v>142</v>
      </c>
      <c r="I9" s="63" t="s">
        <v>143</v>
      </c>
      <c r="J9" s="53"/>
      <c r="K9" s="53"/>
      <c r="L9" s="53"/>
      <c r="M9" s="53"/>
      <c r="N9" s="53"/>
      <c r="O9" s="53"/>
      <c r="P9" s="53"/>
      <c r="Q9" s="53"/>
      <c r="R9" s="53"/>
      <c r="S9" s="53"/>
      <c r="T9" s="53"/>
      <c r="U9" s="53"/>
      <c r="V9" s="53"/>
      <c r="W9" s="53"/>
      <c r="X9" s="53"/>
      <c r="Y9" s="53"/>
      <c r="Z9" s="53"/>
    </row>
    <row r="10" spans="1:26" ht="12.75" customHeight="1">
      <c r="A10" s="53"/>
      <c r="B10" s="60" t="s">
        <v>131</v>
      </c>
      <c r="C10" s="61" t="s">
        <v>132</v>
      </c>
      <c r="D10" s="60" t="s">
        <v>133</v>
      </c>
      <c r="E10" s="60" t="s">
        <v>134</v>
      </c>
      <c r="F10" s="60" t="s">
        <v>133</v>
      </c>
      <c r="G10" s="60" t="s">
        <v>135</v>
      </c>
      <c r="H10" s="62" t="s">
        <v>144</v>
      </c>
      <c r="I10" s="63" t="s">
        <v>145</v>
      </c>
      <c r="J10" s="53"/>
      <c r="K10" s="53"/>
      <c r="L10" s="53"/>
      <c r="M10" s="53"/>
      <c r="N10" s="53"/>
      <c r="O10" s="53"/>
      <c r="P10" s="53"/>
      <c r="Q10" s="53"/>
      <c r="R10" s="53"/>
      <c r="S10" s="53"/>
      <c r="T10" s="53"/>
      <c r="U10" s="53"/>
      <c r="V10" s="53"/>
      <c r="W10" s="53"/>
      <c r="X10" s="53"/>
      <c r="Y10" s="53"/>
      <c r="Z10" s="53"/>
    </row>
    <row r="11" spans="1:26" ht="12.75" customHeight="1">
      <c r="A11" s="53"/>
      <c r="B11" s="60" t="s">
        <v>131</v>
      </c>
      <c r="C11" s="61" t="s">
        <v>132</v>
      </c>
      <c r="D11" s="60" t="s">
        <v>133</v>
      </c>
      <c r="E11" s="60" t="s">
        <v>134</v>
      </c>
      <c r="F11" s="60" t="s">
        <v>133</v>
      </c>
      <c r="G11" s="60" t="s">
        <v>135</v>
      </c>
      <c r="H11" s="62" t="s">
        <v>146</v>
      </c>
      <c r="I11" s="63" t="s">
        <v>147</v>
      </c>
      <c r="J11" s="53"/>
      <c r="K11" s="53"/>
      <c r="L11" s="53"/>
      <c r="M11" s="53"/>
      <c r="N11" s="53"/>
      <c r="O11" s="53"/>
      <c r="P11" s="53"/>
      <c r="Q11" s="53"/>
      <c r="R11" s="53"/>
      <c r="S11" s="53"/>
      <c r="T11" s="53"/>
      <c r="U11" s="53"/>
      <c r="V11" s="53"/>
      <c r="W11" s="53"/>
      <c r="X11" s="53"/>
      <c r="Y11" s="53"/>
      <c r="Z11" s="53"/>
    </row>
    <row r="12" spans="1:26" ht="12.75" customHeight="1">
      <c r="A12" s="53"/>
      <c r="B12" s="60" t="s">
        <v>131</v>
      </c>
      <c r="C12" s="61" t="s">
        <v>132</v>
      </c>
      <c r="D12" s="60" t="s">
        <v>133</v>
      </c>
      <c r="E12" s="60" t="s">
        <v>134</v>
      </c>
      <c r="F12" s="60" t="s">
        <v>133</v>
      </c>
      <c r="G12" s="60" t="s">
        <v>135</v>
      </c>
      <c r="H12" s="62" t="s">
        <v>148</v>
      </c>
      <c r="I12" s="63" t="s">
        <v>149</v>
      </c>
      <c r="J12" s="53"/>
      <c r="K12" s="53"/>
      <c r="L12" s="53"/>
      <c r="M12" s="53"/>
      <c r="N12" s="53"/>
      <c r="O12" s="53"/>
      <c r="P12" s="53"/>
      <c r="Q12" s="53"/>
      <c r="R12" s="53"/>
      <c r="S12" s="53"/>
      <c r="T12" s="53"/>
      <c r="U12" s="53"/>
      <c r="V12" s="53"/>
      <c r="W12" s="53"/>
      <c r="X12" s="53"/>
      <c r="Y12" s="53"/>
      <c r="Z12" s="53"/>
    </row>
    <row r="13" spans="1:26" ht="12.75" customHeight="1">
      <c r="A13" s="53"/>
      <c r="B13" s="60" t="s">
        <v>131</v>
      </c>
      <c r="C13" s="61" t="s">
        <v>132</v>
      </c>
      <c r="D13" s="60" t="s">
        <v>133</v>
      </c>
      <c r="E13" s="60" t="s">
        <v>134</v>
      </c>
      <c r="F13" s="60" t="s">
        <v>133</v>
      </c>
      <c r="G13" s="60" t="s">
        <v>135</v>
      </c>
      <c r="H13" s="62" t="s">
        <v>150</v>
      </c>
      <c r="I13" s="63" t="s">
        <v>151</v>
      </c>
      <c r="J13" s="53"/>
      <c r="K13" s="53"/>
      <c r="L13" s="53"/>
      <c r="M13" s="53"/>
      <c r="N13" s="53"/>
      <c r="O13" s="53"/>
      <c r="P13" s="53"/>
      <c r="Q13" s="53"/>
      <c r="R13" s="53"/>
      <c r="S13" s="53"/>
      <c r="T13" s="53"/>
      <c r="U13" s="53"/>
      <c r="V13" s="53"/>
      <c r="W13" s="53"/>
      <c r="X13" s="53"/>
      <c r="Y13" s="53"/>
      <c r="Z13" s="53"/>
    </row>
    <row r="14" spans="1:26" ht="12.75" customHeight="1">
      <c r="A14" s="53"/>
      <c r="B14" s="60" t="s">
        <v>131</v>
      </c>
      <c r="C14" s="61" t="s">
        <v>132</v>
      </c>
      <c r="D14" s="60" t="s">
        <v>133</v>
      </c>
      <c r="E14" s="60" t="s">
        <v>134</v>
      </c>
      <c r="F14" s="60" t="s">
        <v>133</v>
      </c>
      <c r="G14" s="60" t="s">
        <v>135</v>
      </c>
      <c r="H14" s="62" t="s">
        <v>152</v>
      </c>
      <c r="I14" s="63" t="s">
        <v>153</v>
      </c>
      <c r="J14" s="53"/>
      <c r="K14" s="53"/>
      <c r="L14" s="53"/>
      <c r="M14" s="53"/>
      <c r="N14" s="53"/>
      <c r="O14" s="53"/>
      <c r="P14" s="53"/>
      <c r="Q14" s="53"/>
      <c r="R14" s="53"/>
      <c r="S14" s="53"/>
      <c r="T14" s="53"/>
      <c r="U14" s="53"/>
      <c r="V14" s="53"/>
      <c r="W14" s="53"/>
      <c r="X14" s="53"/>
      <c r="Y14" s="53"/>
      <c r="Z14" s="53"/>
    </row>
    <row r="15" spans="1:26" ht="12.75" customHeight="1">
      <c r="A15" s="53"/>
      <c r="B15" s="60" t="s">
        <v>131</v>
      </c>
      <c r="C15" s="61" t="s">
        <v>132</v>
      </c>
      <c r="D15" s="60" t="s">
        <v>133</v>
      </c>
      <c r="E15" s="60" t="s">
        <v>134</v>
      </c>
      <c r="F15" s="60" t="s">
        <v>133</v>
      </c>
      <c r="G15" s="60" t="s">
        <v>135</v>
      </c>
      <c r="H15" s="62" t="s">
        <v>154</v>
      </c>
      <c r="I15" s="63" t="s">
        <v>155</v>
      </c>
      <c r="J15" s="53"/>
      <c r="K15" s="53"/>
      <c r="L15" s="53"/>
      <c r="M15" s="53"/>
      <c r="N15" s="53"/>
      <c r="O15" s="53"/>
      <c r="P15" s="53"/>
      <c r="Q15" s="53"/>
      <c r="R15" s="53"/>
      <c r="S15" s="53"/>
      <c r="T15" s="53"/>
      <c r="U15" s="53"/>
      <c r="V15" s="53"/>
      <c r="W15" s="53"/>
      <c r="X15" s="53"/>
      <c r="Y15" s="53"/>
      <c r="Z15" s="53"/>
    </row>
    <row r="16" spans="1:26" ht="12.75" customHeight="1">
      <c r="A16" s="53"/>
      <c r="B16" s="60" t="s">
        <v>131</v>
      </c>
      <c r="C16" s="61" t="s">
        <v>132</v>
      </c>
      <c r="D16" s="60" t="s">
        <v>133</v>
      </c>
      <c r="E16" s="60" t="s">
        <v>134</v>
      </c>
      <c r="F16" s="60" t="s">
        <v>133</v>
      </c>
      <c r="G16" s="60" t="s">
        <v>135</v>
      </c>
      <c r="H16" s="62" t="s">
        <v>156</v>
      </c>
      <c r="I16" s="63" t="s">
        <v>157</v>
      </c>
      <c r="J16" s="53"/>
      <c r="K16" s="53"/>
      <c r="L16" s="53"/>
      <c r="M16" s="53"/>
      <c r="N16" s="53"/>
      <c r="O16" s="53"/>
      <c r="P16" s="53"/>
      <c r="Q16" s="53"/>
      <c r="R16" s="53"/>
      <c r="S16" s="53"/>
      <c r="T16" s="53"/>
      <c r="U16" s="53"/>
      <c r="V16" s="53"/>
      <c r="W16" s="53"/>
      <c r="X16" s="53"/>
      <c r="Y16" s="53"/>
      <c r="Z16" s="53"/>
    </row>
    <row r="17" spans="1:26" ht="12.75" customHeight="1">
      <c r="A17" s="53"/>
      <c r="B17" s="60" t="s">
        <v>131</v>
      </c>
      <c r="C17" s="61" t="s">
        <v>132</v>
      </c>
      <c r="D17" s="60" t="s">
        <v>133</v>
      </c>
      <c r="E17" s="60" t="s">
        <v>134</v>
      </c>
      <c r="F17" s="60" t="s">
        <v>133</v>
      </c>
      <c r="G17" s="60" t="s">
        <v>135</v>
      </c>
      <c r="H17" s="62" t="s">
        <v>158</v>
      </c>
      <c r="I17" s="63" t="s">
        <v>159</v>
      </c>
      <c r="J17" s="53"/>
      <c r="K17" s="53"/>
      <c r="L17" s="53"/>
      <c r="M17" s="53"/>
      <c r="N17" s="53"/>
      <c r="O17" s="53"/>
      <c r="P17" s="53"/>
      <c r="Q17" s="53"/>
      <c r="R17" s="53"/>
      <c r="S17" s="53"/>
      <c r="T17" s="53"/>
      <c r="U17" s="53"/>
      <c r="V17" s="53"/>
      <c r="W17" s="53"/>
      <c r="X17" s="53"/>
      <c r="Y17" s="53"/>
      <c r="Z17" s="53"/>
    </row>
    <row r="18" spans="1:26" ht="12.75" customHeight="1">
      <c r="A18" s="53"/>
      <c r="B18" s="60" t="s">
        <v>131</v>
      </c>
      <c r="C18" s="61" t="s">
        <v>132</v>
      </c>
      <c r="D18" s="60" t="s">
        <v>133</v>
      </c>
      <c r="E18" s="60" t="s">
        <v>134</v>
      </c>
      <c r="F18" s="60" t="s">
        <v>133</v>
      </c>
      <c r="G18" s="60" t="s">
        <v>135</v>
      </c>
      <c r="H18" s="62" t="s">
        <v>160</v>
      </c>
      <c r="I18" s="63" t="s">
        <v>161</v>
      </c>
      <c r="J18" s="53"/>
      <c r="K18" s="53"/>
      <c r="L18" s="53"/>
      <c r="M18" s="53"/>
      <c r="N18" s="53"/>
      <c r="O18" s="53"/>
      <c r="P18" s="53"/>
      <c r="Q18" s="53"/>
      <c r="R18" s="53"/>
      <c r="S18" s="53"/>
      <c r="T18" s="53"/>
      <c r="U18" s="53"/>
      <c r="V18" s="53"/>
      <c r="W18" s="53"/>
      <c r="X18" s="53"/>
      <c r="Y18" s="53"/>
      <c r="Z18" s="53"/>
    </row>
    <row r="19" spans="1:26" ht="12.75" customHeight="1">
      <c r="A19" s="53"/>
      <c r="B19" s="60" t="s">
        <v>131</v>
      </c>
      <c r="C19" s="61" t="s">
        <v>132</v>
      </c>
      <c r="D19" s="60" t="s">
        <v>133</v>
      </c>
      <c r="E19" s="60" t="s">
        <v>134</v>
      </c>
      <c r="F19" s="60" t="s">
        <v>133</v>
      </c>
      <c r="G19" s="60" t="s">
        <v>135</v>
      </c>
      <c r="H19" s="62" t="s">
        <v>162</v>
      </c>
      <c r="I19" s="63" t="s">
        <v>163</v>
      </c>
      <c r="J19" s="53"/>
      <c r="K19" s="53"/>
      <c r="L19" s="53"/>
      <c r="M19" s="53"/>
      <c r="N19" s="53"/>
      <c r="O19" s="53"/>
      <c r="P19" s="53"/>
      <c r="Q19" s="53"/>
      <c r="R19" s="53"/>
      <c r="S19" s="53"/>
      <c r="T19" s="53"/>
      <c r="U19" s="53"/>
      <c r="V19" s="53"/>
      <c r="W19" s="53"/>
      <c r="X19" s="53"/>
      <c r="Y19" s="53"/>
      <c r="Z19" s="53"/>
    </row>
    <row r="20" spans="1:26" ht="12.75" customHeight="1">
      <c r="A20" s="53"/>
      <c r="B20" s="60" t="s">
        <v>131</v>
      </c>
      <c r="C20" s="61" t="s">
        <v>132</v>
      </c>
      <c r="D20" s="60" t="s">
        <v>133</v>
      </c>
      <c r="E20" s="60" t="s">
        <v>134</v>
      </c>
      <c r="F20" s="60" t="s">
        <v>133</v>
      </c>
      <c r="G20" s="60" t="s">
        <v>135</v>
      </c>
      <c r="H20" s="62" t="s">
        <v>164</v>
      </c>
      <c r="I20" s="63" t="s">
        <v>165</v>
      </c>
      <c r="J20" s="53"/>
      <c r="K20" s="53"/>
      <c r="L20" s="53"/>
      <c r="M20" s="53"/>
      <c r="N20" s="53"/>
      <c r="O20" s="53"/>
      <c r="P20" s="53"/>
      <c r="Q20" s="53"/>
      <c r="R20" s="53"/>
      <c r="S20" s="53"/>
      <c r="T20" s="53"/>
      <c r="U20" s="53"/>
      <c r="V20" s="53"/>
      <c r="W20" s="53"/>
      <c r="X20" s="53"/>
      <c r="Y20" s="53"/>
      <c r="Z20" s="53"/>
    </row>
    <row r="21" spans="1:26" ht="12.75" customHeight="1">
      <c r="A21" s="53"/>
      <c r="B21" s="60" t="s">
        <v>131</v>
      </c>
      <c r="C21" s="61" t="s">
        <v>132</v>
      </c>
      <c r="D21" s="60" t="s">
        <v>133</v>
      </c>
      <c r="E21" s="60" t="s">
        <v>134</v>
      </c>
      <c r="F21" s="60" t="s">
        <v>166</v>
      </c>
      <c r="G21" s="60" t="s">
        <v>167</v>
      </c>
      <c r="H21" s="64"/>
      <c r="I21" s="63"/>
      <c r="J21" s="53"/>
      <c r="K21" s="53"/>
      <c r="L21" s="53"/>
      <c r="M21" s="53"/>
      <c r="N21" s="53"/>
      <c r="O21" s="53"/>
      <c r="P21" s="53"/>
      <c r="Q21" s="53"/>
      <c r="R21" s="53"/>
      <c r="S21" s="53"/>
      <c r="T21" s="53"/>
      <c r="U21" s="53"/>
      <c r="V21" s="53"/>
      <c r="W21" s="53"/>
      <c r="X21" s="53"/>
      <c r="Y21" s="53"/>
      <c r="Z21" s="53"/>
    </row>
    <row r="22" spans="1:26" ht="12.75" customHeight="1">
      <c r="A22" s="53"/>
      <c r="B22" s="60" t="s">
        <v>131</v>
      </c>
      <c r="C22" s="61" t="s">
        <v>132</v>
      </c>
      <c r="D22" s="60" t="s">
        <v>133</v>
      </c>
      <c r="E22" s="60" t="s">
        <v>134</v>
      </c>
      <c r="F22" s="60" t="s">
        <v>168</v>
      </c>
      <c r="G22" s="60" t="s">
        <v>169</v>
      </c>
      <c r="H22" s="64"/>
      <c r="I22" s="63"/>
      <c r="J22" s="53"/>
      <c r="K22" s="53"/>
      <c r="L22" s="53"/>
      <c r="M22" s="53"/>
      <c r="N22" s="53"/>
      <c r="O22" s="53"/>
      <c r="P22" s="53"/>
      <c r="Q22" s="53"/>
      <c r="R22" s="53"/>
      <c r="S22" s="53"/>
      <c r="T22" s="53"/>
      <c r="U22" s="53"/>
      <c r="V22" s="53"/>
      <c r="W22" s="53"/>
      <c r="X22" s="53"/>
      <c r="Y22" s="53"/>
      <c r="Z22" s="53"/>
    </row>
    <row r="23" spans="1:26" ht="12.75" customHeight="1">
      <c r="A23" s="53"/>
      <c r="B23" s="60" t="s">
        <v>131</v>
      </c>
      <c r="C23" s="61" t="s">
        <v>132</v>
      </c>
      <c r="D23" s="60" t="s">
        <v>133</v>
      </c>
      <c r="E23" s="60" t="s">
        <v>134</v>
      </c>
      <c r="F23" s="60" t="s">
        <v>170</v>
      </c>
      <c r="G23" s="60" t="s">
        <v>171</v>
      </c>
      <c r="H23" s="64"/>
      <c r="I23" s="63"/>
      <c r="J23" s="53"/>
      <c r="K23" s="53"/>
      <c r="L23" s="53"/>
      <c r="M23" s="53"/>
      <c r="N23" s="53"/>
      <c r="O23" s="53"/>
      <c r="P23" s="53"/>
      <c r="Q23" s="53"/>
      <c r="R23" s="53"/>
      <c r="S23" s="53"/>
      <c r="T23" s="53"/>
      <c r="U23" s="53"/>
      <c r="V23" s="53"/>
      <c r="W23" s="53"/>
      <c r="X23" s="53"/>
      <c r="Y23" s="53"/>
      <c r="Z23" s="53"/>
    </row>
    <row r="24" spans="1:26" ht="12.75" customHeight="1">
      <c r="A24" s="53"/>
      <c r="B24" s="60" t="s">
        <v>131</v>
      </c>
      <c r="C24" s="61" t="s">
        <v>132</v>
      </c>
      <c r="D24" s="60" t="s">
        <v>133</v>
      </c>
      <c r="E24" s="60" t="s">
        <v>134</v>
      </c>
      <c r="F24" s="60" t="s">
        <v>172</v>
      </c>
      <c r="G24" s="60" t="s">
        <v>173</v>
      </c>
      <c r="H24" s="64"/>
      <c r="I24" s="63"/>
      <c r="J24" s="53"/>
      <c r="K24" s="53"/>
      <c r="L24" s="53"/>
      <c r="M24" s="53"/>
      <c r="N24" s="53"/>
      <c r="O24" s="53"/>
      <c r="P24" s="53"/>
      <c r="Q24" s="53"/>
      <c r="R24" s="53"/>
      <c r="S24" s="53"/>
      <c r="T24" s="53"/>
      <c r="U24" s="53"/>
      <c r="V24" s="53"/>
      <c r="W24" s="53"/>
      <c r="X24" s="53"/>
      <c r="Y24" s="53"/>
      <c r="Z24" s="53"/>
    </row>
    <row r="25" spans="1:26" ht="12.75" customHeight="1">
      <c r="A25" s="53"/>
      <c r="B25" s="60" t="s">
        <v>131</v>
      </c>
      <c r="C25" s="61" t="s">
        <v>132</v>
      </c>
      <c r="D25" s="60" t="s">
        <v>133</v>
      </c>
      <c r="E25" s="60" t="s">
        <v>134</v>
      </c>
      <c r="F25" s="60" t="s">
        <v>174</v>
      </c>
      <c r="G25" s="60" t="s">
        <v>175</v>
      </c>
      <c r="H25" s="64"/>
      <c r="I25" s="63"/>
      <c r="J25" s="53"/>
      <c r="K25" s="53"/>
      <c r="L25" s="53"/>
      <c r="M25" s="53"/>
      <c r="N25" s="53"/>
      <c r="O25" s="53"/>
      <c r="P25" s="53"/>
      <c r="Q25" s="53"/>
      <c r="R25" s="53"/>
      <c r="S25" s="53"/>
      <c r="T25" s="53"/>
      <c r="U25" s="53"/>
      <c r="V25" s="53"/>
      <c r="W25" s="53"/>
      <c r="X25" s="53"/>
      <c r="Y25" s="53"/>
      <c r="Z25" s="53"/>
    </row>
    <row r="26" spans="1:26" ht="12.75" customHeight="1">
      <c r="A26" s="53"/>
      <c r="B26" s="60" t="s">
        <v>131</v>
      </c>
      <c r="C26" s="61" t="s">
        <v>132</v>
      </c>
      <c r="D26" s="60" t="s">
        <v>133</v>
      </c>
      <c r="E26" s="60" t="s">
        <v>134</v>
      </c>
      <c r="F26" s="60" t="s">
        <v>176</v>
      </c>
      <c r="G26" s="60" t="s">
        <v>177</v>
      </c>
      <c r="H26" s="64"/>
      <c r="I26" s="63"/>
      <c r="J26" s="53"/>
      <c r="K26" s="53"/>
      <c r="L26" s="53"/>
      <c r="M26" s="53"/>
      <c r="N26" s="53"/>
      <c r="O26" s="53"/>
      <c r="P26" s="53"/>
      <c r="Q26" s="53"/>
      <c r="R26" s="53"/>
      <c r="S26" s="53"/>
      <c r="T26" s="53"/>
      <c r="U26" s="53"/>
      <c r="V26" s="53"/>
      <c r="W26" s="53"/>
      <c r="X26" s="53"/>
      <c r="Y26" s="53"/>
      <c r="Z26" s="53"/>
    </row>
    <row r="27" spans="1:26" ht="12.75" customHeight="1">
      <c r="A27" s="53"/>
      <c r="B27" s="60" t="s">
        <v>131</v>
      </c>
      <c r="C27" s="61" t="s">
        <v>132</v>
      </c>
      <c r="D27" s="60" t="s">
        <v>133</v>
      </c>
      <c r="E27" s="60" t="s">
        <v>134</v>
      </c>
      <c r="F27" s="60" t="s">
        <v>178</v>
      </c>
      <c r="G27" s="60" t="s">
        <v>179</v>
      </c>
      <c r="H27" s="64"/>
      <c r="I27" s="63"/>
      <c r="J27" s="53"/>
      <c r="K27" s="53"/>
      <c r="L27" s="53"/>
      <c r="M27" s="53"/>
      <c r="N27" s="53"/>
      <c r="O27" s="53"/>
      <c r="P27" s="53"/>
      <c r="Q27" s="53"/>
      <c r="R27" s="53"/>
      <c r="S27" s="53"/>
      <c r="T27" s="53"/>
      <c r="U27" s="53"/>
      <c r="V27" s="53"/>
      <c r="W27" s="53"/>
      <c r="X27" s="53"/>
      <c r="Y27" s="53"/>
      <c r="Z27" s="53"/>
    </row>
    <row r="28" spans="1:26" ht="12.75" customHeight="1">
      <c r="A28" s="53"/>
      <c r="B28" s="60" t="s">
        <v>131</v>
      </c>
      <c r="C28" s="61" t="s">
        <v>132</v>
      </c>
      <c r="D28" s="60" t="s">
        <v>133</v>
      </c>
      <c r="E28" s="60" t="s">
        <v>134</v>
      </c>
      <c r="F28" s="60" t="s">
        <v>180</v>
      </c>
      <c r="G28" s="60" t="s">
        <v>181</v>
      </c>
      <c r="H28" s="64"/>
      <c r="I28" s="63"/>
      <c r="J28" s="53"/>
      <c r="K28" s="53"/>
      <c r="L28" s="53"/>
      <c r="M28" s="53"/>
      <c r="N28" s="53"/>
      <c r="O28" s="53"/>
      <c r="P28" s="53"/>
      <c r="Q28" s="53"/>
      <c r="R28" s="53"/>
      <c r="S28" s="53"/>
      <c r="T28" s="53"/>
      <c r="U28" s="53"/>
      <c r="V28" s="53"/>
      <c r="W28" s="53"/>
      <c r="X28" s="53"/>
      <c r="Y28" s="53"/>
      <c r="Z28" s="53"/>
    </row>
    <row r="29" spans="1:26" ht="12.75" customHeight="1">
      <c r="A29" s="53"/>
      <c r="B29" s="60" t="s">
        <v>131</v>
      </c>
      <c r="C29" s="61" t="s">
        <v>132</v>
      </c>
      <c r="D29" s="60" t="s">
        <v>133</v>
      </c>
      <c r="E29" s="60" t="s">
        <v>134</v>
      </c>
      <c r="F29" s="60" t="s">
        <v>182</v>
      </c>
      <c r="G29" s="60" t="s">
        <v>183</v>
      </c>
      <c r="H29" s="64"/>
      <c r="I29" s="63"/>
      <c r="J29" s="53"/>
      <c r="K29" s="53"/>
      <c r="L29" s="53"/>
      <c r="M29" s="53"/>
      <c r="N29" s="53"/>
      <c r="O29" s="53"/>
      <c r="P29" s="53"/>
      <c r="Q29" s="53"/>
      <c r="R29" s="53"/>
      <c r="S29" s="53"/>
      <c r="T29" s="53"/>
      <c r="U29" s="53"/>
      <c r="V29" s="53"/>
      <c r="W29" s="53"/>
      <c r="X29" s="53"/>
      <c r="Y29" s="53"/>
      <c r="Z29" s="53"/>
    </row>
    <row r="30" spans="1:26" ht="12.75" customHeight="1">
      <c r="A30" s="53"/>
      <c r="B30" s="60" t="s">
        <v>131</v>
      </c>
      <c r="C30" s="61" t="s">
        <v>132</v>
      </c>
      <c r="D30" s="60" t="s">
        <v>133</v>
      </c>
      <c r="E30" s="60" t="s">
        <v>134</v>
      </c>
      <c r="F30" s="60" t="s">
        <v>184</v>
      </c>
      <c r="G30" s="60" t="s">
        <v>185</v>
      </c>
      <c r="H30" s="64"/>
      <c r="I30" s="63"/>
      <c r="J30" s="53"/>
      <c r="K30" s="53"/>
      <c r="L30" s="53"/>
      <c r="M30" s="53"/>
      <c r="N30" s="53"/>
      <c r="O30" s="53"/>
      <c r="P30" s="53"/>
      <c r="Q30" s="53"/>
      <c r="R30" s="53"/>
      <c r="S30" s="53"/>
      <c r="T30" s="53"/>
      <c r="U30" s="53"/>
      <c r="V30" s="53"/>
      <c r="W30" s="53"/>
      <c r="X30" s="53"/>
      <c r="Y30" s="53"/>
      <c r="Z30" s="53"/>
    </row>
    <row r="31" spans="1:26" ht="12.75" customHeight="1">
      <c r="A31" s="53"/>
      <c r="B31" s="60" t="s">
        <v>131</v>
      </c>
      <c r="C31" s="61" t="s">
        <v>132</v>
      </c>
      <c r="D31" s="60" t="s">
        <v>133</v>
      </c>
      <c r="E31" s="60" t="s">
        <v>134</v>
      </c>
      <c r="F31" s="60" t="s">
        <v>186</v>
      </c>
      <c r="G31" s="60" t="s">
        <v>187</v>
      </c>
      <c r="H31" s="64"/>
      <c r="I31" s="63"/>
      <c r="J31" s="53"/>
      <c r="K31" s="53"/>
      <c r="L31" s="53"/>
      <c r="M31" s="53"/>
      <c r="N31" s="53"/>
      <c r="O31" s="53"/>
      <c r="P31" s="53"/>
      <c r="Q31" s="53"/>
      <c r="R31" s="53"/>
      <c r="S31" s="53"/>
      <c r="T31" s="53"/>
      <c r="U31" s="53"/>
      <c r="V31" s="53"/>
      <c r="W31" s="53"/>
      <c r="X31" s="53"/>
      <c r="Y31" s="53"/>
      <c r="Z31" s="53"/>
    </row>
    <row r="32" spans="1:26" ht="12.75" customHeight="1">
      <c r="A32" s="53"/>
      <c r="B32" s="60" t="s">
        <v>131</v>
      </c>
      <c r="C32" s="61" t="s">
        <v>132</v>
      </c>
      <c r="D32" s="60" t="s">
        <v>133</v>
      </c>
      <c r="E32" s="60" t="s">
        <v>134</v>
      </c>
      <c r="F32" s="60" t="s">
        <v>188</v>
      </c>
      <c r="G32" s="60" t="s">
        <v>189</v>
      </c>
      <c r="H32" s="64"/>
      <c r="I32" s="63"/>
      <c r="J32" s="53"/>
      <c r="K32" s="53"/>
      <c r="L32" s="53"/>
      <c r="M32" s="53"/>
      <c r="N32" s="53"/>
      <c r="O32" s="53"/>
      <c r="P32" s="53"/>
      <c r="Q32" s="53"/>
      <c r="R32" s="53"/>
      <c r="S32" s="53"/>
      <c r="T32" s="53"/>
      <c r="U32" s="53"/>
      <c r="V32" s="53"/>
      <c r="W32" s="53"/>
      <c r="X32" s="53"/>
      <c r="Y32" s="53"/>
      <c r="Z32" s="53"/>
    </row>
    <row r="33" spans="1:26" ht="12.75" customHeight="1">
      <c r="A33" s="53"/>
      <c r="B33" s="60" t="s">
        <v>131</v>
      </c>
      <c r="C33" s="61" t="s">
        <v>132</v>
      </c>
      <c r="D33" s="60" t="s">
        <v>133</v>
      </c>
      <c r="E33" s="60" t="s">
        <v>134</v>
      </c>
      <c r="F33" s="60" t="s">
        <v>190</v>
      </c>
      <c r="G33" s="60" t="s">
        <v>191</v>
      </c>
      <c r="H33" s="64"/>
      <c r="I33" s="63"/>
      <c r="J33" s="53"/>
      <c r="K33" s="53"/>
      <c r="L33" s="53"/>
      <c r="M33" s="53"/>
      <c r="N33" s="53"/>
      <c r="O33" s="53"/>
      <c r="P33" s="53"/>
      <c r="Q33" s="53"/>
      <c r="R33" s="53"/>
      <c r="S33" s="53"/>
      <c r="T33" s="53"/>
      <c r="U33" s="53"/>
      <c r="V33" s="53"/>
      <c r="W33" s="53"/>
      <c r="X33" s="53"/>
      <c r="Y33" s="53"/>
      <c r="Z33" s="53"/>
    </row>
    <row r="34" spans="1:26" ht="12.75" customHeight="1">
      <c r="A34" s="53"/>
      <c r="B34" s="60" t="s">
        <v>131</v>
      </c>
      <c r="C34" s="61" t="s">
        <v>132</v>
      </c>
      <c r="D34" s="60" t="s">
        <v>133</v>
      </c>
      <c r="E34" s="60" t="s">
        <v>134</v>
      </c>
      <c r="F34" s="60" t="s">
        <v>192</v>
      </c>
      <c r="G34" s="60" t="s">
        <v>193</v>
      </c>
      <c r="H34" s="64"/>
      <c r="I34" s="63"/>
      <c r="J34" s="53"/>
      <c r="K34" s="53"/>
      <c r="L34" s="53"/>
      <c r="M34" s="53"/>
      <c r="N34" s="53"/>
      <c r="O34" s="53"/>
      <c r="P34" s="53"/>
      <c r="Q34" s="53"/>
      <c r="R34" s="53"/>
      <c r="S34" s="53"/>
      <c r="T34" s="53"/>
      <c r="U34" s="53"/>
      <c r="V34" s="53"/>
      <c r="W34" s="53"/>
      <c r="X34" s="53"/>
      <c r="Y34" s="53"/>
      <c r="Z34" s="53"/>
    </row>
    <row r="35" spans="1:26" ht="12.75" customHeight="1">
      <c r="A35" s="53"/>
      <c r="B35" s="60" t="s">
        <v>131</v>
      </c>
      <c r="C35" s="61" t="s">
        <v>132</v>
      </c>
      <c r="D35" s="60" t="s">
        <v>133</v>
      </c>
      <c r="E35" s="60" t="s">
        <v>134</v>
      </c>
      <c r="F35" s="60" t="s">
        <v>194</v>
      </c>
      <c r="G35" s="60" t="s">
        <v>195</v>
      </c>
      <c r="H35" s="64"/>
      <c r="I35" s="63"/>
      <c r="J35" s="53"/>
      <c r="K35" s="53"/>
      <c r="L35" s="53"/>
      <c r="M35" s="53"/>
      <c r="N35" s="53"/>
      <c r="O35" s="53"/>
      <c r="P35" s="53"/>
      <c r="Q35" s="53"/>
      <c r="R35" s="53"/>
      <c r="S35" s="53"/>
      <c r="T35" s="53"/>
      <c r="U35" s="53"/>
      <c r="V35" s="53"/>
      <c r="W35" s="53"/>
      <c r="X35" s="53"/>
      <c r="Y35" s="53"/>
      <c r="Z35" s="53"/>
    </row>
    <row r="36" spans="1:26" ht="12.75" customHeight="1">
      <c r="A36" s="53"/>
      <c r="B36" s="60" t="s">
        <v>131</v>
      </c>
      <c r="C36" s="61" t="s">
        <v>132</v>
      </c>
      <c r="D36" s="60" t="s">
        <v>133</v>
      </c>
      <c r="E36" s="60" t="s">
        <v>134</v>
      </c>
      <c r="F36" s="60" t="s">
        <v>196</v>
      </c>
      <c r="G36" s="60" t="s">
        <v>197</v>
      </c>
      <c r="H36" s="64"/>
      <c r="I36" s="63"/>
      <c r="J36" s="53"/>
      <c r="K36" s="53"/>
      <c r="L36" s="53"/>
      <c r="M36" s="53"/>
      <c r="N36" s="53"/>
      <c r="O36" s="53"/>
      <c r="P36" s="53"/>
      <c r="Q36" s="53"/>
      <c r="R36" s="53"/>
      <c r="S36" s="53"/>
      <c r="T36" s="53"/>
      <c r="U36" s="53"/>
      <c r="V36" s="53"/>
      <c r="W36" s="53"/>
      <c r="X36" s="53"/>
      <c r="Y36" s="53"/>
      <c r="Z36" s="53"/>
    </row>
    <row r="37" spans="1:26" ht="12.75" customHeight="1">
      <c r="A37" s="53"/>
      <c r="B37" s="60" t="s">
        <v>131</v>
      </c>
      <c r="C37" s="61" t="s">
        <v>132</v>
      </c>
      <c r="D37" s="60" t="s">
        <v>133</v>
      </c>
      <c r="E37" s="60" t="s">
        <v>134</v>
      </c>
      <c r="F37" s="60" t="s">
        <v>198</v>
      </c>
      <c r="G37" s="60" t="s">
        <v>199</v>
      </c>
      <c r="H37" s="64"/>
      <c r="I37" s="63"/>
      <c r="J37" s="53"/>
      <c r="K37" s="53"/>
      <c r="L37" s="53"/>
      <c r="M37" s="53"/>
      <c r="N37" s="53"/>
      <c r="O37" s="53"/>
      <c r="P37" s="53"/>
      <c r="Q37" s="53"/>
      <c r="R37" s="53"/>
      <c r="S37" s="53"/>
      <c r="T37" s="53"/>
      <c r="U37" s="53"/>
      <c r="V37" s="53"/>
      <c r="W37" s="53"/>
      <c r="X37" s="53"/>
      <c r="Y37" s="53"/>
      <c r="Z37" s="53"/>
    </row>
    <row r="38" spans="1:26" ht="12.75" customHeight="1">
      <c r="A38" s="53"/>
      <c r="B38" s="60" t="s">
        <v>131</v>
      </c>
      <c r="C38" s="61" t="s">
        <v>132</v>
      </c>
      <c r="D38" s="60" t="s">
        <v>133</v>
      </c>
      <c r="E38" s="60" t="s">
        <v>134</v>
      </c>
      <c r="F38" s="60" t="s">
        <v>200</v>
      </c>
      <c r="G38" s="60" t="s">
        <v>201</v>
      </c>
      <c r="H38" s="64"/>
      <c r="I38" s="63"/>
      <c r="J38" s="53"/>
      <c r="K38" s="53"/>
      <c r="L38" s="53"/>
      <c r="M38" s="53"/>
      <c r="N38" s="53"/>
      <c r="O38" s="53"/>
      <c r="P38" s="53"/>
      <c r="Q38" s="53"/>
      <c r="R38" s="53"/>
      <c r="S38" s="53"/>
      <c r="T38" s="53"/>
      <c r="U38" s="53"/>
      <c r="V38" s="53"/>
      <c r="W38" s="53"/>
      <c r="X38" s="53"/>
      <c r="Y38" s="53"/>
      <c r="Z38" s="53"/>
    </row>
    <row r="39" spans="1:26" ht="12.75" customHeight="1">
      <c r="A39" s="53"/>
      <c r="B39" s="60" t="s">
        <v>131</v>
      </c>
      <c r="C39" s="61" t="s">
        <v>132</v>
      </c>
      <c r="D39" s="60" t="s">
        <v>133</v>
      </c>
      <c r="E39" s="60" t="s">
        <v>134</v>
      </c>
      <c r="F39" s="60" t="s">
        <v>202</v>
      </c>
      <c r="G39" s="60" t="s">
        <v>203</v>
      </c>
      <c r="H39" s="64"/>
      <c r="I39" s="63"/>
      <c r="J39" s="53"/>
      <c r="K39" s="53"/>
      <c r="L39" s="53"/>
      <c r="M39" s="53"/>
      <c r="N39" s="53"/>
      <c r="O39" s="53"/>
      <c r="P39" s="53"/>
      <c r="Q39" s="53"/>
      <c r="R39" s="53"/>
      <c r="S39" s="53"/>
      <c r="T39" s="53"/>
      <c r="U39" s="53"/>
      <c r="V39" s="53"/>
      <c r="W39" s="53"/>
      <c r="X39" s="53"/>
      <c r="Y39" s="53"/>
      <c r="Z39" s="53"/>
    </row>
    <row r="40" spans="1:26" ht="12.75" customHeight="1">
      <c r="A40" s="53"/>
      <c r="B40" s="60" t="s">
        <v>131</v>
      </c>
      <c r="C40" s="61" t="s">
        <v>132</v>
      </c>
      <c r="D40" s="60" t="s">
        <v>133</v>
      </c>
      <c r="E40" s="60" t="s">
        <v>134</v>
      </c>
      <c r="F40" s="60" t="s">
        <v>204</v>
      </c>
      <c r="G40" s="60" t="s">
        <v>205</v>
      </c>
      <c r="H40" s="64"/>
      <c r="I40" s="63"/>
      <c r="J40" s="53"/>
      <c r="K40" s="53"/>
      <c r="L40" s="53"/>
      <c r="M40" s="53"/>
      <c r="N40" s="53"/>
      <c r="O40" s="53"/>
      <c r="P40" s="53"/>
      <c r="Q40" s="53"/>
      <c r="R40" s="53"/>
      <c r="S40" s="53"/>
      <c r="T40" s="53"/>
      <c r="U40" s="53"/>
      <c r="V40" s="53"/>
      <c r="W40" s="53"/>
      <c r="X40" s="53"/>
      <c r="Y40" s="53"/>
      <c r="Z40" s="53"/>
    </row>
    <row r="41" spans="1:26" ht="12.75" customHeight="1">
      <c r="A41" s="53"/>
      <c r="B41" s="60" t="s">
        <v>131</v>
      </c>
      <c r="C41" s="61" t="s">
        <v>132</v>
      </c>
      <c r="D41" s="60" t="s">
        <v>133</v>
      </c>
      <c r="E41" s="60" t="s">
        <v>134</v>
      </c>
      <c r="F41" s="60" t="s">
        <v>206</v>
      </c>
      <c r="G41" s="60" t="s">
        <v>207</v>
      </c>
      <c r="H41" s="64"/>
      <c r="I41" s="63"/>
      <c r="J41" s="53"/>
      <c r="K41" s="53"/>
      <c r="L41" s="53"/>
      <c r="M41" s="53"/>
      <c r="N41" s="53"/>
      <c r="O41" s="53"/>
      <c r="P41" s="53"/>
      <c r="Q41" s="53"/>
      <c r="R41" s="53"/>
      <c r="S41" s="53"/>
      <c r="T41" s="53"/>
      <c r="U41" s="53"/>
      <c r="V41" s="53"/>
      <c r="W41" s="53"/>
      <c r="X41" s="53"/>
      <c r="Y41" s="53"/>
      <c r="Z41" s="53"/>
    </row>
    <row r="42" spans="1:26" ht="12.75" customHeight="1">
      <c r="A42" s="53"/>
      <c r="B42" s="60" t="s">
        <v>131</v>
      </c>
      <c r="C42" s="61" t="s">
        <v>132</v>
      </c>
      <c r="D42" s="60" t="s">
        <v>208</v>
      </c>
      <c r="E42" s="60" t="s">
        <v>209</v>
      </c>
      <c r="F42" s="60" t="s">
        <v>208</v>
      </c>
      <c r="G42" s="60" t="s">
        <v>210</v>
      </c>
      <c r="H42" s="64"/>
      <c r="I42" s="63"/>
      <c r="J42" s="53"/>
      <c r="K42" s="53"/>
      <c r="L42" s="53"/>
      <c r="M42" s="53"/>
      <c r="N42" s="53"/>
      <c r="O42" s="53"/>
      <c r="P42" s="53"/>
      <c r="Q42" s="53"/>
      <c r="R42" s="53"/>
      <c r="S42" s="53"/>
      <c r="T42" s="53"/>
      <c r="U42" s="53"/>
      <c r="V42" s="53"/>
      <c r="W42" s="53"/>
      <c r="X42" s="53"/>
      <c r="Y42" s="53"/>
      <c r="Z42" s="53"/>
    </row>
    <row r="43" spans="1:26" ht="12.75" customHeight="1">
      <c r="A43" s="53"/>
      <c r="B43" s="60" t="s">
        <v>131</v>
      </c>
      <c r="C43" s="61" t="s">
        <v>132</v>
      </c>
      <c r="D43" s="60" t="s">
        <v>208</v>
      </c>
      <c r="E43" s="60" t="s">
        <v>209</v>
      </c>
      <c r="F43" s="60" t="s">
        <v>211</v>
      </c>
      <c r="G43" s="60" t="s">
        <v>212</v>
      </c>
      <c r="H43" s="64"/>
      <c r="I43" s="63"/>
      <c r="J43" s="53"/>
      <c r="K43" s="53"/>
      <c r="L43" s="53"/>
      <c r="M43" s="53"/>
      <c r="N43" s="53"/>
      <c r="O43" s="53"/>
      <c r="P43" s="53"/>
      <c r="Q43" s="53"/>
      <c r="R43" s="53"/>
      <c r="S43" s="53"/>
      <c r="T43" s="53"/>
      <c r="U43" s="53"/>
      <c r="V43" s="53"/>
      <c r="W43" s="53"/>
      <c r="X43" s="53"/>
      <c r="Y43" s="53"/>
      <c r="Z43" s="53"/>
    </row>
    <row r="44" spans="1:26" ht="12.75" customHeight="1">
      <c r="A44" s="53"/>
      <c r="B44" s="60" t="s">
        <v>131</v>
      </c>
      <c r="C44" s="61" t="s">
        <v>132</v>
      </c>
      <c r="D44" s="60" t="s">
        <v>208</v>
      </c>
      <c r="E44" s="60" t="s">
        <v>209</v>
      </c>
      <c r="F44" s="60" t="s">
        <v>213</v>
      </c>
      <c r="G44" s="60" t="s">
        <v>214</v>
      </c>
      <c r="H44" s="64"/>
      <c r="I44" s="63"/>
      <c r="J44" s="53"/>
      <c r="K44" s="53"/>
      <c r="L44" s="53"/>
      <c r="M44" s="53"/>
      <c r="N44" s="53"/>
      <c r="O44" s="53"/>
      <c r="P44" s="53"/>
      <c r="Q44" s="53"/>
      <c r="R44" s="53"/>
      <c r="S44" s="53"/>
      <c r="T44" s="53"/>
      <c r="U44" s="53"/>
      <c r="V44" s="53"/>
      <c r="W44" s="53"/>
      <c r="X44" s="53"/>
      <c r="Y44" s="53"/>
      <c r="Z44" s="53"/>
    </row>
    <row r="45" spans="1:26" ht="12.75" customHeight="1">
      <c r="A45" s="53"/>
      <c r="B45" s="60" t="s">
        <v>131</v>
      </c>
      <c r="C45" s="61" t="s">
        <v>132</v>
      </c>
      <c r="D45" s="60" t="s">
        <v>215</v>
      </c>
      <c r="E45" s="60" t="s">
        <v>216</v>
      </c>
      <c r="F45" s="60" t="s">
        <v>215</v>
      </c>
      <c r="G45" s="60" t="s">
        <v>217</v>
      </c>
      <c r="H45" s="64"/>
      <c r="I45" s="63"/>
      <c r="J45" s="53"/>
      <c r="K45" s="53"/>
      <c r="L45" s="53"/>
      <c r="M45" s="53"/>
      <c r="N45" s="53"/>
      <c r="O45" s="53"/>
      <c r="P45" s="53"/>
      <c r="Q45" s="53"/>
      <c r="R45" s="53"/>
      <c r="S45" s="53"/>
      <c r="T45" s="53"/>
      <c r="U45" s="53"/>
      <c r="V45" s="53"/>
      <c r="W45" s="53"/>
      <c r="X45" s="53"/>
      <c r="Y45" s="53"/>
      <c r="Z45" s="53"/>
    </row>
    <row r="46" spans="1:26" ht="12.75" customHeight="1">
      <c r="A46" s="53"/>
      <c r="B46" s="60" t="s">
        <v>131</v>
      </c>
      <c r="C46" s="61" t="s">
        <v>132</v>
      </c>
      <c r="D46" s="60" t="s">
        <v>215</v>
      </c>
      <c r="E46" s="60" t="s">
        <v>216</v>
      </c>
      <c r="F46" s="60" t="s">
        <v>218</v>
      </c>
      <c r="G46" s="60" t="s">
        <v>219</v>
      </c>
      <c r="H46" s="64"/>
      <c r="I46" s="63"/>
      <c r="J46" s="53"/>
      <c r="K46" s="53"/>
      <c r="L46" s="53"/>
      <c r="M46" s="53"/>
      <c r="N46" s="53"/>
      <c r="O46" s="53"/>
      <c r="P46" s="53"/>
      <c r="Q46" s="53"/>
      <c r="R46" s="53"/>
      <c r="S46" s="53"/>
      <c r="T46" s="53"/>
      <c r="U46" s="53"/>
      <c r="V46" s="53"/>
      <c r="W46" s="53"/>
      <c r="X46" s="53"/>
      <c r="Y46" s="53"/>
      <c r="Z46" s="53"/>
    </row>
    <row r="47" spans="1:26" ht="12.75" customHeight="1">
      <c r="A47" s="53"/>
      <c r="B47" s="60" t="s">
        <v>131</v>
      </c>
      <c r="C47" s="61" t="s">
        <v>132</v>
      </c>
      <c r="D47" s="60" t="s">
        <v>215</v>
      </c>
      <c r="E47" s="60" t="s">
        <v>216</v>
      </c>
      <c r="F47" s="60" t="s">
        <v>220</v>
      </c>
      <c r="G47" s="60" t="s">
        <v>221</v>
      </c>
      <c r="H47" s="64"/>
      <c r="I47" s="63"/>
      <c r="J47" s="53"/>
      <c r="K47" s="53"/>
      <c r="L47" s="53"/>
      <c r="M47" s="53"/>
      <c r="N47" s="53"/>
      <c r="O47" s="53"/>
      <c r="P47" s="53"/>
      <c r="Q47" s="53"/>
      <c r="R47" s="53"/>
      <c r="S47" s="53"/>
      <c r="T47" s="53"/>
      <c r="U47" s="53"/>
      <c r="V47" s="53"/>
      <c r="W47" s="53"/>
      <c r="X47" s="53"/>
      <c r="Y47" s="53"/>
      <c r="Z47" s="53"/>
    </row>
    <row r="48" spans="1:26" ht="12.75" customHeight="1">
      <c r="A48" s="53"/>
      <c r="B48" s="60" t="s">
        <v>131</v>
      </c>
      <c r="C48" s="61" t="s">
        <v>132</v>
      </c>
      <c r="D48" s="60" t="s">
        <v>215</v>
      </c>
      <c r="E48" s="60" t="s">
        <v>216</v>
      </c>
      <c r="F48" s="60" t="s">
        <v>222</v>
      </c>
      <c r="G48" s="60" t="s">
        <v>223</v>
      </c>
      <c r="H48" s="64"/>
      <c r="I48" s="63"/>
      <c r="J48" s="53"/>
      <c r="K48" s="53"/>
      <c r="L48" s="53"/>
      <c r="M48" s="53"/>
      <c r="N48" s="53"/>
      <c r="O48" s="53"/>
      <c r="P48" s="53"/>
      <c r="Q48" s="53"/>
      <c r="R48" s="53"/>
      <c r="S48" s="53"/>
      <c r="T48" s="53"/>
      <c r="U48" s="53"/>
      <c r="V48" s="53"/>
      <c r="W48" s="53"/>
      <c r="X48" s="53"/>
      <c r="Y48" s="53"/>
      <c r="Z48" s="53"/>
    </row>
    <row r="49" spans="1:26" ht="12.75" customHeight="1">
      <c r="A49" s="53"/>
      <c r="B49" s="60" t="s">
        <v>131</v>
      </c>
      <c r="C49" s="61" t="s">
        <v>132</v>
      </c>
      <c r="D49" s="60" t="s">
        <v>215</v>
      </c>
      <c r="E49" s="60" t="s">
        <v>216</v>
      </c>
      <c r="F49" s="60" t="s">
        <v>224</v>
      </c>
      <c r="G49" s="60" t="s">
        <v>225</v>
      </c>
      <c r="H49" s="64"/>
      <c r="I49" s="63"/>
      <c r="J49" s="53"/>
      <c r="K49" s="53"/>
      <c r="L49" s="53"/>
      <c r="M49" s="53"/>
      <c r="N49" s="53"/>
      <c r="O49" s="53"/>
      <c r="P49" s="53"/>
      <c r="Q49" s="53"/>
      <c r="R49" s="53"/>
      <c r="S49" s="53"/>
      <c r="T49" s="53"/>
      <c r="U49" s="53"/>
      <c r="V49" s="53"/>
      <c r="W49" s="53"/>
      <c r="X49" s="53"/>
      <c r="Y49" s="53"/>
      <c r="Z49" s="53"/>
    </row>
    <row r="50" spans="1:26" ht="12.75" customHeight="1">
      <c r="A50" s="53"/>
      <c r="B50" s="60" t="s">
        <v>131</v>
      </c>
      <c r="C50" s="61" t="s">
        <v>132</v>
      </c>
      <c r="D50" s="60" t="s">
        <v>215</v>
      </c>
      <c r="E50" s="60" t="s">
        <v>216</v>
      </c>
      <c r="F50" s="60" t="s">
        <v>226</v>
      </c>
      <c r="G50" s="60" t="s">
        <v>227</v>
      </c>
      <c r="H50" s="64"/>
      <c r="I50" s="63"/>
      <c r="J50" s="53"/>
      <c r="K50" s="53"/>
      <c r="L50" s="53"/>
      <c r="M50" s="53"/>
      <c r="N50" s="53"/>
      <c r="O50" s="53"/>
      <c r="P50" s="53"/>
      <c r="Q50" s="53"/>
      <c r="R50" s="53"/>
      <c r="S50" s="53"/>
      <c r="T50" s="53"/>
      <c r="U50" s="53"/>
      <c r="V50" s="53"/>
      <c r="W50" s="53"/>
      <c r="X50" s="53"/>
      <c r="Y50" s="53"/>
      <c r="Z50" s="53"/>
    </row>
    <row r="51" spans="1:26" ht="12.75" customHeight="1">
      <c r="A51" s="53"/>
      <c r="B51" s="60" t="s">
        <v>131</v>
      </c>
      <c r="C51" s="61" t="s">
        <v>132</v>
      </c>
      <c r="D51" s="60" t="s">
        <v>215</v>
      </c>
      <c r="E51" s="60" t="s">
        <v>216</v>
      </c>
      <c r="F51" s="60" t="s">
        <v>228</v>
      </c>
      <c r="G51" s="60" t="s">
        <v>229</v>
      </c>
      <c r="H51" s="64"/>
      <c r="I51" s="63"/>
      <c r="J51" s="53"/>
      <c r="K51" s="53"/>
      <c r="L51" s="53"/>
      <c r="M51" s="53"/>
      <c r="N51" s="53"/>
      <c r="O51" s="53"/>
      <c r="P51" s="53"/>
      <c r="Q51" s="53"/>
      <c r="R51" s="53"/>
      <c r="S51" s="53"/>
      <c r="T51" s="53"/>
      <c r="U51" s="53"/>
      <c r="V51" s="53"/>
      <c r="W51" s="53"/>
      <c r="X51" s="53"/>
      <c r="Y51" s="53"/>
      <c r="Z51" s="53"/>
    </row>
    <row r="52" spans="1:26" ht="12.75" customHeight="1">
      <c r="A52" s="53"/>
      <c r="B52" s="60" t="s">
        <v>131</v>
      </c>
      <c r="C52" s="61" t="s">
        <v>132</v>
      </c>
      <c r="D52" s="60" t="s">
        <v>215</v>
      </c>
      <c r="E52" s="60" t="s">
        <v>216</v>
      </c>
      <c r="F52" s="60" t="s">
        <v>230</v>
      </c>
      <c r="G52" s="60" t="s">
        <v>231</v>
      </c>
      <c r="H52" s="64"/>
      <c r="I52" s="63"/>
      <c r="J52" s="53"/>
      <c r="K52" s="53"/>
      <c r="L52" s="53"/>
      <c r="M52" s="53"/>
      <c r="N52" s="53"/>
      <c r="O52" s="53"/>
      <c r="P52" s="53"/>
      <c r="Q52" s="53"/>
      <c r="R52" s="53"/>
      <c r="S52" s="53"/>
      <c r="T52" s="53"/>
      <c r="U52" s="53"/>
      <c r="V52" s="53"/>
      <c r="W52" s="53"/>
      <c r="X52" s="53"/>
      <c r="Y52" s="53"/>
      <c r="Z52" s="53"/>
    </row>
    <row r="53" spans="1:26" ht="12.75" customHeight="1">
      <c r="A53" s="53"/>
      <c r="B53" s="60" t="s">
        <v>131</v>
      </c>
      <c r="C53" s="61" t="s">
        <v>132</v>
      </c>
      <c r="D53" s="60" t="s">
        <v>215</v>
      </c>
      <c r="E53" s="60" t="s">
        <v>216</v>
      </c>
      <c r="F53" s="60" t="s">
        <v>232</v>
      </c>
      <c r="G53" s="60" t="s">
        <v>233</v>
      </c>
      <c r="H53" s="64"/>
      <c r="I53" s="63"/>
      <c r="J53" s="53"/>
      <c r="K53" s="53"/>
      <c r="L53" s="53"/>
      <c r="M53" s="53"/>
      <c r="N53" s="53"/>
      <c r="O53" s="53"/>
      <c r="P53" s="53"/>
      <c r="Q53" s="53"/>
      <c r="R53" s="53"/>
      <c r="S53" s="53"/>
      <c r="T53" s="53"/>
      <c r="U53" s="53"/>
      <c r="V53" s="53"/>
      <c r="W53" s="53"/>
      <c r="X53" s="53"/>
      <c r="Y53" s="53"/>
      <c r="Z53" s="53"/>
    </row>
    <row r="54" spans="1:26" ht="12.75" customHeight="1">
      <c r="A54" s="53"/>
      <c r="B54" s="60" t="s">
        <v>131</v>
      </c>
      <c r="C54" s="61" t="s">
        <v>132</v>
      </c>
      <c r="D54" s="60" t="s">
        <v>234</v>
      </c>
      <c r="E54" s="60" t="s">
        <v>235</v>
      </c>
      <c r="F54" s="60" t="s">
        <v>234</v>
      </c>
      <c r="G54" s="60" t="s">
        <v>236</v>
      </c>
      <c r="H54" s="64"/>
      <c r="I54" s="63"/>
      <c r="J54" s="53"/>
      <c r="K54" s="53"/>
      <c r="L54" s="53"/>
      <c r="M54" s="53"/>
      <c r="N54" s="53"/>
      <c r="O54" s="53"/>
      <c r="P54" s="53"/>
      <c r="Q54" s="53"/>
      <c r="R54" s="53"/>
      <c r="S54" s="53"/>
      <c r="T54" s="53"/>
      <c r="U54" s="53"/>
      <c r="V54" s="53"/>
      <c r="W54" s="53"/>
      <c r="X54" s="53"/>
      <c r="Y54" s="53"/>
      <c r="Z54" s="53"/>
    </row>
    <row r="55" spans="1:26" ht="12.75" customHeight="1">
      <c r="A55" s="53"/>
      <c r="B55" s="60" t="s">
        <v>131</v>
      </c>
      <c r="C55" s="61" t="s">
        <v>132</v>
      </c>
      <c r="D55" s="60" t="s">
        <v>234</v>
      </c>
      <c r="E55" s="60" t="s">
        <v>235</v>
      </c>
      <c r="F55" s="60" t="s">
        <v>237</v>
      </c>
      <c r="G55" s="60" t="s">
        <v>238</v>
      </c>
      <c r="H55" s="64"/>
      <c r="I55" s="63"/>
      <c r="J55" s="53"/>
      <c r="K55" s="53"/>
      <c r="L55" s="53"/>
      <c r="M55" s="53"/>
      <c r="N55" s="53"/>
      <c r="O55" s="53"/>
      <c r="P55" s="53"/>
      <c r="Q55" s="53"/>
      <c r="R55" s="53"/>
      <c r="S55" s="53"/>
      <c r="T55" s="53"/>
      <c r="U55" s="53"/>
      <c r="V55" s="53"/>
      <c r="W55" s="53"/>
      <c r="X55" s="53"/>
      <c r="Y55" s="53"/>
      <c r="Z55" s="53"/>
    </row>
    <row r="56" spans="1:26" ht="12.75" customHeight="1">
      <c r="A56" s="53"/>
      <c r="B56" s="60" t="s">
        <v>131</v>
      </c>
      <c r="C56" s="61" t="s">
        <v>132</v>
      </c>
      <c r="D56" s="60" t="s">
        <v>234</v>
      </c>
      <c r="E56" s="60" t="s">
        <v>235</v>
      </c>
      <c r="F56" s="60" t="s">
        <v>239</v>
      </c>
      <c r="G56" s="60" t="s">
        <v>240</v>
      </c>
      <c r="H56" s="64"/>
      <c r="I56" s="63"/>
      <c r="J56" s="53"/>
      <c r="K56" s="53"/>
      <c r="L56" s="53"/>
      <c r="M56" s="53"/>
      <c r="N56" s="53"/>
      <c r="O56" s="53"/>
      <c r="P56" s="53"/>
      <c r="Q56" s="53"/>
      <c r="R56" s="53"/>
      <c r="S56" s="53"/>
      <c r="T56" s="53"/>
      <c r="U56" s="53"/>
      <c r="V56" s="53"/>
      <c r="W56" s="53"/>
      <c r="X56" s="53"/>
      <c r="Y56" s="53"/>
      <c r="Z56" s="53"/>
    </row>
    <row r="57" spans="1:26" ht="12.75" customHeight="1">
      <c r="A57" s="53"/>
      <c r="B57" s="60" t="s">
        <v>131</v>
      </c>
      <c r="C57" s="61" t="s">
        <v>132</v>
      </c>
      <c r="D57" s="60" t="s">
        <v>234</v>
      </c>
      <c r="E57" s="60" t="s">
        <v>235</v>
      </c>
      <c r="F57" s="60" t="s">
        <v>241</v>
      </c>
      <c r="G57" s="60" t="s">
        <v>242</v>
      </c>
      <c r="H57" s="64"/>
      <c r="I57" s="63"/>
      <c r="J57" s="53"/>
      <c r="K57" s="53"/>
      <c r="L57" s="53"/>
      <c r="M57" s="53"/>
      <c r="N57" s="53"/>
      <c r="O57" s="53"/>
      <c r="P57" s="53"/>
      <c r="Q57" s="53"/>
      <c r="R57" s="53"/>
      <c r="S57" s="53"/>
      <c r="T57" s="53"/>
      <c r="U57" s="53"/>
      <c r="V57" s="53"/>
      <c r="W57" s="53"/>
      <c r="X57" s="53"/>
      <c r="Y57" s="53"/>
      <c r="Z57" s="53"/>
    </row>
    <row r="58" spans="1:26" ht="12.75" customHeight="1">
      <c r="A58" s="53"/>
      <c r="B58" s="60" t="s">
        <v>131</v>
      </c>
      <c r="C58" s="61" t="s">
        <v>132</v>
      </c>
      <c r="D58" s="60" t="s">
        <v>243</v>
      </c>
      <c r="E58" s="60" t="s">
        <v>244</v>
      </c>
      <c r="F58" s="60" t="s">
        <v>243</v>
      </c>
      <c r="G58" s="60" t="s">
        <v>245</v>
      </c>
      <c r="H58" s="64"/>
      <c r="I58" s="63"/>
      <c r="J58" s="53"/>
      <c r="K58" s="53"/>
      <c r="L58" s="53"/>
      <c r="M58" s="53"/>
      <c r="N58" s="53"/>
      <c r="O58" s="53"/>
      <c r="P58" s="53"/>
      <c r="Q58" s="53"/>
      <c r="R58" s="53"/>
      <c r="S58" s="53"/>
      <c r="T58" s="53"/>
      <c r="U58" s="53"/>
      <c r="V58" s="53"/>
      <c r="W58" s="53"/>
      <c r="X58" s="53"/>
      <c r="Y58" s="53"/>
      <c r="Z58" s="53"/>
    </row>
    <row r="59" spans="1:26" ht="12.75" customHeight="1">
      <c r="A59" s="53"/>
      <c r="B59" s="60" t="s">
        <v>131</v>
      </c>
      <c r="C59" s="61" t="s">
        <v>132</v>
      </c>
      <c r="D59" s="60" t="s">
        <v>243</v>
      </c>
      <c r="E59" s="60" t="s">
        <v>244</v>
      </c>
      <c r="F59" s="60" t="s">
        <v>246</v>
      </c>
      <c r="G59" s="60" t="s">
        <v>247</v>
      </c>
      <c r="H59" s="64"/>
      <c r="I59" s="63"/>
      <c r="J59" s="53"/>
      <c r="K59" s="53"/>
      <c r="L59" s="53"/>
      <c r="M59" s="53"/>
      <c r="N59" s="53"/>
      <c r="O59" s="53"/>
      <c r="P59" s="53"/>
      <c r="Q59" s="53"/>
      <c r="R59" s="53"/>
      <c r="S59" s="53"/>
      <c r="T59" s="53"/>
      <c r="U59" s="53"/>
      <c r="V59" s="53"/>
      <c r="W59" s="53"/>
      <c r="X59" s="53"/>
      <c r="Y59" s="53"/>
      <c r="Z59" s="53"/>
    </row>
    <row r="60" spans="1:26" ht="12.75" customHeight="1">
      <c r="A60" s="53"/>
      <c r="B60" s="60" t="s">
        <v>131</v>
      </c>
      <c r="C60" s="61" t="s">
        <v>132</v>
      </c>
      <c r="D60" s="60" t="s">
        <v>243</v>
      </c>
      <c r="E60" s="60" t="s">
        <v>244</v>
      </c>
      <c r="F60" s="60" t="s">
        <v>248</v>
      </c>
      <c r="G60" s="60" t="s">
        <v>249</v>
      </c>
      <c r="H60" s="64"/>
      <c r="I60" s="63"/>
      <c r="J60" s="53"/>
      <c r="K60" s="53"/>
      <c r="L60" s="53"/>
      <c r="M60" s="53"/>
      <c r="N60" s="53"/>
      <c r="O60" s="53"/>
      <c r="P60" s="53"/>
      <c r="Q60" s="53"/>
      <c r="R60" s="53"/>
      <c r="S60" s="53"/>
      <c r="T60" s="53"/>
      <c r="U60" s="53"/>
      <c r="V60" s="53"/>
      <c r="W60" s="53"/>
      <c r="X60" s="53"/>
      <c r="Y60" s="53"/>
      <c r="Z60" s="53"/>
    </row>
    <row r="61" spans="1:26" ht="12.75" customHeight="1">
      <c r="A61" s="53"/>
      <c r="B61" s="60" t="s">
        <v>131</v>
      </c>
      <c r="C61" s="61" t="s">
        <v>132</v>
      </c>
      <c r="D61" s="60" t="s">
        <v>243</v>
      </c>
      <c r="E61" s="60" t="s">
        <v>244</v>
      </c>
      <c r="F61" s="60" t="s">
        <v>250</v>
      </c>
      <c r="G61" s="60" t="s">
        <v>251</v>
      </c>
      <c r="H61" s="64"/>
      <c r="I61" s="63"/>
      <c r="J61" s="53"/>
      <c r="K61" s="53"/>
      <c r="L61" s="53"/>
      <c r="M61" s="53"/>
      <c r="N61" s="53"/>
      <c r="O61" s="53"/>
      <c r="P61" s="53"/>
      <c r="Q61" s="53"/>
      <c r="R61" s="53"/>
      <c r="S61" s="53"/>
      <c r="T61" s="53"/>
      <c r="U61" s="53"/>
      <c r="V61" s="53"/>
      <c r="W61" s="53"/>
      <c r="X61" s="53"/>
      <c r="Y61" s="53"/>
      <c r="Z61" s="53"/>
    </row>
    <row r="62" spans="1:26" ht="12.75" customHeight="1">
      <c r="A62" s="53"/>
      <c r="B62" s="60" t="s">
        <v>131</v>
      </c>
      <c r="C62" s="61" t="s">
        <v>132</v>
      </c>
      <c r="D62" s="60" t="s">
        <v>243</v>
      </c>
      <c r="E62" s="60" t="s">
        <v>244</v>
      </c>
      <c r="F62" s="60" t="s">
        <v>252</v>
      </c>
      <c r="G62" s="60" t="s">
        <v>253</v>
      </c>
      <c r="H62" s="64"/>
      <c r="I62" s="63"/>
      <c r="J62" s="53"/>
      <c r="K62" s="53"/>
      <c r="L62" s="53"/>
      <c r="M62" s="53"/>
      <c r="N62" s="53"/>
      <c r="O62" s="53"/>
      <c r="P62" s="53"/>
      <c r="Q62" s="53"/>
      <c r="R62" s="53"/>
      <c r="S62" s="53"/>
      <c r="T62" s="53"/>
      <c r="U62" s="53"/>
      <c r="V62" s="53"/>
      <c r="W62" s="53"/>
      <c r="X62" s="53"/>
      <c r="Y62" s="53"/>
      <c r="Z62" s="53"/>
    </row>
    <row r="63" spans="1:26" ht="12.75" customHeight="1">
      <c r="A63" s="53"/>
      <c r="B63" s="60" t="s">
        <v>131</v>
      </c>
      <c r="C63" s="61" t="s">
        <v>132</v>
      </c>
      <c r="D63" s="60" t="s">
        <v>243</v>
      </c>
      <c r="E63" s="60" t="s">
        <v>244</v>
      </c>
      <c r="F63" s="60" t="s">
        <v>254</v>
      </c>
      <c r="G63" s="60" t="s">
        <v>255</v>
      </c>
      <c r="H63" s="64"/>
      <c r="I63" s="63"/>
      <c r="J63" s="53"/>
      <c r="K63" s="53"/>
      <c r="L63" s="53"/>
      <c r="M63" s="53"/>
      <c r="N63" s="53"/>
      <c r="O63" s="53"/>
      <c r="P63" s="53"/>
      <c r="Q63" s="53"/>
      <c r="R63" s="53"/>
      <c r="S63" s="53"/>
      <c r="T63" s="53"/>
      <c r="U63" s="53"/>
      <c r="V63" s="53"/>
      <c r="W63" s="53"/>
      <c r="X63" s="53"/>
      <c r="Y63" s="53"/>
      <c r="Z63" s="53"/>
    </row>
    <row r="64" spans="1:26" ht="12.75" customHeight="1">
      <c r="A64" s="53"/>
      <c r="B64" s="60" t="s">
        <v>131</v>
      </c>
      <c r="C64" s="61" t="s">
        <v>132</v>
      </c>
      <c r="D64" s="60" t="s">
        <v>243</v>
      </c>
      <c r="E64" s="60" t="s">
        <v>244</v>
      </c>
      <c r="F64" s="60" t="s">
        <v>256</v>
      </c>
      <c r="G64" s="60" t="s">
        <v>257</v>
      </c>
      <c r="H64" s="64"/>
      <c r="I64" s="63"/>
      <c r="J64" s="53"/>
      <c r="K64" s="53"/>
      <c r="L64" s="53"/>
      <c r="M64" s="53"/>
      <c r="N64" s="53"/>
      <c r="O64" s="53"/>
      <c r="P64" s="53"/>
      <c r="Q64" s="53"/>
      <c r="R64" s="53"/>
      <c r="S64" s="53"/>
      <c r="T64" s="53"/>
      <c r="U64" s="53"/>
      <c r="V64" s="53"/>
      <c r="W64" s="53"/>
      <c r="X64" s="53"/>
      <c r="Y64" s="53"/>
      <c r="Z64" s="53"/>
    </row>
    <row r="65" spans="1:26" ht="12.75" customHeight="1">
      <c r="A65" s="53"/>
      <c r="B65" s="60" t="s">
        <v>131</v>
      </c>
      <c r="C65" s="61" t="s">
        <v>132</v>
      </c>
      <c r="D65" s="60" t="s">
        <v>243</v>
      </c>
      <c r="E65" s="60" t="s">
        <v>244</v>
      </c>
      <c r="F65" s="60" t="s">
        <v>258</v>
      </c>
      <c r="G65" s="60" t="s">
        <v>259</v>
      </c>
      <c r="H65" s="64"/>
      <c r="I65" s="63"/>
      <c r="J65" s="53"/>
      <c r="K65" s="53"/>
      <c r="L65" s="53"/>
      <c r="M65" s="53"/>
      <c r="N65" s="53"/>
      <c r="O65" s="53"/>
      <c r="P65" s="53"/>
      <c r="Q65" s="53"/>
      <c r="R65" s="53"/>
      <c r="S65" s="53"/>
      <c r="T65" s="53"/>
      <c r="U65" s="53"/>
      <c r="V65" s="53"/>
      <c r="W65" s="53"/>
      <c r="X65" s="53"/>
      <c r="Y65" s="53"/>
      <c r="Z65" s="53"/>
    </row>
    <row r="66" spans="1:26" ht="12.75" customHeight="1">
      <c r="A66" s="53"/>
      <c r="B66" s="60" t="s">
        <v>131</v>
      </c>
      <c r="C66" s="61" t="s">
        <v>132</v>
      </c>
      <c r="D66" s="60" t="s">
        <v>260</v>
      </c>
      <c r="E66" s="60" t="s">
        <v>261</v>
      </c>
      <c r="F66" s="60" t="s">
        <v>260</v>
      </c>
      <c r="G66" s="60" t="s">
        <v>262</v>
      </c>
      <c r="H66" s="64"/>
      <c r="I66" s="63"/>
      <c r="J66" s="53"/>
      <c r="K66" s="53"/>
      <c r="L66" s="53"/>
      <c r="M66" s="53"/>
      <c r="N66" s="53"/>
      <c r="O66" s="53"/>
      <c r="P66" s="53"/>
      <c r="Q66" s="53"/>
      <c r="R66" s="53"/>
      <c r="S66" s="53"/>
      <c r="T66" s="53"/>
      <c r="U66" s="53"/>
      <c r="V66" s="53"/>
      <c r="W66" s="53"/>
      <c r="X66" s="53"/>
      <c r="Y66" s="53"/>
      <c r="Z66" s="53"/>
    </row>
    <row r="67" spans="1:26" ht="12.75" customHeight="1">
      <c r="A67" s="53"/>
      <c r="B67" s="60" t="s">
        <v>131</v>
      </c>
      <c r="C67" s="61" t="s">
        <v>132</v>
      </c>
      <c r="D67" s="60" t="s">
        <v>260</v>
      </c>
      <c r="E67" s="60" t="s">
        <v>261</v>
      </c>
      <c r="F67" s="60" t="s">
        <v>263</v>
      </c>
      <c r="G67" s="60" t="s">
        <v>264</v>
      </c>
      <c r="H67" s="64"/>
      <c r="I67" s="63"/>
      <c r="J67" s="53"/>
      <c r="K67" s="53"/>
      <c r="L67" s="53"/>
      <c r="M67" s="53"/>
      <c r="N67" s="53"/>
      <c r="O67" s="53"/>
      <c r="P67" s="53"/>
      <c r="Q67" s="53"/>
      <c r="R67" s="53"/>
      <c r="S67" s="53"/>
      <c r="T67" s="53"/>
      <c r="U67" s="53"/>
      <c r="V67" s="53"/>
      <c r="W67" s="53"/>
      <c r="X67" s="53"/>
      <c r="Y67" s="53"/>
      <c r="Z67" s="53"/>
    </row>
    <row r="68" spans="1:26" ht="12.75" customHeight="1">
      <c r="A68" s="53"/>
      <c r="B68" s="60" t="s">
        <v>131</v>
      </c>
      <c r="C68" s="61" t="s">
        <v>132</v>
      </c>
      <c r="D68" s="60" t="s">
        <v>265</v>
      </c>
      <c r="E68" s="60" t="s">
        <v>266</v>
      </c>
      <c r="F68" s="60" t="s">
        <v>265</v>
      </c>
      <c r="G68" s="60" t="s">
        <v>267</v>
      </c>
      <c r="H68" s="64"/>
      <c r="I68" s="63"/>
      <c r="J68" s="53"/>
      <c r="K68" s="53"/>
      <c r="L68" s="53"/>
      <c r="M68" s="53"/>
      <c r="N68" s="53"/>
      <c r="O68" s="53"/>
      <c r="P68" s="53"/>
      <c r="Q68" s="53"/>
      <c r="R68" s="53"/>
      <c r="S68" s="53"/>
      <c r="T68" s="53"/>
      <c r="U68" s="53"/>
      <c r="V68" s="53"/>
      <c r="W68" s="53"/>
      <c r="X68" s="53"/>
      <c r="Y68" s="53"/>
      <c r="Z68" s="53"/>
    </row>
    <row r="69" spans="1:26" ht="12.75" customHeight="1">
      <c r="A69" s="53"/>
      <c r="B69" s="60" t="s">
        <v>131</v>
      </c>
      <c r="C69" s="61" t="s">
        <v>132</v>
      </c>
      <c r="D69" s="60" t="s">
        <v>265</v>
      </c>
      <c r="E69" s="60" t="s">
        <v>266</v>
      </c>
      <c r="F69" s="60" t="s">
        <v>268</v>
      </c>
      <c r="G69" s="60" t="s">
        <v>269</v>
      </c>
      <c r="H69" s="64"/>
      <c r="I69" s="63"/>
      <c r="J69" s="53"/>
      <c r="K69" s="53"/>
      <c r="L69" s="53"/>
      <c r="M69" s="53"/>
      <c r="N69" s="53"/>
      <c r="O69" s="53"/>
      <c r="P69" s="53"/>
      <c r="Q69" s="53"/>
      <c r="R69" s="53"/>
      <c r="S69" s="53"/>
      <c r="T69" s="53"/>
      <c r="U69" s="53"/>
      <c r="V69" s="53"/>
      <c r="W69" s="53"/>
      <c r="X69" s="53"/>
      <c r="Y69" s="53"/>
      <c r="Z69" s="53"/>
    </row>
    <row r="70" spans="1:26" ht="12.75" customHeight="1">
      <c r="A70" s="53"/>
      <c r="B70" s="60" t="s">
        <v>131</v>
      </c>
      <c r="C70" s="61" t="s">
        <v>132</v>
      </c>
      <c r="D70" s="60" t="s">
        <v>270</v>
      </c>
      <c r="E70" s="60" t="s">
        <v>271</v>
      </c>
      <c r="F70" s="60" t="s">
        <v>272</v>
      </c>
      <c r="G70" s="60" t="s">
        <v>273</v>
      </c>
      <c r="H70" s="64"/>
      <c r="I70" s="63"/>
      <c r="J70" s="53"/>
      <c r="K70" s="53"/>
      <c r="L70" s="53"/>
      <c r="M70" s="53"/>
      <c r="N70" s="53"/>
      <c r="O70" s="53"/>
      <c r="P70" s="53"/>
      <c r="Q70" s="53"/>
      <c r="R70" s="53"/>
      <c r="S70" s="53"/>
      <c r="T70" s="53"/>
      <c r="U70" s="53"/>
      <c r="V70" s="53"/>
      <c r="W70" s="53"/>
      <c r="X70" s="53"/>
      <c r="Y70" s="53"/>
      <c r="Z70" s="53"/>
    </row>
    <row r="71" spans="1:26" ht="12.75" customHeight="1">
      <c r="A71" s="53"/>
      <c r="B71" s="60" t="s">
        <v>131</v>
      </c>
      <c r="C71" s="61" t="s">
        <v>132</v>
      </c>
      <c r="D71" s="60" t="s">
        <v>270</v>
      </c>
      <c r="E71" s="60" t="s">
        <v>271</v>
      </c>
      <c r="F71" s="60" t="s">
        <v>274</v>
      </c>
      <c r="G71" s="60" t="s">
        <v>275</v>
      </c>
      <c r="H71" s="64"/>
      <c r="I71" s="63"/>
      <c r="J71" s="53"/>
      <c r="K71" s="53"/>
      <c r="L71" s="53"/>
      <c r="M71" s="53"/>
      <c r="N71" s="53"/>
      <c r="O71" s="53"/>
      <c r="P71" s="53"/>
      <c r="Q71" s="53"/>
      <c r="R71" s="53"/>
      <c r="S71" s="53"/>
      <c r="T71" s="53"/>
      <c r="U71" s="53"/>
      <c r="V71" s="53"/>
      <c r="W71" s="53"/>
      <c r="X71" s="53"/>
      <c r="Y71" s="53"/>
      <c r="Z71" s="53"/>
    </row>
    <row r="72" spans="1:26" ht="12.75" customHeight="1">
      <c r="A72" s="53"/>
      <c r="B72" s="60" t="s">
        <v>131</v>
      </c>
      <c r="C72" s="61" t="s">
        <v>132</v>
      </c>
      <c r="D72" s="60" t="s">
        <v>270</v>
      </c>
      <c r="E72" s="60" t="s">
        <v>271</v>
      </c>
      <c r="F72" s="60" t="s">
        <v>276</v>
      </c>
      <c r="G72" s="60" t="s">
        <v>277</v>
      </c>
      <c r="H72" s="64"/>
      <c r="I72" s="63"/>
      <c r="J72" s="53"/>
      <c r="K72" s="53"/>
      <c r="L72" s="53"/>
      <c r="M72" s="53"/>
      <c r="N72" s="53"/>
      <c r="O72" s="53"/>
      <c r="P72" s="53"/>
      <c r="Q72" s="53"/>
      <c r="R72" s="53"/>
      <c r="S72" s="53"/>
      <c r="T72" s="53"/>
      <c r="U72" s="53"/>
      <c r="V72" s="53"/>
      <c r="W72" s="53"/>
      <c r="X72" s="53"/>
      <c r="Y72" s="53"/>
      <c r="Z72" s="53"/>
    </row>
    <row r="73" spans="1:26" ht="12.75" customHeight="1">
      <c r="A73" s="53"/>
      <c r="B73" s="60" t="s">
        <v>131</v>
      </c>
      <c r="C73" s="61" t="s">
        <v>132</v>
      </c>
      <c r="D73" s="60" t="s">
        <v>270</v>
      </c>
      <c r="E73" s="60" t="s">
        <v>271</v>
      </c>
      <c r="F73" s="60" t="s">
        <v>278</v>
      </c>
      <c r="G73" s="60" t="s">
        <v>279</v>
      </c>
      <c r="H73" s="64"/>
      <c r="I73" s="63"/>
      <c r="J73" s="53"/>
      <c r="K73" s="53"/>
      <c r="L73" s="53"/>
      <c r="M73" s="53"/>
      <c r="N73" s="53"/>
      <c r="O73" s="53"/>
      <c r="P73" s="53"/>
      <c r="Q73" s="53"/>
      <c r="R73" s="53"/>
      <c r="S73" s="53"/>
      <c r="T73" s="53"/>
      <c r="U73" s="53"/>
      <c r="V73" s="53"/>
      <c r="W73" s="53"/>
      <c r="X73" s="53"/>
      <c r="Y73" s="53"/>
      <c r="Z73" s="53"/>
    </row>
    <row r="74" spans="1:26" ht="12.75" customHeight="1">
      <c r="A74" s="53"/>
      <c r="B74" s="60" t="s">
        <v>131</v>
      </c>
      <c r="C74" s="61" t="s">
        <v>132</v>
      </c>
      <c r="D74" s="60" t="s">
        <v>270</v>
      </c>
      <c r="E74" s="60" t="s">
        <v>271</v>
      </c>
      <c r="F74" s="60" t="s">
        <v>280</v>
      </c>
      <c r="G74" s="60" t="s">
        <v>281</v>
      </c>
      <c r="H74" s="64"/>
      <c r="I74" s="63"/>
      <c r="J74" s="53"/>
      <c r="K74" s="53"/>
      <c r="L74" s="53"/>
      <c r="M74" s="53"/>
      <c r="N74" s="53"/>
      <c r="O74" s="53"/>
      <c r="P74" s="53"/>
      <c r="Q74" s="53"/>
      <c r="R74" s="53"/>
      <c r="S74" s="53"/>
      <c r="T74" s="53"/>
      <c r="U74" s="53"/>
      <c r="V74" s="53"/>
      <c r="W74" s="53"/>
      <c r="X74" s="53"/>
      <c r="Y74" s="53"/>
      <c r="Z74" s="53"/>
    </row>
    <row r="75" spans="1:26" ht="12.75" customHeight="1">
      <c r="A75" s="53"/>
      <c r="B75" s="60" t="s">
        <v>131</v>
      </c>
      <c r="C75" s="61" t="s">
        <v>132</v>
      </c>
      <c r="D75" s="60" t="s">
        <v>282</v>
      </c>
      <c r="E75" s="60" t="s">
        <v>283</v>
      </c>
      <c r="F75" s="60" t="s">
        <v>282</v>
      </c>
      <c r="G75" s="60" t="s">
        <v>284</v>
      </c>
      <c r="H75" s="64"/>
      <c r="I75" s="63"/>
      <c r="J75" s="53"/>
      <c r="K75" s="53"/>
      <c r="L75" s="53"/>
      <c r="M75" s="53"/>
      <c r="N75" s="53"/>
      <c r="O75" s="53"/>
      <c r="P75" s="53"/>
      <c r="Q75" s="53"/>
      <c r="R75" s="53"/>
      <c r="S75" s="53"/>
      <c r="T75" s="53"/>
      <c r="U75" s="53"/>
      <c r="V75" s="53"/>
      <c r="W75" s="53"/>
      <c r="X75" s="53"/>
      <c r="Y75" s="53"/>
      <c r="Z75" s="53"/>
    </row>
    <row r="76" spans="1:26" ht="12.75" customHeight="1">
      <c r="A76" s="53"/>
      <c r="B76" s="60" t="s">
        <v>131</v>
      </c>
      <c r="C76" s="61" t="s">
        <v>132</v>
      </c>
      <c r="D76" s="60" t="s">
        <v>282</v>
      </c>
      <c r="E76" s="60" t="s">
        <v>283</v>
      </c>
      <c r="F76" s="60" t="s">
        <v>285</v>
      </c>
      <c r="G76" s="60" t="s">
        <v>286</v>
      </c>
      <c r="H76" s="64"/>
      <c r="I76" s="63"/>
      <c r="J76" s="53"/>
      <c r="K76" s="53"/>
      <c r="L76" s="53"/>
      <c r="M76" s="53"/>
      <c r="N76" s="53"/>
      <c r="O76" s="53"/>
      <c r="P76" s="53"/>
      <c r="Q76" s="53"/>
      <c r="R76" s="53"/>
      <c r="S76" s="53"/>
      <c r="T76" s="53"/>
      <c r="U76" s="53"/>
      <c r="V76" s="53"/>
      <c r="W76" s="53"/>
      <c r="X76" s="53"/>
      <c r="Y76" s="53"/>
      <c r="Z76" s="53"/>
    </row>
    <row r="77" spans="1:26" ht="12.75" customHeight="1">
      <c r="A77" s="53"/>
      <c r="B77" s="60" t="s">
        <v>131</v>
      </c>
      <c r="C77" s="61" t="s">
        <v>132</v>
      </c>
      <c r="D77" s="60" t="s">
        <v>282</v>
      </c>
      <c r="E77" s="60" t="s">
        <v>283</v>
      </c>
      <c r="F77" s="60" t="s">
        <v>287</v>
      </c>
      <c r="G77" s="60" t="s">
        <v>288</v>
      </c>
      <c r="H77" s="64"/>
      <c r="I77" s="63"/>
      <c r="J77" s="53"/>
      <c r="K77" s="53"/>
      <c r="L77" s="53"/>
      <c r="M77" s="53"/>
      <c r="N77" s="53"/>
      <c r="O77" s="53"/>
      <c r="P77" s="53"/>
      <c r="Q77" s="53"/>
      <c r="R77" s="53"/>
      <c r="S77" s="53"/>
      <c r="T77" s="53"/>
      <c r="U77" s="53"/>
      <c r="V77" s="53"/>
      <c r="W77" s="53"/>
      <c r="X77" s="53"/>
      <c r="Y77" s="53"/>
      <c r="Z77" s="53"/>
    </row>
    <row r="78" spans="1:26" ht="12.75" customHeight="1">
      <c r="A78" s="53"/>
      <c r="B78" s="60" t="s">
        <v>131</v>
      </c>
      <c r="C78" s="61" t="s">
        <v>132</v>
      </c>
      <c r="D78" s="60" t="s">
        <v>282</v>
      </c>
      <c r="E78" s="60" t="s">
        <v>283</v>
      </c>
      <c r="F78" s="60" t="s">
        <v>289</v>
      </c>
      <c r="G78" s="60" t="s">
        <v>290</v>
      </c>
      <c r="H78" s="64"/>
      <c r="I78" s="63"/>
      <c r="J78" s="53"/>
      <c r="K78" s="53"/>
      <c r="L78" s="53"/>
      <c r="M78" s="53"/>
      <c r="N78" s="53"/>
      <c r="O78" s="53"/>
      <c r="P78" s="53"/>
      <c r="Q78" s="53"/>
      <c r="R78" s="53"/>
      <c r="S78" s="53"/>
      <c r="T78" s="53"/>
      <c r="U78" s="53"/>
      <c r="V78" s="53"/>
      <c r="W78" s="53"/>
      <c r="X78" s="53"/>
      <c r="Y78" s="53"/>
      <c r="Z78" s="53"/>
    </row>
    <row r="79" spans="1:26" ht="12.75" customHeight="1">
      <c r="A79" s="53"/>
      <c r="B79" s="60" t="s">
        <v>131</v>
      </c>
      <c r="C79" s="61" t="s">
        <v>132</v>
      </c>
      <c r="D79" s="60" t="s">
        <v>282</v>
      </c>
      <c r="E79" s="60" t="s">
        <v>283</v>
      </c>
      <c r="F79" s="60" t="s">
        <v>291</v>
      </c>
      <c r="G79" s="60" t="s">
        <v>292</v>
      </c>
      <c r="H79" s="64"/>
      <c r="I79" s="63"/>
      <c r="J79" s="53"/>
      <c r="K79" s="53"/>
      <c r="L79" s="53"/>
      <c r="M79" s="53"/>
      <c r="N79" s="53"/>
      <c r="O79" s="53"/>
      <c r="P79" s="53"/>
      <c r="Q79" s="53"/>
      <c r="R79" s="53"/>
      <c r="S79" s="53"/>
      <c r="T79" s="53"/>
      <c r="U79" s="53"/>
      <c r="V79" s="53"/>
      <c r="W79" s="53"/>
      <c r="X79" s="53"/>
      <c r="Y79" s="53"/>
      <c r="Z79" s="53"/>
    </row>
    <row r="80" spans="1:26" ht="12.75" customHeight="1">
      <c r="A80" s="53"/>
      <c r="B80" s="60" t="s">
        <v>131</v>
      </c>
      <c r="C80" s="61" t="s">
        <v>132</v>
      </c>
      <c r="D80" s="60" t="s">
        <v>282</v>
      </c>
      <c r="E80" s="60" t="s">
        <v>283</v>
      </c>
      <c r="F80" s="60" t="s">
        <v>293</v>
      </c>
      <c r="G80" s="60" t="s">
        <v>294</v>
      </c>
      <c r="H80" s="64"/>
      <c r="I80" s="63"/>
      <c r="J80" s="53"/>
      <c r="K80" s="53"/>
      <c r="L80" s="53"/>
      <c r="M80" s="53"/>
      <c r="N80" s="53"/>
      <c r="O80" s="53"/>
      <c r="P80" s="53"/>
      <c r="Q80" s="53"/>
      <c r="R80" s="53"/>
      <c r="S80" s="53"/>
      <c r="T80" s="53"/>
      <c r="U80" s="53"/>
      <c r="V80" s="53"/>
      <c r="W80" s="53"/>
      <c r="X80" s="53"/>
      <c r="Y80" s="53"/>
      <c r="Z80" s="53"/>
    </row>
    <row r="81" spans="1:26" ht="12.75" customHeight="1">
      <c r="A81" s="53"/>
      <c r="B81" s="60" t="s">
        <v>131</v>
      </c>
      <c r="C81" s="61" t="s">
        <v>132</v>
      </c>
      <c r="D81" s="60" t="s">
        <v>282</v>
      </c>
      <c r="E81" s="60" t="s">
        <v>283</v>
      </c>
      <c r="F81" s="60" t="s">
        <v>295</v>
      </c>
      <c r="G81" s="60" t="s">
        <v>296</v>
      </c>
      <c r="H81" s="64"/>
      <c r="I81" s="63"/>
      <c r="J81" s="53"/>
      <c r="K81" s="53"/>
      <c r="L81" s="53"/>
      <c r="M81" s="53"/>
      <c r="N81" s="53"/>
      <c r="O81" s="53"/>
      <c r="P81" s="53"/>
      <c r="Q81" s="53"/>
      <c r="R81" s="53"/>
      <c r="S81" s="53"/>
      <c r="T81" s="53"/>
      <c r="U81" s="53"/>
      <c r="V81" s="53"/>
      <c r="W81" s="53"/>
      <c r="X81" s="53"/>
      <c r="Y81" s="53"/>
      <c r="Z81" s="53"/>
    </row>
    <row r="82" spans="1:26" ht="12.75" customHeight="1">
      <c r="A82" s="53"/>
      <c r="B82" s="60" t="s">
        <v>131</v>
      </c>
      <c r="C82" s="61" t="s">
        <v>132</v>
      </c>
      <c r="D82" s="60" t="s">
        <v>297</v>
      </c>
      <c r="E82" s="60" t="s">
        <v>298</v>
      </c>
      <c r="F82" s="60" t="s">
        <v>299</v>
      </c>
      <c r="G82" s="60" t="s">
        <v>300</v>
      </c>
      <c r="H82" s="64"/>
      <c r="I82" s="63"/>
      <c r="J82" s="53"/>
      <c r="K82" s="53"/>
      <c r="L82" s="53"/>
      <c r="M82" s="53"/>
      <c r="N82" s="53"/>
      <c r="O82" s="53"/>
      <c r="P82" s="53"/>
      <c r="Q82" s="53"/>
      <c r="R82" s="53"/>
      <c r="S82" s="53"/>
      <c r="T82" s="53"/>
      <c r="U82" s="53"/>
      <c r="V82" s="53"/>
      <c r="W82" s="53"/>
      <c r="X82" s="53"/>
      <c r="Y82" s="53"/>
      <c r="Z82" s="53"/>
    </row>
    <row r="83" spans="1:26" ht="12.75" customHeight="1">
      <c r="A83" s="53"/>
      <c r="B83" s="60" t="s">
        <v>131</v>
      </c>
      <c r="C83" s="61" t="s">
        <v>132</v>
      </c>
      <c r="D83" s="60" t="s">
        <v>297</v>
      </c>
      <c r="E83" s="60" t="s">
        <v>298</v>
      </c>
      <c r="F83" s="60" t="s">
        <v>301</v>
      </c>
      <c r="G83" s="60" t="s">
        <v>302</v>
      </c>
      <c r="H83" s="64"/>
      <c r="I83" s="63"/>
      <c r="J83" s="53"/>
      <c r="K83" s="53"/>
      <c r="L83" s="53"/>
      <c r="M83" s="53"/>
      <c r="N83" s="53"/>
      <c r="O83" s="53"/>
      <c r="P83" s="53"/>
      <c r="Q83" s="53"/>
      <c r="R83" s="53"/>
      <c r="S83" s="53"/>
      <c r="T83" s="53"/>
      <c r="U83" s="53"/>
      <c r="V83" s="53"/>
      <c r="W83" s="53"/>
      <c r="X83" s="53"/>
      <c r="Y83" s="53"/>
      <c r="Z83" s="53"/>
    </row>
    <row r="84" spans="1:26" ht="12.75" customHeight="1">
      <c r="A84" s="53"/>
      <c r="B84" s="60" t="s">
        <v>131</v>
      </c>
      <c r="C84" s="61" t="s">
        <v>132</v>
      </c>
      <c r="D84" s="60" t="s">
        <v>303</v>
      </c>
      <c r="E84" s="60" t="s">
        <v>304</v>
      </c>
      <c r="F84" s="60" t="s">
        <v>303</v>
      </c>
      <c r="G84" s="60" t="s">
        <v>305</v>
      </c>
      <c r="H84" s="64"/>
      <c r="I84" s="63"/>
      <c r="J84" s="53"/>
      <c r="K84" s="53"/>
      <c r="L84" s="53"/>
      <c r="M84" s="53"/>
      <c r="N84" s="53"/>
      <c r="O84" s="53"/>
      <c r="P84" s="53"/>
      <c r="Q84" s="53"/>
      <c r="R84" s="53"/>
      <c r="S84" s="53"/>
      <c r="T84" s="53"/>
      <c r="U84" s="53"/>
      <c r="V84" s="53"/>
      <c r="W84" s="53"/>
      <c r="X84" s="53"/>
      <c r="Y84" s="53"/>
      <c r="Z84" s="53"/>
    </row>
    <row r="85" spans="1:26" ht="12.75" customHeight="1">
      <c r="A85" s="53"/>
      <c r="B85" s="60" t="s">
        <v>131</v>
      </c>
      <c r="C85" s="61" t="s">
        <v>132</v>
      </c>
      <c r="D85" s="60" t="s">
        <v>303</v>
      </c>
      <c r="E85" s="60" t="s">
        <v>304</v>
      </c>
      <c r="F85" s="60" t="s">
        <v>306</v>
      </c>
      <c r="G85" s="60" t="s">
        <v>307</v>
      </c>
      <c r="H85" s="64"/>
      <c r="I85" s="63"/>
      <c r="J85" s="53"/>
      <c r="K85" s="53"/>
      <c r="L85" s="53"/>
      <c r="M85" s="53"/>
      <c r="N85" s="53"/>
      <c r="O85" s="53"/>
      <c r="P85" s="53"/>
      <c r="Q85" s="53"/>
      <c r="R85" s="53"/>
      <c r="S85" s="53"/>
      <c r="T85" s="53"/>
      <c r="U85" s="53"/>
      <c r="V85" s="53"/>
      <c r="W85" s="53"/>
      <c r="X85" s="53"/>
      <c r="Y85" s="53"/>
      <c r="Z85" s="53"/>
    </row>
    <row r="86" spans="1:26" ht="12.75" customHeight="1">
      <c r="A86" s="53"/>
      <c r="B86" s="60" t="s">
        <v>131</v>
      </c>
      <c r="C86" s="61" t="s">
        <v>132</v>
      </c>
      <c r="D86" s="60" t="s">
        <v>303</v>
      </c>
      <c r="E86" s="60" t="s">
        <v>304</v>
      </c>
      <c r="F86" s="60" t="s">
        <v>308</v>
      </c>
      <c r="G86" s="60" t="s">
        <v>309</v>
      </c>
      <c r="H86" s="64"/>
      <c r="I86" s="63"/>
      <c r="J86" s="53"/>
      <c r="K86" s="53"/>
      <c r="L86" s="53"/>
      <c r="M86" s="53"/>
      <c r="N86" s="53"/>
      <c r="O86" s="53"/>
      <c r="P86" s="53"/>
      <c r="Q86" s="53"/>
      <c r="R86" s="53"/>
      <c r="S86" s="53"/>
      <c r="T86" s="53"/>
      <c r="U86" s="53"/>
      <c r="V86" s="53"/>
      <c r="W86" s="53"/>
      <c r="X86" s="53"/>
      <c r="Y86" s="53"/>
      <c r="Z86" s="53"/>
    </row>
    <row r="87" spans="1:26" ht="12.75" customHeight="1">
      <c r="A87" s="53"/>
      <c r="B87" s="60" t="s">
        <v>131</v>
      </c>
      <c r="C87" s="61" t="s">
        <v>132</v>
      </c>
      <c r="D87" s="60" t="s">
        <v>303</v>
      </c>
      <c r="E87" s="60" t="s">
        <v>304</v>
      </c>
      <c r="F87" s="60" t="s">
        <v>310</v>
      </c>
      <c r="G87" s="60" t="s">
        <v>311</v>
      </c>
      <c r="H87" s="64"/>
      <c r="I87" s="63"/>
      <c r="J87" s="53"/>
      <c r="K87" s="53"/>
      <c r="L87" s="53"/>
      <c r="M87" s="53"/>
      <c r="N87" s="53"/>
      <c r="O87" s="53"/>
      <c r="P87" s="53"/>
      <c r="Q87" s="53"/>
      <c r="R87" s="53"/>
      <c r="S87" s="53"/>
      <c r="T87" s="53"/>
      <c r="U87" s="53"/>
      <c r="V87" s="53"/>
      <c r="W87" s="53"/>
      <c r="X87" s="53"/>
      <c r="Y87" s="53"/>
      <c r="Z87" s="53"/>
    </row>
    <row r="88" spans="1:26" ht="12.75" customHeight="1">
      <c r="A88" s="53"/>
      <c r="B88" s="60" t="s">
        <v>131</v>
      </c>
      <c r="C88" s="61" t="s">
        <v>132</v>
      </c>
      <c r="D88" s="60" t="s">
        <v>303</v>
      </c>
      <c r="E88" s="60" t="s">
        <v>304</v>
      </c>
      <c r="F88" s="60" t="s">
        <v>312</v>
      </c>
      <c r="G88" s="60" t="s">
        <v>313</v>
      </c>
      <c r="H88" s="64"/>
      <c r="I88" s="63"/>
      <c r="J88" s="53"/>
      <c r="K88" s="53"/>
      <c r="L88" s="53"/>
      <c r="M88" s="53"/>
      <c r="N88" s="53"/>
      <c r="O88" s="53"/>
      <c r="P88" s="53"/>
      <c r="Q88" s="53"/>
      <c r="R88" s="53"/>
      <c r="S88" s="53"/>
      <c r="T88" s="53"/>
      <c r="U88" s="53"/>
      <c r="V88" s="53"/>
      <c r="W88" s="53"/>
      <c r="X88" s="53"/>
      <c r="Y88" s="53"/>
      <c r="Z88" s="53"/>
    </row>
    <row r="89" spans="1:26" ht="12.75" customHeight="1">
      <c r="A89" s="53"/>
      <c r="B89" s="60" t="s">
        <v>131</v>
      </c>
      <c r="C89" s="61" t="s">
        <v>132</v>
      </c>
      <c r="D89" s="60" t="s">
        <v>314</v>
      </c>
      <c r="E89" s="60" t="s">
        <v>315</v>
      </c>
      <c r="F89" s="60" t="s">
        <v>314</v>
      </c>
      <c r="G89" s="60" t="s">
        <v>316</v>
      </c>
      <c r="H89" s="64"/>
      <c r="I89" s="63"/>
      <c r="J89" s="53"/>
      <c r="K89" s="53"/>
      <c r="L89" s="53"/>
      <c r="M89" s="53"/>
      <c r="N89" s="53"/>
      <c r="O89" s="53"/>
      <c r="P89" s="53"/>
      <c r="Q89" s="53"/>
      <c r="R89" s="53"/>
      <c r="S89" s="53"/>
      <c r="T89" s="53"/>
      <c r="U89" s="53"/>
      <c r="V89" s="53"/>
      <c r="W89" s="53"/>
      <c r="X89" s="53"/>
      <c r="Y89" s="53"/>
      <c r="Z89" s="53"/>
    </row>
    <row r="90" spans="1:26" ht="12.75" customHeight="1">
      <c r="A90" s="53"/>
      <c r="B90" s="60" t="s">
        <v>131</v>
      </c>
      <c r="C90" s="61" t="s">
        <v>132</v>
      </c>
      <c r="D90" s="60" t="s">
        <v>314</v>
      </c>
      <c r="E90" s="60" t="s">
        <v>315</v>
      </c>
      <c r="F90" s="60" t="s">
        <v>317</v>
      </c>
      <c r="G90" s="60" t="s">
        <v>318</v>
      </c>
      <c r="H90" s="64"/>
      <c r="I90" s="63"/>
      <c r="J90" s="53"/>
      <c r="K90" s="53"/>
      <c r="L90" s="53"/>
      <c r="M90" s="53"/>
      <c r="N90" s="53"/>
      <c r="O90" s="53"/>
      <c r="P90" s="53"/>
      <c r="Q90" s="53"/>
      <c r="R90" s="53"/>
      <c r="S90" s="53"/>
      <c r="T90" s="53"/>
      <c r="U90" s="53"/>
      <c r="V90" s="53"/>
      <c r="W90" s="53"/>
      <c r="X90" s="53"/>
      <c r="Y90" s="53"/>
      <c r="Z90" s="53"/>
    </row>
    <row r="91" spans="1:26" ht="12.75" customHeight="1">
      <c r="A91" s="53"/>
      <c r="B91" s="60" t="s">
        <v>131</v>
      </c>
      <c r="C91" s="61" t="s">
        <v>132</v>
      </c>
      <c r="D91" s="60" t="s">
        <v>319</v>
      </c>
      <c r="E91" s="60" t="s">
        <v>320</v>
      </c>
      <c r="F91" s="60" t="s">
        <v>319</v>
      </c>
      <c r="G91" s="60" t="s">
        <v>321</v>
      </c>
      <c r="H91" s="64"/>
      <c r="I91" s="63"/>
      <c r="J91" s="53"/>
      <c r="K91" s="53"/>
      <c r="L91" s="53"/>
      <c r="M91" s="53"/>
      <c r="N91" s="53"/>
      <c r="O91" s="53"/>
      <c r="P91" s="53"/>
      <c r="Q91" s="53"/>
      <c r="R91" s="53"/>
      <c r="S91" s="53"/>
      <c r="T91" s="53"/>
      <c r="U91" s="53"/>
      <c r="V91" s="53"/>
      <c r="W91" s="53"/>
      <c r="X91" s="53"/>
      <c r="Y91" s="53"/>
      <c r="Z91" s="53"/>
    </row>
    <row r="92" spans="1:26" ht="12.75" customHeight="1">
      <c r="A92" s="53"/>
      <c r="B92" s="60" t="s">
        <v>131</v>
      </c>
      <c r="C92" s="61" t="s">
        <v>132</v>
      </c>
      <c r="D92" s="60" t="s">
        <v>319</v>
      </c>
      <c r="E92" s="60" t="s">
        <v>320</v>
      </c>
      <c r="F92" s="60" t="s">
        <v>322</v>
      </c>
      <c r="G92" s="60" t="s">
        <v>323</v>
      </c>
      <c r="H92" s="64"/>
      <c r="I92" s="63"/>
      <c r="J92" s="53"/>
      <c r="K92" s="53"/>
      <c r="L92" s="53"/>
      <c r="M92" s="53"/>
      <c r="N92" s="53"/>
      <c r="O92" s="53"/>
      <c r="P92" s="53"/>
      <c r="Q92" s="53"/>
      <c r="R92" s="53"/>
      <c r="S92" s="53"/>
      <c r="T92" s="53"/>
      <c r="U92" s="53"/>
      <c r="V92" s="53"/>
      <c r="W92" s="53"/>
      <c r="X92" s="53"/>
      <c r="Y92" s="53"/>
      <c r="Z92" s="53"/>
    </row>
    <row r="93" spans="1:26" ht="12.75" customHeight="1">
      <c r="A93" s="53"/>
      <c r="B93" s="60" t="s">
        <v>131</v>
      </c>
      <c r="C93" s="61" t="s">
        <v>132</v>
      </c>
      <c r="D93" s="60" t="s">
        <v>319</v>
      </c>
      <c r="E93" s="60" t="s">
        <v>320</v>
      </c>
      <c r="F93" s="60" t="s">
        <v>324</v>
      </c>
      <c r="G93" s="60" t="s">
        <v>325</v>
      </c>
      <c r="H93" s="64"/>
      <c r="I93" s="63"/>
      <c r="J93" s="53"/>
      <c r="K93" s="53"/>
      <c r="L93" s="53"/>
      <c r="M93" s="53"/>
      <c r="N93" s="53"/>
      <c r="O93" s="53"/>
      <c r="P93" s="53"/>
      <c r="Q93" s="53"/>
      <c r="R93" s="53"/>
      <c r="S93" s="53"/>
      <c r="T93" s="53"/>
      <c r="U93" s="53"/>
      <c r="V93" s="53"/>
      <c r="W93" s="53"/>
      <c r="X93" s="53"/>
      <c r="Y93" s="53"/>
      <c r="Z93" s="53"/>
    </row>
    <row r="94" spans="1:26" ht="12.75" customHeight="1">
      <c r="A94" s="53"/>
      <c r="B94" s="60" t="s">
        <v>131</v>
      </c>
      <c r="C94" s="61" t="s">
        <v>132</v>
      </c>
      <c r="D94" s="60" t="s">
        <v>326</v>
      </c>
      <c r="E94" s="60" t="s">
        <v>327</v>
      </c>
      <c r="F94" s="60" t="s">
        <v>326</v>
      </c>
      <c r="G94" s="60" t="s">
        <v>328</v>
      </c>
      <c r="H94" s="64"/>
      <c r="I94" s="63"/>
      <c r="J94" s="53"/>
      <c r="K94" s="53"/>
      <c r="L94" s="53"/>
      <c r="M94" s="53"/>
      <c r="N94" s="53"/>
      <c r="O94" s="53"/>
      <c r="P94" s="53"/>
      <c r="Q94" s="53"/>
      <c r="R94" s="53"/>
      <c r="S94" s="53"/>
      <c r="T94" s="53"/>
      <c r="U94" s="53"/>
      <c r="V94" s="53"/>
      <c r="W94" s="53"/>
      <c r="X94" s="53"/>
      <c r="Y94" s="53"/>
      <c r="Z94" s="53"/>
    </row>
    <row r="95" spans="1:26" ht="12.75" customHeight="1">
      <c r="A95" s="53"/>
      <c r="B95" s="60" t="s">
        <v>131</v>
      </c>
      <c r="C95" s="61" t="s">
        <v>132</v>
      </c>
      <c r="D95" s="60" t="s">
        <v>329</v>
      </c>
      <c r="E95" s="60" t="s">
        <v>330</v>
      </c>
      <c r="F95" s="60" t="s">
        <v>329</v>
      </c>
      <c r="G95" s="60" t="s">
        <v>331</v>
      </c>
      <c r="H95" s="64"/>
      <c r="I95" s="63"/>
      <c r="J95" s="53"/>
      <c r="K95" s="53"/>
      <c r="L95" s="53"/>
      <c r="M95" s="53"/>
      <c r="N95" s="53"/>
      <c r="O95" s="53"/>
      <c r="P95" s="53"/>
      <c r="Q95" s="53"/>
      <c r="R95" s="53"/>
      <c r="S95" s="53"/>
      <c r="T95" s="53"/>
      <c r="U95" s="53"/>
      <c r="V95" s="53"/>
      <c r="W95" s="53"/>
      <c r="X95" s="53"/>
      <c r="Y95" s="53"/>
      <c r="Z95" s="53"/>
    </row>
    <row r="96" spans="1:26" ht="12.75" customHeight="1">
      <c r="A96" s="53"/>
      <c r="B96" s="60" t="s">
        <v>332</v>
      </c>
      <c r="C96" s="61" t="s">
        <v>333</v>
      </c>
      <c r="D96" s="60" t="s">
        <v>334</v>
      </c>
      <c r="E96" s="60" t="s">
        <v>335</v>
      </c>
      <c r="F96" s="60" t="s">
        <v>334</v>
      </c>
      <c r="G96" s="60" t="s">
        <v>336</v>
      </c>
      <c r="H96" s="64" t="s">
        <v>337</v>
      </c>
      <c r="I96" s="63" t="s">
        <v>338</v>
      </c>
      <c r="J96" s="53"/>
      <c r="K96" s="53"/>
      <c r="L96" s="53"/>
      <c r="M96" s="53"/>
      <c r="N96" s="53"/>
      <c r="O96" s="53"/>
      <c r="P96" s="53"/>
      <c r="Q96" s="53"/>
      <c r="R96" s="53"/>
      <c r="S96" s="53"/>
      <c r="T96" s="53"/>
      <c r="U96" s="53"/>
      <c r="V96" s="53"/>
      <c r="W96" s="53"/>
      <c r="X96" s="53"/>
      <c r="Y96" s="53"/>
      <c r="Z96" s="53"/>
    </row>
    <row r="97" spans="1:26" ht="12.75" customHeight="1">
      <c r="A97" s="53"/>
      <c r="B97" s="60" t="s">
        <v>332</v>
      </c>
      <c r="C97" s="61" t="s">
        <v>333</v>
      </c>
      <c r="D97" s="60" t="s">
        <v>334</v>
      </c>
      <c r="E97" s="60" t="s">
        <v>335</v>
      </c>
      <c r="F97" s="60" t="s">
        <v>334</v>
      </c>
      <c r="G97" s="60" t="s">
        <v>336</v>
      </c>
      <c r="H97" s="64" t="s">
        <v>339</v>
      </c>
      <c r="I97" s="63" t="s">
        <v>340</v>
      </c>
      <c r="J97" s="53"/>
      <c r="K97" s="53"/>
      <c r="L97" s="53"/>
      <c r="M97" s="53"/>
      <c r="N97" s="53"/>
      <c r="O97" s="53"/>
      <c r="P97" s="53"/>
      <c r="Q97" s="53"/>
      <c r="R97" s="53"/>
      <c r="S97" s="53"/>
      <c r="T97" s="53"/>
      <c r="U97" s="53"/>
      <c r="V97" s="53"/>
      <c r="W97" s="53"/>
      <c r="X97" s="53"/>
      <c r="Y97" s="53"/>
      <c r="Z97" s="53"/>
    </row>
    <row r="98" spans="1:26" ht="12.75" customHeight="1">
      <c r="A98" s="53"/>
      <c r="B98" s="60" t="s">
        <v>332</v>
      </c>
      <c r="C98" s="61" t="s">
        <v>333</v>
      </c>
      <c r="D98" s="60" t="s">
        <v>334</v>
      </c>
      <c r="E98" s="60" t="s">
        <v>335</v>
      </c>
      <c r="F98" s="60" t="s">
        <v>334</v>
      </c>
      <c r="G98" s="60" t="s">
        <v>336</v>
      </c>
      <c r="H98" s="64" t="s">
        <v>341</v>
      </c>
      <c r="I98" s="63" t="s">
        <v>342</v>
      </c>
      <c r="J98" s="53"/>
      <c r="K98" s="53"/>
      <c r="L98" s="53"/>
      <c r="M98" s="53"/>
      <c r="N98" s="53"/>
      <c r="O98" s="53"/>
      <c r="P98" s="53"/>
      <c r="Q98" s="53"/>
      <c r="R98" s="53"/>
      <c r="S98" s="53"/>
      <c r="T98" s="53"/>
      <c r="U98" s="53"/>
      <c r="V98" s="53"/>
      <c r="W98" s="53"/>
      <c r="X98" s="53"/>
      <c r="Y98" s="53"/>
      <c r="Z98" s="53"/>
    </row>
    <row r="99" spans="1:26" ht="12.75" customHeight="1">
      <c r="A99" s="53"/>
      <c r="B99" s="60" t="s">
        <v>332</v>
      </c>
      <c r="C99" s="61" t="s">
        <v>333</v>
      </c>
      <c r="D99" s="60" t="s">
        <v>334</v>
      </c>
      <c r="E99" s="60" t="s">
        <v>335</v>
      </c>
      <c r="F99" s="60" t="s">
        <v>343</v>
      </c>
      <c r="G99" s="60" t="s">
        <v>344</v>
      </c>
      <c r="H99" s="64"/>
      <c r="I99" s="63"/>
      <c r="J99" s="53"/>
      <c r="K99" s="53"/>
      <c r="L99" s="53"/>
      <c r="M99" s="53"/>
      <c r="N99" s="53"/>
      <c r="O99" s="53"/>
      <c r="P99" s="53"/>
      <c r="Q99" s="53"/>
      <c r="R99" s="53"/>
      <c r="S99" s="53"/>
      <c r="T99" s="53"/>
      <c r="U99" s="53"/>
      <c r="V99" s="53"/>
      <c r="W99" s="53"/>
      <c r="X99" s="53"/>
      <c r="Y99" s="53"/>
      <c r="Z99" s="53"/>
    </row>
    <row r="100" spans="1:26" ht="12.75" customHeight="1">
      <c r="A100" s="53"/>
      <c r="B100" s="60" t="s">
        <v>332</v>
      </c>
      <c r="C100" s="61" t="s">
        <v>333</v>
      </c>
      <c r="D100" s="60" t="s">
        <v>334</v>
      </c>
      <c r="E100" s="60" t="s">
        <v>335</v>
      </c>
      <c r="F100" s="60" t="s">
        <v>345</v>
      </c>
      <c r="G100" s="60" t="s">
        <v>346</v>
      </c>
      <c r="H100" s="64"/>
      <c r="I100" s="63"/>
      <c r="J100" s="53"/>
      <c r="K100" s="53"/>
      <c r="L100" s="53"/>
      <c r="M100" s="53"/>
      <c r="N100" s="53"/>
      <c r="O100" s="53"/>
      <c r="P100" s="53"/>
      <c r="Q100" s="53"/>
      <c r="R100" s="53"/>
      <c r="S100" s="53"/>
      <c r="T100" s="53"/>
      <c r="U100" s="53"/>
      <c r="V100" s="53"/>
      <c r="W100" s="53"/>
      <c r="X100" s="53"/>
      <c r="Y100" s="53"/>
      <c r="Z100" s="53"/>
    </row>
    <row r="101" spans="1:26" ht="12.75" customHeight="1">
      <c r="A101" s="53"/>
      <c r="B101" s="60" t="s">
        <v>332</v>
      </c>
      <c r="C101" s="61" t="s">
        <v>333</v>
      </c>
      <c r="D101" s="60" t="s">
        <v>334</v>
      </c>
      <c r="E101" s="60" t="s">
        <v>335</v>
      </c>
      <c r="F101" s="60" t="s">
        <v>347</v>
      </c>
      <c r="G101" s="60" t="s">
        <v>348</v>
      </c>
      <c r="H101" s="64"/>
      <c r="I101" s="63"/>
      <c r="J101" s="53"/>
      <c r="K101" s="53"/>
      <c r="L101" s="53"/>
      <c r="M101" s="53"/>
      <c r="N101" s="53"/>
      <c r="O101" s="53"/>
      <c r="P101" s="53"/>
      <c r="Q101" s="53"/>
      <c r="R101" s="53"/>
      <c r="S101" s="53"/>
      <c r="T101" s="53"/>
      <c r="U101" s="53"/>
      <c r="V101" s="53"/>
      <c r="W101" s="53"/>
      <c r="X101" s="53"/>
      <c r="Y101" s="53"/>
      <c r="Z101" s="53"/>
    </row>
    <row r="102" spans="1:26" ht="12.75" customHeight="1">
      <c r="A102" s="53"/>
      <c r="B102" s="60" t="s">
        <v>332</v>
      </c>
      <c r="C102" s="61" t="s">
        <v>333</v>
      </c>
      <c r="D102" s="60" t="s">
        <v>334</v>
      </c>
      <c r="E102" s="60" t="s">
        <v>335</v>
      </c>
      <c r="F102" s="60" t="s">
        <v>349</v>
      </c>
      <c r="G102" s="60" t="s">
        <v>350</v>
      </c>
      <c r="H102" s="64"/>
      <c r="I102" s="63"/>
      <c r="J102" s="53"/>
      <c r="K102" s="53"/>
      <c r="L102" s="53"/>
      <c r="M102" s="53"/>
      <c r="N102" s="53"/>
      <c r="O102" s="53"/>
      <c r="P102" s="53"/>
      <c r="Q102" s="53"/>
      <c r="R102" s="53"/>
      <c r="S102" s="53"/>
      <c r="T102" s="53"/>
      <c r="U102" s="53"/>
      <c r="V102" s="53"/>
      <c r="W102" s="53"/>
      <c r="X102" s="53"/>
      <c r="Y102" s="53"/>
      <c r="Z102" s="53"/>
    </row>
    <row r="103" spans="1:26" ht="12.75" customHeight="1">
      <c r="A103" s="53"/>
      <c r="B103" s="60" t="s">
        <v>332</v>
      </c>
      <c r="C103" s="61" t="s">
        <v>333</v>
      </c>
      <c r="D103" s="60" t="s">
        <v>334</v>
      </c>
      <c r="E103" s="60" t="s">
        <v>335</v>
      </c>
      <c r="F103" s="60" t="s">
        <v>351</v>
      </c>
      <c r="G103" s="60" t="s">
        <v>352</v>
      </c>
      <c r="H103" s="64"/>
      <c r="I103" s="63"/>
      <c r="J103" s="53"/>
      <c r="K103" s="53"/>
      <c r="L103" s="53"/>
      <c r="M103" s="53"/>
      <c r="N103" s="53"/>
      <c r="O103" s="53"/>
      <c r="P103" s="53"/>
      <c r="Q103" s="53"/>
      <c r="R103" s="53"/>
      <c r="S103" s="53"/>
      <c r="T103" s="53"/>
      <c r="U103" s="53"/>
      <c r="V103" s="53"/>
      <c r="W103" s="53"/>
      <c r="X103" s="53"/>
      <c r="Y103" s="53"/>
      <c r="Z103" s="53"/>
    </row>
    <row r="104" spans="1:26" ht="12.75" customHeight="1">
      <c r="A104" s="53"/>
      <c r="B104" s="60" t="s">
        <v>332</v>
      </c>
      <c r="C104" s="61" t="s">
        <v>333</v>
      </c>
      <c r="D104" s="60" t="s">
        <v>334</v>
      </c>
      <c r="E104" s="60" t="s">
        <v>335</v>
      </c>
      <c r="F104" s="60" t="s">
        <v>353</v>
      </c>
      <c r="G104" s="60" t="s">
        <v>354</v>
      </c>
      <c r="H104" s="64"/>
      <c r="I104" s="63"/>
      <c r="J104" s="53"/>
      <c r="K104" s="53"/>
      <c r="L104" s="53"/>
      <c r="M104" s="53"/>
      <c r="N104" s="53"/>
      <c r="O104" s="53"/>
      <c r="P104" s="53"/>
      <c r="Q104" s="53"/>
      <c r="R104" s="53"/>
      <c r="S104" s="53"/>
      <c r="T104" s="53"/>
      <c r="U104" s="53"/>
      <c r="V104" s="53"/>
      <c r="W104" s="53"/>
      <c r="X104" s="53"/>
      <c r="Y104" s="53"/>
      <c r="Z104" s="53"/>
    </row>
    <row r="105" spans="1:26" ht="12.75" customHeight="1">
      <c r="A105" s="53"/>
      <c r="B105" s="60" t="s">
        <v>332</v>
      </c>
      <c r="C105" s="61" t="s">
        <v>333</v>
      </c>
      <c r="D105" s="60" t="s">
        <v>334</v>
      </c>
      <c r="E105" s="60" t="s">
        <v>335</v>
      </c>
      <c r="F105" s="60" t="s">
        <v>355</v>
      </c>
      <c r="G105" s="60" t="s">
        <v>356</v>
      </c>
      <c r="H105" s="64"/>
      <c r="I105" s="63"/>
      <c r="J105" s="53"/>
      <c r="K105" s="53"/>
      <c r="L105" s="53"/>
      <c r="M105" s="53"/>
      <c r="N105" s="53"/>
      <c r="O105" s="53"/>
      <c r="P105" s="53"/>
      <c r="Q105" s="53"/>
      <c r="R105" s="53"/>
      <c r="S105" s="53"/>
      <c r="T105" s="53"/>
      <c r="U105" s="53"/>
      <c r="V105" s="53"/>
      <c r="W105" s="53"/>
      <c r="X105" s="53"/>
      <c r="Y105" s="53"/>
      <c r="Z105" s="53"/>
    </row>
    <row r="106" spans="1:26" ht="12.75" customHeight="1">
      <c r="A106" s="53"/>
      <c r="B106" s="60" t="s">
        <v>332</v>
      </c>
      <c r="C106" s="61" t="s">
        <v>333</v>
      </c>
      <c r="D106" s="60" t="s">
        <v>334</v>
      </c>
      <c r="E106" s="60" t="s">
        <v>335</v>
      </c>
      <c r="F106" s="60" t="s">
        <v>357</v>
      </c>
      <c r="G106" s="60" t="s">
        <v>358</v>
      </c>
      <c r="H106" s="64"/>
      <c r="I106" s="63"/>
      <c r="J106" s="53"/>
      <c r="K106" s="53"/>
      <c r="L106" s="53"/>
      <c r="M106" s="53"/>
      <c r="N106" s="53"/>
      <c r="O106" s="53"/>
      <c r="P106" s="53"/>
      <c r="Q106" s="53"/>
      <c r="R106" s="53"/>
      <c r="S106" s="53"/>
      <c r="T106" s="53"/>
      <c r="U106" s="53"/>
      <c r="V106" s="53"/>
      <c r="W106" s="53"/>
      <c r="X106" s="53"/>
      <c r="Y106" s="53"/>
      <c r="Z106" s="53"/>
    </row>
    <row r="107" spans="1:26" ht="12.75" customHeight="1">
      <c r="A107" s="53"/>
      <c r="B107" s="60" t="s">
        <v>332</v>
      </c>
      <c r="C107" s="61" t="s">
        <v>333</v>
      </c>
      <c r="D107" s="60" t="s">
        <v>359</v>
      </c>
      <c r="E107" s="60" t="s">
        <v>360</v>
      </c>
      <c r="F107" s="60" t="s">
        <v>359</v>
      </c>
      <c r="G107" s="60" t="s">
        <v>361</v>
      </c>
      <c r="H107" s="64"/>
      <c r="I107" s="63"/>
      <c r="J107" s="53"/>
      <c r="K107" s="53"/>
      <c r="L107" s="53"/>
      <c r="M107" s="53"/>
      <c r="N107" s="53"/>
      <c r="O107" s="53"/>
      <c r="P107" s="53"/>
      <c r="Q107" s="53"/>
      <c r="R107" s="53"/>
      <c r="S107" s="53"/>
      <c r="T107" s="53"/>
      <c r="U107" s="53"/>
      <c r="V107" s="53"/>
      <c r="W107" s="53"/>
      <c r="X107" s="53"/>
      <c r="Y107" s="53"/>
      <c r="Z107" s="53"/>
    </row>
    <row r="108" spans="1:26" ht="12.75" customHeight="1">
      <c r="A108" s="53"/>
      <c r="B108" s="60" t="s">
        <v>332</v>
      </c>
      <c r="C108" s="61" t="s">
        <v>333</v>
      </c>
      <c r="D108" s="60" t="s">
        <v>359</v>
      </c>
      <c r="E108" s="60" t="s">
        <v>360</v>
      </c>
      <c r="F108" s="60" t="s">
        <v>362</v>
      </c>
      <c r="G108" s="60" t="s">
        <v>363</v>
      </c>
      <c r="H108" s="64"/>
      <c r="I108" s="63"/>
      <c r="J108" s="53"/>
      <c r="K108" s="53"/>
      <c r="L108" s="53"/>
      <c r="M108" s="53"/>
      <c r="N108" s="53"/>
      <c r="O108" s="53"/>
      <c r="P108" s="53"/>
      <c r="Q108" s="53"/>
      <c r="R108" s="53"/>
      <c r="S108" s="53"/>
      <c r="T108" s="53"/>
      <c r="U108" s="53"/>
      <c r="V108" s="53"/>
      <c r="W108" s="53"/>
      <c r="X108" s="53"/>
      <c r="Y108" s="53"/>
      <c r="Z108" s="53"/>
    </row>
    <row r="109" spans="1:26" ht="12.75" customHeight="1">
      <c r="A109" s="53"/>
      <c r="B109" s="60" t="s">
        <v>332</v>
      </c>
      <c r="C109" s="61" t="s">
        <v>333</v>
      </c>
      <c r="D109" s="60" t="s">
        <v>364</v>
      </c>
      <c r="E109" s="60" t="s">
        <v>365</v>
      </c>
      <c r="F109" s="60" t="s">
        <v>366</v>
      </c>
      <c r="G109" s="60" t="s">
        <v>367</v>
      </c>
      <c r="H109" s="64"/>
      <c r="I109" s="63"/>
      <c r="J109" s="53"/>
      <c r="K109" s="53"/>
      <c r="L109" s="53"/>
      <c r="M109" s="53"/>
      <c r="N109" s="53"/>
      <c r="O109" s="53"/>
      <c r="P109" s="53"/>
      <c r="Q109" s="53"/>
      <c r="R109" s="53"/>
      <c r="S109" s="53"/>
      <c r="T109" s="53"/>
      <c r="U109" s="53"/>
      <c r="V109" s="53"/>
      <c r="W109" s="53"/>
      <c r="X109" s="53"/>
      <c r="Y109" s="53"/>
      <c r="Z109" s="53"/>
    </row>
    <row r="110" spans="1:26" ht="12.75" customHeight="1">
      <c r="A110" s="53"/>
      <c r="B110" s="60" t="s">
        <v>332</v>
      </c>
      <c r="C110" s="61" t="s">
        <v>333</v>
      </c>
      <c r="D110" s="60" t="s">
        <v>364</v>
      </c>
      <c r="E110" s="60" t="s">
        <v>365</v>
      </c>
      <c r="F110" s="60" t="s">
        <v>368</v>
      </c>
      <c r="G110" s="60" t="s">
        <v>369</v>
      </c>
      <c r="H110" s="64"/>
      <c r="I110" s="63"/>
      <c r="J110" s="53"/>
      <c r="K110" s="53"/>
      <c r="L110" s="53"/>
      <c r="M110" s="53"/>
      <c r="N110" s="53"/>
      <c r="O110" s="53"/>
      <c r="P110" s="53"/>
      <c r="Q110" s="53"/>
      <c r="R110" s="53"/>
      <c r="S110" s="53"/>
      <c r="T110" s="53"/>
      <c r="U110" s="53"/>
      <c r="V110" s="53"/>
      <c r="W110" s="53"/>
      <c r="X110" s="53"/>
      <c r="Y110" s="53"/>
      <c r="Z110" s="53"/>
    </row>
    <row r="111" spans="1:26" ht="12.75" customHeight="1">
      <c r="A111" s="53"/>
      <c r="B111" s="60" t="s">
        <v>332</v>
      </c>
      <c r="C111" s="61" t="s">
        <v>333</v>
      </c>
      <c r="D111" s="60" t="s">
        <v>364</v>
      </c>
      <c r="E111" s="60" t="s">
        <v>365</v>
      </c>
      <c r="F111" s="60" t="s">
        <v>370</v>
      </c>
      <c r="G111" s="60" t="s">
        <v>371</v>
      </c>
      <c r="H111" s="64"/>
      <c r="I111" s="63"/>
      <c r="J111" s="53"/>
      <c r="K111" s="53"/>
      <c r="L111" s="53"/>
      <c r="M111" s="53"/>
      <c r="N111" s="53"/>
      <c r="O111" s="53"/>
      <c r="P111" s="53"/>
      <c r="Q111" s="53"/>
      <c r="R111" s="53"/>
      <c r="S111" s="53"/>
      <c r="T111" s="53"/>
      <c r="U111" s="53"/>
      <c r="V111" s="53"/>
      <c r="W111" s="53"/>
      <c r="X111" s="53"/>
      <c r="Y111" s="53"/>
      <c r="Z111" s="53"/>
    </row>
    <row r="112" spans="1:26" ht="12.75" customHeight="1">
      <c r="A112" s="53"/>
      <c r="B112" s="60" t="s">
        <v>332</v>
      </c>
      <c r="C112" s="61" t="s">
        <v>333</v>
      </c>
      <c r="D112" s="60" t="s">
        <v>364</v>
      </c>
      <c r="E112" s="60" t="s">
        <v>365</v>
      </c>
      <c r="F112" s="60" t="s">
        <v>372</v>
      </c>
      <c r="G112" s="60" t="s">
        <v>373</v>
      </c>
      <c r="H112" s="64"/>
      <c r="I112" s="63"/>
      <c r="J112" s="53"/>
      <c r="K112" s="53"/>
      <c r="L112" s="53"/>
      <c r="M112" s="53"/>
      <c r="N112" s="53"/>
      <c r="O112" s="53"/>
      <c r="P112" s="53"/>
      <c r="Q112" s="53"/>
      <c r="R112" s="53"/>
      <c r="S112" s="53"/>
      <c r="T112" s="53"/>
      <c r="U112" s="53"/>
      <c r="V112" s="53"/>
      <c r="W112" s="53"/>
      <c r="X112" s="53"/>
      <c r="Y112" s="53"/>
      <c r="Z112" s="53"/>
    </row>
    <row r="113" spans="1:26" ht="12.75" customHeight="1">
      <c r="A113" s="53"/>
      <c r="B113" s="60" t="s">
        <v>332</v>
      </c>
      <c r="C113" s="61" t="s">
        <v>333</v>
      </c>
      <c r="D113" s="60" t="s">
        <v>364</v>
      </c>
      <c r="E113" s="60" t="s">
        <v>365</v>
      </c>
      <c r="F113" s="60" t="s">
        <v>374</v>
      </c>
      <c r="G113" s="60" t="s">
        <v>375</v>
      </c>
      <c r="H113" s="64"/>
      <c r="I113" s="63"/>
      <c r="J113" s="53"/>
      <c r="K113" s="53"/>
      <c r="L113" s="53"/>
      <c r="M113" s="53"/>
      <c r="N113" s="53"/>
      <c r="O113" s="53"/>
      <c r="P113" s="53"/>
      <c r="Q113" s="53"/>
      <c r="R113" s="53"/>
      <c r="S113" s="53"/>
      <c r="T113" s="53"/>
      <c r="U113" s="53"/>
      <c r="V113" s="53"/>
      <c r="W113" s="53"/>
      <c r="X113" s="53"/>
      <c r="Y113" s="53"/>
      <c r="Z113" s="53"/>
    </row>
    <row r="114" spans="1:26" ht="12.75" customHeight="1">
      <c r="A114" s="53"/>
      <c r="B114" s="60" t="s">
        <v>332</v>
      </c>
      <c r="C114" s="61" t="s">
        <v>333</v>
      </c>
      <c r="D114" s="60" t="s">
        <v>376</v>
      </c>
      <c r="E114" s="60" t="s">
        <v>377</v>
      </c>
      <c r="F114" s="60" t="s">
        <v>376</v>
      </c>
      <c r="G114" s="60" t="s">
        <v>378</v>
      </c>
      <c r="H114" s="64"/>
      <c r="I114" s="63"/>
      <c r="J114" s="53"/>
      <c r="K114" s="53"/>
      <c r="L114" s="53"/>
      <c r="M114" s="53"/>
      <c r="N114" s="53"/>
      <c r="O114" s="53"/>
      <c r="P114" s="53"/>
      <c r="Q114" s="53"/>
      <c r="R114" s="53"/>
      <c r="S114" s="53"/>
      <c r="T114" s="53"/>
      <c r="U114" s="53"/>
      <c r="V114" s="53"/>
      <c r="W114" s="53"/>
      <c r="X114" s="53"/>
      <c r="Y114" s="53"/>
      <c r="Z114" s="53"/>
    </row>
    <row r="115" spans="1:26" ht="12.75" customHeight="1">
      <c r="A115" s="53"/>
      <c r="B115" s="60" t="s">
        <v>332</v>
      </c>
      <c r="C115" s="61" t="s">
        <v>333</v>
      </c>
      <c r="D115" s="60" t="s">
        <v>379</v>
      </c>
      <c r="E115" s="60" t="s">
        <v>380</v>
      </c>
      <c r="F115" s="60" t="s">
        <v>379</v>
      </c>
      <c r="G115" s="60" t="s">
        <v>381</v>
      </c>
      <c r="H115" s="64"/>
      <c r="I115" s="63"/>
      <c r="J115" s="53"/>
      <c r="K115" s="53"/>
      <c r="L115" s="53"/>
      <c r="M115" s="53"/>
      <c r="N115" s="53"/>
      <c r="O115" s="53"/>
      <c r="P115" s="53"/>
      <c r="Q115" s="53"/>
      <c r="R115" s="53"/>
      <c r="S115" s="53"/>
      <c r="T115" s="53"/>
      <c r="U115" s="53"/>
      <c r="V115" s="53"/>
      <c r="W115" s="53"/>
      <c r="X115" s="53"/>
      <c r="Y115" s="53"/>
      <c r="Z115" s="53"/>
    </row>
    <row r="116" spans="1:26" ht="12.75" customHeight="1">
      <c r="A116" s="53"/>
      <c r="B116" s="60" t="s">
        <v>332</v>
      </c>
      <c r="C116" s="61" t="s">
        <v>333</v>
      </c>
      <c r="D116" s="60" t="s">
        <v>379</v>
      </c>
      <c r="E116" s="60" t="s">
        <v>380</v>
      </c>
      <c r="F116" s="60" t="s">
        <v>382</v>
      </c>
      <c r="G116" s="60" t="s">
        <v>383</v>
      </c>
      <c r="H116" s="64"/>
      <c r="I116" s="63"/>
      <c r="J116" s="53"/>
      <c r="K116" s="53"/>
      <c r="L116" s="53"/>
      <c r="M116" s="53"/>
      <c r="N116" s="53"/>
      <c r="O116" s="53"/>
      <c r="P116" s="53"/>
      <c r="Q116" s="53"/>
      <c r="R116" s="53"/>
      <c r="S116" s="53"/>
      <c r="T116" s="53"/>
      <c r="U116" s="53"/>
      <c r="V116" s="53"/>
      <c r="W116" s="53"/>
      <c r="X116" s="53"/>
      <c r="Y116" s="53"/>
      <c r="Z116" s="53"/>
    </row>
    <row r="117" spans="1:26" ht="12.75" customHeight="1">
      <c r="A117" s="53"/>
      <c r="B117" s="60" t="s">
        <v>332</v>
      </c>
      <c r="C117" s="61" t="s">
        <v>333</v>
      </c>
      <c r="D117" s="60" t="s">
        <v>379</v>
      </c>
      <c r="E117" s="60" t="s">
        <v>380</v>
      </c>
      <c r="F117" s="60" t="s">
        <v>384</v>
      </c>
      <c r="G117" s="60" t="s">
        <v>385</v>
      </c>
      <c r="H117" s="64"/>
      <c r="I117" s="63"/>
      <c r="J117" s="53"/>
      <c r="K117" s="53"/>
      <c r="L117" s="53"/>
      <c r="M117" s="53"/>
      <c r="N117" s="53"/>
      <c r="O117" s="53"/>
      <c r="P117" s="53"/>
      <c r="Q117" s="53"/>
      <c r="R117" s="53"/>
      <c r="S117" s="53"/>
      <c r="T117" s="53"/>
      <c r="U117" s="53"/>
      <c r="V117" s="53"/>
      <c r="W117" s="53"/>
      <c r="X117" s="53"/>
      <c r="Y117" s="53"/>
      <c r="Z117" s="53"/>
    </row>
    <row r="118" spans="1:26" ht="12.75" customHeight="1">
      <c r="A118" s="53"/>
      <c r="B118" s="60" t="s">
        <v>332</v>
      </c>
      <c r="C118" s="61" t="s">
        <v>333</v>
      </c>
      <c r="D118" s="60" t="s">
        <v>379</v>
      </c>
      <c r="E118" s="60" t="s">
        <v>380</v>
      </c>
      <c r="F118" s="60" t="s">
        <v>386</v>
      </c>
      <c r="G118" s="60" t="s">
        <v>387</v>
      </c>
      <c r="H118" s="64"/>
      <c r="I118" s="63"/>
      <c r="J118" s="53"/>
      <c r="K118" s="53"/>
      <c r="L118" s="53"/>
      <c r="M118" s="53"/>
      <c r="N118" s="53"/>
      <c r="O118" s="53"/>
      <c r="P118" s="53"/>
      <c r="Q118" s="53"/>
      <c r="R118" s="53"/>
      <c r="S118" s="53"/>
      <c r="T118" s="53"/>
      <c r="U118" s="53"/>
      <c r="V118" s="53"/>
      <c r="W118" s="53"/>
      <c r="X118" s="53"/>
      <c r="Y118" s="53"/>
      <c r="Z118" s="53"/>
    </row>
    <row r="119" spans="1:26" ht="12.75" customHeight="1">
      <c r="A119" s="53"/>
      <c r="B119" s="60" t="s">
        <v>332</v>
      </c>
      <c r="C119" s="61" t="s">
        <v>333</v>
      </c>
      <c r="D119" s="60" t="s">
        <v>379</v>
      </c>
      <c r="E119" s="60" t="s">
        <v>380</v>
      </c>
      <c r="F119" s="60" t="s">
        <v>388</v>
      </c>
      <c r="G119" s="60" t="s">
        <v>389</v>
      </c>
      <c r="H119" s="64"/>
      <c r="I119" s="63"/>
      <c r="J119" s="53"/>
      <c r="K119" s="53"/>
      <c r="L119" s="53"/>
      <c r="M119" s="53"/>
      <c r="N119" s="53"/>
      <c r="O119" s="53"/>
      <c r="P119" s="53"/>
      <c r="Q119" s="53"/>
      <c r="R119" s="53"/>
      <c r="S119" s="53"/>
      <c r="T119" s="53"/>
      <c r="U119" s="53"/>
      <c r="V119" s="53"/>
      <c r="W119" s="53"/>
      <c r="X119" s="53"/>
      <c r="Y119" s="53"/>
      <c r="Z119" s="53"/>
    </row>
    <row r="120" spans="1:26" ht="12.75" customHeight="1">
      <c r="A120" s="53"/>
      <c r="B120" s="60" t="s">
        <v>332</v>
      </c>
      <c r="C120" s="61" t="s">
        <v>333</v>
      </c>
      <c r="D120" s="60" t="s">
        <v>379</v>
      </c>
      <c r="E120" s="60" t="s">
        <v>380</v>
      </c>
      <c r="F120" s="60" t="s">
        <v>390</v>
      </c>
      <c r="G120" s="60" t="s">
        <v>391</v>
      </c>
      <c r="H120" s="64"/>
      <c r="I120" s="63"/>
      <c r="J120" s="53"/>
      <c r="K120" s="53"/>
      <c r="L120" s="53"/>
      <c r="M120" s="53"/>
      <c r="N120" s="53"/>
      <c r="O120" s="53"/>
      <c r="P120" s="53"/>
      <c r="Q120" s="53"/>
      <c r="R120" s="53"/>
      <c r="S120" s="53"/>
      <c r="T120" s="53"/>
      <c r="U120" s="53"/>
      <c r="V120" s="53"/>
      <c r="W120" s="53"/>
      <c r="X120" s="53"/>
      <c r="Y120" s="53"/>
      <c r="Z120" s="53"/>
    </row>
    <row r="121" spans="1:26" ht="12.75" customHeight="1">
      <c r="A121" s="53"/>
      <c r="B121" s="60" t="s">
        <v>332</v>
      </c>
      <c r="C121" s="61" t="s">
        <v>333</v>
      </c>
      <c r="D121" s="60" t="s">
        <v>379</v>
      </c>
      <c r="E121" s="60" t="s">
        <v>380</v>
      </c>
      <c r="F121" s="60" t="s">
        <v>317</v>
      </c>
      <c r="G121" s="60" t="s">
        <v>392</v>
      </c>
      <c r="H121" s="64"/>
      <c r="I121" s="63"/>
      <c r="J121" s="53"/>
      <c r="K121" s="53"/>
      <c r="L121" s="53"/>
      <c r="M121" s="53"/>
      <c r="N121" s="53"/>
      <c r="O121" s="53"/>
      <c r="P121" s="53"/>
      <c r="Q121" s="53"/>
      <c r="R121" s="53"/>
      <c r="S121" s="53"/>
      <c r="T121" s="53"/>
      <c r="U121" s="53"/>
      <c r="V121" s="53"/>
      <c r="W121" s="53"/>
      <c r="X121" s="53"/>
      <c r="Y121" s="53"/>
      <c r="Z121" s="53"/>
    </row>
    <row r="122" spans="1:26" ht="12.75" customHeight="1">
      <c r="A122" s="53"/>
      <c r="B122" s="60" t="s">
        <v>332</v>
      </c>
      <c r="C122" s="61" t="s">
        <v>333</v>
      </c>
      <c r="D122" s="60" t="s">
        <v>393</v>
      </c>
      <c r="E122" s="60" t="s">
        <v>394</v>
      </c>
      <c r="F122" s="60" t="s">
        <v>393</v>
      </c>
      <c r="G122" s="60" t="s">
        <v>395</v>
      </c>
      <c r="H122" s="64"/>
      <c r="I122" s="63"/>
      <c r="J122" s="53"/>
      <c r="K122" s="53"/>
      <c r="L122" s="53"/>
      <c r="M122" s="53"/>
      <c r="N122" s="53"/>
      <c r="O122" s="53"/>
      <c r="P122" s="53"/>
      <c r="Q122" s="53"/>
      <c r="R122" s="53"/>
      <c r="S122" s="53"/>
      <c r="T122" s="53"/>
      <c r="U122" s="53"/>
      <c r="V122" s="53"/>
      <c r="W122" s="53"/>
      <c r="X122" s="53"/>
      <c r="Y122" s="53"/>
      <c r="Z122" s="53"/>
    </row>
    <row r="123" spans="1:26" ht="12.75" customHeight="1">
      <c r="A123" s="53"/>
      <c r="B123" s="60" t="s">
        <v>332</v>
      </c>
      <c r="C123" s="61" t="s">
        <v>333</v>
      </c>
      <c r="D123" s="60" t="s">
        <v>396</v>
      </c>
      <c r="E123" s="60" t="s">
        <v>397</v>
      </c>
      <c r="F123" s="60" t="s">
        <v>396</v>
      </c>
      <c r="G123" s="60" t="s">
        <v>398</v>
      </c>
      <c r="H123" s="64" t="s">
        <v>399</v>
      </c>
      <c r="I123" s="63" t="s">
        <v>400</v>
      </c>
      <c r="J123" s="53"/>
      <c r="K123" s="53"/>
      <c r="L123" s="53"/>
      <c r="M123" s="53"/>
      <c r="N123" s="53"/>
      <c r="O123" s="53"/>
      <c r="P123" s="53"/>
      <c r="Q123" s="53"/>
      <c r="R123" s="53"/>
      <c r="S123" s="53"/>
      <c r="T123" s="53"/>
      <c r="U123" s="53"/>
      <c r="V123" s="53"/>
      <c r="W123" s="53"/>
      <c r="X123" s="53"/>
      <c r="Y123" s="53"/>
      <c r="Z123" s="53"/>
    </row>
    <row r="124" spans="1:26" ht="12.75" customHeight="1">
      <c r="A124" s="53"/>
      <c r="B124" s="60" t="s">
        <v>332</v>
      </c>
      <c r="C124" s="61" t="s">
        <v>333</v>
      </c>
      <c r="D124" s="60" t="s">
        <v>396</v>
      </c>
      <c r="E124" s="60" t="s">
        <v>397</v>
      </c>
      <c r="F124" s="60" t="s">
        <v>396</v>
      </c>
      <c r="G124" s="60" t="s">
        <v>398</v>
      </c>
      <c r="H124" s="64" t="s">
        <v>396</v>
      </c>
      <c r="I124" s="63" t="s">
        <v>401</v>
      </c>
      <c r="J124" s="53"/>
      <c r="K124" s="53"/>
      <c r="L124" s="53"/>
      <c r="M124" s="53"/>
      <c r="N124" s="53"/>
      <c r="O124" s="53"/>
      <c r="P124" s="53"/>
      <c r="Q124" s="53"/>
      <c r="R124" s="53"/>
      <c r="S124" s="53"/>
      <c r="T124" s="53"/>
      <c r="U124" s="53"/>
      <c r="V124" s="53"/>
      <c r="W124" s="53"/>
      <c r="X124" s="53"/>
      <c r="Y124" s="53"/>
      <c r="Z124" s="53"/>
    </row>
    <row r="125" spans="1:26" ht="12.75" customHeight="1">
      <c r="A125" s="53"/>
      <c r="B125" s="60" t="s">
        <v>402</v>
      </c>
      <c r="C125" s="61" t="s">
        <v>403</v>
      </c>
      <c r="D125" s="60" t="s">
        <v>404</v>
      </c>
      <c r="E125" s="60" t="s">
        <v>405</v>
      </c>
      <c r="F125" s="60" t="s">
        <v>404</v>
      </c>
      <c r="G125" s="60" t="s">
        <v>406</v>
      </c>
      <c r="H125" s="64" t="s">
        <v>407</v>
      </c>
      <c r="I125" s="63" t="s">
        <v>408</v>
      </c>
      <c r="J125" s="53"/>
      <c r="K125" s="53"/>
      <c r="L125" s="53"/>
      <c r="M125" s="53"/>
      <c r="N125" s="53"/>
      <c r="O125" s="53"/>
      <c r="P125" s="53"/>
      <c r="Q125" s="53"/>
      <c r="R125" s="53"/>
      <c r="S125" s="53"/>
      <c r="T125" s="53"/>
      <c r="U125" s="53"/>
      <c r="V125" s="53"/>
      <c r="W125" s="53"/>
      <c r="X125" s="53"/>
      <c r="Y125" s="53"/>
      <c r="Z125" s="53"/>
    </row>
    <row r="126" spans="1:26" ht="12.75" customHeight="1">
      <c r="A126" s="53"/>
      <c r="B126" s="60" t="s">
        <v>402</v>
      </c>
      <c r="C126" s="61" t="s">
        <v>403</v>
      </c>
      <c r="D126" s="60" t="s">
        <v>404</v>
      </c>
      <c r="E126" s="60" t="s">
        <v>405</v>
      </c>
      <c r="F126" s="60" t="s">
        <v>404</v>
      </c>
      <c r="G126" s="60" t="s">
        <v>406</v>
      </c>
      <c r="H126" s="64" t="s">
        <v>404</v>
      </c>
      <c r="I126" s="63" t="s">
        <v>409</v>
      </c>
      <c r="J126" s="53"/>
      <c r="K126" s="53"/>
      <c r="L126" s="53"/>
      <c r="M126" s="53"/>
      <c r="N126" s="53"/>
      <c r="O126" s="53"/>
      <c r="P126" s="53"/>
      <c r="Q126" s="53"/>
      <c r="R126" s="53"/>
      <c r="S126" s="53"/>
      <c r="T126" s="53"/>
      <c r="U126" s="53"/>
      <c r="V126" s="53"/>
      <c r="W126" s="53"/>
      <c r="X126" s="53"/>
      <c r="Y126" s="53"/>
      <c r="Z126" s="53"/>
    </row>
    <row r="127" spans="1:26" ht="12.75" customHeight="1">
      <c r="A127" s="53"/>
      <c r="B127" s="60" t="s">
        <v>402</v>
      </c>
      <c r="C127" s="61" t="s">
        <v>403</v>
      </c>
      <c r="D127" s="60" t="s">
        <v>404</v>
      </c>
      <c r="E127" s="60" t="s">
        <v>405</v>
      </c>
      <c r="F127" s="60" t="s">
        <v>404</v>
      </c>
      <c r="G127" s="60" t="s">
        <v>406</v>
      </c>
      <c r="H127" s="64" t="s">
        <v>410</v>
      </c>
      <c r="I127" s="63" t="s">
        <v>411</v>
      </c>
      <c r="J127" s="53"/>
      <c r="K127" s="53"/>
      <c r="L127" s="53"/>
      <c r="M127" s="53"/>
      <c r="N127" s="53"/>
      <c r="O127" s="53"/>
      <c r="P127" s="53"/>
      <c r="Q127" s="53"/>
      <c r="R127" s="53"/>
      <c r="S127" s="53"/>
      <c r="T127" s="53"/>
      <c r="U127" s="53"/>
      <c r="V127" s="53"/>
      <c r="W127" s="53"/>
      <c r="X127" s="53"/>
      <c r="Y127" s="53"/>
      <c r="Z127" s="53"/>
    </row>
    <row r="128" spans="1:26" ht="12.75" customHeight="1">
      <c r="A128" s="53"/>
      <c r="B128" s="60" t="s">
        <v>402</v>
      </c>
      <c r="C128" s="61" t="s">
        <v>403</v>
      </c>
      <c r="D128" s="60" t="s">
        <v>404</v>
      </c>
      <c r="E128" s="60" t="s">
        <v>405</v>
      </c>
      <c r="F128" s="60" t="s">
        <v>404</v>
      </c>
      <c r="G128" s="60" t="s">
        <v>406</v>
      </c>
      <c r="H128" s="64" t="s">
        <v>412</v>
      </c>
      <c r="I128" s="63" t="s">
        <v>413</v>
      </c>
      <c r="J128" s="53"/>
      <c r="K128" s="53"/>
      <c r="L128" s="53"/>
      <c r="M128" s="53"/>
      <c r="N128" s="53"/>
      <c r="O128" s="53"/>
      <c r="P128" s="53"/>
      <c r="Q128" s="53"/>
      <c r="R128" s="53"/>
      <c r="S128" s="53"/>
      <c r="T128" s="53"/>
      <c r="U128" s="53"/>
      <c r="V128" s="53"/>
      <c r="W128" s="53"/>
      <c r="X128" s="53"/>
      <c r="Y128" s="53"/>
      <c r="Z128" s="53"/>
    </row>
    <row r="129" spans="1:26" ht="12.75" customHeight="1">
      <c r="A129" s="53"/>
      <c r="B129" s="60" t="s">
        <v>402</v>
      </c>
      <c r="C129" s="61" t="s">
        <v>403</v>
      </c>
      <c r="D129" s="60" t="s">
        <v>404</v>
      </c>
      <c r="E129" s="60" t="s">
        <v>405</v>
      </c>
      <c r="F129" s="60" t="s">
        <v>414</v>
      </c>
      <c r="G129" s="60" t="s">
        <v>415</v>
      </c>
      <c r="H129" s="64"/>
      <c r="I129" s="63"/>
      <c r="J129" s="53"/>
      <c r="K129" s="53"/>
      <c r="L129" s="53"/>
      <c r="M129" s="53"/>
      <c r="N129" s="53"/>
      <c r="O129" s="53"/>
      <c r="P129" s="53"/>
      <c r="Q129" s="53"/>
      <c r="R129" s="53"/>
      <c r="S129" s="53"/>
      <c r="T129" s="53"/>
      <c r="U129" s="53"/>
      <c r="V129" s="53"/>
      <c r="W129" s="53"/>
      <c r="X129" s="53"/>
      <c r="Y129" s="53"/>
      <c r="Z129" s="53"/>
    </row>
    <row r="130" spans="1:26" ht="12.75" customHeight="1">
      <c r="A130" s="53"/>
      <c r="B130" s="60" t="s">
        <v>402</v>
      </c>
      <c r="C130" s="61" t="s">
        <v>403</v>
      </c>
      <c r="D130" s="60" t="s">
        <v>404</v>
      </c>
      <c r="E130" s="60" t="s">
        <v>405</v>
      </c>
      <c r="F130" s="60" t="s">
        <v>416</v>
      </c>
      <c r="G130" s="60" t="s">
        <v>417</v>
      </c>
      <c r="H130" s="64"/>
      <c r="I130" s="63"/>
      <c r="J130" s="53"/>
      <c r="K130" s="53"/>
      <c r="L130" s="53"/>
      <c r="M130" s="53"/>
      <c r="N130" s="53"/>
      <c r="O130" s="53"/>
      <c r="P130" s="53"/>
      <c r="Q130" s="53"/>
      <c r="R130" s="53"/>
      <c r="S130" s="53"/>
      <c r="T130" s="53"/>
      <c r="U130" s="53"/>
      <c r="V130" s="53"/>
      <c r="W130" s="53"/>
      <c r="X130" s="53"/>
      <c r="Y130" s="53"/>
      <c r="Z130" s="53"/>
    </row>
    <row r="131" spans="1:26" ht="12.75" customHeight="1">
      <c r="A131" s="53"/>
      <c r="B131" s="60" t="s">
        <v>402</v>
      </c>
      <c r="C131" s="61" t="s">
        <v>403</v>
      </c>
      <c r="D131" s="60" t="s">
        <v>404</v>
      </c>
      <c r="E131" s="60" t="s">
        <v>405</v>
      </c>
      <c r="F131" s="60" t="s">
        <v>418</v>
      </c>
      <c r="G131" s="60" t="s">
        <v>419</v>
      </c>
      <c r="H131" s="64"/>
      <c r="I131" s="63"/>
      <c r="J131" s="53"/>
      <c r="K131" s="53"/>
      <c r="L131" s="53"/>
      <c r="M131" s="53"/>
      <c r="N131" s="53"/>
      <c r="O131" s="53"/>
      <c r="P131" s="53"/>
      <c r="Q131" s="53"/>
      <c r="R131" s="53"/>
      <c r="S131" s="53"/>
      <c r="T131" s="53"/>
      <c r="U131" s="53"/>
      <c r="V131" s="53"/>
      <c r="W131" s="53"/>
      <c r="X131" s="53"/>
      <c r="Y131" s="53"/>
      <c r="Z131" s="53"/>
    </row>
    <row r="132" spans="1:26" ht="12.75" customHeight="1">
      <c r="A132" s="53"/>
      <c r="B132" s="60" t="s">
        <v>402</v>
      </c>
      <c r="C132" s="61" t="s">
        <v>403</v>
      </c>
      <c r="D132" s="60" t="s">
        <v>404</v>
      </c>
      <c r="E132" s="60" t="s">
        <v>405</v>
      </c>
      <c r="F132" s="60" t="s">
        <v>420</v>
      </c>
      <c r="G132" s="60" t="s">
        <v>421</v>
      </c>
      <c r="H132" s="64"/>
      <c r="I132" s="63"/>
      <c r="J132" s="53"/>
      <c r="K132" s="53"/>
      <c r="L132" s="53"/>
      <c r="M132" s="53"/>
      <c r="N132" s="53"/>
      <c r="O132" s="53"/>
      <c r="P132" s="53"/>
      <c r="Q132" s="53"/>
      <c r="R132" s="53"/>
      <c r="S132" s="53"/>
      <c r="T132" s="53"/>
      <c r="U132" s="53"/>
      <c r="V132" s="53"/>
      <c r="W132" s="53"/>
      <c r="X132" s="53"/>
      <c r="Y132" s="53"/>
      <c r="Z132" s="53"/>
    </row>
    <row r="133" spans="1:26" ht="12.75" customHeight="1">
      <c r="A133" s="53"/>
      <c r="B133" s="60" t="s">
        <v>402</v>
      </c>
      <c r="C133" s="61" t="s">
        <v>403</v>
      </c>
      <c r="D133" s="60" t="s">
        <v>404</v>
      </c>
      <c r="E133" s="60" t="s">
        <v>405</v>
      </c>
      <c r="F133" s="60" t="s">
        <v>422</v>
      </c>
      <c r="G133" s="60" t="s">
        <v>423</v>
      </c>
      <c r="H133" s="64"/>
      <c r="I133" s="63"/>
      <c r="J133" s="53"/>
      <c r="K133" s="53"/>
      <c r="L133" s="53"/>
      <c r="M133" s="53"/>
      <c r="N133" s="53"/>
      <c r="O133" s="53"/>
      <c r="P133" s="53"/>
      <c r="Q133" s="53"/>
      <c r="R133" s="53"/>
      <c r="S133" s="53"/>
      <c r="T133" s="53"/>
      <c r="U133" s="53"/>
      <c r="V133" s="53"/>
      <c r="W133" s="53"/>
      <c r="X133" s="53"/>
      <c r="Y133" s="53"/>
      <c r="Z133" s="53"/>
    </row>
    <row r="134" spans="1:26" ht="12.75" customHeight="1">
      <c r="A134" s="53"/>
      <c r="B134" s="60" t="s">
        <v>402</v>
      </c>
      <c r="C134" s="61" t="s">
        <v>403</v>
      </c>
      <c r="D134" s="60" t="s">
        <v>404</v>
      </c>
      <c r="E134" s="60" t="s">
        <v>405</v>
      </c>
      <c r="F134" s="60" t="s">
        <v>424</v>
      </c>
      <c r="G134" s="60" t="s">
        <v>425</v>
      </c>
      <c r="H134" s="64"/>
      <c r="I134" s="63"/>
      <c r="J134" s="53"/>
      <c r="K134" s="53"/>
      <c r="L134" s="53"/>
      <c r="M134" s="53"/>
      <c r="N134" s="53"/>
      <c r="O134" s="53"/>
      <c r="P134" s="53"/>
      <c r="Q134" s="53"/>
      <c r="R134" s="53"/>
      <c r="S134" s="53"/>
      <c r="T134" s="53"/>
      <c r="U134" s="53"/>
      <c r="V134" s="53"/>
      <c r="W134" s="53"/>
      <c r="X134" s="53"/>
      <c r="Y134" s="53"/>
      <c r="Z134" s="53"/>
    </row>
    <row r="135" spans="1:26" ht="12.75" customHeight="1">
      <c r="A135" s="53"/>
      <c r="B135" s="60" t="s">
        <v>402</v>
      </c>
      <c r="C135" s="61" t="s">
        <v>403</v>
      </c>
      <c r="D135" s="60" t="s">
        <v>404</v>
      </c>
      <c r="E135" s="60" t="s">
        <v>405</v>
      </c>
      <c r="F135" s="60" t="s">
        <v>379</v>
      </c>
      <c r="G135" s="60" t="s">
        <v>426</v>
      </c>
      <c r="H135" s="64"/>
      <c r="I135" s="63"/>
      <c r="J135" s="53"/>
      <c r="K135" s="53"/>
      <c r="L135" s="53"/>
      <c r="M135" s="53"/>
      <c r="N135" s="53"/>
      <c r="O135" s="53"/>
      <c r="P135" s="53"/>
      <c r="Q135" s="53"/>
      <c r="R135" s="53"/>
      <c r="S135" s="53"/>
      <c r="T135" s="53"/>
      <c r="U135" s="53"/>
      <c r="V135" s="53"/>
      <c r="W135" s="53"/>
      <c r="X135" s="53"/>
      <c r="Y135" s="53"/>
      <c r="Z135" s="53"/>
    </row>
    <row r="136" spans="1:26" ht="12.75" customHeight="1">
      <c r="A136" s="53"/>
      <c r="B136" s="60" t="s">
        <v>402</v>
      </c>
      <c r="C136" s="61" t="s">
        <v>403</v>
      </c>
      <c r="D136" s="60" t="s">
        <v>404</v>
      </c>
      <c r="E136" s="60" t="s">
        <v>405</v>
      </c>
      <c r="F136" s="60" t="s">
        <v>427</v>
      </c>
      <c r="G136" s="60" t="s">
        <v>428</v>
      </c>
      <c r="H136" s="64"/>
      <c r="I136" s="63"/>
      <c r="J136" s="53"/>
      <c r="K136" s="53"/>
      <c r="L136" s="53"/>
      <c r="M136" s="53"/>
      <c r="N136" s="53"/>
      <c r="O136" s="53"/>
      <c r="P136" s="53"/>
      <c r="Q136" s="53"/>
      <c r="R136" s="53"/>
      <c r="S136" s="53"/>
      <c r="T136" s="53"/>
      <c r="U136" s="53"/>
      <c r="V136" s="53"/>
      <c r="W136" s="53"/>
      <c r="X136" s="53"/>
      <c r="Y136" s="53"/>
      <c r="Z136" s="53"/>
    </row>
    <row r="137" spans="1:26" ht="12.75" customHeight="1">
      <c r="A137" s="53"/>
      <c r="B137" s="60" t="s">
        <v>402</v>
      </c>
      <c r="C137" s="61" t="s">
        <v>403</v>
      </c>
      <c r="D137" s="60" t="s">
        <v>429</v>
      </c>
      <c r="E137" s="60" t="s">
        <v>430</v>
      </c>
      <c r="F137" s="60" t="s">
        <v>429</v>
      </c>
      <c r="G137" s="60" t="s">
        <v>431</v>
      </c>
      <c r="H137" s="64"/>
      <c r="I137" s="63"/>
      <c r="J137" s="53"/>
      <c r="K137" s="53"/>
      <c r="L137" s="53"/>
      <c r="M137" s="53"/>
      <c r="N137" s="53"/>
      <c r="O137" s="53"/>
      <c r="P137" s="53"/>
      <c r="Q137" s="53"/>
      <c r="R137" s="53"/>
      <c r="S137" s="53"/>
      <c r="T137" s="53"/>
      <c r="U137" s="53"/>
      <c r="V137" s="53"/>
      <c r="W137" s="53"/>
      <c r="X137" s="53"/>
      <c r="Y137" s="53"/>
      <c r="Z137" s="53"/>
    </row>
    <row r="138" spans="1:26" ht="12.75" customHeight="1">
      <c r="A138" s="53"/>
      <c r="B138" s="60" t="s">
        <v>402</v>
      </c>
      <c r="C138" s="61" t="s">
        <v>403</v>
      </c>
      <c r="D138" s="60" t="s">
        <v>429</v>
      </c>
      <c r="E138" s="60" t="s">
        <v>430</v>
      </c>
      <c r="F138" s="60" t="s">
        <v>432</v>
      </c>
      <c r="G138" s="60" t="s">
        <v>433</v>
      </c>
      <c r="H138" s="64"/>
      <c r="I138" s="63"/>
      <c r="J138" s="53"/>
      <c r="K138" s="53"/>
      <c r="L138" s="53"/>
      <c r="M138" s="53"/>
      <c r="N138" s="53"/>
      <c r="O138" s="53"/>
      <c r="P138" s="53"/>
      <c r="Q138" s="53"/>
      <c r="R138" s="53"/>
      <c r="S138" s="53"/>
      <c r="T138" s="53"/>
      <c r="U138" s="53"/>
      <c r="V138" s="53"/>
      <c r="W138" s="53"/>
      <c r="X138" s="53"/>
      <c r="Y138" s="53"/>
      <c r="Z138" s="53"/>
    </row>
    <row r="139" spans="1:26" ht="12.75" customHeight="1">
      <c r="A139" s="53"/>
      <c r="B139" s="60" t="s">
        <v>402</v>
      </c>
      <c r="C139" s="61" t="s">
        <v>403</v>
      </c>
      <c r="D139" s="60" t="s">
        <v>429</v>
      </c>
      <c r="E139" s="60" t="s">
        <v>430</v>
      </c>
      <c r="F139" s="60" t="s">
        <v>434</v>
      </c>
      <c r="G139" s="60" t="s">
        <v>435</v>
      </c>
      <c r="H139" s="64"/>
      <c r="I139" s="63"/>
      <c r="J139" s="53"/>
      <c r="K139" s="53"/>
      <c r="L139" s="53"/>
      <c r="M139" s="53"/>
      <c r="N139" s="53"/>
      <c r="O139" s="53"/>
      <c r="P139" s="53"/>
      <c r="Q139" s="53"/>
      <c r="R139" s="53"/>
      <c r="S139" s="53"/>
      <c r="T139" s="53"/>
      <c r="U139" s="53"/>
      <c r="V139" s="53"/>
      <c r="W139" s="53"/>
      <c r="X139" s="53"/>
      <c r="Y139" s="53"/>
      <c r="Z139" s="53"/>
    </row>
    <row r="140" spans="1:26" ht="12.75" customHeight="1">
      <c r="A140" s="53"/>
      <c r="B140" s="60" t="s">
        <v>402</v>
      </c>
      <c r="C140" s="61" t="s">
        <v>403</v>
      </c>
      <c r="D140" s="60" t="s">
        <v>429</v>
      </c>
      <c r="E140" s="60" t="s">
        <v>430</v>
      </c>
      <c r="F140" s="60" t="s">
        <v>436</v>
      </c>
      <c r="G140" s="60" t="s">
        <v>437</v>
      </c>
      <c r="H140" s="64"/>
      <c r="I140" s="63"/>
      <c r="J140" s="53"/>
      <c r="K140" s="53"/>
      <c r="L140" s="53"/>
      <c r="M140" s="53"/>
      <c r="N140" s="53"/>
      <c r="O140" s="53"/>
      <c r="P140" s="53"/>
      <c r="Q140" s="53"/>
      <c r="R140" s="53"/>
      <c r="S140" s="53"/>
      <c r="T140" s="53"/>
      <c r="U140" s="53"/>
      <c r="V140" s="53"/>
      <c r="W140" s="53"/>
      <c r="X140" s="53"/>
      <c r="Y140" s="53"/>
      <c r="Z140" s="53"/>
    </row>
    <row r="141" spans="1:26" ht="12.75" customHeight="1">
      <c r="A141" s="53"/>
      <c r="B141" s="60" t="s">
        <v>402</v>
      </c>
      <c r="C141" s="61" t="s">
        <v>403</v>
      </c>
      <c r="D141" s="60" t="s">
        <v>429</v>
      </c>
      <c r="E141" s="60" t="s">
        <v>430</v>
      </c>
      <c r="F141" s="60" t="s">
        <v>438</v>
      </c>
      <c r="G141" s="60" t="s">
        <v>439</v>
      </c>
      <c r="H141" s="64"/>
      <c r="I141" s="63"/>
      <c r="J141" s="53"/>
      <c r="K141" s="53"/>
      <c r="L141" s="53"/>
      <c r="M141" s="53"/>
      <c r="N141" s="53"/>
      <c r="O141" s="53"/>
      <c r="P141" s="53"/>
      <c r="Q141" s="53"/>
      <c r="R141" s="53"/>
      <c r="S141" s="53"/>
      <c r="T141" s="53"/>
      <c r="U141" s="53"/>
      <c r="V141" s="53"/>
      <c r="W141" s="53"/>
      <c r="X141" s="53"/>
      <c r="Y141" s="53"/>
      <c r="Z141" s="53"/>
    </row>
    <row r="142" spans="1:26" ht="12.75" customHeight="1">
      <c r="A142" s="53"/>
      <c r="B142" s="60" t="s">
        <v>402</v>
      </c>
      <c r="C142" s="61" t="s">
        <v>403</v>
      </c>
      <c r="D142" s="60" t="s">
        <v>402</v>
      </c>
      <c r="E142" s="60" t="s">
        <v>440</v>
      </c>
      <c r="F142" s="60" t="s">
        <v>402</v>
      </c>
      <c r="G142" s="60" t="s">
        <v>441</v>
      </c>
      <c r="H142" s="64"/>
      <c r="I142" s="63"/>
      <c r="J142" s="53"/>
      <c r="K142" s="53"/>
      <c r="L142" s="53"/>
      <c r="M142" s="53"/>
      <c r="N142" s="53"/>
      <c r="O142" s="53"/>
      <c r="P142" s="53"/>
      <c r="Q142" s="53"/>
      <c r="R142" s="53"/>
      <c r="S142" s="53"/>
      <c r="T142" s="53"/>
      <c r="U142" s="53"/>
      <c r="V142" s="53"/>
      <c r="W142" s="53"/>
      <c r="X142" s="53"/>
      <c r="Y142" s="53"/>
      <c r="Z142" s="53"/>
    </row>
    <row r="143" spans="1:26" ht="12.75" customHeight="1">
      <c r="A143" s="53"/>
      <c r="B143" s="60" t="s">
        <v>402</v>
      </c>
      <c r="C143" s="61" t="s">
        <v>403</v>
      </c>
      <c r="D143" s="60" t="s">
        <v>402</v>
      </c>
      <c r="E143" s="60" t="s">
        <v>440</v>
      </c>
      <c r="F143" s="60" t="s">
        <v>442</v>
      </c>
      <c r="G143" s="60" t="s">
        <v>443</v>
      </c>
      <c r="H143" s="64"/>
      <c r="I143" s="63"/>
      <c r="J143" s="53"/>
      <c r="K143" s="53"/>
      <c r="L143" s="53"/>
      <c r="M143" s="53"/>
      <c r="N143" s="53"/>
      <c r="O143" s="53"/>
      <c r="P143" s="53"/>
      <c r="Q143" s="53"/>
      <c r="R143" s="53"/>
      <c r="S143" s="53"/>
      <c r="T143" s="53"/>
      <c r="U143" s="53"/>
      <c r="V143" s="53"/>
      <c r="W143" s="53"/>
      <c r="X143" s="53"/>
      <c r="Y143" s="53"/>
      <c r="Z143" s="53"/>
    </row>
    <row r="144" spans="1:26" ht="12.75" customHeight="1">
      <c r="A144" s="53"/>
      <c r="B144" s="60" t="s">
        <v>402</v>
      </c>
      <c r="C144" s="61" t="s">
        <v>403</v>
      </c>
      <c r="D144" s="60" t="s">
        <v>402</v>
      </c>
      <c r="E144" s="60" t="s">
        <v>440</v>
      </c>
      <c r="F144" s="60" t="s">
        <v>444</v>
      </c>
      <c r="G144" s="60" t="s">
        <v>445</v>
      </c>
      <c r="H144" s="64"/>
      <c r="I144" s="63"/>
      <c r="J144" s="53"/>
      <c r="K144" s="53"/>
      <c r="L144" s="53"/>
      <c r="M144" s="53"/>
      <c r="N144" s="53"/>
      <c r="O144" s="53"/>
      <c r="P144" s="53"/>
      <c r="Q144" s="53"/>
      <c r="R144" s="53"/>
      <c r="S144" s="53"/>
      <c r="T144" s="53"/>
      <c r="U144" s="53"/>
      <c r="V144" s="53"/>
      <c r="W144" s="53"/>
      <c r="X144" s="53"/>
      <c r="Y144" s="53"/>
      <c r="Z144" s="53"/>
    </row>
    <row r="145" spans="1:26" ht="12.75" customHeight="1">
      <c r="A145" s="53"/>
      <c r="B145" s="60" t="s">
        <v>402</v>
      </c>
      <c r="C145" s="61" t="s">
        <v>403</v>
      </c>
      <c r="D145" s="60" t="s">
        <v>402</v>
      </c>
      <c r="E145" s="60" t="s">
        <v>440</v>
      </c>
      <c r="F145" s="60" t="s">
        <v>446</v>
      </c>
      <c r="G145" s="60" t="s">
        <v>447</v>
      </c>
      <c r="H145" s="64"/>
      <c r="I145" s="63"/>
      <c r="J145" s="53"/>
      <c r="K145" s="53"/>
      <c r="L145" s="53"/>
      <c r="M145" s="53"/>
      <c r="N145" s="53"/>
      <c r="O145" s="53"/>
      <c r="P145" s="53"/>
      <c r="Q145" s="53"/>
      <c r="R145" s="53"/>
      <c r="S145" s="53"/>
      <c r="T145" s="53"/>
      <c r="U145" s="53"/>
      <c r="V145" s="53"/>
      <c r="W145" s="53"/>
      <c r="X145" s="53"/>
      <c r="Y145" s="53"/>
      <c r="Z145" s="53"/>
    </row>
    <row r="146" spans="1:26" ht="12.75" customHeight="1">
      <c r="A146" s="53"/>
      <c r="B146" s="60" t="s">
        <v>402</v>
      </c>
      <c r="C146" s="61" t="s">
        <v>403</v>
      </c>
      <c r="D146" s="60" t="s">
        <v>402</v>
      </c>
      <c r="E146" s="60" t="s">
        <v>440</v>
      </c>
      <c r="F146" s="60" t="s">
        <v>448</v>
      </c>
      <c r="G146" s="60" t="s">
        <v>449</v>
      </c>
      <c r="H146" s="64"/>
      <c r="I146" s="63"/>
      <c r="J146" s="53"/>
      <c r="K146" s="53"/>
      <c r="L146" s="53"/>
      <c r="M146" s="53"/>
      <c r="N146" s="53"/>
      <c r="O146" s="53"/>
      <c r="P146" s="53"/>
      <c r="Q146" s="53"/>
      <c r="R146" s="53"/>
      <c r="S146" s="53"/>
      <c r="T146" s="53"/>
      <c r="U146" s="53"/>
      <c r="V146" s="53"/>
      <c r="W146" s="53"/>
      <c r="X146" s="53"/>
      <c r="Y146" s="53"/>
      <c r="Z146" s="53"/>
    </row>
    <row r="147" spans="1:26" ht="12.75" customHeight="1">
      <c r="A147" s="53"/>
      <c r="B147" s="60" t="s">
        <v>402</v>
      </c>
      <c r="C147" s="61" t="s">
        <v>403</v>
      </c>
      <c r="D147" s="60" t="s">
        <v>402</v>
      </c>
      <c r="E147" s="60" t="s">
        <v>440</v>
      </c>
      <c r="F147" s="60" t="s">
        <v>450</v>
      </c>
      <c r="G147" s="60" t="s">
        <v>451</v>
      </c>
      <c r="H147" s="64"/>
      <c r="I147" s="63"/>
      <c r="J147" s="53"/>
      <c r="K147" s="53"/>
      <c r="L147" s="53"/>
      <c r="M147" s="53"/>
      <c r="N147" s="53"/>
      <c r="O147" s="53"/>
      <c r="P147" s="53"/>
      <c r="Q147" s="53"/>
      <c r="R147" s="53"/>
      <c r="S147" s="53"/>
      <c r="T147" s="53"/>
      <c r="U147" s="53"/>
      <c r="V147" s="53"/>
      <c r="W147" s="53"/>
      <c r="X147" s="53"/>
      <c r="Y147" s="53"/>
      <c r="Z147" s="53"/>
    </row>
    <row r="148" spans="1:26" ht="12.75" customHeight="1">
      <c r="A148" s="53"/>
      <c r="B148" s="60" t="s">
        <v>402</v>
      </c>
      <c r="C148" s="61" t="s">
        <v>403</v>
      </c>
      <c r="D148" s="60" t="s">
        <v>402</v>
      </c>
      <c r="E148" s="60" t="s">
        <v>440</v>
      </c>
      <c r="F148" s="60" t="s">
        <v>452</v>
      </c>
      <c r="G148" s="60" t="s">
        <v>453</v>
      </c>
      <c r="H148" s="64"/>
      <c r="I148" s="63"/>
      <c r="J148" s="53"/>
      <c r="K148" s="53"/>
      <c r="L148" s="53"/>
      <c r="M148" s="53"/>
      <c r="N148" s="53"/>
      <c r="O148" s="53"/>
      <c r="P148" s="53"/>
      <c r="Q148" s="53"/>
      <c r="R148" s="53"/>
      <c r="S148" s="53"/>
      <c r="T148" s="53"/>
      <c r="U148" s="53"/>
      <c r="V148" s="53"/>
      <c r="W148" s="53"/>
      <c r="X148" s="53"/>
      <c r="Y148" s="53"/>
      <c r="Z148" s="53"/>
    </row>
    <row r="149" spans="1:26" ht="12.75" customHeight="1">
      <c r="A149" s="53"/>
      <c r="B149" s="60" t="s">
        <v>402</v>
      </c>
      <c r="C149" s="61" t="s">
        <v>403</v>
      </c>
      <c r="D149" s="60" t="s">
        <v>402</v>
      </c>
      <c r="E149" s="60" t="s">
        <v>440</v>
      </c>
      <c r="F149" s="60" t="s">
        <v>454</v>
      </c>
      <c r="G149" s="60" t="s">
        <v>455</v>
      </c>
      <c r="H149" s="64"/>
      <c r="I149" s="63"/>
      <c r="J149" s="53"/>
      <c r="K149" s="53"/>
      <c r="L149" s="53"/>
      <c r="M149" s="53"/>
      <c r="N149" s="53"/>
      <c r="O149" s="53"/>
      <c r="P149" s="53"/>
      <c r="Q149" s="53"/>
      <c r="R149" s="53"/>
      <c r="S149" s="53"/>
      <c r="T149" s="53"/>
      <c r="U149" s="53"/>
      <c r="V149" s="53"/>
      <c r="W149" s="53"/>
      <c r="X149" s="53"/>
      <c r="Y149" s="53"/>
      <c r="Z149" s="53"/>
    </row>
    <row r="150" spans="1:26" ht="12.75" customHeight="1">
      <c r="A150" s="53"/>
      <c r="B150" s="60" t="s">
        <v>402</v>
      </c>
      <c r="C150" s="61" t="s">
        <v>403</v>
      </c>
      <c r="D150" s="60" t="s">
        <v>402</v>
      </c>
      <c r="E150" s="60" t="s">
        <v>440</v>
      </c>
      <c r="F150" s="60" t="s">
        <v>456</v>
      </c>
      <c r="G150" s="60" t="s">
        <v>457</v>
      </c>
      <c r="H150" s="64"/>
      <c r="I150" s="63"/>
      <c r="J150" s="53"/>
      <c r="K150" s="53"/>
      <c r="L150" s="53"/>
      <c r="M150" s="53"/>
      <c r="N150" s="53"/>
      <c r="O150" s="53"/>
      <c r="P150" s="53"/>
      <c r="Q150" s="53"/>
      <c r="R150" s="53"/>
      <c r="S150" s="53"/>
      <c r="T150" s="53"/>
      <c r="U150" s="53"/>
      <c r="V150" s="53"/>
      <c r="W150" s="53"/>
      <c r="X150" s="53"/>
      <c r="Y150" s="53"/>
      <c r="Z150" s="53"/>
    </row>
    <row r="151" spans="1:26" ht="12.75" customHeight="1">
      <c r="A151" s="53"/>
      <c r="B151" s="60" t="s">
        <v>402</v>
      </c>
      <c r="C151" s="61" t="s">
        <v>403</v>
      </c>
      <c r="D151" s="60" t="s">
        <v>402</v>
      </c>
      <c r="E151" s="60" t="s">
        <v>440</v>
      </c>
      <c r="F151" s="60" t="s">
        <v>458</v>
      </c>
      <c r="G151" s="60" t="s">
        <v>459</v>
      </c>
      <c r="H151" s="64"/>
      <c r="I151" s="63"/>
      <c r="J151" s="53"/>
      <c r="K151" s="53"/>
      <c r="L151" s="53"/>
      <c r="M151" s="53"/>
      <c r="N151" s="53"/>
      <c r="O151" s="53"/>
      <c r="P151" s="53"/>
      <c r="Q151" s="53"/>
      <c r="R151" s="53"/>
      <c r="S151" s="53"/>
      <c r="T151" s="53"/>
      <c r="U151" s="53"/>
      <c r="V151" s="53"/>
      <c r="W151" s="53"/>
      <c r="X151" s="53"/>
      <c r="Y151" s="53"/>
      <c r="Z151" s="53"/>
    </row>
    <row r="152" spans="1:26" ht="12.75" customHeight="1">
      <c r="A152" s="53"/>
      <c r="B152" s="60" t="s">
        <v>402</v>
      </c>
      <c r="C152" s="61" t="s">
        <v>403</v>
      </c>
      <c r="D152" s="60" t="s">
        <v>402</v>
      </c>
      <c r="E152" s="60" t="s">
        <v>440</v>
      </c>
      <c r="F152" s="60" t="s">
        <v>460</v>
      </c>
      <c r="G152" s="60" t="s">
        <v>461</v>
      </c>
      <c r="H152" s="64"/>
      <c r="I152" s="63"/>
      <c r="J152" s="53"/>
      <c r="K152" s="53"/>
      <c r="L152" s="53"/>
      <c r="M152" s="53"/>
      <c r="N152" s="53"/>
      <c r="O152" s="53"/>
      <c r="P152" s="53"/>
      <c r="Q152" s="53"/>
      <c r="R152" s="53"/>
      <c r="S152" s="53"/>
      <c r="T152" s="53"/>
      <c r="U152" s="53"/>
      <c r="V152" s="53"/>
      <c r="W152" s="53"/>
      <c r="X152" s="53"/>
      <c r="Y152" s="53"/>
      <c r="Z152" s="53"/>
    </row>
    <row r="153" spans="1:26" ht="12.75" customHeight="1">
      <c r="A153" s="53"/>
      <c r="B153" s="60" t="s">
        <v>402</v>
      </c>
      <c r="C153" s="61" t="s">
        <v>403</v>
      </c>
      <c r="D153" s="60" t="s">
        <v>402</v>
      </c>
      <c r="E153" s="60" t="s">
        <v>440</v>
      </c>
      <c r="F153" s="60" t="s">
        <v>462</v>
      </c>
      <c r="G153" s="60" t="s">
        <v>463</v>
      </c>
      <c r="H153" s="64"/>
      <c r="I153" s="63"/>
      <c r="J153" s="53"/>
      <c r="K153" s="53"/>
      <c r="L153" s="53"/>
      <c r="M153" s="53"/>
      <c r="N153" s="53"/>
      <c r="O153" s="53"/>
      <c r="P153" s="53"/>
      <c r="Q153" s="53"/>
      <c r="R153" s="53"/>
      <c r="S153" s="53"/>
      <c r="T153" s="53"/>
      <c r="U153" s="53"/>
      <c r="V153" s="53"/>
      <c r="W153" s="53"/>
      <c r="X153" s="53"/>
      <c r="Y153" s="53"/>
      <c r="Z153" s="53"/>
    </row>
    <row r="154" spans="1:26" ht="12.75" customHeight="1">
      <c r="A154" s="53"/>
      <c r="B154" s="60" t="s">
        <v>402</v>
      </c>
      <c r="C154" s="61" t="s">
        <v>403</v>
      </c>
      <c r="D154" s="60" t="s">
        <v>464</v>
      </c>
      <c r="E154" s="60" t="s">
        <v>465</v>
      </c>
      <c r="F154" s="60" t="s">
        <v>464</v>
      </c>
      <c r="G154" s="60" t="s">
        <v>466</v>
      </c>
      <c r="H154" s="64"/>
      <c r="I154" s="63"/>
      <c r="J154" s="53"/>
      <c r="K154" s="53"/>
      <c r="L154" s="53"/>
      <c r="M154" s="53"/>
      <c r="N154" s="53"/>
      <c r="O154" s="53"/>
      <c r="P154" s="53"/>
      <c r="Q154" s="53"/>
      <c r="R154" s="53"/>
      <c r="S154" s="53"/>
      <c r="T154" s="53"/>
      <c r="U154" s="53"/>
      <c r="V154" s="53"/>
      <c r="W154" s="53"/>
      <c r="X154" s="53"/>
      <c r="Y154" s="53"/>
      <c r="Z154" s="53"/>
    </row>
    <row r="155" spans="1:26" ht="12.75" customHeight="1">
      <c r="A155" s="53"/>
      <c r="B155" s="60" t="s">
        <v>402</v>
      </c>
      <c r="C155" s="61" t="s">
        <v>403</v>
      </c>
      <c r="D155" s="60" t="s">
        <v>464</v>
      </c>
      <c r="E155" s="60" t="s">
        <v>465</v>
      </c>
      <c r="F155" s="60" t="s">
        <v>467</v>
      </c>
      <c r="G155" s="60" t="s">
        <v>468</v>
      </c>
      <c r="H155" s="64"/>
      <c r="I155" s="63"/>
      <c r="J155" s="53"/>
      <c r="K155" s="53"/>
      <c r="L155" s="53"/>
      <c r="M155" s="53"/>
      <c r="N155" s="53"/>
      <c r="O155" s="53"/>
      <c r="P155" s="53"/>
      <c r="Q155" s="53"/>
      <c r="R155" s="53"/>
      <c r="S155" s="53"/>
      <c r="T155" s="53"/>
      <c r="U155" s="53"/>
      <c r="V155" s="53"/>
      <c r="W155" s="53"/>
      <c r="X155" s="53"/>
      <c r="Y155" s="53"/>
      <c r="Z155" s="53"/>
    </row>
    <row r="156" spans="1:26" ht="12.75" customHeight="1">
      <c r="A156" s="53"/>
      <c r="B156" s="60" t="s">
        <v>402</v>
      </c>
      <c r="C156" s="61" t="s">
        <v>403</v>
      </c>
      <c r="D156" s="60" t="s">
        <v>464</v>
      </c>
      <c r="E156" s="60" t="s">
        <v>465</v>
      </c>
      <c r="F156" s="60" t="s">
        <v>469</v>
      </c>
      <c r="G156" s="60" t="s">
        <v>470</v>
      </c>
      <c r="H156" s="64"/>
      <c r="I156" s="63"/>
      <c r="J156" s="53"/>
      <c r="K156" s="53"/>
      <c r="L156" s="53"/>
      <c r="M156" s="53"/>
      <c r="N156" s="53"/>
      <c r="O156" s="53"/>
      <c r="P156" s="53"/>
      <c r="Q156" s="53"/>
      <c r="R156" s="53"/>
      <c r="S156" s="53"/>
      <c r="T156" s="53"/>
      <c r="U156" s="53"/>
      <c r="V156" s="53"/>
      <c r="W156" s="53"/>
      <c r="X156" s="53"/>
      <c r="Y156" s="53"/>
      <c r="Z156" s="53"/>
    </row>
    <row r="157" spans="1:26" ht="12.75" customHeight="1">
      <c r="A157" s="53"/>
      <c r="B157" s="60" t="s">
        <v>402</v>
      </c>
      <c r="C157" s="61" t="s">
        <v>403</v>
      </c>
      <c r="D157" s="60" t="s">
        <v>471</v>
      </c>
      <c r="E157" s="60" t="s">
        <v>472</v>
      </c>
      <c r="F157" s="60" t="s">
        <v>471</v>
      </c>
      <c r="G157" s="60" t="s">
        <v>473</v>
      </c>
      <c r="H157" s="64"/>
      <c r="I157" s="63"/>
      <c r="J157" s="53"/>
      <c r="K157" s="53"/>
      <c r="L157" s="53"/>
      <c r="M157" s="53"/>
      <c r="N157" s="53"/>
      <c r="O157" s="53"/>
      <c r="P157" s="53"/>
      <c r="Q157" s="53"/>
      <c r="R157" s="53"/>
      <c r="S157" s="53"/>
      <c r="T157" s="53"/>
      <c r="U157" s="53"/>
      <c r="V157" s="53"/>
      <c r="W157" s="53"/>
      <c r="X157" s="53"/>
      <c r="Y157" s="53"/>
      <c r="Z157" s="53"/>
    </row>
    <row r="158" spans="1:26" ht="12.75" customHeight="1">
      <c r="A158" s="53"/>
      <c r="B158" s="60" t="s">
        <v>402</v>
      </c>
      <c r="C158" s="61" t="s">
        <v>403</v>
      </c>
      <c r="D158" s="60" t="s">
        <v>474</v>
      </c>
      <c r="E158" s="60" t="s">
        <v>475</v>
      </c>
      <c r="F158" s="60" t="s">
        <v>474</v>
      </c>
      <c r="G158" s="60" t="s">
        <v>476</v>
      </c>
      <c r="H158" s="64"/>
      <c r="I158" s="63"/>
      <c r="J158" s="53"/>
      <c r="K158" s="53"/>
      <c r="L158" s="53"/>
      <c r="M158" s="53"/>
      <c r="N158" s="53"/>
      <c r="O158" s="53"/>
      <c r="P158" s="53"/>
      <c r="Q158" s="53"/>
      <c r="R158" s="53"/>
      <c r="S158" s="53"/>
      <c r="T158" s="53"/>
      <c r="U158" s="53"/>
      <c r="V158" s="53"/>
      <c r="W158" s="53"/>
      <c r="X158" s="53"/>
      <c r="Y158" s="53"/>
      <c r="Z158" s="53"/>
    </row>
    <row r="159" spans="1:26" ht="12.75" customHeight="1">
      <c r="A159" s="53"/>
      <c r="B159" s="60" t="s">
        <v>402</v>
      </c>
      <c r="C159" s="61" t="s">
        <v>403</v>
      </c>
      <c r="D159" s="60" t="s">
        <v>474</v>
      </c>
      <c r="E159" s="60" t="s">
        <v>475</v>
      </c>
      <c r="F159" s="60" t="s">
        <v>477</v>
      </c>
      <c r="G159" s="60" t="s">
        <v>478</v>
      </c>
      <c r="H159" s="64"/>
      <c r="I159" s="63"/>
      <c r="J159" s="53"/>
      <c r="K159" s="53"/>
      <c r="L159" s="53"/>
      <c r="M159" s="53"/>
      <c r="N159" s="53"/>
      <c r="O159" s="53"/>
      <c r="P159" s="53"/>
      <c r="Q159" s="53"/>
      <c r="R159" s="53"/>
      <c r="S159" s="53"/>
      <c r="T159" s="53"/>
      <c r="U159" s="53"/>
      <c r="V159" s="53"/>
      <c r="W159" s="53"/>
      <c r="X159" s="53"/>
      <c r="Y159" s="53"/>
      <c r="Z159" s="53"/>
    </row>
    <row r="160" spans="1:26" ht="12.75" customHeight="1">
      <c r="A160" s="53"/>
      <c r="B160" s="60" t="s">
        <v>402</v>
      </c>
      <c r="C160" s="61" t="s">
        <v>403</v>
      </c>
      <c r="D160" s="60" t="s">
        <v>479</v>
      </c>
      <c r="E160" s="60" t="s">
        <v>480</v>
      </c>
      <c r="F160" s="60" t="s">
        <v>479</v>
      </c>
      <c r="G160" s="60" t="s">
        <v>481</v>
      </c>
      <c r="H160" s="64"/>
      <c r="I160" s="63"/>
      <c r="J160" s="53"/>
      <c r="K160" s="53"/>
      <c r="L160" s="53"/>
      <c r="M160" s="53"/>
      <c r="N160" s="53"/>
      <c r="O160" s="53"/>
      <c r="P160" s="53"/>
      <c r="Q160" s="53"/>
      <c r="R160" s="53"/>
      <c r="S160" s="53"/>
      <c r="T160" s="53"/>
      <c r="U160" s="53"/>
      <c r="V160" s="53"/>
      <c r="W160" s="53"/>
      <c r="X160" s="53"/>
      <c r="Y160" s="53"/>
      <c r="Z160" s="53"/>
    </row>
    <row r="161" spans="1:26" ht="12.75" customHeight="1">
      <c r="A161" s="53"/>
      <c r="B161" s="60" t="s">
        <v>482</v>
      </c>
      <c r="C161" s="61" t="s">
        <v>483</v>
      </c>
      <c r="D161" s="60" t="s">
        <v>484</v>
      </c>
      <c r="E161" s="60" t="s">
        <v>485</v>
      </c>
      <c r="F161" s="60" t="s">
        <v>484</v>
      </c>
      <c r="G161" s="60" t="s">
        <v>486</v>
      </c>
      <c r="H161" s="64" t="s">
        <v>487</v>
      </c>
      <c r="I161" s="63" t="s">
        <v>488</v>
      </c>
      <c r="J161" s="53"/>
      <c r="K161" s="53"/>
      <c r="L161" s="53"/>
      <c r="M161" s="53"/>
      <c r="N161" s="53"/>
      <c r="O161" s="53"/>
      <c r="P161" s="53"/>
      <c r="Q161" s="53"/>
      <c r="R161" s="53"/>
      <c r="S161" s="53"/>
      <c r="T161" s="53"/>
      <c r="U161" s="53"/>
      <c r="V161" s="53"/>
      <c r="W161" s="53"/>
      <c r="X161" s="53"/>
      <c r="Y161" s="53"/>
      <c r="Z161" s="53"/>
    </row>
    <row r="162" spans="1:26" ht="12.75" customHeight="1">
      <c r="A162" s="53"/>
      <c r="B162" s="60" t="s">
        <v>482</v>
      </c>
      <c r="C162" s="61" t="s">
        <v>483</v>
      </c>
      <c r="D162" s="60" t="s">
        <v>484</v>
      </c>
      <c r="E162" s="60" t="s">
        <v>485</v>
      </c>
      <c r="F162" s="60" t="s">
        <v>484</v>
      </c>
      <c r="G162" s="60" t="s">
        <v>486</v>
      </c>
      <c r="H162" s="64" t="s">
        <v>489</v>
      </c>
      <c r="I162" s="63" t="s">
        <v>490</v>
      </c>
      <c r="J162" s="53"/>
      <c r="K162" s="53"/>
      <c r="L162" s="53"/>
      <c r="M162" s="53"/>
      <c r="N162" s="53"/>
      <c r="O162" s="53"/>
      <c r="P162" s="53"/>
      <c r="Q162" s="53"/>
      <c r="R162" s="53"/>
      <c r="S162" s="53"/>
      <c r="T162" s="53"/>
      <c r="U162" s="53"/>
      <c r="V162" s="53"/>
      <c r="W162" s="53"/>
      <c r="X162" s="53"/>
      <c r="Y162" s="53"/>
      <c r="Z162" s="53"/>
    </row>
    <row r="163" spans="1:26" ht="12.75" customHeight="1">
      <c r="A163" s="53"/>
      <c r="B163" s="60" t="s">
        <v>482</v>
      </c>
      <c r="C163" s="61" t="s">
        <v>483</v>
      </c>
      <c r="D163" s="60" t="s">
        <v>484</v>
      </c>
      <c r="E163" s="60" t="s">
        <v>485</v>
      </c>
      <c r="F163" s="60" t="s">
        <v>491</v>
      </c>
      <c r="G163" s="60" t="s">
        <v>492</v>
      </c>
      <c r="H163" s="64"/>
      <c r="I163" s="63"/>
      <c r="J163" s="53"/>
      <c r="K163" s="53"/>
      <c r="L163" s="53"/>
      <c r="M163" s="53"/>
      <c r="N163" s="53"/>
      <c r="O163" s="53"/>
      <c r="P163" s="53"/>
      <c r="Q163" s="53"/>
      <c r="R163" s="53"/>
      <c r="S163" s="53"/>
      <c r="T163" s="53"/>
      <c r="U163" s="53"/>
      <c r="V163" s="53"/>
      <c r="W163" s="53"/>
      <c r="X163" s="53"/>
      <c r="Y163" s="53"/>
      <c r="Z163" s="53"/>
    </row>
    <row r="164" spans="1:26" ht="12.75" customHeight="1">
      <c r="A164" s="53"/>
      <c r="B164" s="60" t="s">
        <v>482</v>
      </c>
      <c r="C164" s="61" t="s">
        <v>483</v>
      </c>
      <c r="D164" s="60" t="s">
        <v>484</v>
      </c>
      <c r="E164" s="60" t="s">
        <v>485</v>
      </c>
      <c r="F164" s="60" t="s">
        <v>493</v>
      </c>
      <c r="G164" s="60" t="s">
        <v>494</v>
      </c>
      <c r="H164" s="64"/>
      <c r="I164" s="63"/>
      <c r="J164" s="53"/>
      <c r="K164" s="53"/>
      <c r="L164" s="53"/>
      <c r="M164" s="53"/>
      <c r="N164" s="53"/>
      <c r="O164" s="53"/>
      <c r="P164" s="53"/>
      <c r="Q164" s="53"/>
      <c r="R164" s="53"/>
      <c r="S164" s="53"/>
      <c r="T164" s="53"/>
      <c r="U164" s="53"/>
      <c r="V164" s="53"/>
      <c r="W164" s="53"/>
      <c r="X164" s="53"/>
      <c r="Y164" s="53"/>
      <c r="Z164" s="53"/>
    </row>
    <row r="165" spans="1:26" ht="12.75" customHeight="1">
      <c r="A165" s="53"/>
      <c r="B165" s="60" t="s">
        <v>482</v>
      </c>
      <c r="C165" s="61" t="s">
        <v>483</v>
      </c>
      <c r="D165" s="60" t="s">
        <v>484</v>
      </c>
      <c r="E165" s="60" t="s">
        <v>485</v>
      </c>
      <c r="F165" s="60" t="s">
        <v>495</v>
      </c>
      <c r="G165" s="60" t="s">
        <v>496</v>
      </c>
      <c r="H165" s="64"/>
      <c r="I165" s="63"/>
      <c r="J165" s="53"/>
      <c r="K165" s="53"/>
      <c r="L165" s="53"/>
      <c r="M165" s="53"/>
      <c r="N165" s="53"/>
      <c r="O165" s="53"/>
      <c r="P165" s="53"/>
      <c r="Q165" s="53"/>
      <c r="R165" s="53"/>
      <c r="S165" s="53"/>
      <c r="T165" s="53"/>
      <c r="U165" s="53"/>
      <c r="V165" s="53"/>
      <c r="W165" s="53"/>
      <c r="X165" s="53"/>
      <c r="Y165" s="53"/>
      <c r="Z165" s="53"/>
    </row>
    <row r="166" spans="1:26" ht="12.75" customHeight="1">
      <c r="A166" s="53"/>
      <c r="B166" s="60" t="s">
        <v>482</v>
      </c>
      <c r="C166" s="61" t="s">
        <v>483</v>
      </c>
      <c r="D166" s="60" t="s">
        <v>484</v>
      </c>
      <c r="E166" s="60" t="s">
        <v>485</v>
      </c>
      <c r="F166" s="60" t="s">
        <v>497</v>
      </c>
      <c r="G166" s="60" t="s">
        <v>498</v>
      </c>
      <c r="H166" s="64"/>
      <c r="I166" s="63"/>
      <c r="J166" s="53"/>
      <c r="K166" s="53"/>
      <c r="L166" s="53"/>
      <c r="M166" s="53"/>
      <c r="N166" s="53"/>
      <c r="O166" s="53"/>
      <c r="P166" s="53"/>
      <c r="Q166" s="53"/>
      <c r="R166" s="53"/>
      <c r="S166" s="53"/>
      <c r="T166" s="53"/>
      <c r="U166" s="53"/>
      <c r="V166" s="53"/>
      <c r="W166" s="53"/>
      <c r="X166" s="53"/>
      <c r="Y166" s="53"/>
      <c r="Z166" s="53"/>
    </row>
    <row r="167" spans="1:26" ht="12.75" customHeight="1">
      <c r="A167" s="53"/>
      <c r="B167" s="60" t="s">
        <v>482</v>
      </c>
      <c r="C167" s="61" t="s">
        <v>483</v>
      </c>
      <c r="D167" s="60" t="s">
        <v>484</v>
      </c>
      <c r="E167" s="60" t="s">
        <v>485</v>
      </c>
      <c r="F167" s="60" t="s">
        <v>499</v>
      </c>
      <c r="G167" s="60" t="s">
        <v>500</v>
      </c>
      <c r="H167" s="64"/>
      <c r="I167" s="63"/>
      <c r="J167" s="53"/>
      <c r="K167" s="53"/>
      <c r="L167" s="53"/>
      <c r="M167" s="53"/>
      <c r="N167" s="53"/>
      <c r="O167" s="53"/>
      <c r="P167" s="53"/>
      <c r="Q167" s="53"/>
      <c r="R167" s="53"/>
      <c r="S167" s="53"/>
      <c r="T167" s="53"/>
      <c r="U167" s="53"/>
      <c r="V167" s="53"/>
      <c r="W167" s="53"/>
      <c r="X167" s="53"/>
      <c r="Y167" s="53"/>
      <c r="Z167" s="53"/>
    </row>
    <row r="168" spans="1:26" ht="12.75" customHeight="1">
      <c r="A168" s="53"/>
      <c r="B168" s="60" t="s">
        <v>482</v>
      </c>
      <c r="C168" s="61" t="s">
        <v>483</v>
      </c>
      <c r="D168" s="60" t="s">
        <v>484</v>
      </c>
      <c r="E168" s="60" t="s">
        <v>485</v>
      </c>
      <c r="F168" s="60" t="s">
        <v>501</v>
      </c>
      <c r="G168" s="60" t="s">
        <v>502</v>
      </c>
      <c r="H168" s="64"/>
      <c r="I168" s="63"/>
      <c r="J168" s="53"/>
      <c r="K168" s="53"/>
      <c r="L168" s="53"/>
      <c r="M168" s="53"/>
      <c r="N168" s="53"/>
      <c r="O168" s="53"/>
      <c r="P168" s="53"/>
      <c r="Q168" s="53"/>
      <c r="R168" s="53"/>
      <c r="S168" s="53"/>
      <c r="T168" s="53"/>
      <c r="U168" s="53"/>
      <c r="V168" s="53"/>
      <c r="W168" s="53"/>
      <c r="X168" s="53"/>
      <c r="Y168" s="53"/>
      <c r="Z168" s="53"/>
    </row>
    <row r="169" spans="1:26" ht="12.75" customHeight="1">
      <c r="A169" s="53"/>
      <c r="B169" s="60" t="s">
        <v>482</v>
      </c>
      <c r="C169" s="61" t="s">
        <v>483</v>
      </c>
      <c r="D169" s="60" t="s">
        <v>484</v>
      </c>
      <c r="E169" s="60" t="s">
        <v>485</v>
      </c>
      <c r="F169" s="60" t="s">
        <v>503</v>
      </c>
      <c r="G169" s="60" t="s">
        <v>504</v>
      </c>
      <c r="H169" s="64"/>
      <c r="I169" s="63"/>
      <c r="J169" s="53"/>
      <c r="K169" s="53"/>
      <c r="L169" s="53"/>
      <c r="M169" s="53"/>
      <c r="N169" s="53"/>
      <c r="O169" s="53"/>
      <c r="P169" s="53"/>
      <c r="Q169" s="53"/>
      <c r="R169" s="53"/>
      <c r="S169" s="53"/>
      <c r="T169" s="53"/>
      <c r="U169" s="53"/>
      <c r="V169" s="53"/>
      <c r="W169" s="53"/>
      <c r="X169" s="53"/>
      <c r="Y169" s="53"/>
      <c r="Z169" s="53"/>
    </row>
    <row r="170" spans="1:26" ht="12.75" customHeight="1">
      <c r="A170" s="53"/>
      <c r="B170" s="60" t="s">
        <v>482</v>
      </c>
      <c r="C170" s="61" t="s">
        <v>483</v>
      </c>
      <c r="D170" s="60" t="s">
        <v>484</v>
      </c>
      <c r="E170" s="60" t="s">
        <v>485</v>
      </c>
      <c r="F170" s="60" t="s">
        <v>505</v>
      </c>
      <c r="G170" s="60" t="s">
        <v>506</v>
      </c>
      <c r="H170" s="64"/>
      <c r="I170" s="63"/>
      <c r="J170" s="53"/>
      <c r="K170" s="53"/>
      <c r="L170" s="53"/>
      <c r="M170" s="53"/>
      <c r="N170" s="53"/>
      <c r="O170" s="53"/>
      <c r="P170" s="53"/>
      <c r="Q170" s="53"/>
      <c r="R170" s="53"/>
      <c r="S170" s="53"/>
      <c r="T170" s="53"/>
      <c r="U170" s="53"/>
      <c r="V170" s="53"/>
      <c r="W170" s="53"/>
      <c r="X170" s="53"/>
      <c r="Y170" s="53"/>
      <c r="Z170" s="53"/>
    </row>
    <row r="171" spans="1:26" ht="12.75" customHeight="1">
      <c r="A171" s="53"/>
      <c r="B171" s="60" t="s">
        <v>482</v>
      </c>
      <c r="C171" s="61" t="s">
        <v>483</v>
      </c>
      <c r="D171" s="60" t="s">
        <v>484</v>
      </c>
      <c r="E171" s="60" t="s">
        <v>485</v>
      </c>
      <c r="F171" s="60" t="s">
        <v>507</v>
      </c>
      <c r="G171" s="60" t="s">
        <v>508</v>
      </c>
      <c r="H171" s="64"/>
      <c r="I171" s="63"/>
      <c r="J171" s="53"/>
      <c r="K171" s="53"/>
      <c r="L171" s="53"/>
      <c r="M171" s="53"/>
      <c r="N171" s="53"/>
      <c r="O171" s="53"/>
      <c r="P171" s="53"/>
      <c r="Q171" s="53"/>
      <c r="R171" s="53"/>
      <c r="S171" s="53"/>
      <c r="T171" s="53"/>
      <c r="U171" s="53"/>
      <c r="V171" s="53"/>
      <c r="W171" s="53"/>
      <c r="X171" s="53"/>
      <c r="Y171" s="53"/>
      <c r="Z171" s="53"/>
    </row>
    <row r="172" spans="1:26" ht="12.75" customHeight="1">
      <c r="A172" s="53"/>
      <c r="B172" s="60" t="s">
        <v>482</v>
      </c>
      <c r="C172" s="61" t="s">
        <v>483</v>
      </c>
      <c r="D172" s="60" t="s">
        <v>332</v>
      </c>
      <c r="E172" s="60" t="s">
        <v>509</v>
      </c>
      <c r="F172" s="60" t="s">
        <v>332</v>
      </c>
      <c r="G172" s="60" t="s">
        <v>510</v>
      </c>
      <c r="H172" s="64"/>
      <c r="I172" s="63"/>
      <c r="J172" s="53"/>
      <c r="K172" s="53"/>
      <c r="L172" s="53"/>
      <c r="M172" s="53"/>
      <c r="N172" s="53"/>
      <c r="O172" s="53"/>
      <c r="P172" s="53"/>
      <c r="Q172" s="53"/>
      <c r="R172" s="53"/>
      <c r="S172" s="53"/>
      <c r="T172" s="53"/>
      <c r="U172" s="53"/>
      <c r="V172" s="53"/>
      <c r="W172" s="53"/>
      <c r="X172" s="53"/>
      <c r="Y172" s="53"/>
      <c r="Z172" s="53"/>
    </row>
    <row r="173" spans="1:26" ht="12.75" customHeight="1">
      <c r="A173" s="53"/>
      <c r="B173" s="60" t="s">
        <v>482</v>
      </c>
      <c r="C173" s="61" t="s">
        <v>483</v>
      </c>
      <c r="D173" s="60" t="s">
        <v>332</v>
      </c>
      <c r="E173" s="60" t="s">
        <v>509</v>
      </c>
      <c r="F173" s="60" t="s">
        <v>511</v>
      </c>
      <c r="G173" s="60" t="s">
        <v>512</v>
      </c>
      <c r="H173" s="64"/>
      <c r="I173" s="63"/>
      <c r="J173" s="53"/>
      <c r="K173" s="53"/>
      <c r="L173" s="53"/>
      <c r="M173" s="53"/>
      <c r="N173" s="53"/>
      <c r="O173" s="53"/>
      <c r="P173" s="53"/>
      <c r="Q173" s="53"/>
      <c r="R173" s="53"/>
      <c r="S173" s="53"/>
      <c r="T173" s="53"/>
      <c r="U173" s="53"/>
      <c r="V173" s="53"/>
      <c r="W173" s="53"/>
      <c r="X173" s="53"/>
      <c r="Y173" s="53"/>
      <c r="Z173" s="53"/>
    </row>
    <row r="174" spans="1:26" ht="12.75" customHeight="1">
      <c r="A174" s="53"/>
      <c r="B174" s="60" t="s">
        <v>482</v>
      </c>
      <c r="C174" s="61" t="s">
        <v>483</v>
      </c>
      <c r="D174" s="60" t="s">
        <v>332</v>
      </c>
      <c r="E174" s="60" t="s">
        <v>509</v>
      </c>
      <c r="F174" s="60" t="s">
        <v>513</v>
      </c>
      <c r="G174" s="60" t="s">
        <v>514</v>
      </c>
      <c r="H174" s="64"/>
      <c r="I174" s="63"/>
      <c r="J174" s="53"/>
      <c r="K174" s="53"/>
      <c r="L174" s="53"/>
      <c r="M174" s="53"/>
      <c r="N174" s="53"/>
      <c r="O174" s="53"/>
      <c r="P174" s="53"/>
      <c r="Q174" s="53"/>
      <c r="R174" s="53"/>
      <c r="S174" s="53"/>
      <c r="T174" s="53"/>
      <c r="U174" s="53"/>
      <c r="V174" s="53"/>
      <c r="W174" s="53"/>
      <c r="X174" s="53"/>
      <c r="Y174" s="53"/>
      <c r="Z174" s="53"/>
    </row>
    <row r="175" spans="1:26" ht="12.75" customHeight="1">
      <c r="A175" s="53"/>
      <c r="B175" s="60" t="s">
        <v>482</v>
      </c>
      <c r="C175" s="61" t="s">
        <v>483</v>
      </c>
      <c r="D175" s="60" t="s">
        <v>332</v>
      </c>
      <c r="E175" s="60" t="s">
        <v>509</v>
      </c>
      <c r="F175" s="60" t="s">
        <v>515</v>
      </c>
      <c r="G175" s="60" t="s">
        <v>516</v>
      </c>
      <c r="H175" s="64"/>
      <c r="I175" s="63"/>
      <c r="J175" s="53"/>
      <c r="K175" s="53"/>
      <c r="L175" s="53"/>
      <c r="M175" s="53"/>
      <c r="N175" s="53"/>
      <c r="O175" s="53"/>
      <c r="P175" s="53"/>
      <c r="Q175" s="53"/>
      <c r="R175" s="53"/>
      <c r="S175" s="53"/>
      <c r="T175" s="53"/>
      <c r="U175" s="53"/>
      <c r="V175" s="53"/>
      <c r="W175" s="53"/>
      <c r="X175" s="53"/>
      <c r="Y175" s="53"/>
      <c r="Z175" s="53"/>
    </row>
    <row r="176" spans="1:26" ht="12.75" customHeight="1">
      <c r="A176" s="53"/>
      <c r="B176" s="60" t="s">
        <v>482</v>
      </c>
      <c r="C176" s="61" t="s">
        <v>483</v>
      </c>
      <c r="D176" s="60" t="s">
        <v>332</v>
      </c>
      <c r="E176" s="60" t="s">
        <v>509</v>
      </c>
      <c r="F176" s="60" t="s">
        <v>517</v>
      </c>
      <c r="G176" s="60" t="s">
        <v>518</v>
      </c>
      <c r="H176" s="64"/>
      <c r="I176" s="63"/>
      <c r="J176" s="53"/>
      <c r="K176" s="53"/>
      <c r="L176" s="53"/>
      <c r="M176" s="53"/>
      <c r="N176" s="53"/>
      <c r="O176" s="53"/>
      <c r="P176" s="53"/>
      <c r="Q176" s="53"/>
      <c r="R176" s="53"/>
      <c r="S176" s="53"/>
      <c r="T176" s="53"/>
      <c r="U176" s="53"/>
      <c r="V176" s="53"/>
      <c r="W176" s="53"/>
      <c r="X176" s="53"/>
      <c r="Y176" s="53"/>
      <c r="Z176" s="53"/>
    </row>
    <row r="177" spans="1:26" ht="12.75" customHeight="1">
      <c r="A177" s="53"/>
      <c r="B177" s="60" t="s">
        <v>482</v>
      </c>
      <c r="C177" s="61" t="s">
        <v>483</v>
      </c>
      <c r="D177" s="60" t="s">
        <v>332</v>
      </c>
      <c r="E177" s="60" t="s">
        <v>509</v>
      </c>
      <c r="F177" s="60" t="s">
        <v>519</v>
      </c>
      <c r="G177" s="60" t="s">
        <v>520</v>
      </c>
      <c r="H177" s="64"/>
      <c r="I177" s="63"/>
      <c r="J177" s="53"/>
      <c r="K177" s="53"/>
      <c r="L177" s="53"/>
      <c r="M177" s="53"/>
      <c r="N177" s="53"/>
      <c r="O177" s="53"/>
      <c r="P177" s="53"/>
      <c r="Q177" s="53"/>
      <c r="R177" s="53"/>
      <c r="S177" s="53"/>
      <c r="T177" s="53"/>
      <c r="U177" s="53"/>
      <c r="V177" s="53"/>
      <c r="W177" s="53"/>
      <c r="X177" s="53"/>
      <c r="Y177" s="53"/>
      <c r="Z177" s="53"/>
    </row>
    <row r="178" spans="1:26" ht="12.75" customHeight="1">
      <c r="A178" s="53"/>
      <c r="B178" s="60" t="s">
        <v>482</v>
      </c>
      <c r="C178" s="61" t="s">
        <v>483</v>
      </c>
      <c r="D178" s="60" t="s">
        <v>521</v>
      </c>
      <c r="E178" s="60" t="s">
        <v>522</v>
      </c>
      <c r="F178" s="60" t="s">
        <v>523</v>
      </c>
      <c r="G178" s="60" t="s">
        <v>524</v>
      </c>
      <c r="H178" s="64" t="s">
        <v>525</v>
      </c>
      <c r="I178" s="63" t="s">
        <v>526</v>
      </c>
      <c r="J178" s="53"/>
      <c r="K178" s="53"/>
      <c r="L178" s="53"/>
      <c r="M178" s="53"/>
      <c r="N178" s="53"/>
      <c r="O178" s="53"/>
      <c r="P178" s="53"/>
      <c r="Q178" s="53"/>
      <c r="R178" s="53"/>
      <c r="S178" s="53"/>
      <c r="T178" s="53"/>
      <c r="U178" s="53"/>
      <c r="V178" s="53"/>
      <c r="W178" s="53"/>
      <c r="X178" s="53"/>
      <c r="Y178" s="53"/>
      <c r="Z178" s="53"/>
    </row>
    <row r="179" spans="1:26" ht="12.75" customHeight="1">
      <c r="A179" s="53"/>
      <c r="B179" s="60" t="s">
        <v>482</v>
      </c>
      <c r="C179" s="61" t="s">
        <v>483</v>
      </c>
      <c r="D179" s="60" t="s">
        <v>521</v>
      </c>
      <c r="E179" s="60" t="s">
        <v>522</v>
      </c>
      <c r="F179" s="60" t="s">
        <v>523</v>
      </c>
      <c r="G179" s="60" t="s">
        <v>524</v>
      </c>
      <c r="H179" s="64" t="s">
        <v>527</v>
      </c>
      <c r="I179" s="63" t="s">
        <v>528</v>
      </c>
      <c r="J179" s="53"/>
      <c r="K179" s="53"/>
      <c r="L179" s="53"/>
      <c r="M179" s="53"/>
      <c r="N179" s="53"/>
      <c r="O179" s="53"/>
      <c r="P179" s="53"/>
      <c r="Q179" s="53"/>
      <c r="R179" s="53"/>
      <c r="S179" s="53"/>
      <c r="T179" s="53"/>
      <c r="U179" s="53"/>
      <c r="V179" s="53"/>
      <c r="W179" s="53"/>
      <c r="X179" s="53"/>
      <c r="Y179" s="53"/>
      <c r="Z179" s="53"/>
    </row>
    <row r="180" spans="1:26" ht="12.75" customHeight="1">
      <c r="A180" s="53"/>
      <c r="B180" s="60" t="s">
        <v>482</v>
      </c>
      <c r="C180" s="61" t="s">
        <v>483</v>
      </c>
      <c r="D180" s="60" t="s">
        <v>521</v>
      </c>
      <c r="E180" s="60" t="s">
        <v>522</v>
      </c>
      <c r="F180" s="60" t="s">
        <v>529</v>
      </c>
      <c r="G180" s="60" t="s">
        <v>530</v>
      </c>
      <c r="H180" s="64"/>
      <c r="I180" s="63"/>
      <c r="J180" s="53"/>
      <c r="K180" s="53"/>
      <c r="L180" s="53"/>
      <c r="M180" s="53"/>
      <c r="N180" s="53"/>
      <c r="O180" s="53"/>
      <c r="P180" s="53"/>
      <c r="Q180" s="53"/>
      <c r="R180" s="53"/>
      <c r="S180" s="53"/>
      <c r="T180" s="53"/>
      <c r="U180" s="53"/>
      <c r="V180" s="53"/>
      <c r="W180" s="53"/>
      <c r="X180" s="53"/>
      <c r="Y180" s="53"/>
      <c r="Z180" s="53"/>
    </row>
    <row r="181" spans="1:26" ht="12.75" customHeight="1">
      <c r="A181" s="53"/>
      <c r="B181" s="60" t="s">
        <v>482</v>
      </c>
      <c r="C181" s="61" t="s">
        <v>483</v>
      </c>
      <c r="D181" s="60" t="s">
        <v>521</v>
      </c>
      <c r="E181" s="60" t="s">
        <v>522</v>
      </c>
      <c r="F181" s="60" t="s">
        <v>531</v>
      </c>
      <c r="G181" s="60" t="s">
        <v>532</v>
      </c>
      <c r="H181" s="64"/>
      <c r="I181" s="63"/>
      <c r="J181" s="53"/>
      <c r="K181" s="53"/>
      <c r="L181" s="53"/>
      <c r="M181" s="53"/>
      <c r="N181" s="53"/>
      <c r="O181" s="53"/>
      <c r="P181" s="53"/>
      <c r="Q181" s="53"/>
      <c r="R181" s="53"/>
      <c r="S181" s="53"/>
      <c r="T181" s="53"/>
      <c r="U181" s="53"/>
      <c r="V181" s="53"/>
      <c r="W181" s="53"/>
      <c r="X181" s="53"/>
      <c r="Y181" s="53"/>
      <c r="Z181" s="53"/>
    </row>
    <row r="182" spans="1:26" ht="12.75" customHeight="1">
      <c r="A182" s="53"/>
      <c r="B182" s="60" t="s">
        <v>482</v>
      </c>
      <c r="C182" s="61" t="s">
        <v>483</v>
      </c>
      <c r="D182" s="60" t="s">
        <v>521</v>
      </c>
      <c r="E182" s="60" t="s">
        <v>522</v>
      </c>
      <c r="F182" s="60" t="s">
        <v>533</v>
      </c>
      <c r="G182" s="60" t="s">
        <v>534</v>
      </c>
      <c r="H182" s="64"/>
      <c r="I182" s="63"/>
      <c r="J182" s="53"/>
      <c r="K182" s="53"/>
      <c r="L182" s="53"/>
      <c r="M182" s="53"/>
      <c r="N182" s="53"/>
      <c r="O182" s="53"/>
      <c r="P182" s="53"/>
      <c r="Q182" s="53"/>
      <c r="R182" s="53"/>
      <c r="S182" s="53"/>
      <c r="T182" s="53"/>
      <c r="U182" s="53"/>
      <c r="V182" s="53"/>
      <c r="W182" s="53"/>
      <c r="X182" s="53"/>
      <c r="Y182" s="53"/>
      <c r="Z182" s="53"/>
    </row>
    <row r="183" spans="1:26" ht="12.75" customHeight="1">
      <c r="A183" s="53"/>
      <c r="B183" s="60" t="s">
        <v>482</v>
      </c>
      <c r="C183" s="61" t="s">
        <v>483</v>
      </c>
      <c r="D183" s="60" t="s">
        <v>535</v>
      </c>
      <c r="E183" s="60" t="s">
        <v>536</v>
      </c>
      <c r="F183" s="60" t="s">
        <v>537</v>
      </c>
      <c r="G183" s="60" t="s">
        <v>538</v>
      </c>
      <c r="H183" s="64"/>
      <c r="I183" s="63"/>
      <c r="J183" s="53"/>
      <c r="K183" s="53"/>
      <c r="L183" s="53"/>
      <c r="M183" s="53"/>
      <c r="N183" s="53"/>
      <c r="O183" s="53"/>
      <c r="P183" s="53"/>
      <c r="Q183" s="53"/>
      <c r="R183" s="53"/>
      <c r="S183" s="53"/>
      <c r="T183" s="53"/>
      <c r="U183" s="53"/>
      <c r="V183" s="53"/>
      <c r="W183" s="53"/>
      <c r="X183" s="53"/>
      <c r="Y183" s="53"/>
      <c r="Z183" s="53"/>
    </row>
    <row r="184" spans="1:26" ht="12.75" customHeight="1">
      <c r="A184" s="53"/>
      <c r="B184" s="60" t="s">
        <v>482</v>
      </c>
      <c r="C184" s="61" t="s">
        <v>483</v>
      </c>
      <c r="D184" s="60" t="s">
        <v>535</v>
      </c>
      <c r="E184" s="60" t="s">
        <v>536</v>
      </c>
      <c r="F184" s="60" t="s">
        <v>539</v>
      </c>
      <c r="G184" s="60" t="s">
        <v>540</v>
      </c>
      <c r="H184" s="64"/>
      <c r="I184" s="63"/>
      <c r="J184" s="53"/>
      <c r="K184" s="53"/>
      <c r="L184" s="53"/>
      <c r="M184" s="53"/>
      <c r="N184" s="53"/>
      <c r="O184" s="53"/>
      <c r="P184" s="53"/>
      <c r="Q184" s="53"/>
      <c r="R184" s="53"/>
      <c r="S184" s="53"/>
      <c r="T184" s="53"/>
      <c r="U184" s="53"/>
      <c r="V184" s="53"/>
      <c r="W184" s="53"/>
      <c r="X184" s="53"/>
      <c r="Y184" s="53"/>
      <c r="Z184" s="53"/>
    </row>
    <row r="185" spans="1:26" ht="12.75" customHeight="1">
      <c r="A185" s="53"/>
      <c r="B185" s="60" t="s">
        <v>482</v>
      </c>
      <c r="C185" s="61" t="s">
        <v>483</v>
      </c>
      <c r="D185" s="60" t="s">
        <v>535</v>
      </c>
      <c r="E185" s="60" t="s">
        <v>536</v>
      </c>
      <c r="F185" s="60" t="s">
        <v>541</v>
      </c>
      <c r="G185" s="60" t="s">
        <v>542</v>
      </c>
      <c r="H185" s="64"/>
      <c r="I185" s="63"/>
      <c r="J185" s="53"/>
      <c r="K185" s="53"/>
      <c r="L185" s="53"/>
      <c r="M185" s="53"/>
      <c r="N185" s="53"/>
      <c r="O185" s="53"/>
      <c r="P185" s="53"/>
      <c r="Q185" s="53"/>
      <c r="R185" s="53"/>
      <c r="S185" s="53"/>
      <c r="T185" s="53"/>
      <c r="U185" s="53"/>
      <c r="V185" s="53"/>
      <c r="W185" s="53"/>
      <c r="X185" s="53"/>
      <c r="Y185" s="53"/>
      <c r="Z185" s="53"/>
    </row>
    <row r="186" spans="1:26" ht="12.75" customHeight="1">
      <c r="A186" s="53"/>
      <c r="B186" s="60" t="s">
        <v>482</v>
      </c>
      <c r="C186" s="61" t="s">
        <v>483</v>
      </c>
      <c r="D186" s="60" t="s">
        <v>535</v>
      </c>
      <c r="E186" s="60" t="s">
        <v>536</v>
      </c>
      <c r="F186" s="60" t="s">
        <v>543</v>
      </c>
      <c r="G186" s="60" t="s">
        <v>544</v>
      </c>
      <c r="H186" s="64"/>
      <c r="I186" s="63"/>
      <c r="J186" s="53"/>
      <c r="K186" s="53"/>
      <c r="L186" s="53"/>
      <c r="M186" s="53"/>
      <c r="N186" s="53"/>
      <c r="O186" s="53"/>
      <c r="P186" s="53"/>
      <c r="Q186" s="53"/>
      <c r="R186" s="53"/>
      <c r="S186" s="53"/>
      <c r="T186" s="53"/>
      <c r="U186" s="53"/>
      <c r="V186" s="53"/>
      <c r="W186" s="53"/>
      <c r="X186" s="53"/>
      <c r="Y186" s="53"/>
      <c r="Z186" s="53"/>
    </row>
    <row r="187" spans="1:26" ht="12.75" customHeight="1">
      <c r="A187" s="53"/>
      <c r="B187" s="60" t="s">
        <v>482</v>
      </c>
      <c r="C187" s="61" t="s">
        <v>483</v>
      </c>
      <c r="D187" s="60" t="s">
        <v>545</v>
      </c>
      <c r="E187" s="60" t="s">
        <v>546</v>
      </c>
      <c r="F187" s="60" t="s">
        <v>547</v>
      </c>
      <c r="G187" s="60" t="s">
        <v>548</v>
      </c>
      <c r="H187" s="64" t="s">
        <v>487</v>
      </c>
      <c r="I187" s="63" t="s">
        <v>549</v>
      </c>
      <c r="J187" s="53"/>
      <c r="K187" s="53"/>
      <c r="L187" s="53"/>
      <c r="M187" s="53"/>
      <c r="N187" s="53"/>
      <c r="O187" s="53"/>
      <c r="P187" s="53"/>
      <c r="Q187" s="53"/>
      <c r="R187" s="53"/>
      <c r="S187" s="53"/>
      <c r="T187" s="53"/>
      <c r="U187" s="53"/>
      <c r="V187" s="53"/>
      <c r="W187" s="53"/>
      <c r="X187" s="53"/>
      <c r="Y187" s="53"/>
      <c r="Z187" s="53"/>
    </row>
    <row r="188" spans="1:26" ht="12.75" customHeight="1">
      <c r="A188" s="53"/>
      <c r="B188" s="60" t="s">
        <v>482</v>
      </c>
      <c r="C188" s="61" t="s">
        <v>483</v>
      </c>
      <c r="D188" s="60" t="s">
        <v>545</v>
      </c>
      <c r="E188" s="60" t="s">
        <v>546</v>
      </c>
      <c r="F188" s="60" t="s">
        <v>547</v>
      </c>
      <c r="G188" s="60" t="s">
        <v>548</v>
      </c>
      <c r="H188" s="64" t="s">
        <v>550</v>
      </c>
      <c r="I188" s="63" t="s">
        <v>551</v>
      </c>
      <c r="J188" s="53"/>
      <c r="K188" s="53"/>
      <c r="L188" s="53"/>
      <c r="M188" s="53"/>
      <c r="N188" s="53"/>
      <c r="O188" s="53"/>
      <c r="P188" s="53"/>
      <c r="Q188" s="53"/>
      <c r="R188" s="53"/>
      <c r="S188" s="53"/>
      <c r="T188" s="53"/>
      <c r="U188" s="53"/>
      <c r="V188" s="53"/>
      <c r="W188" s="53"/>
      <c r="X188" s="53"/>
      <c r="Y188" s="53"/>
      <c r="Z188" s="53"/>
    </row>
    <row r="189" spans="1:26" ht="12.75" customHeight="1">
      <c r="A189" s="53"/>
      <c r="B189" s="60" t="s">
        <v>482</v>
      </c>
      <c r="C189" s="61" t="s">
        <v>483</v>
      </c>
      <c r="D189" s="60" t="s">
        <v>545</v>
      </c>
      <c r="E189" s="60" t="s">
        <v>546</v>
      </c>
      <c r="F189" s="60" t="s">
        <v>552</v>
      </c>
      <c r="G189" s="60" t="s">
        <v>553</v>
      </c>
      <c r="H189" s="64"/>
      <c r="I189" s="63"/>
      <c r="J189" s="53"/>
      <c r="K189" s="53"/>
      <c r="L189" s="53"/>
      <c r="M189" s="53"/>
      <c r="N189" s="53"/>
      <c r="O189" s="53"/>
      <c r="P189" s="53"/>
      <c r="Q189" s="53"/>
      <c r="R189" s="53"/>
      <c r="S189" s="53"/>
      <c r="T189" s="53"/>
      <c r="U189" s="53"/>
      <c r="V189" s="53"/>
      <c r="W189" s="53"/>
      <c r="X189" s="53"/>
      <c r="Y189" s="53"/>
      <c r="Z189" s="53"/>
    </row>
    <row r="190" spans="1:26" ht="12.75" customHeight="1">
      <c r="A190" s="53"/>
      <c r="B190" s="60" t="s">
        <v>482</v>
      </c>
      <c r="C190" s="61" t="s">
        <v>483</v>
      </c>
      <c r="D190" s="60" t="s">
        <v>545</v>
      </c>
      <c r="E190" s="60" t="s">
        <v>546</v>
      </c>
      <c r="F190" s="60" t="s">
        <v>554</v>
      </c>
      <c r="G190" s="60" t="s">
        <v>555</v>
      </c>
      <c r="H190" s="64"/>
      <c r="I190" s="63"/>
      <c r="J190" s="53"/>
      <c r="K190" s="53"/>
      <c r="L190" s="53"/>
      <c r="M190" s="53"/>
      <c r="N190" s="53"/>
      <c r="O190" s="53"/>
      <c r="P190" s="53"/>
      <c r="Q190" s="53"/>
      <c r="R190" s="53"/>
      <c r="S190" s="53"/>
      <c r="T190" s="53"/>
      <c r="U190" s="53"/>
      <c r="V190" s="53"/>
      <c r="W190" s="53"/>
      <c r="X190" s="53"/>
      <c r="Y190" s="53"/>
      <c r="Z190" s="53"/>
    </row>
    <row r="191" spans="1:26" ht="12.75" customHeight="1">
      <c r="A191" s="53"/>
      <c r="B191" s="60" t="s">
        <v>482</v>
      </c>
      <c r="C191" s="61" t="s">
        <v>483</v>
      </c>
      <c r="D191" s="60" t="s">
        <v>545</v>
      </c>
      <c r="E191" s="60" t="s">
        <v>546</v>
      </c>
      <c r="F191" s="60" t="s">
        <v>556</v>
      </c>
      <c r="G191" s="60" t="s">
        <v>557</v>
      </c>
      <c r="H191" s="64"/>
      <c r="I191" s="63"/>
      <c r="J191" s="53"/>
      <c r="K191" s="53"/>
      <c r="L191" s="53"/>
      <c r="M191" s="53"/>
      <c r="N191" s="53"/>
      <c r="O191" s="53"/>
      <c r="P191" s="53"/>
      <c r="Q191" s="53"/>
      <c r="R191" s="53"/>
      <c r="S191" s="53"/>
      <c r="T191" s="53"/>
      <c r="U191" s="53"/>
      <c r="V191" s="53"/>
      <c r="W191" s="53"/>
      <c r="X191" s="53"/>
      <c r="Y191" s="53"/>
      <c r="Z191" s="53"/>
    </row>
    <row r="192" spans="1:26" ht="12.75" customHeight="1">
      <c r="A192" s="53"/>
      <c r="B192" s="60" t="s">
        <v>482</v>
      </c>
      <c r="C192" s="61" t="s">
        <v>483</v>
      </c>
      <c r="D192" s="60" t="s">
        <v>545</v>
      </c>
      <c r="E192" s="60" t="s">
        <v>546</v>
      </c>
      <c r="F192" s="60" t="s">
        <v>558</v>
      </c>
      <c r="G192" s="60" t="s">
        <v>559</v>
      </c>
      <c r="H192" s="64"/>
      <c r="I192" s="63"/>
      <c r="J192" s="53"/>
      <c r="K192" s="53"/>
      <c r="L192" s="53"/>
      <c r="M192" s="53"/>
      <c r="N192" s="53"/>
      <c r="O192" s="53"/>
      <c r="P192" s="53"/>
      <c r="Q192" s="53"/>
      <c r="R192" s="53"/>
      <c r="S192" s="53"/>
      <c r="T192" s="53"/>
      <c r="U192" s="53"/>
      <c r="V192" s="53"/>
      <c r="W192" s="53"/>
      <c r="X192" s="53"/>
      <c r="Y192" s="53"/>
      <c r="Z192" s="53"/>
    </row>
    <row r="193" spans="1:26" ht="12.75" customHeight="1">
      <c r="A193" s="53"/>
      <c r="B193" s="60" t="s">
        <v>482</v>
      </c>
      <c r="C193" s="61" t="s">
        <v>483</v>
      </c>
      <c r="D193" s="60" t="s">
        <v>545</v>
      </c>
      <c r="E193" s="60" t="s">
        <v>546</v>
      </c>
      <c r="F193" s="60" t="s">
        <v>560</v>
      </c>
      <c r="G193" s="60" t="s">
        <v>561</v>
      </c>
      <c r="H193" s="64"/>
      <c r="I193" s="63"/>
      <c r="J193" s="53"/>
      <c r="K193" s="53"/>
      <c r="L193" s="53"/>
      <c r="M193" s="53"/>
      <c r="N193" s="53"/>
      <c r="O193" s="53"/>
      <c r="P193" s="53"/>
      <c r="Q193" s="53"/>
      <c r="R193" s="53"/>
      <c r="S193" s="53"/>
      <c r="T193" s="53"/>
      <c r="U193" s="53"/>
      <c r="V193" s="53"/>
      <c r="W193" s="53"/>
      <c r="X193" s="53"/>
      <c r="Y193" s="53"/>
      <c r="Z193" s="53"/>
    </row>
    <row r="194" spans="1:26" ht="12.75" customHeight="1">
      <c r="A194" s="53"/>
      <c r="B194" s="60" t="s">
        <v>482</v>
      </c>
      <c r="C194" s="61" t="s">
        <v>483</v>
      </c>
      <c r="D194" s="60" t="s">
        <v>562</v>
      </c>
      <c r="E194" s="60" t="s">
        <v>563</v>
      </c>
      <c r="F194" s="60" t="s">
        <v>564</v>
      </c>
      <c r="G194" s="60" t="s">
        <v>565</v>
      </c>
      <c r="H194" s="64"/>
      <c r="I194" s="63"/>
      <c r="J194" s="53"/>
      <c r="K194" s="53"/>
      <c r="L194" s="53"/>
      <c r="M194" s="53"/>
      <c r="N194" s="53"/>
      <c r="O194" s="53"/>
      <c r="P194" s="53"/>
      <c r="Q194" s="53"/>
      <c r="R194" s="53"/>
      <c r="S194" s="53"/>
      <c r="T194" s="53"/>
      <c r="U194" s="53"/>
      <c r="V194" s="53"/>
      <c r="W194" s="53"/>
      <c r="X194" s="53"/>
      <c r="Y194" s="53"/>
      <c r="Z194" s="53"/>
    </row>
    <row r="195" spans="1:26" ht="12.75" customHeight="1">
      <c r="A195" s="53"/>
      <c r="B195" s="60" t="s">
        <v>482</v>
      </c>
      <c r="C195" s="61" t="s">
        <v>483</v>
      </c>
      <c r="D195" s="60" t="s">
        <v>562</v>
      </c>
      <c r="E195" s="60" t="s">
        <v>563</v>
      </c>
      <c r="F195" s="60" t="s">
        <v>566</v>
      </c>
      <c r="G195" s="60" t="s">
        <v>567</v>
      </c>
      <c r="H195" s="64"/>
      <c r="I195" s="63"/>
      <c r="J195" s="53"/>
      <c r="K195" s="53"/>
      <c r="L195" s="53"/>
      <c r="M195" s="53"/>
      <c r="N195" s="53"/>
      <c r="O195" s="53"/>
      <c r="P195" s="53"/>
      <c r="Q195" s="53"/>
      <c r="R195" s="53"/>
      <c r="S195" s="53"/>
      <c r="T195" s="53"/>
      <c r="U195" s="53"/>
      <c r="V195" s="53"/>
      <c r="W195" s="53"/>
      <c r="X195" s="53"/>
      <c r="Y195" s="53"/>
      <c r="Z195" s="53"/>
    </row>
    <row r="196" spans="1:26" ht="12.75" customHeight="1">
      <c r="A196" s="53"/>
      <c r="B196" s="60" t="s">
        <v>568</v>
      </c>
      <c r="C196" s="61" t="s">
        <v>569</v>
      </c>
      <c r="D196" s="60" t="s">
        <v>570</v>
      </c>
      <c r="E196" s="60" t="s">
        <v>571</v>
      </c>
      <c r="F196" s="60" t="s">
        <v>570</v>
      </c>
      <c r="G196" s="60" t="s">
        <v>572</v>
      </c>
      <c r="H196" s="64" t="s">
        <v>573</v>
      </c>
      <c r="I196" s="63" t="s">
        <v>574</v>
      </c>
      <c r="J196" s="53"/>
      <c r="K196" s="53"/>
      <c r="L196" s="53"/>
      <c r="M196" s="53"/>
      <c r="N196" s="53"/>
      <c r="O196" s="53"/>
      <c r="P196" s="53"/>
      <c r="Q196" s="53"/>
      <c r="R196" s="53"/>
      <c r="S196" s="53"/>
      <c r="T196" s="53"/>
      <c r="U196" s="53"/>
      <c r="V196" s="53"/>
      <c r="W196" s="53"/>
      <c r="X196" s="53"/>
      <c r="Y196" s="53"/>
      <c r="Z196" s="53"/>
    </row>
    <row r="197" spans="1:26" ht="12.75" customHeight="1">
      <c r="A197" s="53"/>
      <c r="B197" s="60" t="s">
        <v>568</v>
      </c>
      <c r="C197" s="61" t="s">
        <v>569</v>
      </c>
      <c r="D197" s="60" t="s">
        <v>570</v>
      </c>
      <c r="E197" s="60" t="s">
        <v>571</v>
      </c>
      <c r="F197" s="60" t="s">
        <v>570</v>
      </c>
      <c r="G197" s="60" t="s">
        <v>572</v>
      </c>
      <c r="H197" s="64" t="s">
        <v>575</v>
      </c>
      <c r="I197" s="63" t="s">
        <v>576</v>
      </c>
      <c r="J197" s="53"/>
      <c r="K197" s="53"/>
      <c r="L197" s="53"/>
      <c r="M197" s="53"/>
      <c r="N197" s="53"/>
      <c r="O197" s="53"/>
      <c r="P197" s="53"/>
      <c r="Q197" s="53"/>
      <c r="R197" s="53"/>
      <c r="S197" s="53"/>
      <c r="T197" s="53"/>
      <c r="U197" s="53"/>
      <c r="V197" s="53"/>
      <c r="W197" s="53"/>
      <c r="X197" s="53"/>
      <c r="Y197" s="53"/>
      <c r="Z197" s="53"/>
    </row>
    <row r="198" spans="1:26" ht="12.75" customHeight="1">
      <c r="A198" s="53"/>
      <c r="B198" s="60" t="s">
        <v>568</v>
      </c>
      <c r="C198" s="61" t="s">
        <v>569</v>
      </c>
      <c r="D198" s="60" t="s">
        <v>570</v>
      </c>
      <c r="E198" s="60" t="s">
        <v>571</v>
      </c>
      <c r="F198" s="60" t="s">
        <v>570</v>
      </c>
      <c r="G198" s="60" t="s">
        <v>572</v>
      </c>
      <c r="H198" s="64" t="s">
        <v>577</v>
      </c>
      <c r="I198" s="63" t="s">
        <v>578</v>
      </c>
      <c r="J198" s="53"/>
      <c r="K198" s="53"/>
      <c r="L198" s="53"/>
      <c r="M198" s="53"/>
      <c r="N198" s="53"/>
      <c r="O198" s="53"/>
      <c r="P198" s="53"/>
      <c r="Q198" s="53"/>
      <c r="R198" s="53"/>
      <c r="S198" s="53"/>
      <c r="T198" s="53"/>
      <c r="U198" s="53"/>
      <c r="V198" s="53"/>
      <c r="W198" s="53"/>
      <c r="X198" s="53"/>
      <c r="Y198" s="53"/>
      <c r="Z198" s="53"/>
    </row>
    <row r="199" spans="1:26" ht="12.75" customHeight="1">
      <c r="A199" s="53"/>
      <c r="B199" s="60" t="s">
        <v>568</v>
      </c>
      <c r="C199" s="61" t="s">
        <v>569</v>
      </c>
      <c r="D199" s="60" t="s">
        <v>570</v>
      </c>
      <c r="E199" s="60" t="s">
        <v>571</v>
      </c>
      <c r="F199" s="60" t="s">
        <v>570</v>
      </c>
      <c r="G199" s="60" t="s">
        <v>572</v>
      </c>
      <c r="H199" s="64" t="s">
        <v>579</v>
      </c>
      <c r="I199" s="63" t="s">
        <v>580</v>
      </c>
      <c r="J199" s="53"/>
      <c r="K199" s="53"/>
      <c r="L199" s="53"/>
      <c r="M199" s="53"/>
      <c r="N199" s="53"/>
      <c r="O199" s="53"/>
      <c r="P199" s="53"/>
      <c r="Q199" s="53"/>
      <c r="R199" s="53"/>
      <c r="S199" s="53"/>
      <c r="T199" s="53"/>
      <c r="U199" s="53"/>
      <c r="V199" s="53"/>
      <c r="W199" s="53"/>
      <c r="X199" s="53"/>
      <c r="Y199" s="53"/>
      <c r="Z199" s="53"/>
    </row>
    <row r="200" spans="1:26" ht="12.75" customHeight="1">
      <c r="A200" s="53"/>
      <c r="B200" s="60" t="s">
        <v>568</v>
      </c>
      <c r="C200" s="61" t="s">
        <v>569</v>
      </c>
      <c r="D200" s="60" t="s">
        <v>570</v>
      </c>
      <c r="E200" s="60" t="s">
        <v>571</v>
      </c>
      <c r="F200" s="60" t="s">
        <v>570</v>
      </c>
      <c r="G200" s="60" t="s">
        <v>572</v>
      </c>
      <c r="H200" s="64" t="s">
        <v>581</v>
      </c>
      <c r="I200" s="63" t="s">
        <v>582</v>
      </c>
      <c r="J200" s="53"/>
      <c r="K200" s="53"/>
      <c r="L200" s="53"/>
      <c r="M200" s="53"/>
      <c r="N200" s="53"/>
      <c r="O200" s="53"/>
      <c r="P200" s="53"/>
      <c r="Q200" s="53"/>
      <c r="R200" s="53"/>
      <c r="S200" s="53"/>
      <c r="T200" s="53"/>
      <c r="U200" s="53"/>
      <c r="V200" s="53"/>
      <c r="W200" s="53"/>
      <c r="X200" s="53"/>
      <c r="Y200" s="53"/>
      <c r="Z200" s="53"/>
    </row>
    <row r="201" spans="1:26" ht="12.75" customHeight="1">
      <c r="A201" s="53"/>
      <c r="B201" s="60" t="s">
        <v>568</v>
      </c>
      <c r="C201" s="61" t="s">
        <v>569</v>
      </c>
      <c r="D201" s="60" t="s">
        <v>570</v>
      </c>
      <c r="E201" s="60" t="s">
        <v>571</v>
      </c>
      <c r="F201" s="60" t="s">
        <v>583</v>
      </c>
      <c r="G201" s="60" t="s">
        <v>584</v>
      </c>
      <c r="H201" s="64"/>
      <c r="I201" s="63"/>
      <c r="J201" s="53"/>
      <c r="K201" s="53"/>
      <c r="L201" s="53"/>
      <c r="M201" s="53"/>
      <c r="N201" s="53"/>
      <c r="O201" s="53"/>
      <c r="P201" s="53"/>
      <c r="Q201" s="53"/>
      <c r="R201" s="53"/>
      <c r="S201" s="53"/>
      <c r="T201" s="53"/>
      <c r="U201" s="53"/>
      <c r="V201" s="53"/>
      <c r="W201" s="53"/>
      <c r="X201" s="53"/>
      <c r="Y201" s="53"/>
      <c r="Z201" s="53"/>
    </row>
    <row r="202" spans="1:26" ht="12.75" customHeight="1">
      <c r="A202" s="53"/>
      <c r="B202" s="60" t="s">
        <v>568</v>
      </c>
      <c r="C202" s="61" t="s">
        <v>569</v>
      </c>
      <c r="D202" s="60" t="s">
        <v>570</v>
      </c>
      <c r="E202" s="60" t="s">
        <v>571</v>
      </c>
      <c r="F202" s="60" t="s">
        <v>585</v>
      </c>
      <c r="G202" s="60" t="s">
        <v>586</v>
      </c>
      <c r="H202" s="64"/>
      <c r="I202" s="63"/>
      <c r="J202" s="53"/>
      <c r="K202" s="53"/>
      <c r="L202" s="53"/>
      <c r="M202" s="53"/>
      <c r="N202" s="53"/>
      <c r="O202" s="53"/>
      <c r="P202" s="53"/>
      <c r="Q202" s="53"/>
      <c r="R202" s="53"/>
      <c r="S202" s="53"/>
      <c r="T202" s="53"/>
      <c r="U202" s="53"/>
      <c r="V202" s="53"/>
      <c r="W202" s="53"/>
      <c r="X202" s="53"/>
      <c r="Y202" s="53"/>
      <c r="Z202" s="53"/>
    </row>
    <row r="203" spans="1:26" ht="12.75" customHeight="1">
      <c r="A203" s="53"/>
      <c r="B203" s="60" t="s">
        <v>568</v>
      </c>
      <c r="C203" s="61" t="s">
        <v>569</v>
      </c>
      <c r="D203" s="60" t="s">
        <v>570</v>
      </c>
      <c r="E203" s="60" t="s">
        <v>571</v>
      </c>
      <c r="F203" s="60" t="s">
        <v>587</v>
      </c>
      <c r="G203" s="60" t="s">
        <v>588</v>
      </c>
      <c r="H203" s="64"/>
      <c r="I203" s="63"/>
      <c r="J203" s="53"/>
      <c r="K203" s="53"/>
      <c r="L203" s="53"/>
      <c r="M203" s="53"/>
      <c r="N203" s="53"/>
      <c r="O203" s="53"/>
      <c r="P203" s="53"/>
      <c r="Q203" s="53"/>
      <c r="R203" s="53"/>
      <c r="S203" s="53"/>
      <c r="T203" s="53"/>
      <c r="U203" s="53"/>
      <c r="V203" s="53"/>
      <c r="W203" s="53"/>
      <c r="X203" s="53"/>
      <c r="Y203" s="53"/>
      <c r="Z203" s="53"/>
    </row>
    <row r="204" spans="1:26" ht="12.75" customHeight="1">
      <c r="A204" s="53"/>
      <c r="B204" s="60" t="s">
        <v>568</v>
      </c>
      <c r="C204" s="61" t="s">
        <v>569</v>
      </c>
      <c r="D204" s="60" t="s">
        <v>570</v>
      </c>
      <c r="E204" s="60" t="s">
        <v>571</v>
      </c>
      <c r="F204" s="60" t="s">
        <v>589</v>
      </c>
      <c r="G204" s="60" t="s">
        <v>590</v>
      </c>
      <c r="H204" s="64"/>
      <c r="I204" s="63"/>
      <c r="J204" s="53"/>
      <c r="K204" s="53"/>
      <c r="L204" s="53"/>
      <c r="M204" s="53"/>
      <c r="N204" s="53"/>
      <c r="O204" s="53"/>
      <c r="P204" s="53"/>
      <c r="Q204" s="53"/>
      <c r="R204" s="53"/>
      <c r="S204" s="53"/>
      <c r="T204" s="53"/>
      <c r="U204" s="53"/>
      <c r="V204" s="53"/>
      <c r="W204" s="53"/>
      <c r="X204" s="53"/>
      <c r="Y204" s="53"/>
      <c r="Z204" s="53"/>
    </row>
    <row r="205" spans="1:26" ht="12.75" customHeight="1">
      <c r="A205" s="53"/>
      <c r="B205" s="60" t="s">
        <v>568</v>
      </c>
      <c r="C205" s="61" t="s">
        <v>569</v>
      </c>
      <c r="D205" s="60" t="s">
        <v>570</v>
      </c>
      <c r="E205" s="60" t="s">
        <v>571</v>
      </c>
      <c r="F205" s="60" t="s">
        <v>591</v>
      </c>
      <c r="G205" s="60" t="s">
        <v>592</v>
      </c>
      <c r="H205" s="64"/>
      <c r="I205" s="63"/>
      <c r="J205" s="53"/>
      <c r="K205" s="53"/>
      <c r="L205" s="53"/>
      <c r="M205" s="53"/>
      <c r="N205" s="53"/>
      <c r="O205" s="53"/>
      <c r="P205" s="53"/>
      <c r="Q205" s="53"/>
      <c r="R205" s="53"/>
      <c r="S205" s="53"/>
      <c r="T205" s="53"/>
      <c r="U205" s="53"/>
      <c r="V205" s="53"/>
      <c r="W205" s="53"/>
      <c r="X205" s="53"/>
      <c r="Y205" s="53"/>
      <c r="Z205" s="53"/>
    </row>
    <row r="206" spans="1:26" ht="12.75" customHeight="1">
      <c r="A206" s="53"/>
      <c r="B206" s="60" t="s">
        <v>568</v>
      </c>
      <c r="C206" s="61" t="s">
        <v>569</v>
      </c>
      <c r="D206" s="60" t="s">
        <v>570</v>
      </c>
      <c r="E206" s="60" t="s">
        <v>571</v>
      </c>
      <c r="F206" s="60" t="s">
        <v>593</v>
      </c>
      <c r="G206" s="60" t="s">
        <v>594</v>
      </c>
      <c r="H206" s="64"/>
      <c r="I206" s="63"/>
      <c r="J206" s="53"/>
      <c r="K206" s="53"/>
      <c r="L206" s="53"/>
      <c r="M206" s="53"/>
      <c r="N206" s="53"/>
      <c r="O206" s="53"/>
      <c r="P206" s="53"/>
      <c r="Q206" s="53"/>
      <c r="R206" s="53"/>
      <c r="S206" s="53"/>
      <c r="T206" s="53"/>
      <c r="U206" s="53"/>
      <c r="V206" s="53"/>
      <c r="W206" s="53"/>
      <c r="X206" s="53"/>
      <c r="Y206" s="53"/>
      <c r="Z206" s="53"/>
    </row>
    <row r="207" spans="1:26" ht="12.75" customHeight="1">
      <c r="A207" s="53"/>
      <c r="B207" s="60" t="s">
        <v>568</v>
      </c>
      <c r="C207" s="61" t="s">
        <v>569</v>
      </c>
      <c r="D207" s="60" t="s">
        <v>570</v>
      </c>
      <c r="E207" s="60" t="s">
        <v>571</v>
      </c>
      <c r="F207" s="60" t="s">
        <v>595</v>
      </c>
      <c r="G207" s="60" t="s">
        <v>596</v>
      </c>
      <c r="H207" s="64"/>
      <c r="I207" s="63"/>
      <c r="J207" s="53"/>
      <c r="K207" s="53"/>
      <c r="L207" s="53"/>
      <c r="M207" s="53"/>
      <c r="N207" s="53"/>
      <c r="O207" s="53"/>
      <c r="P207" s="53"/>
      <c r="Q207" s="53"/>
      <c r="R207" s="53"/>
      <c r="S207" s="53"/>
      <c r="T207" s="53"/>
      <c r="U207" s="53"/>
      <c r="V207" s="53"/>
      <c r="W207" s="53"/>
      <c r="X207" s="53"/>
      <c r="Y207" s="53"/>
      <c r="Z207" s="53"/>
    </row>
    <row r="208" spans="1:26" ht="12.75" customHeight="1">
      <c r="A208" s="53"/>
      <c r="B208" s="60" t="s">
        <v>568</v>
      </c>
      <c r="C208" s="61" t="s">
        <v>569</v>
      </c>
      <c r="D208" s="60" t="s">
        <v>570</v>
      </c>
      <c r="E208" s="60" t="s">
        <v>571</v>
      </c>
      <c r="F208" s="60" t="s">
        <v>597</v>
      </c>
      <c r="G208" s="60" t="s">
        <v>598</v>
      </c>
      <c r="H208" s="64"/>
      <c r="I208" s="63"/>
      <c r="J208" s="53"/>
      <c r="K208" s="53"/>
      <c r="L208" s="53"/>
      <c r="M208" s="53"/>
      <c r="N208" s="53"/>
      <c r="O208" s="53"/>
      <c r="P208" s="53"/>
      <c r="Q208" s="53"/>
      <c r="R208" s="53"/>
      <c r="S208" s="53"/>
      <c r="T208" s="53"/>
      <c r="U208" s="53"/>
      <c r="V208" s="53"/>
      <c r="W208" s="53"/>
      <c r="X208" s="53"/>
      <c r="Y208" s="53"/>
      <c r="Z208" s="53"/>
    </row>
    <row r="209" spans="1:26" ht="12.75" customHeight="1">
      <c r="A209" s="53"/>
      <c r="B209" s="60" t="s">
        <v>568</v>
      </c>
      <c r="C209" s="61" t="s">
        <v>569</v>
      </c>
      <c r="D209" s="60" t="s">
        <v>570</v>
      </c>
      <c r="E209" s="60" t="s">
        <v>571</v>
      </c>
      <c r="F209" s="60" t="s">
        <v>599</v>
      </c>
      <c r="G209" s="60" t="s">
        <v>600</v>
      </c>
      <c r="H209" s="64"/>
      <c r="I209" s="63"/>
      <c r="J209" s="53"/>
      <c r="K209" s="53"/>
      <c r="L209" s="53"/>
      <c r="M209" s="53"/>
      <c r="N209" s="53"/>
      <c r="O209" s="53"/>
      <c r="P209" s="53"/>
      <c r="Q209" s="53"/>
      <c r="R209" s="53"/>
      <c r="S209" s="53"/>
      <c r="T209" s="53"/>
      <c r="U209" s="53"/>
      <c r="V209" s="53"/>
      <c r="W209" s="53"/>
      <c r="X209" s="53"/>
      <c r="Y209" s="53"/>
      <c r="Z209" s="53"/>
    </row>
    <row r="210" spans="1:26" ht="12.75" customHeight="1">
      <c r="A210" s="53"/>
      <c r="B210" s="60" t="s">
        <v>568</v>
      </c>
      <c r="C210" s="61" t="s">
        <v>569</v>
      </c>
      <c r="D210" s="60" t="s">
        <v>570</v>
      </c>
      <c r="E210" s="60" t="s">
        <v>571</v>
      </c>
      <c r="F210" s="60" t="s">
        <v>601</v>
      </c>
      <c r="G210" s="60" t="s">
        <v>602</v>
      </c>
      <c r="H210" s="64"/>
      <c r="I210" s="63"/>
      <c r="J210" s="53"/>
      <c r="K210" s="53"/>
      <c r="L210" s="53"/>
      <c r="M210" s="53"/>
      <c r="N210" s="53"/>
      <c r="O210" s="53"/>
      <c r="P210" s="53"/>
      <c r="Q210" s="53"/>
      <c r="R210" s="53"/>
      <c r="S210" s="53"/>
      <c r="T210" s="53"/>
      <c r="U210" s="53"/>
      <c r="V210" s="53"/>
      <c r="W210" s="53"/>
      <c r="X210" s="53"/>
      <c r="Y210" s="53"/>
      <c r="Z210" s="53"/>
    </row>
    <row r="211" spans="1:26" ht="12.75" customHeight="1">
      <c r="A211" s="53"/>
      <c r="B211" s="60" t="s">
        <v>568</v>
      </c>
      <c r="C211" s="61" t="s">
        <v>569</v>
      </c>
      <c r="D211" s="60" t="s">
        <v>603</v>
      </c>
      <c r="E211" s="60" t="s">
        <v>604</v>
      </c>
      <c r="F211" s="60" t="s">
        <v>603</v>
      </c>
      <c r="G211" s="60" t="s">
        <v>605</v>
      </c>
      <c r="H211" s="64" t="s">
        <v>606</v>
      </c>
      <c r="I211" s="63" t="s">
        <v>607</v>
      </c>
      <c r="J211" s="53"/>
      <c r="K211" s="53"/>
      <c r="L211" s="53"/>
      <c r="M211" s="53"/>
      <c r="N211" s="53"/>
      <c r="O211" s="53"/>
      <c r="P211" s="53"/>
      <c r="Q211" s="53"/>
      <c r="R211" s="53"/>
      <c r="S211" s="53"/>
      <c r="T211" s="53"/>
      <c r="U211" s="53"/>
      <c r="V211" s="53"/>
      <c r="W211" s="53"/>
      <c r="X211" s="53"/>
      <c r="Y211" s="53"/>
      <c r="Z211" s="53"/>
    </row>
    <row r="212" spans="1:26" ht="12.75" customHeight="1">
      <c r="A212" s="53"/>
      <c r="B212" s="60" t="s">
        <v>568</v>
      </c>
      <c r="C212" s="61" t="s">
        <v>569</v>
      </c>
      <c r="D212" s="60" t="s">
        <v>603</v>
      </c>
      <c r="E212" s="60" t="s">
        <v>604</v>
      </c>
      <c r="F212" s="60" t="s">
        <v>603</v>
      </c>
      <c r="G212" s="60" t="s">
        <v>605</v>
      </c>
      <c r="H212" s="64" t="s">
        <v>608</v>
      </c>
      <c r="I212" s="63" t="s">
        <v>609</v>
      </c>
      <c r="J212" s="53"/>
      <c r="K212" s="53"/>
      <c r="L212" s="53"/>
      <c r="M212" s="53"/>
      <c r="N212" s="53"/>
      <c r="O212" s="53"/>
      <c r="P212" s="53"/>
      <c r="Q212" s="53"/>
      <c r="R212" s="53"/>
      <c r="S212" s="53"/>
      <c r="T212" s="53"/>
      <c r="U212" s="53"/>
      <c r="V212" s="53"/>
      <c r="W212" s="53"/>
      <c r="X212" s="53"/>
      <c r="Y212" s="53"/>
      <c r="Z212" s="53"/>
    </row>
    <row r="213" spans="1:26" ht="12.75" customHeight="1">
      <c r="A213" s="53"/>
      <c r="B213" s="60" t="s">
        <v>568</v>
      </c>
      <c r="C213" s="61" t="s">
        <v>569</v>
      </c>
      <c r="D213" s="60" t="s">
        <v>603</v>
      </c>
      <c r="E213" s="60" t="s">
        <v>604</v>
      </c>
      <c r="F213" s="60" t="s">
        <v>603</v>
      </c>
      <c r="G213" s="60" t="s">
        <v>605</v>
      </c>
      <c r="H213" s="64" t="s">
        <v>610</v>
      </c>
      <c r="I213" s="63" t="s">
        <v>611</v>
      </c>
      <c r="J213" s="53"/>
      <c r="K213" s="53"/>
      <c r="L213" s="53"/>
      <c r="M213" s="53"/>
      <c r="N213" s="53"/>
      <c r="O213" s="53"/>
      <c r="P213" s="53"/>
      <c r="Q213" s="53"/>
      <c r="R213" s="53"/>
      <c r="S213" s="53"/>
      <c r="T213" s="53"/>
      <c r="U213" s="53"/>
      <c r="V213" s="53"/>
      <c r="W213" s="53"/>
      <c r="X213" s="53"/>
      <c r="Y213" s="53"/>
      <c r="Z213" s="53"/>
    </row>
    <row r="214" spans="1:26" ht="12.75" customHeight="1">
      <c r="A214" s="53"/>
      <c r="B214" s="60" t="s">
        <v>568</v>
      </c>
      <c r="C214" s="61" t="s">
        <v>569</v>
      </c>
      <c r="D214" s="60" t="s">
        <v>603</v>
      </c>
      <c r="E214" s="60" t="s">
        <v>604</v>
      </c>
      <c r="F214" s="60" t="s">
        <v>612</v>
      </c>
      <c r="G214" s="60" t="s">
        <v>613</v>
      </c>
      <c r="H214" s="64"/>
      <c r="I214" s="63"/>
      <c r="J214" s="53"/>
      <c r="K214" s="53"/>
      <c r="L214" s="53"/>
      <c r="M214" s="53"/>
      <c r="N214" s="53"/>
      <c r="O214" s="53"/>
      <c r="P214" s="53"/>
      <c r="Q214" s="53"/>
      <c r="R214" s="53"/>
      <c r="S214" s="53"/>
      <c r="T214" s="53"/>
      <c r="U214" s="53"/>
      <c r="V214" s="53"/>
      <c r="W214" s="53"/>
      <c r="X214" s="53"/>
      <c r="Y214" s="53"/>
      <c r="Z214" s="53"/>
    </row>
    <row r="215" spans="1:26" ht="12.75" customHeight="1">
      <c r="A215" s="53"/>
      <c r="B215" s="60" t="s">
        <v>568</v>
      </c>
      <c r="C215" s="61" t="s">
        <v>569</v>
      </c>
      <c r="D215" s="60" t="s">
        <v>603</v>
      </c>
      <c r="E215" s="60" t="s">
        <v>604</v>
      </c>
      <c r="F215" s="60" t="s">
        <v>614</v>
      </c>
      <c r="G215" s="60" t="s">
        <v>615</v>
      </c>
      <c r="H215" s="64"/>
      <c r="I215" s="63"/>
      <c r="J215" s="53"/>
      <c r="K215" s="53"/>
      <c r="L215" s="53"/>
      <c r="M215" s="53"/>
      <c r="N215" s="53"/>
      <c r="O215" s="53"/>
      <c r="P215" s="53"/>
      <c r="Q215" s="53"/>
      <c r="R215" s="53"/>
      <c r="S215" s="53"/>
      <c r="T215" s="53"/>
      <c r="U215" s="53"/>
      <c r="V215" s="53"/>
      <c r="W215" s="53"/>
      <c r="X215" s="53"/>
      <c r="Y215" s="53"/>
      <c r="Z215" s="53"/>
    </row>
    <row r="216" spans="1:26" ht="12.75" customHeight="1">
      <c r="A216" s="53"/>
      <c r="B216" s="60" t="s">
        <v>568</v>
      </c>
      <c r="C216" s="61" t="s">
        <v>569</v>
      </c>
      <c r="D216" s="60" t="s">
        <v>616</v>
      </c>
      <c r="E216" s="60" t="s">
        <v>617</v>
      </c>
      <c r="F216" s="60" t="s">
        <v>618</v>
      </c>
      <c r="G216" s="60" t="s">
        <v>619</v>
      </c>
      <c r="H216" s="64"/>
      <c r="I216" s="63"/>
      <c r="J216" s="53"/>
      <c r="K216" s="53"/>
      <c r="L216" s="53"/>
      <c r="M216" s="53"/>
      <c r="N216" s="53"/>
      <c r="O216" s="53"/>
      <c r="P216" s="53"/>
      <c r="Q216" s="53"/>
      <c r="R216" s="53"/>
      <c r="S216" s="53"/>
      <c r="T216" s="53"/>
      <c r="U216" s="53"/>
      <c r="V216" s="53"/>
      <c r="W216" s="53"/>
      <c r="X216" s="53"/>
      <c r="Y216" s="53"/>
      <c r="Z216" s="53"/>
    </row>
    <row r="217" spans="1:26" ht="12.75" customHeight="1">
      <c r="A217" s="53"/>
      <c r="B217" s="60" t="s">
        <v>568</v>
      </c>
      <c r="C217" s="61" t="s">
        <v>569</v>
      </c>
      <c r="D217" s="60" t="s">
        <v>616</v>
      </c>
      <c r="E217" s="60" t="s">
        <v>617</v>
      </c>
      <c r="F217" s="60" t="s">
        <v>620</v>
      </c>
      <c r="G217" s="60" t="s">
        <v>621</v>
      </c>
      <c r="H217" s="64"/>
      <c r="I217" s="63"/>
      <c r="J217" s="53"/>
      <c r="K217" s="53"/>
      <c r="L217" s="53"/>
      <c r="M217" s="53"/>
      <c r="N217" s="53"/>
      <c r="O217" s="53"/>
      <c r="P217" s="53"/>
      <c r="Q217" s="53"/>
      <c r="R217" s="53"/>
      <c r="S217" s="53"/>
      <c r="T217" s="53"/>
      <c r="U217" s="53"/>
      <c r="V217" s="53"/>
      <c r="W217" s="53"/>
      <c r="X217" s="53"/>
      <c r="Y217" s="53"/>
      <c r="Z217" s="53"/>
    </row>
    <row r="218" spans="1:26" ht="12.75" customHeight="1">
      <c r="A218" s="53"/>
      <c r="B218" s="60" t="s">
        <v>568</v>
      </c>
      <c r="C218" s="61" t="s">
        <v>569</v>
      </c>
      <c r="D218" s="60" t="s">
        <v>616</v>
      </c>
      <c r="E218" s="60" t="s">
        <v>617</v>
      </c>
      <c r="F218" s="60" t="s">
        <v>622</v>
      </c>
      <c r="G218" s="60" t="s">
        <v>623</v>
      </c>
      <c r="H218" s="64"/>
      <c r="I218" s="63"/>
      <c r="J218" s="53"/>
      <c r="K218" s="53"/>
      <c r="L218" s="53"/>
      <c r="M218" s="53"/>
      <c r="N218" s="53"/>
      <c r="O218" s="53"/>
      <c r="P218" s="53"/>
      <c r="Q218" s="53"/>
      <c r="R218" s="53"/>
      <c r="S218" s="53"/>
      <c r="T218" s="53"/>
      <c r="U218" s="53"/>
      <c r="V218" s="53"/>
      <c r="W218" s="53"/>
      <c r="X218" s="53"/>
      <c r="Y218" s="53"/>
      <c r="Z218" s="53"/>
    </row>
    <row r="219" spans="1:26" ht="12.75" customHeight="1">
      <c r="A219" s="53"/>
      <c r="B219" s="60" t="s">
        <v>568</v>
      </c>
      <c r="C219" s="61" t="s">
        <v>569</v>
      </c>
      <c r="D219" s="60" t="s">
        <v>616</v>
      </c>
      <c r="E219" s="60" t="s">
        <v>617</v>
      </c>
      <c r="F219" s="60" t="s">
        <v>624</v>
      </c>
      <c r="G219" s="60" t="s">
        <v>625</v>
      </c>
      <c r="H219" s="64"/>
      <c r="I219" s="63"/>
      <c r="J219" s="53"/>
      <c r="K219" s="53"/>
      <c r="L219" s="53"/>
      <c r="M219" s="53"/>
      <c r="N219" s="53"/>
      <c r="O219" s="53"/>
      <c r="P219" s="53"/>
      <c r="Q219" s="53"/>
      <c r="R219" s="53"/>
      <c r="S219" s="53"/>
      <c r="T219" s="53"/>
      <c r="U219" s="53"/>
      <c r="V219" s="53"/>
      <c r="W219" s="53"/>
      <c r="X219" s="53"/>
      <c r="Y219" s="53"/>
      <c r="Z219" s="53"/>
    </row>
    <row r="220" spans="1:26" ht="12.75" customHeight="1">
      <c r="A220" s="53"/>
      <c r="B220" s="60" t="s">
        <v>568</v>
      </c>
      <c r="C220" s="61" t="s">
        <v>569</v>
      </c>
      <c r="D220" s="60" t="s">
        <v>626</v>
      </c>
      <c r="E220" s="60" t="s">
        <v>627</v>
      </c>
      <c r="F220" s="60" t="s">
        <v>626</v>
      </c>
      <c r="G220" s="60" t="s">
        <v>628</v>
      </c>
      <c r="H220" s="64"/>
      <c r="I220" s="63"/>
      <c r="J220" s="53"/>
      <c r="K220" s="53"/>
      <c r="L220" s="53"/>
      <c r="M220" s="53"/>
      <c r="N220" s="53"/>
      <c r="O220" s="53"/>
      <c r="P220" s="53"/>
      <c r="Q220" s="53"/>
      <c r="R220" s="53"/>
      <c r="S220" s="53"/>
      <c r="T220" s="53"/>
      <c r="U220" s="53"/>
      <c r="V220" s="53"/>
      <c r="W220" s="53"/>
      <c r="X220" s="53"/>
      <c r="Y220" s="53"/>
      <c r="Z220" s="53"/>
    </row>
    <row r="221" spans="1:26" ht="12.75" customHeight="1">
      <c r="A221" s="53"/>
      <c r="B221" s="60" t="s">
        <v>568</v>
      </c>
      <c r="C221" s="61" t="s">
        <v>569</v>
      </c>
      <c r="D221" s="60" t="s">
        <v>626</v>
      </c>
      <c r="E221" s="60" t="s">
        <v>627</v>
      </c>
      <c r="F221" s="60" t="s">
        <v>629</v>
      </c>
      <c r="G221" s="60" t="s">
        <v>630</v>
      </c>
      <c r="H221" s="64"/>
      <c r="I221" s="63"/>
      <c r="J221" s="53"/>
      <c r="K221" s="53"/>
      <c r="L221" s="53"/>
      <c r="M221" s="53"/>
      <c r="N221" s="53"/>
      <c r="O221" s="53"/>
      <c r="P221" s="53"/>
      <c r="Q221" s="53"/>
      <c r="R221" s="53"/>
      <c r="S221" s="53"/>
      <c r="T221" s="53"/>
      <c r="U221" s="53"/>
      <c r="V221" s="53"/>
      <c r="W221" s="53"/>
      <c r="X221" s="53"/>
      <c r="Y221" s="53"/>
      <c r="Z221" s="53"/>
    </row>
    <row r="222" spans="1:26" ht="12.75" customHeight="1">
      <c r="A222" s="53"/>
      <c r="B222" s="60" t="s">
        <v>568</v>
      </c>
      <c r="C222" s="61" t="s">
        <v>569</v>
      </c>
      <c r="D222" s="60" t="s">
        <v>626</v>
      </c>
      <c r="E222" s="60" t="s">
        <v>627</v>
      </c>
      <c r="F222" s="60" t="s">
        <v>631</v>
      </c>
      <c r="G222" s="60" t="s">
        <v>632</v>
      </c>
      <c r="H222" s="64"/>
      <c r="I222" s="63"/>
      <c r="J222" s="53"/>
      <c r="K222" s="53"/>
      <c r="L222" s="53"/>
      <c r="M222" s="53"/>
      <c r="N222" s="53"/>
      <c r="O222" s="53"/>
      <c r="P222" s="53"/>
      <c r="Q222" s="53"/>
      <c r="R222" s="53"/>
      <c r="S222" s="53"/>
      <c r="T222" s="53"/>
      <c r="U222" s="53"/>
      <c r="V222" s="53"/>
      <c r="W222" s="53"/>
      <c r="X222" s="53"/>
      <c r="Y222" s="53"/>
      <c r="Z222" s="53"/>
    </row>
    <row r="223" spans="1:26" ht="12.75" customHeight="1">
      <c r="A223" s="53"/>
      <c r="B223" s="60" t="s">
        <v>568</v>
      </c>
      <c r="C223" s="61" t="s">
        <v>569</v>
      </c>
      <c r="D223" s="60" t="s">
        <v>626</v>
      </c>
      <c r="E223" s="60" t="s">
        <v>627</v>
      </c>
      <c r="F223" s="60" t="s">
        <v>633</v>
      </c>
      <c r="G223" s="60" t="s">
        <v>634</v>
      </c>
      <c r="H223" s="64"/>
      <c r="I223" s="63"/>
      <c r="J223" s="53"/>
      <c r="K223" s="53"/>
      <c r="L223" s="53"/>
      <c r="M223" s="53"/>
      <c r="N223" s="53"/>
      <c r="O223" s="53"/>
      <c r="P223" s="53"/>
      <c r="Q223" s="53"/>
      <c r="R223" s="53"/>
      <c r="S223" s="53"/>
      <c r="T223" s="53"/>
      <c r="U223" s="53"/>
      <c r="V223" s="53"/>
      <c r="W223" s="53"/>
      <c r="X223" s="53"/>
      <c r="Y223" s="53"/>
      <c r="Z223" s="53"/>
    </row>
    <row r="224" spans="1:26" ht="12.75" customHeight="1">
      <c r="A224" s="53"/>
      <c r="B224" s="60" t="s">
        <v>568</v>
      </c>
      <c r="C224" s="61" t="s">
        <v>569</v>
      </c>
      <c r="D224" s="60" t="s">
        <v>626</v>
      </c>
      <c r="E224" s="60" t="s">
        <v>627</v>
      </c>
      <c r="F224" s="60" t="s">
        <v>635</v>
      </c>
      <c r="G224" s="60" t="s">
        <v>636</v>
      </c>
      <c r="H224" s="64"/>
      <c r="I224" s="63"/>
      <c r="J224" s="53"/>
      <c r="K224" s="53"/>
      <c r="L224" s="53"/>
      <c r="M224" s="53"/>
      <c r="N224" s="53"/>
      <c r="O224" s="53"/>
      <c r="P224" s="53"/>
      <c r="Q224" s="53"/>
      <c r="R224" s="53"/>
      <c r="S224" s="53"/>
      <c r="T224" s="53"/>
      <c r="U224" s="53"/>
      <c r="V224" s="53"/>
      <c r="W224" s="53"/>
      <c r="X224" s="53"/>
      <c r="Y224" s="53"/>
      <c r="Z224" s="53"/>
    </row>
    <row r="225" spans="1:26" ht="12.75" customHeight="1">
      <c r="A225" s="53"/>
      <c r="B225" s="60" t="s">
        <v>568</v>
      </c>
      <c r="C225" s="61" t="s">
        <v>569</v>
      </c>
      <c r="D225" s="60" t="s">
        <v>626</v>
      </c>
      <c r="E225" s="60" t="s">
        <v>627</v>
      </c>
      <c r="F225" s="60" t="s">
        <v>637</v>
      </c>
      <c r="G225" s="60" t="s">
        <v>638</v>
      </c>
      <c r="H225" s="64"/>
      <c r="I225" s="63"/>
      <c r="J225" s="53"/>
      <c r="K225" s="53"/>
      <c r="L225" s="53"/>
      <c r="M225" s="53"/>
      <c r="N225" s="53"/>
      <c r="O225" s="53"/>
      <c r="P225" s="53"/>
      <c r="Q225" s="53"/>
      <c r="R225" s="53"/>
      <c r="S225" s="53"/>
      <c r="T225" s="53"/>
      <c r="U225" s="53"/>
      <c r="V225" s="53"/>
      <c r="W225" s="53"/>
      <c r="X225" s="53"/>
      <c r="Y225" s="53"/>
      <c r="Z225" s="53"/>
    </row>
    <row r="226" spans="1:26" ht="12.75" customHeight="1">
      <c r="A226" s="53"/>
      <c r="B226" s="60" t="s">
        <v>568</v>
      </c>
      <c r="C226" s="61" t="s">
        <v>569</v>
      </c>
      <c r="D226" s="60" t="s">
        <v>626</v>
      </c>
      <c r="E226" s="60" t="s">
        <v>627</v>
      </c>
      <c r="F226" s="60" t="s">
        <v>639</v>
      </c>
      <c r="G226" s="60" t="s">
        <v>640</v>
      </c>
      <c r="H226" s="64"/>
      <c r="I226" s="63"/>
      <c r="J226" s="53"/>
      <c r="K226" s="53"/>
      <c r="L226" s="53"/>
      <c r="M226" s="53"/>
      <c r="N226" s="53"/>
      <c r="O226" s="53"/>
      <c r="P226" s="53"/>
      <c r="Q226" s="53"/>
      <c r="R226" s="53"/>
      <c r="S226" s="53"/>
      <c r="T226" s="53"/>
      <c r="U226" s="53"/>
      <c r="V226" s="53"/>
      <c r="W226" s="53"/>
      <c r="X226" s="53"/>
      <c r="Y226" s="53"/>
      <c r="Z226" s="53"/>
    </row>
    <row r="227" spans="1:26" ht="12.75" customHeight="1">
      <c r="A227" s="53"/>
      <c r="B227" s="60" t="s">
        <v>568</v>
      </c>
      <c r="C227" s="61" t="s">
        <v>569</v>
      </c>
      <c r="D227" s="60" t="s">
        <v>641</v>
      </c>
      <c r="E227" s="60" t="s">
        <v>642</v>
      </c>
      <c r="F227" s="60" t="s">
        <v>379</v>
      </c>
      <c r="G227" s="60" t="s">
        <v>643</v>
      </c>
      <c r="H227" s="64"/>
      <c r="I227" s="63"/>
      <c r="J227" s="53"/>
      <c r="K227" s="53"/>
      <c r="L227" s="53"/>
      <c r="M227" s="53"/>
      <c r="N227" s="53"/>
      <c r="O227" s="53"/>
      <c r="P227" s="53"/>
      <c r="Q227" s="53"/>
      <c r="R227" s="53"/>
      <c r="S227" s="53"/>
      <c r="T227" s="53"/>
      <c r="U227" s="53"/>
      <c r="V227" s="53"/>
      <c r="W227" s="53"/>
      <c r="X227" s="53"/>
      <c r="Y227" s="53"/>
      <c r="Z227" s="53"/>
    </row>
    <row r="228" spans="1:26" ht="12.75" customHeight="1">
      <c r="A228" s="53"/>
      <c r="B228" s="60" t="s">
        <v>568</v>
      </c>
      <c r="C228" s="61" t="s">
        <v>569</v>
      </c>
      <c r="D228" s="60" t="s">
        <v>641</v>
      </c>
      <c r="E228" s="60" t="s">
        <v>642</v>
      </c>
      <c r="F228" s="60" t="s">
        <v>644</v>
      </c>
      <c r="G228" s="60" t="s">
        <v>645</v>
      </c>
      <c r="H228" s="64"/>
      <c r="I228" s="63"/>
      <c r="J228" s="53"/>
      <c r="K228" s="53"/>
      <c r="L228" s="53"/>
      <c r="M228" s="53"/>
      <c r="N228" s="53"/>
      <c r="O228" s="53"/>
      <c r="P228" s="53"/>
      <c r="Q228" s="53"/>
      <c r="R228" s="53"/>
      <c r="S228" s="53"/>
      <c r="T228" s="53"/>
      <c r="U228" s="53"/>
      <c r="V228" s="53"/>
      <c r="W228" s="53"/>
      <c r="X228" s="53"/>
      <c r="Y228" s="53"/>
      <c r="Z228" s="53"/>
    </row>
    <row r="229" spans="1:26" ht="12.75" customHeight="1">
      <c r="A229" s="53"/>
      <c r="B229" s="60" t="s">
        <v>568</v>
      </c>
      <c r="C229" s="61" t="s">
        <v>569</v>
      </c>
      <c r="D229" s="60" t="s">
        <v>641</v>
      </c>
      <c r="E229" s="60" t="s">
        <v>642</v>
      </c>
      <c r="F229" s="60" t="s">
        <v>646</v>
      </c>
      <c r="G229" s="60" t="s">
        <v>647</v>
      </c>
      <c r="H229" s="64"/>
      <c r="I229" s="63"/>
      <c r="J229" s="53"/>
      <c r="K229" s="53"/>
      <c r="L229" s="53"/>
      <c r="M229" s="53"/>
      <c r="N229" s="53"/>
      <c r="O229" s="53"/>
      <c r="P229" s="53"/>
      <c r="Q229" s="53"/>
      <c r="R229" s="53"/>
      <c r="S229" s="53"/>
      <c r="T229" s="53"/>
      <c r="U229" s="53"/>
      <c r="V229" s="53"/>
      <c r="W229" s="53"/>
      <c r="X229" s="53"/>
      <c r="Y229" s="53"/>
      <c r="Z229" s="53"/>
    </row>
    <row r="230" spans="1:26" ht="12.75" customHeight="1">
      <c r="A230" s="53"/>
      <c r="B230" s="60" t="s">
        <v>568</v>
      </c>
      <c r="C230" s="61" t="s">
        <v>569</v>
      </c>
      <c r="D230" s="60" t="s">
        <v>641</v>
      </c>
      <c r="E230" s="60" t="s">
        <v>642</v>
      </c>
      <c r="F230" s="60" t="s">
        <v>648</v>
      </c>
      <c r="G230" s="60" t="s">
        <v>649</v>
      </c>
      <c r="H230" s="64"/>
      <c r="I230" s="63"/>
      <c r="J230" s="53"/>
      <c r="K230" s="53"/>
      <c r="L230" s="53"/>
      <c r="M230" s="53"/>
      <c r="N230" s="53"/>
      <c r="O230" s="53"/>
      <c r="P230" s="53"/>
      <c r="Q230" s="53"/>
      <c r="R230" s="53"/>
      <c r="S230" s="53"/>
      <c r="T230" s="53"/>
      <c r="U230" s="53"/>
      <c r="V230" s="53"/>
      <c r="W230" s="53"/>
      <c r="X230" s="53"/>
      <c r="Y230" s="53"/>
      <c r="Z230" s="53"/>
    </row>
    <row r="231" spans="1:26" ht="12.75" customHeight="1">
      <c r="A231" s="53"/>
      <c r="B231" s="60" t="s">
        <v>568</v>
      </c>
      <c r="C231" s="61" t="s">
        <v>569</v>
      </c>
      <c r="D231" s="60" t="s">
        <v>641</v>
      </c>
      <c r="E231" s="60" t="s">
        <v>642</v>
      </c>
      <c r="F231" s="60" t="s">
        <v>650</v>
      </c>
      <c r="G231" s="60" t="s">
        <v>651</v>
      </c>
      <c r="H231" s="64"/>
      <c r="I231" s="63"/>
      <c r="J231" s="53"/>
      <c r="K231" s="53"/>
      <c r="L231" s="53"/>
      <c r="M231" s="53"/>
      <c r="N231" s="53"/>
      <c r="O231" s="53"/>
      <c r="P231" s="53"/>
      <c r="Q231" s="53"/>
      <c r="R231" s="53"/>
      <c r="S231" s="53"/>
      <c r="T231" s="53"/>
      <c r="U231" s="53"/>
      <c r="V231" s="53"/>
      <c r="W231" s="53"/>
      <c r="X231" s="53"/>
      <c r="Y231" s="53"/>
      <c r="Z231" s="53"/>
    </row>
    <row r="232" spans="1:26" ht="12.75" customHeight="1">
      <c r="A232" s="53"/>
      <c r="B232" s="60" t="s">
        <v>568</v>
      </c>
      <c r="C232" s="61" t="s">
        <v>569</v>
      </c>
      <c r="D232" s="60" t="s">
        <v>641</v>
      </c>
      <c r="E232" s="60" t="s">
        <v>642</v>
      </c>
      <c r="F232" s="60" t="s">
        <v>652</v>
      </c>
      <c r="G232" s="60" t="s">
        <v>653</v>
      </c>
      <c r="H232" s="64"/>
      <c r="I232" s="63"/>
      <c r="J232" s="53"/>
      <c r="K232" s="53"/>
      <c r="L232" s="53"/>
      <c r="M232" s="53"/>
      <c r="N232" s="53"/>
      <c r="O232" s="53"/>
      <c r="P232" s="53"/>
      <c r="Q232" s="53"/>
      <c r="R232" s="53"/>
      <c r="S232" s="53"/>
      <c r="T232" s="53"/>
      <c r="U232" s="53"/>
      <c r="V232" s="53"/>
      <c r="W232" s="53"/>
      <c r="X232" s="53"/>
      <c r="Y232" s="53"/>
      <c r="Z232" s="53"/>
    </row>
    <row r="233" spans="1:26" ht="12.75" customHeight="1">
      <c r="A233" s="53"/>
      <c r="B233" s="60" t="s">
        <v>568</v>
      </c>
      <c r="C233" s="61" t="s">
        <v>569</v>
      </c>
      <c r="D233" s="60" t="s">
        <v>654</v>
      </c>
      <c r="E233" s="60" t="s">
        <v>655</v>
      </c>
      <c r="F233" s="60" t="s">
        <v>654</v>
      </c>
      <c r="G233" s="60" t="s">
        <v>656</v>
      </c>
      <c r="H233" s="64"/>
      <c r="I233" s="63"/>
      <c r="J233" s="53"/>
      <c r="K233" s="53"/>
      <c r="L233" s="53"/>
      <c r="M233" s="53"/>
      <c r="N233" s="53"/>
      <c r="O233" s="53"/>
      <c r="P233" s="53"/>
      <c r="Q233" s="53"/>
      <c r="R233" s="53"/>
      <c r="S233" s="53"/>
      <c r="T233" s="53"/>
      <c r="U233" s="53"/>
      <c r="V233" s="53"/>
      <c r="W233" s="53"/>
      <c r="X233" s="53"/>
      <c r="Y233" s="53"/>
      <c r="Z233" s="53"/>
    </row>
    <row r="234" spans="1:26" ht="12.75" customHeight="1">
      <c r="A234" s="53"/>
      <c r="B234" s="60" t="s">
        <v>568</v>
      </c>
      <c r="C234" s="61" t="s">
        <v>569</v>
      </c>
      <c r="D234" s="60" t="s">
        <v>654</v>
      </c>
      <c r="E234" s="60" t="s">
        <v>655</v>
      </c>
      <c r="F234" s="60" t="s">
        <v>657</v>
      </c>
      <c r="G234" s="60" t="s">
        <v>658</v>
      </c>
      <c r="H234" s="64"/>
      <c r="I234" s="63"/>
      <c r="J234" s="53"/>
      <c r="K234" s="53"/>
      <c r="L234" s="53"/>
      <c r="M234" s="53"/>
      <c r="N234" s="53"/>
      <c r="O234" s="53"/>
      <c r="P234" s="53"/>
      <c r="Q234" s="53"/>
      <c r="R234" s="53"/>
      <c r="S234" s="53"/>
      <c r="T234" s="53"/>
      <c r="U234" s="53"/>
      <c r="V234" s="53"/>
      <c r="W234" s="53"/>
      <c r="X234" s="53"/>
      <c r="Y234" s="53"/>
      <c r="Z234" s="53"/>
    </row>
    <row r="235" spans="1:26" ht="12.75" customHeight="1">
      <c r="A235" s="53"/>
      <c r="B235" s="60" t="s">
        <v>568</v>
      </c>
      <c r="C235" s="61" t="s">
        <v>569</v>
      </c>
      <c r="D235" s="60" t="s">
        <v>654</v>
      </c>
      <c r="E235" s="60" t="s">
        <v>655</v>
      </c>
      <c r="F235" s="60" t="s">
        <v>659</v>
      </c>
      <c r="G235" s="60" t="s">
        <v>660</v>
      </c>
      <c r="H235" s="64"/>
      <c r="I235" s="63"/>
      <c r="J235" s="53"/>
      <c r="K235" s="53"/>
      <c r="L235" s="53"/>
      <c r="M235" s="53"/>
      <c r="N235" s="53"/>
      <c r="O235" s="53"/>
      <c r="P235" s="53"/>
      <c r="Q235" s="53"/>
      <c r="R235" s="53"/>
      <c r="S235" s="53"/>
      <c r="T235" s="53"/>
      <c r="U235" s="53"/>
      <c r="V235" s="53"/>
      <c r="W235" s="53"/>
      <c r="X235" s="53"/>
      <c r="Y235" s="53"/>
      <c r="Z235" s="53"/>
    </row>
    <row r="236" spans="1:26" ht="12.75" customHeight="1">
      <c r="A236" s="53"/>
      <c r="B236" s="60" t="s">
        <v>568</v>
      </c>
      <c r="C236" s="61" t="s">
        <v>569</v>
      </c>
      <c r="D236" s="60" t="s">
        <v>654</v>
      </c>
      <c r="E236" s="60" t="s">
        <v>655</v>
      </c>
      <c r="F236" s="60" t="s">
        <v>661</v>
      </c>
      <c r="G236" s="60" t="s">
        <v>662</v>
      </c>
      <c r="H236" s="64"/>
      <c r="I236" s="63"/>
      <c r="J236" s="53"/>
      <c r="K236" s="53"/>
      <c r="L236" s="53"/>
      <c r="M236" s="53"/>
      <c r="N236" s="53"/>
      <c r="O236" s="53"/>
      <c r="P236" s="53"/>
      <c r="Q236" s="53"/>
      <c r="R236" s="53"/>
      <c r="S236" s="53"/>
      <c r="T236" s="53"/>
      <c r="U236" s="53"/>
      <c r="V236" s="53"/>
      <c r="W236" s="53"/>
      <c r="X236" s="53"/>
      <c r="Y236" s="53"/>
      <c r="Z236" s="53"/>
    </row>
    <row r="237" spans="1:26" ht="12.75" customHeight="1">
      <c r="A237" s="53"/>
      <c r="B237" s="60" t="s">
        <v>568</v>
      </c>
      <c r="C237" s="61" t="s">
        <v>569</v>
      </c>
      <c r="D237" s="60" t="s">
        <v>663</v>
      </c>
      <c r="E237" s="60" t="s">
        <v>664</v>
      </c>
      <c r="F237" s="60" t="s">
        <v>663</v>
      </c>
      <c r="G237" s="60" t="s">
        <v>665</v>
      </c>
      <c r="H237" s="64"/>
      <c r="I237" s="63"/>
      <c r="J237" s="53"/>
      <c r="K237" s="53"/>
      <c r="L237" s="53"/>
      <c r="M237" s="53"/>
      <c r="N237" s="53"/>
      <c r="O237" s="53"/>
      <c r="P237" s="53"/>
      <c r="Q237" s="53"/>
      <c r="R237" s="53"/>
      <c r="S237" s="53"/>
      <c r="T237" s="53"/>
      <c r="U237" s="53"/>
      <c r="V237" s="53"/>
      <c r="W237" s="53"/>
      <c r="X237" s="53"/>
      <c r="Y237" s="53"/>
      <c r="Z237" s="53"/>
    </row>
    <row r="238" spans="1:26" ht="12.75" customHeight="1">
      <c r="A238" s="53"/>
      <c r="B238" s="60" t="s">
        <v>568</v>
      </c>
      <c r="C238" s="61" t="s">
        <v>569</v>
      </c>
      <c r="D238" s="60" t="s">
        <v>663</v>
      </c>
      <c r="E238" s="60" t="s">
        <v>664</v>
      </c>
      <c r="F238" s="60" t="s">
        <v>666</v>
      </c>
      <c r="G238" s="60" t="s">
        <v>667</v>
      </c>
      <c r="H238" s="64"/>
      <c r="I238" s="63"/>
      <c r="J238" s="53"/>
      <c r="K238" s="53"/>
      <c r="L238" s="53"/>
      <c r="M238" s="53"/>
      <c r="N238" s="53"/>
      <c r="O238" s="53"/>
      <c r="P238" s="53"/>
      <c r="Q238" s="53"/>
      <c r="R238" s="53"/>
      <c r="S238" s="53"/>
      <c r="T238" s="53"/>
      <c r="U238" s="53"/>
      <c r="V238" s="53"/>
      <c r="W238" s="53"/>
      <c r="X238" s="53"/>
      <c r="Y238" s="53"/>
      <c r="Z238" s="53"/>
    </row>
    <row r="239" spans="1:26" ht="12.75" customHeight="1">
      <c r="A239" s="53"/>
      <c r="B239" s="60" t="s">
        <v>568</v>
      </c>
      <c r="C239" s="61" t="s">
        <v>569</v>
      </c>
      <c r="D239" s="60" t="s">
        <v>663</v>
      </c>
      <c r="E239" s="60" t="s">
        <v>664</v>
      </c>
      <c r="F239" s="60" t="s">
        <v>668</v>
      </c>
      <c r="G239" s="60" t="s">
        <v>669</v>
      </c>
      <c r="H239" s="64"/>
      <c r="I239" s="63"/>
      <c r="J239" s="53"/>
      <c r="K239" s="53"/>
      <c r="L239" s="53"/>
      <c r="M239" s="53"/>
      <c r="N239" s="53"/>
      <c r="O239" s="53"/>
      <c r="P239" s="53"/>
      <c r="Q239" s="53"/>
      <c r="R239" s="53"/>
      <c r="S239" s="53"/>
      <c r="T239" s="53"/>
      <c r="U239" s="53"/>
      <c r="V239" s="53"/>
      <c r="W239" s="53"/>
      <c r="X239" s="53"/>
      <c r="Y239" s="53"/>
      <c r="Z239" s="53"/>
    </row>
    <row r="240" spans="1:26" ht="12.75" customHeight="1">
      <c r="A240" s="53"/>
      <c r="B240" s="60" t="s">
        <v>568</v>
      </c>
      <c r="C240" s="61" t="s">
        <v>569</v>
      </c>
      <c r="D240" s="60" t="s">
        <v>663</v>
      </c>
      <c r="E240" s="60" t="s">
        <v>664</v>
      </c>
      <c r="F240" s="60" t="s">
        <v>670</v>
      </c>
      <c r="G240" s="60" t="s">
        <v>671</v>
      </c>
      <c r="H240" s="64"/>
      <c r="I240" s="63"/>
      <c r="J240" s="53"/>
      <c r="K240" s="53"/>
      <c r="L240" s="53"/>
      <c r="M240" s="53"/>
      <c r="N240" s="53"/>
      <c r="O240" s="53"/>
      <c r="P240" s="53"/>
      <c r="Q240" s="53"/>
      <c r="R240" s="53"/>
      <c r="S240" s="53"/>
      <c r="T240" s="53"/>
      <c r="U240" s="53"/>
      <c r="V240" s="53"/>
      <c r="W240" s="53"/>
      <c r="X240" s="53"/>
      <c r="Y240" s="53"/>
      <c r="Z240" s="53"/>
    </row>
    <row r="241" spans="1:26" ht="12.75" customHeight="1">
      <c r="A241" s="53"/>
      <c r="B241" s="60" t="s">
        <v>568</v>
      </c>
      <c r="C241" s="61" t="s">
        <v>569</v>
      </c>
      <c r="D241" s="60" t="s">
        <v>663</v>
      </c>
      <c r="E241" s="60" t="s">
        <v>664</v>
      </c>
      <c r="F241" s="60" t="s">
        <v>672</v>
      </c>
      <c r="G241" s="60" t="s">
        <v>673</v>
      </c>
      <c r="H241" s="64"/>
      <c r="I241" s="63"/>
      <c r="J241" s="53"/>
      <c r="K241" s="53"/>
      <c r="L241" s="53"/>
      <c r="M241" s="53"/>
      <c r="N241" s="53"/>
      <c r="O241" s="53"/>
      <c r="P241" s="53"/>
      <c r="Q241" s="53"/>
      <c r="R241" s="53"/>
      <c r="S241" s="53"/>
      <c r="T241" s="53"/>
      <c r="U241" s="53"/>
      <c r="V241" s="53"/>
      <c r="W241" s="53"/>
      <c r="X241" s="53"/>
      <c r="Y241" s="53"/>
      <c r="Z241" s="53"/>
    </row>
    <row r="242" spans="1:26" ht="12.75" customHeight="1">
      <c r="A242" s="53"/>
      <c r="B242" s="60" t="s">
        <v>674</v>
      </c>
      <c r="C242" s="61" t="s">
        <v>675</v>
      </c>
      <c r="D242" s="60" t="s">
        <v>676</v>
      </c>
      <c r="E242" s="60" t="s">
        <v>677</v>
      </c>
      <c r="F242" s="60" t="s">
        <v>676</v>
      </c>
      <c r="G242" s="60" t="s">
        <v>678</v>
      </c>
      <c r="H242" s="64" t="s">
        <v>679</v>
      </c>
      <c r="I242" s="63" t="s">
        <v>680</v>
      </c>
      <c r="J242" s="53"/>
      <c r="K242" s="53"/>
      <c r="L242" s="53"/>
      <c r="M242" s="53"/>
      <c r="N242" s="53"/>
      <c r="O242" s="53"/>
      <c r="P242" s="53"/>
      <c r="Q242" s="53"/>
      <c r="R242" s="53"/>
      <c r="S242" s="53"/>
      <c r="T242" s="53"/>
      <c r="U242" s="53"/>
      <c r="V242" s="53"/>
      <c r="W242" s="53"/>
      <c r="X242" s="53"/>
      <c r="Y242" s="53"/>
      <c r="Z242" s="53"/>
    </row>
    <row r="243" spans="1:26" ht="12.75" customHeight="1">
      <c r="A243" s="53"/>
      <c r="B243" s="60" t="s">
        <v>674</v>
      </c>
      <c r="C243" s="61" t="s">
        <v>675</v>
      </c>
      <c r="D243" s="60" t="s">
        <v>676</v>
      </c>
      <c r="E243" s="60" t="s">
        <v>677</v>
      </c>
      <c r="F243" s="60" t="s">
        <v>676</v>
      </c>
      <c r="G243" s="60" t="s">
        <v>678</v>
      </c>
      <c r="H243" s="64" t="s">
        <v>495</v>
      </c>
      <c r="I243" s="63" t="s">
        <v>681</v>
      </c>
      <c r="J243" s="53"/>
      <c r="K243" s="53"/>
      <c r="L243" s="53"/>
      <c r="M243" s="53"/>
      <c r="N243" s="53"/>
      <c r="O243" s="53"/>
      <c r="P243" s="53"/>
      <c r="Q243" s="53"/>
      <c r="R243" s="53"/>
      <c r="S243" s="53"/>
      <c r="T243" s="53"/>
      <c r="U243" s="53"/>
      <c r="V243" s="53"/>
      <c r="W243" s="53"/>
      <c r="X243" s="53"/>
      <c r="Y243" s="53"/>
      <c r="Z243" s="53"/>
    </row>
    <row r="244" spans="1:26" ht="12.75" customHeight="1">
      <c r="A244" s="53"/>
      <c r="B244" s="60" t="s">
        <v>674</v>
      </c>
      <c r="C244" s="61" t="s">
        <v>675</v>
      </c>
      <c r="D244" s="60" t="s">
        <v>676</v>
      </c>
      <c r="E244" s="60" t="s">
        <v>677</v>
      </c>
      <c r="F244" s="60" t="s">
        <v>676</v>
      </c>
      <c r="G244" s="60" t="s">
        <v>678</v>
      </c>
      <c r="H244" s="64" t="s">
        <v>682</v>
      </c>
      <c r="I244" s="63" t="s">
        <v>683</v>
      </c>
      <c r="J244" s="53"/>
      <c r="K244" s="53"/>
      <c r="L244" s="53"/>
      <c r="M244" s="53"/>
      <c r="N244" s="53"/>
      <c r="O244" s="53"/>
      <c r="P244" s="53"/>
      <c r="Q244" s="53"/>
      <c r="R244" s="53"/>
      <c r="S244" s="53"/>
      <c r="T244" s="53"/>
      <c r="U244" s="53"/>
      <c r="V244" s="53"/>
      <c r="W244" s="53"/>
      <c r="X244" s="53"/>
      <c r="Y244" s="53"/>
      <c r="Z244" s="53"/>
    </row>
    <row r="245" spans="1:26" ht="12.75" customHeight="1">
      <c r="A245" s="53"/>
      <c r="B245" s="60" t="s">
        <v>674</v>
      </c>
      <c r="C245" s="61" t="s">
        <v>675</v>
      </c>
      <c r="D245" s="60" t="s">
        <v>676</v>
      </c>
      <c r="E245" s="60" t="s">
        <v>677</v>
      </c>
      <c r="F245" s="60" t="s">
        <v>676</v>
      </c>
      <c r="G245" s="60" t="s">
        <v>678</v>
      </c>
      <c r="H245" s="64" t="s">
        <v>684</v>
      </c>
      <c r="I245" s="63" t="s">
        <v>685</v>
      </c>
      <c r="J245" s="53"/>
      <c r="K245" s="53"/>
      <c r="L245" s="53"/>
      <c r="M245" s="53"/>
      <c r="N245" s="53"/>
      <c r="O245" s="53"/>
      <c r="P245" s="53"/>
      <c r="Q245" s="53"/>
      <c r="R245" s="53"/>
      <c r="S245" s="53"/>
      <c r="T245" s="53"/>
      <c r="U245" s="53"/>
      <c r="V245" s="53"/>
      <c r="W245" s="53"/>
      <c r="X245" s="53"/>
      <c r="Y245" s="53"/>
      <c r="Z245" s="53"/>
    </row>
    <row r="246" spans="1:26" ht="12.75" customHeight="1">
      <c r="A246" s="53"/>
      <c r="B246" s="60" t="s">
        <v>674</v>
      </c>
      <c r="C246" s="61" t="s">
        <v>675</v>
      </c>
      <c r="D246" s="60" t="s">
        <v>676</v>
      </c>
      <c r="E246" s="60" t="s">
        <v>677</v>
      </c>
      <c r="F246" s="60" t="s">
        <v>676</v>
      </c>
      <c r="G246" s="60" t="s">
        <v>678</v>
      </c>
      <c r="H246" s="64" t="s">
        <v>686</v>
      </c>
      <c r="I246" s="63" t="s">
        <v>687</v>
      </c>
      <c r="J246" s="53"/>
      <c r="K246" s="53"/>
      <c r="L246" s="53"/>
      <c r="M246" s="53"/>
      <c r="N246" s="53"/>
      <c r="O246" s="53"/>
      <c r="P246" s="53"/>
      <c r="Q246" s="53"/>
      <c r="R246" s="53"/>
      <c r="S246" s="53"/>
      <c r="T246" s="53"/>
      <c r="U246" s="53"/>
      <c r="V246" s="53"/>
      <c r="W246" s="53"/>
      <c r="X246" s="53"/>
      <c r="Y246" s="53"/>
      <c r="Z246" s="53"/>
    </row>
    <row r="247" spans="1:26" ht="12.75" customHeight="1">
      <c r="A247" s="53"/>
      <c r="B247" s="60" t="s">
        <v>674</v>
      </c>
      <c r="C247" s="61" t="s">
        <v>675</v>
      </c>
      <c r="D247" s="60" t="s">
        <v>676</v>
      </c>
      <c r="E247" s="60" t="s">
        <v>677</v>
      </c>
      <c r="F247" s="60" t="s">
        <v>688</v>
      </c>
      <c r="G247" s="60" t="s">
        <v>689</v>
      </c>
      <c r="H247" s="64"/>
      <c r="I247" s="63"/>
      <c r="J247" s="53"/>
      <c r="K247" s="53"/>
      <c r="L247" s="53"/>
      <c r="M247" s="53"/>
      <c r="N247" s="53"/>
      <c r="O247" s="53"/>
      <c r="P247" s="53"/>
      <c r="Q247" s="53"/>
      <c r="R247" s="53"/>
      <c r="S247" s="53"/>
      <c r="T247" s="53"/>
      <c r="U247" s="53"/>
      <c r="V247" s="53"/>
      <c r="W247" s="53"/>
      <c r="X247" s="53"/>
      <c r="Y247" s="53"/>
      <c r="Z247" s="53"/>
    </row>
    <row r="248" spans="1:26" ht="12.75" customHeight="1">
      <c r="A248" s="53"/>
      <c r="B248" s="60" t="s">
        <v>674</v>
      </c>
      <c r="C248" s="61" t="s">
        <v>675</v>
      </c>
      <c r="D248" s="60" t="s">
        <v>676</v>
      </c>
      <c r="E248" s="60" t="s">
        <v>677</v>
      </c>
      <c r="F248" s="60" t="s">
        <v>690</v>
      </c>
      <c r="G248" s="60" t="s">
        <v>691</v>
      </c>
      <c r="H248" s="64"/>
      <c r="I248" s="63"/>
      <c r="J248" s="53"/>
      <c r="K248" s="53"/>
      <c r="L248" s="53"/>
      <c r="M248" s="53"/>
      <c r="N248" s="53"/>
      <c r="O248" s="53"/>
      <c r="P248" s="53"/>
      <c r="Q248" s="53"/>
      <c r="R248" s="53"/>
      <c r="S248" s="53"/>
      <c r="T248" s="53"/>
      <c r="U248" s="53"/>
      <c r="V248" s="53"/>
      <c r="W248" s="53"/>
      <c r="X248" s="53"/>
      <c r="Y248" s="53"/>
      <c r="Z248" s="53"/>
    </row>
    <row r="249" spans="1:26" ht="12.75" customHeight="1">
      <c r="A249" s="53"/>
      <c r="B249" s="60" t="s">
        <v>674</v>
      </c>
      <c r="C249" s="61" t="s">
        <v>675</v>
      </c>
      <c r="D249" s="60" t="s">
        <v>676</v>
      </c>
      <c r="E249" s="60" t="s">
        <v>677</v>
      </c>
      <c r="F249" s="60" t="s">
        <v>692</v>
      </c>
      <c r="G249" s="60" t="s">
        <v>693</v>
      </c>
      <c r="H249" s="64"/>
      <c r="I249" s="63"/>
      <c r="J249" s="53"/>
      <c r="K249" s="53"/>
      <c r="L249" s="53"/>
      <c r="M249" s="53"/>
      <c r="N249" s="53"/>
      <c r="O249" s="53"/>
      <c r="P249" s="53"/>
      <c r="Q249" s="53"/>
      <c r="R249" s="53"/>
      <c r="S249" s="53"/>
      <c r="T249" s="53"/>
      <c r="U249" s="53"/>
      <c r="V249" s="53"/>
      <c r="W249" s="53"/>
      <c r="X249" s="53"/>
      <c r="Y249" s="53"/>
      <c r="Z249" s="53"/>
    </row>
    <row r="250" spans="1:26" ht="12.75" customHeight="1">
      <c r="A250" s="53"/>
      <c r="B250" s="60" t="s">
        <v>674</v>
      </c>
      <c r="C250" s="61" t="s">
        <v>675</v>
      </c>
      <c r="D250" s="60" t="s">
        <v>676</v>
      </c>
      <c r="E250" s="60" t="s">
        <v>677</v>
      </c>
      <c r="F250" s="60" t="s">
        <v>694</v>
      </c>
      <c r="G250" s="60" t="s">
        <v>695</v>
      </c>
      <c r="H250" s="64"/>
      <c r="I250" s="63"/>
      <c r="J250" s="53"/>
      <c r="K250" s="53"/>
      <c r="L250" s="53"/>
      <c r="M250" s="53"/>
      <c r="N250" s="53"/>
      <c r="O250" s="53"/>
      <c r="P250" s="53"/>
      <c r="Q250" s="53"/>
      <c r="R250" s="53"/>
      <c r="S250" s="53"/>
      <c r="T250" s="53"/>
      <c r="U250" s="53"/>
      <c r="V250" s="53"/>
      <c r="W250" s="53"/>
      <c r="X250" s="53"/>
      <c r="Y250" s="53"/>
      <c r="Z250" s="53"/>
    </row>
    <row r="251" spans="1:26" ht="12.75" customHeight="1">
      <c r="A251" s="53"/>
      <c r="B251" s="60" t="s">
        <v>674</v>
      </c>
      <c r="C251" s="61" t="s">
        <v>675</v>
      </c>
      <c r="D251" s="60" t="s">
        <v>676</v>
      </c>
      <c r="E251" s="60" t="s">
        <v>677</v>
      </c>
      <c r="F251" s="60" t="s">
        <v>696</v>
      </c>
      <c r="G251" s="60" t="s">
        <v>697</v>
      </c>
      <c r="H251" s="64"/>
      <c r="I251" s="63"/>
      <c r="J251" s="53"/>
      <c r="K251" s="53"/>
      <c r="L251" s="53"/>
      <c r="M251" s="53"/>
      <c r="N251" s="53"/>
      <c r="O251" s="53"/>
      <c r="P251" s="53"/>
      <c r="Q251" s="53"/>
      <c r="R251" s="53"/>
      <c r="S251" s="53"/>
      <c r="T251" s="53"/>
      <c r="U251" s="53"/>
      <c r="V251" s="53"/>
      <c r="W251" s="53"/>
      <c r="X251" s="53"/>
      <c r="Y251" s="53"/>
      <c r="Z251" s="53"/>
    </row>
    <row r="252" spans="1:26" ht="12.75" customHeight="1">
      <c r="A252" s="53"/>
      <c r="B252" s="60" t="s">
        <v>674</v>
      </c>
      <c r="C252" s="61" t="s">
        <v>675</v>
      </c>
      <c r="D252" s="60" t="s">
        <v>676</v>
      </c>
      <c r="E252" s="60" t="s">
        <v>677</v>
      </c>
      <c r="F252" s="60" t="s">
        <v>698</v>
      </c>
      <c r="G252" s="60" t="s">
        <v>699</v>
      </c>
      <c r="H252" s="64"/>
      <c r="I252" s="63"/>
      <c r="J252" s="53"/>
      <c r="K252" s="53"/>
      <c r="L252" s="53"/>
      <c r="M252" s="53"/>
      <c r="N252" s="53"/>
      <c r="O252" s="53"/>
      <c r="P252" s="53"/>
      <c r="Q252" s="53"/>
      <c r="R252" s="53"/>
      <c r="S252" s="53"/>
      <c r="T252" s="53"/>
      <c r="U252" s="53"/>
      <c r="V252" s="53"/>
      <c r="W252" s="53"/>
      <c r="X252" s="53"/>
      <c r="Y252" s="53"/>
      <c r="Z252" s="53"/>
    </row>
    <row r="253" spans="1:26" ht="12.75" customHeight="1">
      <c r="A253" s="53"/>
      <c r="B253" s="60" t="s">
        <v>674</v>
      </c>
      <c r="C253" s="61" t="s">
        <v>675</v>
      </c>
      <c r="D253" s="60" t="s">
        <v>676</v>
      </c>
      <c r="E253" s="60" t="s">
        <v>677</v>
      </c>
      <c r="F253" s="60" t="s">
        <v>700</v>
      </c>
      <c r="G253" s="60" t="s">
        <v>701</v>
      </c>
      <c r="H253" s="64"/>
      <c r="I253" s="63"/>
      <c r="J253" s="53"/>
      <c r="K253" s="53"/>
      <c r="L253" s="53"/>
      <c r="M253" s="53"/>
      <c r="N253" s="53"/>
      <c r="O253" s="53"/>
      <c r="P253" s="53"/>
      <c r="Q253" s="53"/>
      <c r="R253" s="53"/>
      <c r="S253" s="53"/>
      <c r="T253" s="53"/>
      <c r="U253" s="53"/>
      <c r="V253" s="53"/>
      <c r="W253" s="53"/>
      <c r="X253" s="53"/>
      <c r="Y253" s="53"/>
      <c r="Z253" s="53"/>
    </row>
    <row r="254" spans="1:26" ht="12.75" customHeight="1">
      <c r="A254" s="53"/>
      <c r="B254" s="60" t="s">
        <v>674</v>
      </c>
      <c r="C254" s="61" t="s">
        <v>675</v>
      </c>
      <c r="D254" s="60" t="s">
        <v>676</v>
      </c>
      <c r="E254" s="60" t="s">
        <v>677</v>
      </c>
      <c r="F254" s="60" t="s">
        <v>702</v>
      </c>
      <c r="G254" s="60" t="s">
        <v>703</v>
      </c>
      <c r="H254" s="64"/>
      <c r="I254" s="63"/>
      <c r="J254" s="53"/>
      <c r="K254" s="53"/>
      <c r="L254" s="53"/>
      <c r="M254" s="53"/>
      <c r="N254" s="53"/>
      <c r="O254" s="53"/>
      <c r="P254" s="53"/>
      <c r="Q254" s="53"/>
      <c r="R254" s="53"/>
      <c r="S254" s="53"/>
      <c r="T254" s="53"/>
      <c r="U254" s="53"/>
      <c r="V254" s="53"/>
      <c r="W254" s="53"/>
      <c r="X254" s="53"/>
      <c r="Y254" s="53"/>
      <c r="Z254" s="53"/>
    </row>
    <row r="255" spans="1:26" ht="12.75" customHeight="1">
      <c r="A255" s="53"/>
      <c r="B255" s="60" t="s">
        <v>674</v>
      </c>
      <c r="C255" s="61" t="s">
        <v>675</v>
      </c>
      <c r="D255" s="60" t="s">
        <v>676</v>
      </c>
      <c r="E255" s="60" t="s">
        <v>677</v>
      </c>
      <c r="F255" s="60" t="s">
        <v>704</v>
      </c>
      <c r="G255" s="60" t="s">
        <v>705</v>
      </c>
      <c r="H255" s="64"/>
      <c r="I255" s="63"/>
      <c r="J255" s="53"/>
      <c r="K255" s="53"/>
      <c r="L255" s="53"/>
      <c r="M255" s="53"/>
      <c r="N255" s="53"/>
      <c r="O255" s="53"/>
      <c r="P255" s="53"/>
      <c r="Q255" s="53"/>
      <c r="R255" s="53"/>
      <c r="S255" s="53"/>
      <c r="T255" s="53"/>
      <c r="U255" s="53"/>
      <c r="V255" s="53"/>
      <c r="W255" s="53"/>
      <c r="X255" s="53"/>
      <c r="Y255" s="53"/>
      <c r="Z255" s="53"/>
    </row>
    <row r="256" spans="1:26" ht="12.75" customHeight="1">
      <c r="A256" s="53"/>
      <c r="B256" s="60" t="s">
        <v>674</v>
      </c>
      <c r="C256" s="61" t="s">
        <v>675</v>
      </c>
      <c r="D256" s="60" t="s">
        <v>676</v>
      </c>
      <c r="E256" s="60" t="s">
        <v>677</v>
      </c>
      <c r="F256" s="60" t="s">
        <v>226</v>
      </c>
      <c r="G256" s="60" t="s">
        <v>706</v>
      </c>
      <c r="H256" s="64"/>
      <c r="I256" s="63"/>
      <c r="J256" s="53"/>
      <c r="K256" s="53"/>
      <c r="L256" s="53"/>
      <c r="M256" s="53"/>
      <c r="N256" s="53"/>
      <c r="O256" s="53"/>
      <c r="P256" s="53"/>
      <c r="Q256" s="53"/>
      <c r="R256" s="53"/>
      <c r="S256" s="53"/>
      <c r="T256" s="53"/>
      <c r="U256" s="53"/>
      <c r="V256" s="53"/>
      <c r="W256" s="53"/>
      <c r="X256" s="53"/>
      <c r="Y256" s="53"/>
      <c r="Z256" s="53"/>
    </row>
    <row r="257" spans="1:26" ht="12.75" customHeight="1">
      <c r="A257" s="53"/>
      <c r="B257" s="60" t="s">
        <v>674</v>
      </c>
      <c r="C257" s="61" t="s">
        <v>675</v>
      </c>
      <c r="D257" s="60" t="s">
        <v>676</v>
      </c>
      <c r="E257" s="60" t="s">
        <v>677</v>
      </c>
      <c r="F257" s="60" t="s">
        <v>707</v>
      </c>
      <c r="G257" s="60" t="s">
        <v>708</v>
      </c>
      <c r="H257" s="64"/>
      <c r="I257" s="63"/>
      <c r="J257" s="53"/>
      <c r="K257" s="53"/>
      <c r="L257" s="53"/>
      <c r="M257" s="53"/>
      <c r="N257" s="53"/>
      <c r="O257" s="53"/>
      <c r="P257" s="53"/>
      <c r="Q257" s="53"/>
      <c r="R257" s="53"/>
      <c r="S257" s="53"/>
      <c r="T257" s="53"/>
      <c r="U257" s="53"/>
      <c r="V257" s="53"/>
      <c r="W257" s="53"/>
      <c r="X257" s="53"/>
      <c r="Y257" s="53"/>
      <c r="Z257" s="53"/>
    </row>
    <row r="258" spans="1:26" ht="12.75" customHeight="1">
      <c r="A258" s="53"/>
      <c r="B258" s="60" t="s">
        <v>674</v>
      </c>
      <c r="C258" s="61" t="s">
        <v>675</v>
      </c>
      <c r="D258" s="60" t="s">
        <v>709</v>
      </c>
      <c r="E258" s="60" t="s">
        <v>710</v>
      </c>
      <c r="F258" s="60" t="s">
        <v>709</v>
      </c>
      <c r="G258" s="60" t="s">
        <v>711</v>
      </c>
      <c r="H258" s="64"/>
      <c r="I258" s="63"/>
      <c r="J258" s="53"/>
      <c r="K258" s="53"/>
      <c r="L258" s="53"/>
      <c r="M258" s="53"/>
      <c r="N258" s="53"/>
      <c r="O258" s="53"/>
      <c r="P258" s="53"/>
      <c r="Q258" s="53"/>
      <c r="R258" s="53"/>
      <c r="S258" s="53"/>
      <c r="T258" s="53"/>
      <c r="U258" s="53"/>
      <c r="V258" s="53"/>
      <c r="W258" s="53"/>
      <c r="X258" s="53"/>
      <c r="Y258" s="53"/>
      <c r="Z258" s="53"/>
    </row>
    <row r="259" spans="1:26" ht="12.75" customHeight="1">
      <c r="A259" s="53"/>
      <c r="B259" s="60" t="s">
        <v>674</v>
      </c>
      <c r="C259" s="61" t="s">
        <v>675</v>
      </c>
      <c r="D259" s="60" t="s">
        <v>709</v>
      </c>
      <c r="E259" s="60" t="s">
        <v>710</v>
      </c>
      <c r="F259" s="60" t="s">
        <v>712</v>
      </c>
      <c r="G259" s="60" t="s">
        <v>713</v>
      </c>
      <c r="H259" s="64"/>
      <c r="I259" s="63"/>
      <c r="J259" s="53"/>
      <c r="K259" s="53"/>
      <c r="L259" s="53"/>
      <c r="M259" s="53"/>
      <c r="N259" s="53"/>
      <c r="O259" s="53"/>
      <c r="P259" s="53"/>
      <c r="Q259" s="53"/>
      <c r="R259" s="53"/>
      <c r="S259" s="53"/>
      <c r="T259" s="53"/>
      <c r="U259" s="53"/>
      <c r="V259" s="53"/>
      <c r="W259" s="53"/>
      <c r="X259" s="53"/>
      <c r="Y259" s="53"/>
      <c r="Z259" s="53"/>
    </row>
    <row r="260" spans="1:26" ht="12.75" customHeight="1">
      <c r="A260" s="53"/>
      <c r="B260" s="60" t="s">
        <v>674</v>
      </c>
      <c r="C260" s="61" t="s">
        <v>675</v>
      </c>
      <c r="D260" s="60" t="s">
        <v>709</v>
      </c>
      <c r="E260" s="60" t="s">
        <v>710</v>
      </c>
      <c r="F260" s="60" t="s">
        <v>714</v>
      </c>
      <c r="G260" s="60" t="s">
        <v>715</v>
      </c>
      <c r="H260" s="64"/>
      <c r="I260" s="63"/>
      <c r="J260" s="53"/>
      <c r="K260" s="53"/>
      <c r="L260" s="53"/>
      <c r="M260" s="53"/>
      <c r="N260" s="53"/>
      <c r="O260" s="53"/>
      <c r="P260" s="53"/>
      <c r="Q260" s="53"/>
      <c r="R260" s="53"/>
      <c r="S260" s="53"/>
      <c r="T260" s="53"/>
      <c r="U260" s="53"/>
      <c r="V260" s="53"/>
      <c r="W260" s="53"/>
      <c r="X260" s="53"/>
      <c r="Y260" s="53"/>
      <c r="Z260" s="53"/>
    </row>
    <row r="261" spans="1:26" ht="12.75" customHeight="1">
      <c r="A261" s="53"/>
      <c r="B261" s="60" t="s">
        <v>674</v>
      </c>
      <c r="C261" s="61" t="s">
        <v>675</v>
      </c>
      <c r="D261" s="60" t="s">
        <v>709</v>
      </c>
      <c r="E261" s="60" t="s">
        <v>710</v>
      </c>
      <c r="F261" s="60" t="s">
        <v>716</v>
      </c>
      <c r="G261" s="60" t="s">
        <v>717</v>
      </c>
      <c r="H261" s="64"/>
      <c r="I261" s="63"/>
      <c r="J261" s="53"/>
      <c r="K261" s="53"/>
      <c r="L261" s="53"/>
      <c r="M261" s="53"/>
      <c r="N261" s="53"/>
      <c r="O261" s="53"/>
      <c r="P261" s="53"/>
      <c r="Q261" s="53"/>
      <c r="R261" s="53"/>
      <c r="S261" s="53"/>
      <c r="T261" s="53"/>
      <c r="U261" s="53"/>
      <c r="V261" s="53"/>
      <c r="W261" s="53"/>
      <c r="X261" s="53"/>
      <c r="Y261" s="53"/>
      <c r="Z261" s="53"/>
    </row>
    <row r="262" spans="1:26" ht="12.75" customHeight="1">
      <c r="A262" s="53"/>
      <c r="B262" s="60" t="s">
        <v>674</v>
      </c>
      <c r="C262" s="61" t="s">
        <v>675</v>
      </c>
      <c r="D262" s="60" t="s">
        <v>709</v>
      </c>
      <c r="E262" s="60" t="s">
        <v>710</v>
      </c>
      <c r="F262" s="60" t="s">
        <v>718</v>
      </c>
      <c r="G262" s="60" t="s">
        <v>719</v>
      </c>
      <c r="H262" s="64"/>
      <c r="I262" s="63"/>
      <c r="J262" s="53"/>
      <c r="K262" s="53"/>
      <c r="L262" s="53"/>
      <c r="M262" s="53"/>
      <c r="N262" s="53"/>
      <c r="O262" s="53"/>
      <c r="P262" s="53"/>
      <c r="Q262" s="53"/>
      <c r="R262" s="53"/>
      <c r="S262" s="53"/>
      <c r="T262" s="53"/>
      <c r="U262" s="53"/>
      <c r="V262" s="53"/>
      <c r="W262" s="53"/>
      <c r="X262" s="53"/>
      <c r="Y262" s="53"/>
      <c r="Z262" s="53"/>
    </row>
    <row r="263" spans="1:26" ht="12.75" customHeight="1">
      <c r="A263" s="53"/>
      <c r="B263" s="60" t="s">
        <v>674</v>
      </c>
      <c r="C263" s="61" t="s">
        <v>675</v>
      </c>
      <c r="D263" s="60" t="s">
        <v>709</v>
      </c>
      <c r="E263" s="60" t="s">
        <v>710</v>
      </c>
      <c r="F263" s="60" t="s">
        <v>720</v>
      </c>
      <c r="G263" s="60" t="s">
        <v>721</v>
      </c>
      <c r="H263" s="64"/>
      <c r="I263" s="63"/>
      <c r="J263" s="53"/>
      <c r="K263" s="53"/>
      <c r="L263" s="53"/>
      <c r="M263" s="53"/>
      <c r="N263" s="53"/>
      <c r="O263" s="53"/>
      <c r="P263" s="53"/>
      <c r="Q263" s="53"/>
      <c r="R263" s="53"/>
      <c r="S263" s="53"/>
      <c r="T263" s="53"/>
      <c r="U263" s="53"/>
      <c r="V263" s="53"/>
      <c r="W263" s="53"/>
      <c r="X263" s="53"/>
      <c r="Y263" s="53"/>
      <c r="Z263" s="53"/>
    </row>
    <row r="264" spans="1:26" ht="12.75" customHeight="1">
      <c r="A264" s="53"/>
      <c r="B264" s="60" t="s">
        <v>674</v>
      </c>
      <c r="C264" s="61" t="s">
        <v>675</v>
      </c>
      <c r="D264" s="60" t="s">
        <v>709</v>
      </c>
      <c r="E264" s="60" t="s">
        <v>710</v>
      </c>
      <c r="F264" s="60" t="s">
        <v>722</v>
      </c>
      <c r="G264" s="60" t="s">
        <v>723</v>
      </c>
      <c r="H264" s="64"/>
      <c r="I264" s="63"/>
      <c r="J264" s="53"/>
      <c r="K264" s="53"/>
      <c r="L264" s="53"/>
      <c r="M264" s="53"/>
      <c r="N264" s="53"/>
      <c r="O264" s="53"/>
      <c r="P264" s="53"/>
      <c r="Q264" s="53"/>
      <c r="R264" s="53"/>
      <c r="S264" s="53"/>
      <c r="T264" s="53"/>
      <c r="U264" s="53"/>
      <c r="V264" s="53"/>
      <c r="W264" s="53"/>
      <c r="X264" s="53"/>
      <c r="Y264" s="53"/>
      <c r="Z264" s="53"/>
    </row>
    <row r="265" spans="1:26" ht="12.75" customHeight="1">
      <c r="A265" s="53"/>
      <c r="B265" s="60" t="s">
        <v>674</v>
      </c>
      <c r="C265" s="61" t="s">
        <v>675</v>
      </c>
      <c r="D265" s="60" t="s">
        <v>709</v>
      </c>
      <c r="E265" s="60" t="s">
        <v>710</v>
      </c>
      <c r="F265" s="60" t="s">
        <v>724</v>
      </c>
      <c r="G265" s="60" t="s">
        <v>725</v>
      </c>
      <c r="H265" s="64"/>
      <c r="I265" s="63"/>
      <c r="J265" s="53"/>
      <c r="K265" s="53"/>
      <c r="L265" s="53"/>
      <c r="M265" s="53"/>
      <c r="N265" s="53"/>
      <c r="O265" s="53"/>
      <c r="P265" s="53"/>
      <c r="Q265" s="53"/>
      <c r="R265" s="53"/>
      <c r="S265" s="53"/>
      <c r="T265" s="53"/>
      <c r="U265" s="53"/>
      <c r="V265" s="53"/>
      <c r="W265" s="53"/>
      <c r="X265" s="53"/>
      <c r="Y265" s="53"/>
      <c r="Z265" s="53"/>
    </row>
    <row r="266" spans="1:26" ht="12.75" customHeight="1">
      <c r="A266" s="53"/>
      <c r="B266" s="60" t="s">
        <v>674</v>
      </c>
      <c r="C266" s="61" t="s">
        <v>675</v>
      </c>
      <c r="D266" s="60" t="s">
        <v>709</v>
      </c>
      <c r="E266" s="60" t="s">
        <v>710</v>
      </c>
      <c r="F266" s="60" t="s">
        <v>726</v>
      </c>
      <c r="G266" s="60" t="s">
        <v>727</v>
      </c>
      <c r="H266" s="64"/>
      <c r="I266" s="63"/>
      <c r="J266" s="53"/>
      <c r="K266" s="53"/>
      <c r="L266" s="53"/>
      <c r="M266" s="53"/>
      <c r="N266" s="53"/>
      <c r="O266" s="53"/>
      <c r="P266" s="53"/>
      <c r="Q266" s="53"/>
      <c r="R266" s="53"/>
      <c r="S266" s="53"/>
      <c r="T266" s="53"/>
      <c r="U266" s="53"/>
      <c r="V266" s="53"/>
      <c r="W266" s="53"/>
      <c r="X266" s="53"/>
      <c r="Y266" s="53"/>
      <c r="Z266" s="53"/>
    </row>
    <row r="267" spans="1:26" ht="12.75" customHeight="1">
      <c r="A267" s="53"/>
      <c r="B267" s="60" t="s">
        <v>674</v>
      </c>
      <c r="C267" s="61" t="s">
        <v>675</v>
      </c>
      <c r="D267" s="60" t="s">
        <v>709</v>
      </c>
      <c r="E267" s="60" t="s">
        <v>710</v>
      </c>
      <c r="F267" s="60" t="s">
        <v>728</v>
      </c>
      <c r="G267" s="60" t="s">
        <v>729</v>
      </c>
      <c r="H267" s="64"/>
      <c r="I267" s="63"/>
      <c r="J267" s="53"/>
      <c r="K267" s="53"/>
      <c r="L267" s="53"/>
      <c r="M267" s="53"/>
      <c r="N267" s="53"/>
      <c r="O267" s="53"/>
      <c r="P267" s="53"/>
      <c r="Q267" s="53"/>
      <c r="R267" s="53"/>
      <c r="S267" s="53"/>
      <c r="T267" s="53"/>
      <c r="U267" s="53"/>
      <c r="V267" s="53"/>
      <c r="W267" s="53"/>
      <c r="X267" s="53"/>
      <c r="Y267" s="53"/>
      <c r="Z267" s="53"/>
    </row>
    <row r="268" spans="1:26" ht="12.75" customHeight="1">
      <c r="A268" s="53"/>
      <c r="B268" s="60" t="s">
        <v>674</v>
      </c>
      <c r="C268" s="61" t="s">
        <v>675</v>
      </c>
      <c r="D268" s="60" t="s">
        <v>730</v>
      </c>
      <c r="E268" s="60" t="s">
        <v>731</v>
      </c>
      <c r="F268" s="60" t="s">
        <v>732</v>
      </c>
      <c r="G268" s="60" t="s">
        <v>733</v>
      </c>
      <c r="H268" s="64" t="s">
        <v>734</v>
      </c>
      <c r="I268" s="63" t="s">
        <v>735</v>
      </c>
      <c r="J268" s="53"/>
      <c r="K268" s="53"/>
      <c r="L268" s="53"/>
      <c r="M268" s="53"/>
      <c r="N268" s="53"/>
      <c r="O268" s="53"/>
      <c r="P268" s="53"/>
      <c r="Q268" s="53"/>
      <c r="R268" s="53"/>
      <c r="S268" s="53"/>
      <c r="T268" s="53"/>
      <c r="U268" s="53"/>
      <c r="V268" s="53"/>
      <c r="W268" s="53"/>
      <c r="X268" s="53"/>
      <c r="Y268" s="53"/>
      <c r="Z268" s="53"/>
    </row>
    <row r="269" spans="1:26" ht="12.75" customHeight="1">
      <c r="A269" s="53"/>
      <c r="B269" s="60" t="s">
        <v>674</v>
      </c>
      <c r="C269" s="61" t="s">
        <v>675</v>
      </c>
      <c r="D269" s="60" t="s">
        <v>730</v>
      </c>
      <c r="E269" s="60" t="s">
        <v>731</v>
      </c>
      <c r="F269" s="60" t="s">
        <v>732</v>
      </c>
      <c r="G269" s="60" t="s">
        <v>733</v>
      </c>
      <c r="H269" s="64" t="s">
        <v>736</v>
      </c>
      <c r="I269" s="63" t="s">
        <v>737</v>
      </c>
      <c r="J269" s="53"/>
      <c r="K269" s="53"/>
      <c r="L269" s="53"/>
      <c r="M269" s="53"/>
      <c r="N269" s="53"/>
      <c r="O269" s="53"/>
      <c r="P269" s="53"/>
      <c r="Q269" s="53"/>
      <c r="R269" s="53"/>
      <c r="S269" s="53"/>
      <c r="T269" s="53"/>
      <c r="U269" s="53"/>
      <c r="V269" s="53"/>
      <c r="W269" s="53"/>
      <c r="X269" s="53"/>
      <c r="Y269" s="53"/>
      <c r="Z269" s="53"/>
    </row>
    <row r="270" spans="1:26" ht="12.75" customHeight="1">
      <c r="A270" s="53"/>
      <c r="B270" s="60" t="s">
        <v>674</v>
      </c>
      <c r="C270" s="61" t="s">
        <v>675</v>
      </c>
      <c r="D270" s="60" t="s">
        <v>730</v>
      </c>
      <c r="E270" s="60" t="s">
        <v>731</v>
      </c>
      <c r="F270" s="60" t="s">
        <v>738</v>
      </c>
      <c r="G270" s="60" t="s">
        <v>739</v>
      </c>
      <c r="H270" s="64"/>
      <c r="I270" s="63"/>
      <c r="J270" s="53"/>
      <c r="K270" s="53"/>
      <c r="L270" s="53"/>
      <c r="M270" s="53"/>
      <c r="N270" s="53"/>
      <c r="O270" s="53"/>
      <c r="P270" s="53"/>
      <c r="Q270" s="53"/>
      <c r="R270" s="53"/>
      <c r="S270" s="53"/>
      <c r="T270" s="53"/>
      <c r="U270" s="53"/>
      <c r="V270" s="53"/>
      <c r="W270" s="53"/>
      <c r="X270" s="53"/>
      <c r="Y270" s="53"/>
      <c r="Z270" s="53"/>
    </row>
    <row r="271" spans="1:26" ht="12.75" customHeight="1">
      <c r="A271" s="53"/>
      <c r="B271" s="60" t="s">
        <v>674</v>
      </c>
      <c r="C271" s="61" t="s">
        <v>675</v>
      </c>
      <c r="D271" s="60" t="s">
        <v>730</v>
      </c>
      <c r="E271" s="60" t="s">
        <v>731</v>
      </c>
      <c r="F271" s="60" t="s">
        <v>740</v>
      </c>
      <c r="G271" s="60" t="s">
        <v>741</v>
      </c>
      <c r="H271" s="64"/>
      <c r="I271" s="63"/>
      <c r="J271" s="53"/>
      <c r="K271" s="53"/>
      <c r="L271" s="53"/>
      <c r="M271" s="53"/>
      <c r="N271" s="53"/>
      <c r="O271" s="53"/>
      <c r="P271" s="53"/>
      <c r="Q271" s="53"/>
      <c r="R271" s="53"/>
      <c r="S271" s="53"/>
      <c r="T271" s="53"/>
      <c r="U271" s="53"/>
      <c r="V271" s="53"/>
      <c r="W271" s="53"/>
      <c r="X271" s="53"/>
      <c r="Y271" s="53"/>
      <c r="Z271" s="53"/>
    </row>
    <row r="272" spans="1:26" ht="12.75" customHeight="1">
      <c r="A272" s="53"/>
      <c r="B272" s="60" t="s">
        <v>674</v>
      </c>
      <c r="C272" s="61" t="s">
        <v>675</v>
      </c>
      <c r="D272" s="60" t="s">
        <v>730</v>
      </c>
      <c r="E272" s="60" t="s">
        <v>731</v>
      </c>
      <c r="F272" s="60" t="s">
        <v>742</v>
      </c>
      <c r="G272" s="60" t="s">
        <v>743</v>
      </c>
      <c r="H272" s="64"/>
      <c r="I272" s="63"/>
      <c r="J272" s="53"/>
      <c r="K272" s="53"/>
      <c r="L272" s="53"/>
      <c r="M272" s="53"/>
      <c r="N272" s="53"/>
      <c r="O272" s="53"/>
      <c r="P272" s="53"/>
      <c r="Q272" s="53"/>
      <c r="R272" s="53"/>
      <c r="S272" s="53"/>
      <c r="T272" s="53"/>
      <c r="U272" s="53"/>
      <c r="V272" s="53"/>
      <c r="W272" s="53"/>
      <c r="X272" s="53"/>
      <c r="Y272" s="53"/>
      <c r="Z272" s="53"/>
    </row>
    <row r="273" spans="1:26" ht="12.75" customHeight="1">
      <c r="A273" s="53"/>
      <c r="B273" s="60" t="s">
        <v>674</v>
      </c>
      <c r="C273" s="61" t="s">
        <v>675</v>
      </c>
      <c r="D273" s="60" t="s">
        <v>730</v>
      </c>
      <c r="E273" s="60" t="s">
        <v>731</v>
      </c>
      <c r="F273" s="60" t="s">
        <v>744</v>
      </c>
      <c r="G273" s="60" t="s">
        <v>745</v>
      </c>
      <c r="H273" s="64"/>
      <c r="I273" s="63"/>
      <c r="J273" s="53"/>
      <c r="K273" s="53"/>
      <c r="L273" s="53"/>
      <c r="M273" s="53"/>
      <c r="N273" s="53"/>
      <c r="O273" s="53"/>
      <c r="P273" s="53"/>
      <c r="Q273" s="53"/>
      <c r="R273" s="53"/>
      <c r="S273" s="53"/>
      <c r="T273" s="53"/>
      <c r="U273" s="53"/>
      <c r="V273" s="53"/>
      <c r="W273" s="53"/>
      <c r="X273" s="53"/>
      <c r="Y273" s="53"/>
      <c r="Z273" s="53"/>
    </row>
    <row r="274" spans="1:26" ht="12.75" customHeight="1">
      <c r="A274" s="53"/>
      <c r="B274" s="60" t="s">
        <v>674</v>
      </c>
      <c r="C274" s="61" t="s">
        <v>675</v>
      </c>
      <c r="D274" s="60" t="s">
        <v>746</v>
      </c>
      <c r="E274" s="60" t="s">
        <v>747</v>
      </c>
      <c r="F274" s="60" t="s">
        <v>746</v>
      </c>
      <c r="G274" s="60" t="s">
        <v>748</v>
      </c>
      <c r="H274" s="64"/>
      <c r="I274" s="63"/>
      <c r="J274" s="53"/>
      <c r="K274" s="53"/>
      <c r="L274" s="53"/>
      <c r="M274" s="53"/>
      <c r="N274" s="53"/>
      <c r="O274" s="53"/>
      <c r="P274" s="53"/>
      <c r="Q274" s="53"/>
      <c r="R274" s="53"/>
      <c r="S274" s="53"/>
      <c r="T274" s="53"/>
      <c r="U274" s="53"/>
      <c r="V274" s="53"/>
      <c r="W274" s="53"/>
      <c r="X274" s="53"/>
      <c r="Y274" s="53"/>
      <c r="Z274" s="53"/>
    </row>
    <row r="275" spans="1:26" ht="12.75" customHeight="1">
      <c r="A275" s="53"/>
      <c r="B275" s="60" t="s">
        <v>674</v>
      </c>
      <c r="C275" s="61" t="s">
        <v>675</v>
      </c>
      <c r="D275" s="60" t="s">
        <v>749</v>
      </c>
      <c r="E275" s="60" t="s">
        <v>750</v>
      </c>
      <c r="F275" s="60" t="s">
        <v>749</v>
      </c>
      <c r="G275" s="60" t="s">
        <v>751</v>
      </c>
      <c r="H275" s="64"/>
      <c r="I275" s="63"/>
      <c r="J275" s="53"/>
      <c r="K275" s="53"/>
      <c r="L275" s="53"/>
      <c r="M275" s="53"/>
      <c r="N275" s="53"/>
      <c r="O275" s="53"/>
      <c r="P275" s="53"/>
      <c r="Q275" s="53"/>
      <c r="R275" s="53"/>
      <c r="S275" s="53"/>
      <c r="T275" s="53"/>
      <c r="U275" s="53"/>
      <c r="V275" s="53"/>
      <c r="W275" s="53"/>
      <c r="X275" s="53"/>
      <c r="Y275" s="53"/>
      <c r="Z275" s="53"/>
    </row>
    <row r="276" spans="1:26" ht="12.75" customHeight="1">
      <c r="A276" s="53"/>
      <c r="B276" s="60" t="s">
        <v>674</v>
      </c>
      <c r="C276" s="61" t="s">
        <v>675</v>
      </c>
      <c r="D276" s="60" t="s">
        <v>749</v>
      </c>
      <c r="E276" s="60" t="s">
        <v>750</v>
      </c>
      <c r="F276" s="60" t="s">
        <v>752</v>
      </c>
      <c r="G276" s="60" t="s">
        <v>753</v>
      </c>
      <c r="H276" s="64"/>
      <c r="I276" s="63"/>
      <c r="J276" s="53"/>
      <c r="K276" s="53"/>
      <c r="L276" s="53"/>
      <c r="M276" s="53"/>
      <c r="N276" s="53"/>
      <c r="O276" s="53"/>
      <c r="P276" s="53"/>
      <c r="Q276" s="53"/>
      <c r="R276" s="53"/>
      <c r="S276" s="53"/>
      <c r="T276" s="53"/>
      <c r="U276" s="53"/>
      <c r="V276" s="53"/>
      <c r="W276" s="53"/>
      <c r="X276" s="53"/>
      <c r="Y276" s="53"/>
      <c r="Z276" s="53"/>
    </row>
    <row r="277" spans="1:26" ht="12.75" customHeight="1">
      <c r="A277" s="53"/>
      <c r="B277" s="60" t="s">
        <v>674</v>
      </c>
      <c r="C277" s="61" t="s">
        <v>675</v>
      </c>
      <c r="D277" s="60" t="s">
        <v>749</v>
      </c>
      <c r="E277" s="60" t="s">
        <v>750</v>
      </c>
      <c r="F277" s="60" t="s">
        <v>754</v>
      </c>
      <c r="G277" s="60" t="s">
        <v>755</v>
      </c>
      <c r="H277" s="64"/>
      <c r="I277" s="63"/>
      <c r="J277" s="53"/>
      <c r="K277" s="53"/>
      <c r="L277" s="53"/>
      <c r="M277" s="53"/>
      <c r="N277" s="53"/>
      <c r="O277" s="53"/>
      <c r="P277" s="53"/>
      <c r="Q277" s="53"/>
      <c r="R277" s="53"/>
      <c r="S277" s="53"/>
      <c r="T277" s="53"/>
      <c r="U277" s="53"/>
      <c r="V277" s="53"/>
      <c r="W277" s="53"/>
      <c r="X277" s="53"/>
      <c r="Y277" s="53"/>
      <c r="Z277" s="53"/>
    </row>
    <row r="278" spans="1:26" ht="12.75" customHeight="1">
      <c r="A278" s="53"/>
      <c r="B278" s="60" t="s">
        <v>674</v>
      </c>
      <c r="C278" s="61" t="s">
        <v>675</v>
      </c>
      <c r="D278" s="60" t="s">
        <v>749</v>
      </c>
      <c r="E278" s="60" t="s">
        <v>750</v>
      </c>
      <c r="F278" s="60" t="s">
        <v>756</v>
      </c>
      <c r="G278" s="60" t="s">
        <v>757</v>
      </c>
      <c r="H278" s="64"/>
      <c r="I278" s="63"/>
      <c r="J278" s="53"/>
      <c r="K278" s="53"/>
      <c r="L278" s="53"/>
      <c r="M278" s="53"/>
      <c r="N278" s="53"/>
      <c r="O278" s="53"/>
      <c r="P278" s="53"/>
      <c r="Q278" s="53"/>
      <c r="R278" s="53"/>
      <c r="S278" s="53"/>
      <c r="T278" s="53"/>
      <c r="U278" s="53"/>
      <c r="V278" s="53"/>
      <c r="W278" s="53"/>
      <c r="X278" s="53"/>
      <c r="Y278" s="53"/>
      <c r="Z278" s="53"/>
    </row>
    <row r="279" spans="1:26" ht="12.75" customHeight="1">
      <c r="A279" s="53"/>
      <c r="B279" s="60" t="s">
        <v>674</v>
      </c>
      <c r="C279" s="61" t="s">
        <v>675</v>
      </c>
      <c r="D279" s="60" t="s">
        <v>749</v>
      </c>
      <c r="E279" s="60" t="s">
        <v>750</v>
      </c>
      <c r="F279" s="60" t="s">
        <v>758</v>
      </c>
      <c r="G279" s="60" t="s">
        <v>759</v>
      </c>
      <c r="H279" s="64"/>
      <c r="I279" s="63"/>
      <c r="J279" s="53"/>
      <c r="K279" s="53"/>
      <c r="L279" s="53"/>
      <c r="M279" s="53"/>
      <c r="N279" s="53"/>
      <c r="O279" s="53"/>
      <c r="P279" s="53"/>
      <c r="Q279" s="53"/>
      <c r="R279" s="53"/>
      <c r="S279" s="53"/>
      <c r="T279" s="53"/>
      <c r="U279" s="53"/>
      <c r="V279" s="53"/>
      <c r="W279" s="53"/>
      <c r="X279" s="53"/>
      <c r="Y279" s="53"/>
      <c r="Z279" s="53"/>
    </row>
    <row r="280" spans="1:26" ht="12.75" customHeight="1">
      <c r="A280" s="53"/>
      <c r="B280" s="60" t="s">
        <v>674</v>
      </c>
      <c r="C280" s="61" t="s">
        <v>675</v>
      </c>
      <c r="D280" s="60" t="s">
        <v>760</v>
      </c>
      <c r="E280" s="60" t="s">
        <v>761</v>
      </c>
      <c r="F280" s="60" t="s">
        <v>760</v>
      </c>
      <c r="G280" s="60" t="s">
        <v>762</v>
      </c>
      <c r="H280" s="64"/>
      <c r="I280" s="63"/>
      <c r="J280" s="53"/>
      <c r="K280" s="53"/>
      <c r="L280" s="53"/>
      <c r="M280" s="53"/>
      <c r="N280" s="53"/>
      <c r="O280" s="53"/>
      <c r="P280" s="53"/>
      <c r="Q280" s="53"/>
      <c r="R280" s="53"/>
      <c r="S280" s="53"/>
      <c r="T280" s="53"/>
      <c r="U280" s="53"/>
      <c r="V280" s="53"/>
      <c r="W280" s="53"/>
      <c r="X280" s="53"/>
      <c r="Y280" s="53"/>
      <c r="Z280" s="53"/>
    </row>
    <row r="281" spans="1:26" ht="12.75" customHeight="1">
      <c r="A281" s="53"/>
      <c r="B281" s="60" t="s">
        <v>674</v>
      </c>
      <c r="C281" s="61" t="s">
        <v>675</v>
      </c>
      <c r="D281" s="60" t="s">
        <v>760</v>
      </c>
      <c r="E281" s="60" t="s">
        <v>761</v>
      </c>
      <c r="F281" s="60" t="s">
        <v>763</v>
      </c>
      <c r="G281" s="60" t="s">
        <v>764</v>
      </c>
      <c r="H281" s="64"/>
      <c r="I281" s="63"/>
      <c r="J281" s="53"/>
      <c r="K281" s="53"/>
      <c r="L281" s="53"/>
      <c r="M281" s="53"/>
      <c r="N281" s="53"/>
      <c r="O281" s="53"/>
      <c r="P281" s="53"/>
      <c r="Q281" s="53"/>
      <c r="R281" s="53"/>
      <c r="S281" s="53"/>
      <c r="T281" s="53"/>
      <c r="U281" s="53"/>
      <c r="V281" s="53"/>
      <c r="W281" s="53"/>
      <c r="X281" s="53"/>
      <c r="Y281" s="53"/>
      <c r="Z281" s="53"/>
    </row>
    <row r="282" spans="1:26" ht="12.75" customHeight="1">
      <c r="A282" s="53"/>
      <c r="B282" s="60" t="s">
        <v>674</v>
      </c>
      <c r="C282" s="61" t="s">
        <v>675</v>
      </c>
      <c r="D282" s="60" t="s">
        <v>760</v>
      </c>
      <c r="E282" s="60" t="s">
        <v>761</v>
      </c>
      <c r="F282" s="60" t="s">
        <v>765</v>
      </c>
      <c r="G282" s="60" t="s">
        <v>766</v>
      </c>
      <c r="H282" s="64"/>
      <c r="I282" s="63"/>
      <c r="J282" s="53"/>
      <c r="K282" s="53"/>
      <c r="L282" s="53"/>
      <c r="M282" s="53"/>
      <c r="N282" s="53"/>
      <c r="O282" s="53"/>
      <c r="P282" s="53"/>
      <c r="Q282" s="53"/>
      <c r="R282" s="53"/>
      <c r="S282" s="53"/>
      <c r="T282" s="53"/>
      <c r="U282" s="53"/>
      <c r="V282" s="53"/>
      <c r="W282" s="53"/>
      <c r="X282" s="53"/>
      <c r="Y282" s="53"/>
      <c r="Z282" s="53"/>
    </row>
    <row r="283" spans="1:26" ht="12.75" customHeight="1">
      <c r="A283" s="53"/>
      <c r="B283" s="60" t="s">
        <v>674</v>
      </c>
      <c r="C283" s="61" t="s">
        <v>675</v>
      </c>
      <c r="D283" s="60" t="s">
        <v>767</v>
      </c>
      <c r="E283" s="60" t="s">
        <v>768</v>
      </c>
      <c r="F283" s="60" t="s">
        <v>767</v>
      </c>
      <c r="G283" s="60" t="s">
        <v>769</v>
      </c>
      <c r="H283" s="64" t="s">
        <v>770</v>
      </c>
      <c r="I283" s="63" t="s">
        <v>771</v>
      </c>
      <c r="J283" s="53"/>
      <c r="K283" s="53"/>
      <c r="L283" s="53"/>
      <c r="M283" s="53"/>
      <c r="N283" s="53"/>
      <c r="O283" s="53"/>
      <c r="P283" s="53"/>
      <c r="Q283" s="53"/>
      <c r="R283" s="53"/>
      <c r="S283" s="53"/>
      <c r="T283" s="53"/>
      <c r="U283" s="53"/>
      <c r="V283" s="53"/>
      <c r="W283" s="53"/>
      <c r="X283" s="53"/>
      <c r="Y283" s="53"/>
      <c r="Z283" s="53"/>
    </row>
    <row r="284" spans="1:26" ht="12.75" customHeight="1">
      <c r="A284" s="53"/>
      <c r="B284" s="60" t="s">
        <v>674</v>
      </c>
      <c r="C284" s="61" t="s">
        <v>675</v>
      </c>
      <c r="D284" s="60" t="s">
        <v>767</v>
      </c>
      <c r="E284" s="60" t="s">
        <v>768</v>
      </c>
      <c r="F284" s="60" t="s">
        <v>767</v>
      </c>
      <c r="G284" s="60" t="s">
        <v>769</v>
      </c>
      <c r="H284" s="64" t="s">
        <v>579</v>
      </c>
      <c r="I284" s="63" t="s">
        <v>772</v>
      </c>
      <c r="J284" s="53"/>
      <c r="K284" s="53"/>
      <c r="L284" s="53"/>
      <c r="M284" s="53"/>
      <c r="N284" s="53"/>
      <c r="O284" s="53"/>
      <c r="P284" s="53"/>
      <c r="Q284" s="53"/>
      <c r="R284" s="53"/>
      <c r="S284" s="53"/>
      <c r="T284" s="53"/>
      <c r="U284" s="53"/>
      <c r="V284" s="53"/>
      <c r="W284" s="53"/>
      <c r="X284" s="53"/>
      <c r="Y284" s="53"/>
      <c r="Z284" s="53"/>
    </row>
    <row r="285" spans="1:26" ht="12.75" customHeight="1">
      <c r="A285" s="53"/>
      <c r="B285" s="60" t="s">
        <v>674</v>
      </c>
      <c r="C285" s="61" t="s">
        <v>675</v>
      </c>
      <c r="D285" s="60" t="s">
        <v>767</v>
      </c>
      <c r="E285" s="60" t="s">
        <v>768</v>
      </c>
      <c r="F285" s="60" t="s">
        <v>773</v>
      </c>
      <c r="G285" s="60" t="s">
        <v>774</v>
      </c>
      <c r="H285" s="64"/>
      <c r="I285" s="63"/>
      <c r="J285" s="53"/>
      <c r="K285" s="53"/>
      <c r="L285" s="53"/>
      <c r="M285" s="53"/>
      <c r="N285" s="53"/>
      <c r="O285" s="53"/>
      <c r="P285" s="53"/>
      <c r="Q285" s="53"/>
      <c r="R285" s="53"/>
      <c r="S285" s="53"/>
      <c r="T285" s="53"/>
      <c r="U285" s="53"/>
      <c r="V285" s="53"/>
      <c r="W285" s="53"/>
      <c r="X285" s="53"/>
      <c r="Y285" s="53"/>
      <c r="Z285" s="53"/>
    </row>
    <row r="286" spans="1:26" ht="12.75" customHeight="1">
      <c r="A286" s="53"/>
      <c r="B286" s="60" t="s">
        <v>674</v>
      </c>
      <c r="C286" s="61" t="s">
        <v>675</v>
      </c>
      <c r="D286" s="60" t="s">
        <v>767</v>
      </c>
      <c r="E286" s="60" t="s">
        <v>768</v>
      </c>
      <c r="F286" s="60" t="s">
        <v>775</v>
      </c>
      <c r="G286" s="60" t="s">
        <v>776</v>
      </c>
      <c r="H286" s="64"/>
      <c r="I286" s="63"/>
      <c r="J286" s="53"/>
      <c r="K286" s="53"/>
      <c r="L286" s="53"/>
      <c r="M286" s="53"/>
      <c r="N286" s="53"/>
      <c r="O286" s="53"/>
      <c r="P286" s="53"/>
      <c r="Q286" s="53"/>
      <c r="R286" s="53"/>
      <c r="S286" s="53"/>
      <c r="T286" s="53"/>
      <c r="U286" s="53"/>
      <c r="V286" s="53"/>
      <c r="W286" s="53"/>
      <c r="X286" s="53"/>
      <c r="Y286" s="53"/>
      <c r="Z286" s="53"/>
    </row>
    <row r="287" spans="1:26" ht="12.75" customHeight="1">
      <c r="A287" s="53"/>
      <c r="B287" s="60" t="s">
        <v>674</v>
      </c>
      <c r="C287" s="61" t="s">
        <v>675</v>
      </c>
      <c r="D287" s="60" t="s">
        <v>767</v>
      </c>
      <c r="E287" s="60" t="s">
        <v>768</v>
      </c>
      <c r="F287" s="60" t="s">
        <v>777</v>
      </c>
      <c r="G287" s="60" t="s">
        <v>778</v>
      </c>
      <c r="H287" s="64"/>
      <c r="I287" s="63"/>
      <c r="J287" s="53"/>
      <c r="K287" s="53"/>
      <c r="L287" s="53"/>
      <c r="M287" s="53"/>
      <c r="N287" s="53"/>
      <c r="O287" s="53"/>
      <c r="P287" s="53"/>
      <c r="Q287" s="53"/>
      <c r="R287" s="53"/>
      <c r="S287" s="53"/>
      <c r="T287" s="53"/>
      <c r="U287" s="53"/>
      <c r="V287" s="53"/>
      <c r="W287" s="53"/>
      <c r="X287" s="53"/>
      <c r="Y287" s="53"/>
      <c r="Z287" s="53"/>
    </row>
    <row r="288" spans="1:26" ht="12.75" customHeight="1">
      <c r="A288" s="53"/>
      <c r="B288" s="60" t="s">
        <v>674</v>
      </c>
      <c r="C288" s="61" t="s">
        <v>675</v>
      </c>
      <c r="D288" s="60" t="s">
        <v>767</v>
      </c>
      <c r="E288" s="60" t="s">
        <v>768</v>
      </c>
      <c r="F288" s="60" t="s">
        <v>779</v>
      </c>
      <c r="G288" s="60" t="s">
        <v>780</v>
      </c>
      <c r="H288" s="64"/>
      <c r="I288" s="63"/>
      <c r="J288" s="53"/>
      <c r="K288" s="53"/>
      <c r="L288" s="53"/>
      <c r="M288" s="53"/>
      <c r="N288" s="53"/>
      <c r="O288" s="53"/>
      <c r="P288" s="53"/>
      <c r="Q288" s="53"/>
      <c r="R288" s="53"/>
      <c r="S288" s="53"/>
      <c r="T288" s="53"/>
      <c r="U288" s="53"/>
      <c r="V288" s="53"/>
      <c r="W288" s="53"/>
      <c r="X288" s="53"/>
      <c r="Y288" s="53"/>
      <c r="Z288" s="53"/>
    </row>
    <row r="289" spans="1:26" ht="12.75" customHeight="1">
      <c r="A289" s="53"/>
      <c r="B289" s="60" t="s">
        <v>674</v>
      </c>
      <c r="C289" s="61" t="s">
        <v>675</v>
      </c>
      <c r="D289" s="60" t="s">
        <v>767</v>
      </c>
      <c r="E289" s="60" t="s">
        <v>768</v>
      </c>
      <c r="F289" s="60" t="s">
        <v>781</v>
      </c>
      <c r="G289" s="60" t="s">
        <v>782</v>
      </c>
      <c r="H289" s="64"/>
      <c r="I289" s="63"/>
      <c r="J289" s="53"/>
      <c r="K289" s="53"/>
      <c r="L289" s="53"/>
      <c r="M289" s="53"/>
      <c r="N289" s="53"/>
      <c r="O289" s="53"/>
      <c r="P289" s="53"/>
      <c r="Q289" s="53"/>
      <c r="R289" s="53"/>
      <c r="S289" s="53"/>
      <c r="T289" s="53"/>
      <c r="U289" s="53"/>
      <c r="V289" s="53"/>
      <c r="W289" s="53"/>
      <c r="X289" s="53"/>
      <c r="Y289" s="53"/>
      <c r="Z289" s="53"/>
    </row>
    <row r="290" spans="1:26" ht="12.75" customHeight="1">
      <c r="A290" s="53"/>
      <c r="B290" s="60" t="s">
        <v>674</v>
      </c>
      <c r="C290" s="61" t="s">
        <v>675</v>
      </c>
      <c r="D290" s="60" t="s">
        <v>767</v>
      </c>
      <c r="E290" s="60" t="s">
        <v>768</v>
      </c>
      <c r="F290" s="60" t="s">
        <v>783</v>
      </c>
      <c r="G290" s="60" t="s">
        <v>784</v>
      </c>
      <c r="H290" s="64"/>
      <c r="I290" s="63"/>
      <c r="J290" s="53"/>
      <c r="K290" s="53"/>
      <c r="L290" s="53"/>
      <c r="M290" s="53"/>
      <c r="N290" s="53"/>
      <c r="O290" s="53"/>
      <c r="P290" s="53"/>
      <c r="Q290" s="53"/>
      <c r="R290" s="53"/>
      <c r="S290" s="53"/>
      <c r="T290" s="53"/>
      <c r="U290" s="53"/>
      <c r="V290" s="53"/>
      <c r="W290" s="53"/>
      <c r="X290" s="53"/>
      <c r="Y290" s="53"/>
      <c r="Z290" s="53"/>
    </row>
    <row r="291" spans="1:26" ht="12.75" customHeight="1">
      <c r="A291" s="53"/>
      <c r="B291" s="60" t="s">
        <v>674</v>
      </c>
      <c r="C291" s="61" t="s">
        <v>675</v>
      </c>
      <c r="D291" s="60" t="s">
        <v>767</v>
      </c>
      <c r="E291" s="60" t="s">
        <v>768</v>
      </c>
      <c r="F291" s="60" t="s">
        <v>785</v>
      </c>
      <c r="G291" s="60" t="s">
        <v>786</v>
      </c>
      <c r="H291" s="64"/>
      <c r="I291" s="63"/>
      <c r="J291" s="53"/>
      <c r="K291" s="53"/>
      <c r="L291" s="53"/>
      <c r="M291" s="53"/>
      <c r="N291" s="53"/>
      <c r="O291" s="53"/>
      <c r="P291" s="53"/>
      <c r="Q291" s="53"/>
      <c r="R291" s="53"/>
      <c r="S291" s="53"/>
      <c r="T291" s="53"/>
      <c r="U291" s="53"/>
      <c r="V291" s="53"/>
      <c r="W291" s="53"/>
      <c r="X291" s="53"/>
      <c r="Y291" s="53"/>
      <c r="Z291" s="53"/>
    </row>
    <row r="292" spans="1:26" ht="12.75" customHeight="1">
      <c r="A292" s="53"/>
      <c r="B292" s="60" t="s">
        <v>674</v>
      </c>
      <c r="C292" s="61" t="s">
        <v>675</v>
      </c>
      <c r="D292" s="60" t="s">
        <v>767</v>
      </c>
      <c r="E292" s="60" t="s">
        <v>768</v>
      </c>
      <c r="F292" s="60" t="s">
        <v>787</v>
      </c>
      <c r="G292" s="60" t="s">
        <v>788</v>
      </c>
      <c r="H292" s="64"/>
      <c r="I292" s="63"/>
      <c r="J292" s="53"/>
      <c r="K292" s="53"/>
      <c r="L292" s="53"/>
      <c r="M292" s="53"/>
      <c r="N292" s="53"/>
      <c r="O292" s="53"/>
      <c r="P292" s="53"/>
      <c r="Q292" s="53"/>
      <c r="R292" s="53"/>
      <c r="S292" s="53"/>
      <c r="T292" s="53"/>
      <c r="U292" s="53"/>
      <c r="V292" s="53"/>
      <c r="W292" s="53"/>
      <c r="X292" s="53"/>
      <c r="Y292" s="53"/>
      <c r="Z292" s="53"/>
    </row>
    <row r="293" spans="1:26" ht="12.75" customHeight="1">
      <c r="A293" s="53"/>
      <c r="B293" s="60" t="s">
        <v>674</v>
      </c>
      <c r="C293" s="61" t="s">
        <v>675</v>
      </c>
      <c r="D293" s="60" t="s">
        <v>767</v>
      </c>
      <c r="E293" s="60" t="s">
        <v>768</v>
      </c>
      <c r="F293" s="60" t="s">
        <v>789</v>
      </c>
      <c r="G293" s="60" t="s">
        <v>790</v>
      </c>
      <c r="H293" s="64"/>
      <c r="I293" s="63"/>
      <c r="J293" s="53"/>
      <c r="K293" s="53"/>
      <c r="L293" s="53"/>
      <c r="M293" s="53"/>
      <c r="N293" s="53"/>
      <c r="O293" s="53"/>
      <c r="P293" s="53"/>
      <c r="Q293" s="53"/>
      <c r="R293" s="53"/>
      <c r="S293" s="53"/>
      <c r="T293" s="53"/>
      <c r="U293" s="53"/>
      <c r="V293" s="53"/>
      <c r="W293" s="53"/>
      <c r="X293" s="53"/>
      <c r="Y293" s="53"/>
      <c r="Z293" s="53"/>
    </row>
    <row r="294" spans="1:26" ht="12.75" customHeight="1">
      <c r="A294" s="53"/>
      <c r="B294" s="60" t="s">
        <v>674</v>
      </c>
      <c r="C294" s="61" t="s">
        <v>675</v>
      </c>
      <c r="D294" s="60" t="s">
        <v>791</v>
      </c>
      <c r="E294" s="60" t="s">
        <v>792</v>
      </c>
      <c r="F294" s="60" t="s">
        <v>791</v>
      </c>
      <c r="G294" s="60" t="s">
        <v>793</v>
      </c>
      <c r="H294" s="64"/>
      <c r="I294" s="63"/>
      <c r="J294" s="53"/>
      <c r="K294" s="53"/>
      <c r="L294" s="53"/>
      <c r="M294" s="53"/>
      <c r="N294" s="53"/>
      <c r="O294" s="53"/>
      <c r="P294" s="53"/>
      <c r="Q294" s="53"/>
      <c r="R294" s="53"/>
      <c r="S294" s="53"/>
      <c r="T294" s="53"/>
      <c r="U294" s="53"/>
      <c r="V294" s="53"/>
      <c r="W294" s="53"/>
      <c r="X294" s="53"/>
      <c r="Y294" s="53"/>
      <c r="Z294" s="53"/>
    </row>
    <row r="295" spans="1:26" ht="12.75" customHeight="1">
      <c r="A295" s="53"/>
      <c r="B295" s="60" t="s">
        <v>674</v>
      </c>
      <c r="C295" s="61" t="s">
        <v>675</v>
      </c>
      <c r="D295" s="60" t="s">
        <v>794</v>
      </c>
      <c r="E295" s="60" t="s">
        <v>795</v>
      </c>
      <c r="F295" s="60" t="s">
        <v>794</v>
      </c>
      <c r="G295" s="60" t="s">
        <v>796</v>
      </c>
      <c r="H295" s="64"/>
      <c r="I295" s="63"/>
      <c r="J295" s="53"/>
      <c r="K295" s="53"/>
      <c r="L295" s="53"/>
      <c r="M295" s="53"/>
      <c r="N295" s="53"/>
      <c r="O295" s="53"/>
      <c r="P295" s="53"/>
      <c r="Q295" s="53"/>
      <c r="R295" s="53"/>
      <c r="S295" s="53"/>
      <c r="T295" s="53"/>
      <c r="U295" s="53"/>
      <c r="V295" s="53"/>
      <c r="W295" s="53"/>
      <c r="X295" s="53"/>
      <c r="Y295" s="53"/>
      <c r="Z295" s="53"/>
    </row>
    <row r="296" spans="1:26" ht="12.75" customHeight="1">
      <c r="A296" s="53"/>
      <c r="B296" s="60" t="s">
        <v>674</v>
      </c>
      <c r="C296" s="61" t="s">
        <v>675</v>
      </c>
      <c r="D296" s="60" t="s">
        <v>794</v>
      </c>
      <c r="E296" s="60" t="s">
        <v>795</v>
      </c>
      <c r="F296" s="60" t="s">
        <v>797</v>
      </c>
      <c r="G296" s="60" t="s">
        <v>798</v>
      </c>
      <c r="H296" s="64"/>
      <c r="I296" s="63"/>
      <c r="J296" s="53"/>
      <c r="K296" s="53"/>
      <c r="L296" s="53"/>
      <c r="M296" s="53"/>
      <c r="N296" s="53"/>
      <c r="O296" s="53"/>
      <c r="P296" s="53"/>
      <c r="Q296" s="53"/>
      <c r="R296" s="53"/>
      <c r="S296" s="53"/>
      <c r="T296" s="53"/>
      <c r="U296" s="53"/>
      <c r="V296" s="53"/>
      <c r="W296" s="53"/>
      <c r="X296" s="53"/>
      <c r="Y296" s="53"/>
      <c r="Z296" s="53"/>
    </row>
    <row r="297" spans="1:26" ht="12.75" customHeight="1">
      <c r="A297" s="53"/>
      <c r="B297" s="60" t="s">
        <v>674</v>
      </c>
      <c r="C297" s="61" t="s">
        <v>675</v>
      </c>
      <c r="D297" s="60" t="s">
        <v>794</v>
      </c>
      <c r="E297" s="60" t="s">
        <v>795</v>
      </c>
      <c r="F297" s="60" t="s">
        <v>799</v>
      </c>
      <c r="G297" s="60" t="s">
        <v>800</v>
      </c>
      <c r="H297" s="64"/>
      <c r="I297" s="63"/>
      <c r="J297" s="53"/>
      <c r="K297" s="53"/>
      <c r="L297" s="53"/>
      <c r="M297" s="53"/>
      <c r="N297" s="53"/>
      <c r="O297" s="53"/>
      <c r="P297" s="53"/>
      <c r="Q297" s="53"/>
      <c r="R297" s="53"/>
      <c r="S297" s="53"/>
      <c r="T297" s="53"/>
      <c r="U297" s="53"/>
      <c r="V297" s="53"/>
      <c r="W297" s="53"/>
      <c r="X297" s="53"/>
      <c r="Y297" s="53"/>
      <c r="Z297" s="53"/>
    </row>
    <row r="298" spans="1:26" ht="12.75" customHeight="1">
      <c r="A298" s="53"/>
      <c r="B298" s="60" t="s">
        <v>674</v>
      </c>
      <c r="C298" s="61" t="s">
        <v>675</v>
      </c>
      <c r="D298" s="60" t="s">
        <v>794</v>
      </c>
      <c r="E298" s="60" t="s">
        <v>795</v>
      </c>
      <c r="F298" s="60" t="s">
        <v>801</v>
      </c>
      <c r="G298" s="60" t="s">
        <v>802</v>
      </c>
      <c r="H298" s="64"/>
      <c r="I298" s="63"/>
      <c r="J298" s="53"/>
      <c r="K298" s="53"/>
      <c r="L298" s="53"/>
      <c r="M298" s="53"/>
      <c r="N298" s="53"/>
      <c r="O298" s="53"/>
      <c r="P298" s="53"/>
      <c r="Q298" s="53"/>
      <c r="R298" s="53"/>
      <c r="S298" s="53"/>
      <c r="T298" s="53"/>
      <c r="U298" s="53"/>
      <c r="V298" s="53"/>
      <c r="W298" s="53"/>
      <c r="X298" s="53"/>
      <c r="Y298" s="53"/>
      <c r="Z298" s="53"/>
    </row>
    <row r="299" spans="1:26" ht="12.75" customHeight="1">
      <c r="A299" s="53"/>
      <c r="B299" s="60" t="s">
        <v>674</v>
      </c>
      <c r="C299" s="61" t="s">
        <v>675</v>
      </c>
      <c r="D299" s="60" t="s">
        <v>794</v>
      </c>
      <c r="E299" s="60" t="s">
        <v>795</v>
      </c>
      <c r="F299" s="60" t="s">
        <v>803</v>
      </c>
      <c r="G299" s="60" t="s">
        <v>804</v>
      </c>
      <c r="H299" s="64"/>
      <c r="I299" s="63"/>
      <c r="J299" s="53"/>
      <c r="K299" s="53"/>
      <c r="L299" s="53"/>
      <c r="M299" s="53"/>
      <c r="N299" s="53"/>
      <c r="O299" s="53"/>
      <c r="P299" s="53"/>
      <c r="Q299" s="53"/>
      <c r="R299" s="53"/>
      <c r="S299" s="53"/>
      <c r="T299" s="53"/>
      <c r="U299" s="53"/>
      <c r="V299" s="53"/>
      <c r="W299" s="53"/>
      <c r="X299" s="53"/>
      <c r="Y299" s="53"/>
      <c r="Z299" s="53"/>
    </row>
    <row r="300" spans="1:26" ht="12.75" customHeight="1">
      <c r="A300" s="53"/>
      <c r="B300" s="60" t="s">
        <v>674</v>
      </c>
      <c r="C300" s="61" t="s">
        <v>675</v>
      </c>
      <c r="D300" s="60" t="s">
        <v>794</v>
      </c>
      <c r="E300" s="60" t="s">
        <v>795</v>
      </c>
      <c r="F300" s="60" t="s">
        <v>805</v>
      </c>
      <c r="G300" s="60" t="s">
        <v>806</v>
      </c>
      <c r="H300" s="64"/>
      <c r="I300" s="63"/>
      <c r="J300" s="53"/>
      <c r="K300" s="53"/>
      <c r="L300" s="53"/>
      <c r="M300" s="53"/>
      <c r="N300" s="53"/>
      <c r="O300" s="53"/>
      <c r="P300" s="53"/>
      <c r="Q300" s="53"/>
      <c r="R300" s="53"/>
      <c r="S300" s="53"/>
      <c r="T300" s="53"/>
      <c r="U300" s="53"/>
      <c r="V300" s="53"/>
      <c r="W300" s="53"/>
      <c r="X300" s="53"/>
      <c r="Y300" s="53"/>
      <c r="Z300" s="53"/>
    </row>
    <row r="301" spans="1:26" ht="12.75" customHeight="1">
      <c r="A301" s="53"/>
      <c r="B301" s="60" t="s">
        <v>674</v>
      </c>
      <c r="C301" s="61" t="s">
        <v>675</v>
      </c>
      <c r="D301" s="60" t="s">
        <v>794</v>
      </c>
      <c r="E301" s="60" t="s">
        <v>795</v>
      </c>
      <c r="F301" s="60" t="s">
        <v>807</v>
      </c>
      <c r="G301" s="60" t="s">
        <v>808</v>
      </c>
      <c r="H301" s="64"/>
      <c r="I301" s="63"/>
      <c r="J301" s="53"/>
      <c r="K301" s="53"/>
      <c r="L301" s="53"/>
      <c r="M301" s="53"/>
      <c r="N301" s="53"/>
      <c r="O301" s="53"/>
      <c r="P301" s="53"/>
      <c r="Q301" s="53"/>
      <c r="R301" s="53"/>
      <c r="S301" s="53"/>
      <c r="T301" s="53"/>
      <c r="U301" s="53"/>
      <c r="V301" s="53"/>
      <c r="W301" s="53"/>
      <c r="X301" s="53"/>
      <c r="Y301" s="53"/>
      <c r="Z301" s="53"/>
    </row>
    <row r="302" spans="1:26" ht="12.75" customHeight="1">
      <c r="A302" s="53"/>
      <c r="B302" s="60" t="s">
        <v>674</v>
      </c>
      <c r="C302" s="61" t="s">
        <v>675</v>
      </c>
      <c r="D302" s="60" t="s">
        <v>809</v>
      </c>
      <c r="E302" s="60" t="s">
        <v>810</v>
      </c>
      <c r="F302" s="60" t="s">
        <v>809</v>
      </c>
      <c r="G302" s="60" t="s">
        <v>811</v>
      </c>
      <c r="H302" s="64"/>
      <c r="I302" s="63"/>
      <c r="J302" s="53"/>
      <c r="K302" s="53"/>
      <c r="L302" s="53"/>
      <c r="M302" s="53"/>
      <c r="N302" s="53"/>
      <c r="O302" s="53"/>
      <c r="P302" s="53"/>
      <c r="Q302" s="53"/>
      <c r="R302" s="53"/>
      <c r="S302" s="53"/>
      <c r="T302" s="53"/>
      <c r="U302" s="53"/>
      <c r="V302" s="53"/>
      <c r="W302" s="53"/>
      <c r="X302" s="53"/>
      <c r="Y302" s="53"/>
      <c r="Z302" s="53"/>
    </row>
    <row r="303" spans="1:26" ht="12.75" customHeight="1">
      <c r="A303" s="53"/>
      <c r="B303" s="60" t="s">
        <v>812</v>
      </c>
      <c r="C303" s="61" t="s">
        <v>813</v>
      </c>
      <c r="D303" s="60" t="s">
        <v>814</v>
      </c>
      <c r="E303" s="60" t="s">
        <v>815</v>
      </c>
      <c r="F303" s="60" t="s">
        <v>814</v>
      </c>
      <c r="G303" s="60" t="s">
        <v>816</v>
      </c>
      <c r="H303" s="64" t="s">
        <v>777</v>
      </c>
      <c r="I303" s="63" t="s">
        <v>817</v>
      </c>
      <c r="J303" s="53"/>
      <c r="K303" s="53"/>
      <c r="L303" s="53"/>
      <c r="M303" s="53"/>
      <c r="N303" s="53"/>
      <c r="O303" s="53"/>
      <c r="P303" s="53"/>
      <c r="Q303" s="53"/>
      <c r="R303" s="53"/>
      <c r="S303" s="53"/>
      <c r="T303" s="53"/>
      <c r="U303" s="53"/>
      <c r="V303" s="53"/>
      <c r="W303" s="53"/>
      <c r="X303" s="53"/>
      <c r="Y303" s="53"/>
      <c r="Z303" s="53"/>
    </row>
    <row r="304" spans="1:26" ht="12.75" customHeight="1">
      <c r="A304" s="53"/>
      <c r="B304" s="60" t="s">
        <v>812</v>
      </c>
      <c r="C304" s="61" t="s">
        <v>813</v>
      </c>
      <c r="D304" s="60" t="s">
        <v>814</v>
      </c>
      <c r="E304" s="60" t="s">
        <v>815</v>
      </c>
      <c r="F304" s="60" t="s">
        <v>814</v>
      </c>
      <c r="G304" s="60" t="s">
        <v>816</v>
      </c>
      <c r="H304" s="64" t="s">
        <v>814</v>
      </c>
      <c r="I304" s="63" t="s">
        <v>818</v>
      </c>
      <c r="J304" s="53"/>
      <c r="K304" s="53"/>
      <c r="L304" s="53"/>
      <c r="M304" s="53"/>
      <c r="N304" s="53"/>
      <c r="O304" s="53"/>
      <c r="P304" s="53"/>
      <c r="Q304" s="53"/>
      <c r="R304" s="53"/>
      <c r="S304" s="53"/>
      <c r="T304" s="53"/>
      <c r="U304" s="53"/>
      <c r="V304" s="53"/>
      <c r="W304" s="53"/>
      <c r="X304" s="53"/>
      <c r="Y304" s="53"/>
      <c r="Z304" s="53"/>
    </row>
    <row r="305" spans="1:26" ht="12.75" customHeight="1">
      <c r="A305" s="53"/>
      <c r="B305" s="60" t="s">
        <v>812</v>
      </c>
      <c r="C305" s="61" t="s">
        <v>813</v>
      </c>
      <c r="D305" s="60" t="s">
        <v>814</v>
      </c>
      <c r="E305" s="60" t="s">
        <v>815</v>
      </c>
      <c r="F305" s="60" t="s">
        <v>814</v>
      </c>
      <c r="G305" s="60" t="s">
        <v>816</v>
      </c>
      <c r="H305" s="64" t="s">
        <v>819</v>
      </c>
      <c r="I305" s="63" t="s">
        <v>820</v>
      </c>
      <c r="J305" s="53"/>
      <c r="K305" s="53"/>
      <c r="L305" s="53"/>
      <c r="M305" s="53"/>
      <c r="N305" s="53"/>
      <c r="O305" s="53"/>
      <c r="P305" s="53"/>
      <c r="Q305" s="53"/>
      <c r="R305" s="53"/>
      <c r="S305" s="53"/>
      <c r="T305" s="53"/>
      <c r="U305" s="53"/>
      <c r="V305" s="53"/>
      <c r="W305" s="53"/>
      <c r="X305" s="53"/>
      <c r="Y305" s="53"/>
      <c r="Z305" s="53"/>
    </row>
    <row r="306" spans="1:26" ht="12.75" customHeight="1">
      <c r="A306" s="53"/>
      <c r="B306" s="60" t="s">
        <v>812</v>
      </c>
      <c r="C306" s="61" t="s">
        <v>813</v>
      </c>
      <c r="D306" s="60" t="s">
        <v>814</v>
      </c>
      <c r="E306" s="60" t="s">
        <v>815</v>
      </c>
      <c r="F306" s="60" t="s">
        <v>814</v>
      </c>
      <c r="G306" s="60" t="s">
        <v>816</v>
      </c>
      <c r="H306" s="64" t="s">
        <v>821</v>
      </c>
      <c r="I306" s="63" t="s">
        <v>822</v>
      </c>
      <c r="J306" s="53"/>
      <c r="K306" s="53"/>
      <c r="L306" s="53"/>
      <c r="M306" s="53"/>
      <c r="N306" s="53"/>
      <c r="O306" s="53"/>
      <c r="P306" s="53"/>
      <c r="Q306" s="53"/>
      <c r="R306" s="53"/>
      <c r="S306" s="53"/>
      <c r="T306" s="53"/>
      <c r="U306" s="53"/>
      <c r="V306" s="53"/>
      <c r="W306" s="53"/>
      <c r="X306" s="53"/>
      <c r="Y306" s="53"/>
      <c r="Z306" s="53"/>
    </row>
    <row r="307" spans="1:26" ht="12.75" customHeight="1">
      <c r="A307" s="53"/>
      <c r="B307" s="60" t="s">
        <v>812</v>
      </c>
      <c r="C307" s="61" t="s">
        <v>813</v>
      </c>
      <c r="D307" s="60" t="s">
        <v>814</v>
      </c>
      <c r="E307" s="60" t="s">
        <v>815</v>
      </c>
      <c r="F307" s="60" t="s">
        <v>814</v>
      </c>
      <c r="G307" s="60" t="s">
        <v>816</v>
      </c>
      <c r="H307" s="64" t="s">
        <v>823</v>
      </c>
      <c r="I307" s="63" t="s">
        <v>824</v>
      </c>
      <c r="J307" s="53"/>
      <c r="K307" s="53"/>
      <c r="L307" s="53"/>
      <c r="M307" s="53"/>
      <c r="N307" s="53"/>
      <c r="O307" s="53"/>
      <c r="P307" s="53"/>
      <c r="Q307" s="53"/>
      <c r="R307" s="53"/>
      <c r="S307" s="53"/>
      <c r="T307" s="53"/>
      <c r="U307" s="53"/>
      <c r="V307" s="53"/>
      <c r="W307" s="53"/>
      <c r="X307" s="53"/>
      <c r="Y307" s="53"/>
      <c r="Z307" s="53"/>
    </row>
    <row r="308" spans="1:26" ht="12.75" customHeight="1">
      <c r="A308" s="53"/>
      <c r="B308" s="60" t="s">
        <v>812</v>
      </c>
      <c r="C308" s="61" t="s">
        <v>813</v>
      </c>
      <c r="D308" s="60" t="s">
        <v>814</v>
      </c>
      <c r="E308" s="60" t="s">
        <v>815</v>
      </c>
      <c r="F308" s="60" t="s">
        <v>825</v>
      </c>
      <c r="G308" s="60" t="s">
        <v>826</v>
      </c>
      <c r="H308" s="64"/>
      <c r="I308" s="63"/>
      <c r="J308" s="53"/>
      <c r="K308" s="53"/>
      <c r="L308" s="53"/>
      <c r="M308" s="53"/>
      <c r="N308" s="53"/>
      <c r="O308" s="53"/>
      <c r="P308" s="53"/>
      <c r="Q308" s="53"/>
      <c r="R308" s="53"/>
      <c r="S308" s="53"/>
      <c r="T308" s="53"/>
      <c r="U308" s="53"/>
      <c r="V308" s="53"/>
      <c r="W308" s="53"/>
      <c r="X308" s="53"/>
      <c r="Y308" s="53"/>
      <c r="Z308" s="53"/>
    </row>
    <row r="309" spans="1:26" ht="12.75" customHeight="1">
      <c r="A309" s="53"/>
      <c r="B309" s="60" t="s">
        <v>812</v>
      </c>
      <c r="C309" s="61" t="s">
        <v>813</v>
      </c>
      <c r="D309" s="60" t="s">
        <v>827</v>
      </c>
      <c r="E309" s="60" t="s">
        <v>828</v>
      </c>
      <c r="F309" s="60" t="s">
        <v>827</v>
      </c>
      <c r="G309" s="60" t="s">
        <v>829</v>
      </c>
      <c r="H309" s="64"/>
      <c r="I309" s="63"/>
      <c r="J309" s="53"/>
      <c r="K309" s="53"/>
      <c r="L309" s="53"/>
      <c r="M309" s="53"/>
      <c r="N309" s="53"/>
      <c r="O309" s="53"/>
      <c r="P309" s="53"/>
      <c r="Q309" s="53"/>
      <c r="R309" s="53"/>
      <c r="S309" s="53"/>
      <c r="T309" s="53"/>
      <c r="U309" s="53"/>
      <c r="V309" s="53"/>
      <c r="W309" s="53"/>
      <c r="X309" s="53"/>
      <c r="Y309" s="53"/>
      <c r="Z309" s="53"/>
    </row>
    <row r="310" spans="1:26" ht="12.75" customHeight="1">
      <c r="A310" s="53"/>
      <c r="B310" s="60" t="s">
        <v>812</v>
      </c>
      <c r="C310" s="61" t="s">
        <v>813</v>
      </c>
      <c r="D310" s="60" t="s">
        <v>827</v>
      </c>
      <c r="E310" s="60" t="s">
        <v>828</v>
      </c>
      <c r="F310" s="60" t="s">
        <v>830</v>
      </c>
      <c r="G310" s="60" t="s">
        <v>831</v>
      </c>
      <c r="H310" s="64"/>
      <c r="I310" s="63"/>
      <c r="J310" s="53"/>
      <c r="K310" s="53"/>
      <c r="L310" s="53"/>
      <c r="M310" s="53"/>
      <c r="N310" s="53"/>
      <c r="O310" s="53"/>
      <c r="P310" s="53"/>
      <c r="Q310" s="53"/>
      <c r="R310" s="53"/>
      <c r="S310" s="53"/>
      <c r="T310" s="53"/>
      <c r="U310" s="53"/>
      <c r="V310" s="53"/>
      <c r="W310" s="53"/>
      <c r="X310" s="53"/>
      <c r="Y310" s="53"/>
      <c r="Z310" s="53"/>
    </row>
    <row r="311" spans="1:26" ht="12.75" customHeight="1">
      <c r="A311" s="53"/>
      <c r="B311" s="60" t="s">
        <v>812</v>
      </c>
      <c r="C311" s="61" t="s">
        <v>813</v>
      </c>
      <c r="D311" s="60" t="s">
        <v>827</v>
      </c>
      <c r="E311" s="60" t="s">
        <v>828</v>
      </c>
      <c r="F311" s="60" t="s">
        <v>832</v>
      </c>
      <c r="G311" s="60" t="s">
        <v>833</v>
      </c>
      <c r="H311" s="64"/>
      <c r="I311" s="63"/>
      <c r="J311" s="53"/>
      <c r="K311" s="53"/>
      <c r="L311" s="53"/>
      <c r="M311" s="53"/>
      <c r="N311" s="53"/>
      <c r="O311" s="53"/>
      <c r="P311" s="53"/>
      <c r="Q311" s="53"/>
      <c r="R311" s="53"/>
      <c r="S311" s="53"/>
      <c r="T311" s="53"/>
      <c r="U311" s="53"/>
      <c r="V311" s="53"/>
      <c r="W311" s="53"/>
      <c r="X311" s="53"/>
      <c r="Y311" s="53"/>
      <c r="Z311" s="53"/>
    </row>
    <row r="312" spans="1:26" ht="12.75" customHeight="1">
      <c r="A312" s="53"/>
      <c r="B312" s="60" t="s">
        <v>812</v>
      </c>
      <c r="C312" s="61" t="s">
        <v>813</v>
      </c>
      <c r="D312" s="60" t="s">
        <v>827</v>
      </c>
      <c r="E312" s="60" t="s">
        <v>828</v>
      </c>
      <c r="F312" s="60" t="s">
        <v>834</v>
      </c>
      <c r="G312" s="60" t="s">
        <v>835</v>
      </c>
      <c r="H312" s="64"/>
      <c r="I312" s="63"/>
      <c r="J312" s="53"/>
      <c r="K312" s="53"/>
      <c r="L312" s="53"/>
      <c r="M312" s="53"/>
      <c r="N312" s="53"/>
      <c r="O312" s="53"/>
      <c r="P312" s="53"/>
      <c r="Q312" s="53"/>
      <c r="R312" s="53"/>
      <c r="S312" s="53"/>
      <c r="T312" s="53"/>
      <c r="U312" s="53"/>
      <c r="V312" s="53"/>
      <c r="W312" s="53"/>
      <c r="X312" s="53"/>
      <c r="Y312" s="53"/>
      <c r="Z312" s="53"/>
    </row>
    <row r="313" spans="1:26" ht="12.75" customHeight="1">
      <c r="A313" s="53"/>
      <c r="B313" s="60" t="s">
        <v>812</v>
      </c>
      <c r="C313" s="61" t="s">
        <v>813</v>
      </c>
      <c r="D313" s="60" t="s">
        <v>827</v>
      </c>
      <c r="E313" s="60" t="s">
        <v>828</v>
      </c>
      <c r="F313" s="60" t="s">
        <v>836</v>
      </c>
      <c r="G313" s="60" t="s">
        <v>837</v>
      </c>
      <c r="H313" s="64"/>
      <c r="I313" s="63"/>
      <c r="J313" s="53"/>
      <c r="K313" s="53"/>
      <c r="L313" s="53"/>
      <c r="M313" s="53"/>
      <c r="N313" s="53"/>
      <c r="O313" s="53"/>
      <c r="P313" s="53"/>
      <c r="Q313" s="53"/>
      <c r="R313" s="53"/>
      <c r="S313" s="53"/>
      <c r="T313" s="53"/>
      <c r="U313" s="53"/>
      <c r="V313" s="53"/>
      <c r="W313" s="53"/>
      <c r="X313" s="53"/>
      <c r="Y313" s="53"/>
      <c r="Z313" s="53"/>
    </row>
    <row r="314" spans="1:26" ht="12.75" customHeight="1">
      <c r="A314" s="53"/>
      <c r="B314" s="60" t="s">
        <v>812</v>
      </c>
      <c r="C314" s="61" t="s">
        <v>813</v>
      </c>
      <c r="D314" s="60" t="s">
        <v>838</v>
      </c>
      <c r="E314" s="60" t="s">
        <v>839</v>
      </c>
      <c r="F314" s="60" t="s">
        <v>184</v>
      </c>
      <c r="G314" s="60" t="s">
        <v>840</v>
      </c>
      <c r="H314" s="64"/>
      <c r="I314" s="63"/>
      <c r="J314" s="53"/>
      <c r="K314" s="53"/>
      <c r="L314" s="53"/>
      <c r="M314" s="53"/>
      <c r="N314" s="53"/>
      <c r="O314" s="53"/>
      <c r="P314" s="53"/>
      <c r="Q314" s="53"/>
      <c r="R314" s="53"/>
      <c r="S314" s="53"/>
      <c r="T314" s="53"/>
      <c r="U314" s="53"/>
      <c r="V314" s="53"/>
      <c r="W314" s="53"/>
      <c r="X314" s="53"/>
      <c r="Y314" s="53"/>
      <c r="Z314" s="53"/>
    </row>
    <row r="315" spans="1:26" ht="12.75" customHeight="1">
      <c r="A315" s="53"/>
      <c r="B315" s="60" t="s">
        <v>812</v>
      </c>
      <c r="C315" s="61" t="s">
        <v>813</v>
      </c>
      <c r="D315" s="60" t="s">
        <v>838</v>
      </c>
      <c r="E315" s="60" t="s">
        <v>839</v>
      </c>
      <c r="F315" s="60" t="s">
        <v>841</v>
      </c>
      <c r="G315" s="60" t="s">
        <v>842</v>
      </c>
      <c r="H315" s="64"/>
      <c r="I315" s="63"/>
      <c r="J315" s="53"/>
      <c r="K315" s="53"/>
      <c r="L315" s="53"/>
      <c r="M315" s="53"/>
      <c r="N315" s="53"/>
      <c r="O315" s="53"/>
      <c r="P315" s="53"/>
      <c r="Q315" s="53"/>
      <c r="R315" s="53"/>
      <c r="S315" s="53"/>
      <c r="T315" s="53"/>
      <c r="U315" s="53"/>
      <c r="V315" s="53"/>
      <c r="W315" s="53"/>
      <c r="X315" s="53"/>
      <c r="Y315" s="53"/>
      <c r="Z315" s="53"/>
    </row>
    <row r="316" spans="1:26" ht="12.75" customHeight="1">
      <c r="A316" s="53"/>
      <c r="B316" s="60" t="s">
        <v>812</v>
      </c>
      <c r="C316" s="61" t="s">
        <v>813</v>
      </c>
      <c r="D316" s="60" t="s">
        <v>838</v>
      </c>
      <c r="E316" s="60" t="s">
        <v>839</v>
      </c>
      <c r="F316" s="60" t="s">
        <v>843</v>
      </c>
      <c r="G316" s="60" t="s">
        <v>844</v>
      </c>
      <c r="H316" s="64"/>
      <c r="I316" s="63"/>
      <c r="J316" s="53"/>
      <c r="K316" s="53"/>
      <c r="L316" s="53"/>
      <c r="M316" s="53"/>
      <c r="N316" s="53"/>
      <c r="O316" s="53"/>
      <c r="P316" s="53"/>
      <c r="Q316" s="53"/>
      <c r="R316" s="53"/>
      <c r="S316" s="53"/>
      <c r="T316" s="53"/>
      <c r="U316" s="53"/>
      <c r="V316" s="53"/>
      <c r="W316" s="53"/>
      <c r="X316" s="53"/>
      <c r="Y316" s="53"/>
      <c r="Z316" s="53"/>
    </row>
    <row r="317" spans="1:26" ht="12.75" customHeight="1">
      <c r="A317" s="53"/>
      <c r="B317" s="60" t="s">
        <v>812</v>
      </c>
      <c r="C317" s="61" t="s">
        <v>813</v>
      </c>
      <c r="D317" s="60" t="s">
        <v>838</v>
      </c>
      <c r="E317" s="60" t="s">
        <v>839</v>
      </c>
      <c r="F317" s="60" t="s">
        <v>845</v>
      </c>
      <c r="G317" s="60" t="s">
        <v>846</v>
      </c>
      <c r="H317" s="64"/>
      <c r="I317" s="63"/>
      <c r="J317" s="53"/>
      <c r="K317" s="53"/>
      <c r="L317" s="53"/>
      <c r="M317" s="53"/>
      <c r="N317" s="53"/>
      <c r="O317" s="53"/>
      <c r="P317" s="53"/>
      <c r="Q317" s="53"/>
      <c r="R317" s="53"/>
      <c r="S317" s="53"/>
      <c r="T317" s="53"/>
      <c r="U317" s="53"/>
      <c r="V317" s="53"/>
      <c r="W317" s="53"/>
      <c r="X317" s="53"/>
      <c r="Y317" s="53"/>
      <c r="Z317" s="53"/>
    </row>
    <row r="318" spans="1:26" ht="12.75" customHeight="1">
      <c r="A318" s="53"/>
      <c r="B318" s="60" t="s">
        <v>812</v>
      </c>
      <c r="C318" s="61" t="s">
        <v>813</v>
      </c>
      <c r="D318" s="60" t="s">
        <v>838</v>
      </c>
      <c r="E318" s="60" t="s">
        <v>839</v>
      </c>
      <c r="F318" s="60" t="s">
        <v>847</v>
      </c>
      <c r="G318" s="60" t="s">
        <v>848</v>
      </c>
      <c r="H318" s="64"/>
      <c r="I318" s="63"/>
      <c r="J318" s="53"/>
      <c r="K318" s="53"/>
      <c r="L318" s="53"/>
      <c r="M318" s="53"/>
      <c r="N318" s="53"/>
      <c r="O318" s="53"/>
      <c r="P318" s="53"/>
      <c r="Q318" s="53"/>
      <c r="R318" s="53"/>
      <c r="S318" s="53"/>
      <c r="T318" s="53"/>
      <c r="U318" s="53"/>
      <c r="V318" s="53"/>
      <c r="W318" s="53"/>
      <c r="X318" s="53"/>
      <c r="Y318" s="53"/>
      <c r="Z318" s="53"/>
    </row>
    <row r="319" spans="1:26" ht="12.75" customHeight="1">
      <c r="A319" s="53"/>
      <c r="B319" s="60" t="s">
        <v>812</v>
      </c>
      <c r="C319" s="61" t="s">
        <v>813</v>
      </c>
      <c r="D319" s="60" t="s">
        <v>838</v>
      </c>
      <c r="E319" s="60" t="s">
        <v>839</v>
      </c>
      <c r="F319" s="60" t="s">
        <v>849</v>
      </c>
      <c r="G319" s="60" t="s">
        <v>850</v>
      </c>
      <c r="H319" s="64"/>
      <c r="I319" s="63"/>
      <c r="J319" s="53"/>
      <c r="K319" s="53"/>
      <c r="L319" s="53"/>
      <c r="M319" s="53"/>
      <c r="N319" s="53"/>
      <c r="O319" s="53"/>
      <c r="P319" s="53"/>
      <c r="Q319" s="53"/>
      <c r="R319" s="53"/>
      <c r="S319" s="53"/>
      <c r="T319" s="53"/>
      <c r="U319" s="53"/>
      <c r="V319" s="53"/>
      <c r="W319" s="53"/>
      <c r="X319" s="53"/>
      <c r="Y319" s="53"/>
      <c r="Z319" s="53"/>
    </row>
    <row r="320" spans="1:26" ht="12.75" customHeight="1">
      <c r="A320" s="53"/>
      <c r="B320" s="60" t="s">
        <v>812</v>
      </c>
      <c r="C320" s="61" t="s">
        <v>813</v>
      </c>
      <c r="D320" s="60" t="s">
        <v>851</v>
      </c>
      <c r="E320" s="60" t="s">
        <v>852</v>
      </c>
      <c r="F320" s="60" t="s">
        <v>851</v>
      </c>
      <c r="G320" s="60" t="s">
        <v>853</v>
      </c>
      <c r="H320" s="64"/>
      <c r="I320" s="63"/>
      <c r="J320" s="53"/>
      <c r="K320" s="53"/>
      <c r="L320" s="53"/>
      <c r="M320" s="53"/>
      <c r="N320" s="53"/>
      <c r="O320" s="53"/>
      <c r="P320" s="53"/>
      <c r="Q320" s="53"/>
      <c r="R320" s="53"/>
      <c r="S320" s="53"/>
      <c r="T320" s="53"/>
      <c r="U320" s="53"/>
      <c r="V320" s="53"/>
      <c r="W320" s="53"/>
      <c r="X320" s="53"/>
      <c r="Y320" s="53"/>
      <c r="Z320" s="53"/>
    </row>
    <row r="321" spans="1:26" ht="12.75" customHeight="1">
      <c r="A321" s="53"/>
      <c r="B321" s="60" t="s">
        <v>812</v>
      </c>
      <c r="C321" s="61" t="s">
        <v>813</v>
      </c>
      <c r="D321" s="60" t="s">
        <v>851</v>
      </c>
      <c r="E321" s="60" t="s">
        <v>852</v>
      </c>
      <c r="F321" s="60" t="s">
        <v>854</v>
      </c>
      <c r="G321" s="60" t="s">
        <v>855</v>
      </c>
      <c r="H321" s="64"/>
      <c r="I321" s="63"/>
      <c r="J321" s="53"/>
      <c r="K321" s="53"/>
      <c r="L321" s="53"/>
      <c r="M321" s="53"/>
      <c r="N321" s="53"/>
      <c r="O321" s="53"/>
      <c r="P321" s="53"/>
      <c r="Q321" s="53"/>
      <c r="R321" s="53"/>
      <c r="S321" s="53"/>
      <c r="T321" s="53"/>
      <c r="U321" s="53"/>
      <c r="V321" s="53"/>
      <c r="W321" s="53"/>
      <c r="X321" s="53"/>
      <c r="Y321" s="53"/>
      <c r="Z321" s="53"/>
    </row>
    <row r="322" spans="1:26" ht="12.75" customHeight="1">
      <c r="A322" s="53"/>
      <c r="B322" s="60" t="s">
        <v>812</v>
      </c>
      <c r="C322" s="61" t="s">
        <v>813</v>
      </c>
      <c r="D322" s="60" t="s">
        <v>856</v>
      </c>
      <c r="E322" s="60" t="s">
        <v>857</v>
      </c>
      <c r="F322" s="60" t="s">
        <v>856</v>
      </c>
      <c r="G322" s="60" t="s">
        <v>858</v>
      </c>
      <c r="H322" s="64"/>
      <c r="I322" s="63"/>
      <c r="J322" s="53"/>
      <c r="K322" s="53"/>
      <c r="L322" s="53"/>
      <c r="M322" s="53"/>
      <c r="N322" s="53"/>
      <c r="O322" s="53"/>
      <c r="P322" s="53"/>
      <c r="Q322" s="53"/>
      <c r="R322" s="53"/>
      <c r="S322" s="53"/>
      <c r="T322" s="53"/>
      <c r="U322" s="53"/>
      <c r="V322" s="53"/>
      <c r="W322" s="53"/>
      <c r="X322" s="53"/>
      <c r="Y322" s="53"/>
      <c r="Z322" s="53"/>
    </row>
    <row r="323" spans="1:26" ht="12.75" customHeight="1">
      <c r="A323" s="53"/>
      <c r="B323" s="60" t="s">
        <v>812</v>
      </c>
      <c r="C323" s="61" t="s">
        <v>813</v>
      </c>
      <c r="D323" s="60" t="s">
        <v>859</v>
      </c>
      <c r="E323" s="60" t="s">
        <v>860</v>
      </c>
      <c r="F323" s="60" t="s">
        <v>859</v>
      </c>
      <c r="G323" s="60" t="s">
        <v>861</v>
      </c>
      <c r="H323" s="64"/>
      <c r="I323" s="63"/>
      <c r="J323" s="53"/>
      <c r="K323" s="53"/>
      <c r="L323" s="53"/>
      <c r="M323" s="53"/>
      <c r="N323" s="53"/>
      <c r="O323" s="53"/>
      <c r="P323" s="53"/>
      <c r="Q323" s="53"/>
      <c r="R323" s="53"/>
      <c r="S323" s="53"/>
      <c r="T323" s="53"/>
      <c r="U323" s="53"/>
      <c r="V323" s="53"/>
      <c r="W323" s="53"/>
      <c r="X323" s="53"/>
      <c r="Y323" s="53"/>
      <c r="Z323" s="53"/>
    </row>
    <row r="324" spans="1:26" ht="12.75" customHeight="1">
      <c r="A324" s="53"/>
      <c r="B324" s="60" t="s">
        <v>812</v>
      </c>
      <c r="C324" s="61" t="s">
        <v>813</v>
      </c>
      <c r="D324" s="60" t="s">
        <v>859</v>
      </c>
      <c r="E324" s="60" t="s">
        <v>860</v>
      </c>
      <c r="F324" s="60" t="s">
        <v>862</v>
      </c>
      <c r="G324" s="60" t="s">
        <v>863</v>
      </c>
      <c r="H324" s="64"/>
      <c r="I324" s="63"/>
      <c r="J324" s="53"/>
      <c r="K324" s="53"/>
      <c r="L324" s="53"/>
      <c r="M324" s="53"/>
      <c r="N324" s="53"/>
      <c r="O324" s="53"/>
      <c r="P324" s="53"/>
      <c r="Q324" s="53"/>
      <c r="R324" s="53"/>
      <c r="S324" s="53"/>
      <c r="T324" s="53"/>
      <c r="U324" s="53"/>
      <c r="V324" s="53"/>
      <c r="W324" s="53"/>
      <c r="X324" s="53"/>
      <c r="Y324" s="53"/>
      <c r="Z324" s="53"/>
    </row>
    <row r="325" spans="1:26" ht="12.75" customHeight="1">
      <c r="A325" s="53"/>
      <c r="B325" s="60" t="s">
        <v>812</v>
      </c>
      <c r="C325" s="61" t="s">
        <v>813</v>
      </c>
      <c r="D325" s="60" t="s">
        <v>859</v>
      </c>
      <c r="E325" s="60" t="s">
        <v>860</v>
      </c>
      <c r="F325" s="60" t="s">
        <v>864</v>
      </c>
      <c r="G325" s="60" t="s">
        <v>865</v>
      </c>
      <c r="H325" s="64"/>
      <c r="I325" s="63"/>
      <c r="J325" s="53"/>
      <c r="K325" s="53"/>
      <c r="L325" s="53"/>
      <c r="M325" s="53"/>
      <c r="N325" s="53"/>
      <c r="O325" s="53"/>
      <c r="P325" s="53"/>
      <c r="Q325" s="53"/>
      <c r="R325" s="53"/>
      <c r="S325" s="53"/>
      <c r="T325" s="53"/>
      <c r="U325" s="53"/>
      <c r="V325" s="53"/>
      <c r="W325" s="53"/>
      <c r="X325" s="53"/>
      <c r="Y325" s="53"/>
      <c r="Z325" s="53"/>
    </row>
    <row r="326" spans="1:26" ht="12.75" customHeight="1">
      <c r="A326" s="53"/>
      <c r="B326" s="60" t="s">
        <v>812</v>
      </c>
      <c r="C326" s="61" t="s">
        <v>813</v>
      </c>
      <c r="D326" s="60" t="s">
        <v>859</v>
      </c>
      <c r="E326" s="60" t="s">
        <v>860</v>
      </c>
      <c r="F326" s="60" t="s">
        <v>866</v>
      </c>
      <c r="G326" s="60" t="s">
        <v>867</v>
      </c>
      <c r="H326" s="64"/>
      <c r="I326" s="63"/>
      <c r="J326" s="53"/>
      <c r="K326" s="53"/>
      <c r="L326" s="53"/>
      <c r="M326" s="53"/>
      <c r="N326" s="53"/>
      <c r="O326" s="53"/>
      <c r="P326" s="53"/>
      <c r="Q326" s="53"/>
      <c r="R326" s="53"/>
      <c r="S326" s="53"/>
      <c r="T326" s="53"/>
      <c r="U326" s="53"/>
      <c r="V326" s="53"/>
      <c r="W326" s="53"/>
      <c r="X326" s="53"/>
      <c r="Y326" s="53"/>
      <c r="Z326" s="53"/>
    </row>
    <row r="327" spans="1:26" ht="12.75" customHeight="1">
      <c r="A327" s="53"/>
      <c r="B327" s="60" t="s">
        <v>812</v>
      </c>
      <c r="C327" s="61" t="s">
        <v>813</v>
      </c>
      <c r="D327" s="60" t="s">
        <v>859</v>
      </c>
      <c r="E327" s="60" t="s">
        <v>860</v>
      </c>
      <c r="F327" s="60" t="s">
        <v>868</v>
      </c>
      <c r="G327" s="60" t="s">
        <v>869</v>
      </c>
      <c r="H327" s="64"/>
      <c r="I327" s="63"/>
      <c r="J327" s="53"/>
      <c r="K327" s="53"/>
      <c r="L327" s="53"/>
      <c r="M327" s="53"/>
      <c r="N327" s="53"/>
      <c r="O327" s="53"/>
      <c r="P327" s="53"/>
      <c r="Q327" s="53"/>
      <c r="R327" s="53"/>
      <c r="S327" s="53"/>
      <c r="T327" s="53"/>
      <c r="U327" s="53"/>
      <c r="V327" s="53"/>
      <c r="W327" s="53"/>
      <c r="X327" s="53"/>
      <c r="Y327" s="53"/>
      <c r="Z327" s="53"/>
    </row>
    <row r="328" spans="1:26" ht="12.75" customHeight="1">
      <c r="A328" s="53"/>
      <c r="B328" s="60" t="s">
        <v>812</v>
      </c>
      <c r="C328" s="61" t="s">
        <v>813</v>
      </c>
      <c r="D328" s="60" t="s">
        <v>870</v>
      </c>
      <c r="E328" s="60" t="s">
        <v>871</v>
      </c>
      <c r="F328" s="60" t="s">
        <v>870</v>
      </c>
      <c r="G328" s="60" t="s">
        <v>872</v>
      </c>
      <c r="H328" s="64" t="s">
        <v>873</v>
      </c>
      <c r="I328" s="63" t="s">
        <v>874</v>
      </c>
      <c r="J328" s="53"/>
      <c r="K328" s="53"/>
      <c r="L328" s="53"/>
      <c r="M328" s="53"/>
      <c r="N328" s="53"/>
      <c r="O328" s="53"/>
      <c r="P328" s="53"/>
      <c r="Q328" s="53"/>
      <c r="R328" s="53"/>
      <c r="S328" s="53"/>
      <c r="T328" s="53"/>
      <c r="U328" s="53"/>
      <c r="V328" s="53"/>
      <c r="W328" s="53"/>
      <c r="X328" s="53"/>
      <c r="Y328" s="53"/>
      <c r="Z328" s="53"/>
    </row>
    <row r="329" spans="1:26" ht="12.75" customHeight="1">
      <c r="A329" s="53"/>
      <c r="B329" s="60" t="s">
        <v>812</v>
      </c>
      <c r="C329" s="61" t="s">
        <v>813</v>
      </c>
      <c r="D329" s="60" t="s">
        <v>870</v>
      </c>
      <c r="E329" s="60" t="s">
        <v>871</v>
      </c>
      <c r="F329" s="60" t="s">
        <v>870</v>
      </c>
      <c r="G329" s="60" t="s">
        <v>872</v>
      </c>
      <c r="H329" s="64" t="s">
        <v>875</v>
      </c>
      <c r="I329" s="63" t="s">
        <v>876</v>
      </c>
      <c r="J329" s="53"/>
      <c r="K329" s="53"/>
      <c r="L329" s="53"/>
      <c r="M329" s="53"/>
      <c r="N329" s="53"/>
      <c r="O329" s="53"/>
      <c r="P329" s="53"/>
      <c r="Q329" s="53"/>
      <c r="R329" s="53"/>
      <c r="S329" s="53"/>
      <c r="T329" s="53"/>
      <c r="U329" s="53"/>
      <c r="V329" s="53"/>
      <c r="W329" s="53"/>
      <c r="X329" s="53"/>
      <c r="Y329" s="53"/>
      <c r="Z329" s="53"/>
    </row>
    <row r="330" spans="1:26" ht="12.75" customHeight="1">
      <c r="A330" s="53"/>
      <c r="B330" s="60" t="s">
        <v>812</v>
      </c>
      <c r="C330" s="61" t="s">
        <v>813</v>
      </c>
      <c r="D330" s="60" t="s">
        <v>870</v>
      </c>
      <c r="E330" s="60" t="s">
        <v>871</v>
      </c>
      <c r="F330" s="60" t="s">
        <v>870</v>
      </c>
      <c r="G330" s="60" t="s">
        <v>872</v>
      </c>
      <c r="H330" s="64" t="s">
        <v>877</v>
      </c>
      <c r="I330" s="63" t="s">
        <v>878</v>
      </c>
      <c r="J330" s="53"/>
      <c r="K330" s="53"/>
      <c r="L330" s="53"/>
      <c r="M330" s="53"/>
      <c r="N330" s="53"/>
      <c r="O330" s="53"/>
      <c r="P330" s="53"/>
      <c r="Q330" s="53"/>
      <c r="R330" s="53"/>
      <c r="S330" s="53"/>
      <c r="T330" s="53"/>
      <c r="U330" s="53"/>
      <c r="V330" s="53"/>
      <c r="W330" s="53"/>
      <c r="X330" s="53"/>
      <c r="Y330" s="53"/>
      <c r="Z330" s="53"/>
    </row>
    <row r="331" spans="1:26" ht="12.75" customHeight="1">
      <c r="A331" s="53"/>
      <c r="B331" s="60" t="s">
        <v>812</v>
      </c>
      <c r="C331" s="61" t="s">
        <v>813</v>
      </c>
      <c r="D331" s="60" t="s">
        <v>870</v>
      </c>
      <c r="E331" s="60" t="s">
        <v>871</v>
      </c>
      <c r="F331" s="60" t="s">
        <v>870</v>
      </c>
      <c r="G331" s="60" t="s">
        <v>872</v>
      </c>
      <c r="H331" s="64" t="s">
        <v>879</v>
      </c>
      <c r="I331" s="63" t="s">
        <v>880</v>
      </c>
      <c r="J331" s="53"/>
      <c r="K331" s="53"/>
      <c r="L331" s="53"/>
      <c r="M331" s="53"/>
      <c r="N331" s="53"/>
      <c r="O331" s="53"/>
      <c r="P331" s="53"/>
      <c r="Q331" s="53"/>
      <c r="R331" s="53"/>
      <c r="S331" s="53"/>
      <c r="T331" s="53"/>
      <c r="U331" s="53"/>
      <c r="V331" s="53"/>
      <c r="W331" s="53"/>
      <c r="X331" s="53"/>
      <c r="Y331" s="53"/>
      <c r="Z331" s="53"/>
    </row>
    <row r="332" spans="1:26" ht="12.75" customHeight="1">
      <c r="A332" s="53"/>
      <c r="B332" s="60" t="s">
        <v>812</v>
      </c>
      <c r="C332" s="61" t="s">
        <v>813</v>
      </c>
      <c r="D332" s="60" t="s">
        <v>870</v>
      </c>
      <c r="E332" s="60" t="s">
        <v>871</v>
      </c>
      <c r="F332" s="60" t="s">
        <v>870</v>
      </c>
      <c r="G332" s="60" t="s">
        <v>872</v>
      </c>
      <c r="H332" s="64" t="s">
        <v>881</v>
      </c>
      <c r="I332" s="63" t="s">
        <v>882</v>
      </c>
      <c r="J332" s="53"/>
      <c r="K332" s="53"/>
      <c r="L332" s="53"/>
      <c r="M332" s="53"/>
      <c r="N332" s="53"/>
      <c r="O332" s="53"/>
      <c r="P332" s="53"/>
      <c r="Q332" s="53"/>
      <c r="R332" s="53"/>
      <c r="S332" s="53"/>
      <c r="T332" s="53"/>
      <c r="U332" s="53"/>
      <c r="V332" s="53"/>
      <c r="W332" s="53"/>
      <c r="X332" s="53"/>
      <c r="Y332" s="53"/>
      <c r="Z332" s="53"/>
    </row>
    <row r="333" spans="1:26" ht="12.75" customHeight="1">
      <c r="A333" s="53"/>
      <c r="B333" s="60" t="s">
        <v>812</v>
      </c>
      <c r="C333" s="61" t="s">
        <v>813</v>
      </c>
      <c r="D333" s="60" t="s">
        <v>883</v>
      </c>
      <c r="E333" s="60" t="s">
        <v>884</v>
      </c>
      <c r="F333" s="60" t="s">
        <v>883</v>
      </c>
      <c r="G333" s="60" t="s">
        <v>885</v>
      </c>
      <c r="H333" s="64"/>
      <c r="I333" s="63"/>
      <c r="J333" s="53"/>
      <c r="K333" s="53"/>
      <c r="L333" s="53"/>
      <c r="M333" s="53"/>
      <c r="N333" s="53"/>
      <c r="O333" s="53"/>
      <c r="P333" s="53"/>
      <c r="Q333" s="53"/>
      <c r="R333" s="53"/>
      <c r="S333" s="53"/>
      <c r="T333" s="53"/>
      <c r="U333" s="53"/>
      <c r="V333" s="53"/>
      <c r="W333" s="53"/>
      <c r="X333" s="53"/>
      <c r="Y333" s="53"/>
      <c r="Z333" s="53"/>
    </row>
    <row r="334" spans="1:26" ht="12.75" customHeight="1">
      <c r="A334" s="53"/>
      <c r="B334" s="60" t="s">
        <v>812</v>
      </c>
      <c r="C334" s="61" t="s">
        <v>813</v>
      </c>
      <c r="D334" s="60" t="s">
        <v>883</v>
      </c>
      <c r="E334" s="60" t="s">
        <v>884</v>
      </c>
      <c r="F334" s="60" t="s">
        <v>886</v>
      </c>
      <c r="G334" s="60" t="s">
        <v>887</v>
      </c>
      <c r="H334" s="64"/>
      <c r="I334" s="63"/>
      <c r="J334" s="53"/>
      <c r="K334" s="53"/>
      <c r="L334" s="53"/>
      <c r="M334" s="53"/>
      <c r="N334" s="53"/>
      <c r="O334" s="53"/>
      <c r="P334" s="53"/>
      <c r="Q334" s="53"/>
      <c r="R334" s="53"/>
      <c r="S334" s="53"/>
      <c r="T334" s="53"/>
      <c r="U334" s="53"/>
      <c r="V334" s="53"/>
      <c r="W334" s="53"/>
      <c r="X334" s="53"/>
      <c r="Y334" s="53"/>
      <c r="Z334" s="53"/>
    </row>
    <row r="335" spans="1:26" ht="12.75" customHeight="1">
      <c r="A335" s="53"/>
      <c r="B335" s="60" t="s">
        <v>812</v>
      </c>
      <c r="C335" s="61" t="s">
        <v>813</v>
      </c>
      <c r="D335" s="60" t="s">
        <v>888</v>
      </c>
      <c r="E335" s="60" t="s">
        <v>889</v>
      </c>
      <c r="F335" s="60" t="s">
        <v>888</v>
      </c>
      <c r="G335" s="60" t="s">
        <v>890</v>
      </c>
      <c r="H335" s="64" t="s">
        <v>891</v>
      </c>
      <c r="I335" s="63" t="s">
        <v>892</v>
      </c>
      <c r="J335" s="53"/>
      <c r="K335" s="53"/>
      <c r="L335" s="53"/>
      <c r="M335" s="53"/>
      <c r="N335" s="53"/>
      <c r="O335" s="53"/>
      <c r="P335" s="53"/>
      <c r="Q335" s="53"/>
      <c r="R335" s="53"/>
      <c r="S335" s="53"/>
      <c r="T335" s="53"/>
      <c r="U335" s="53"/>
      <c r="V335" s="53"/>
      <c r="W335" s="53"/>
      <c r="X335" s="53"/>
      <c r="Y335" s="53"/>
      <c r="Z335" s="53"/>
    </row>
    <row r="336" spans="1:26" ht="12.75" customHeight="1">
      <c r="A336" s="53"/>
      <c r="B336" s="60" t="s">
        <v>812</v>
      </c>
      <c r="C336" s="61" t="s">
        <v>813</v>
      </c>
      <c r="D336" s="60" t="s">
        <v>888</v>
      </c>
      <c r="E336" s="60" t="s">
        <v>889</v>
      </c>
      <c r="F336" s="60" t="s">
        <v>888</v>
      </c>
      <c r="G336" s="60" t="s">
        <v>890</v>
      </c>
      <c r="H336" s="64" t="s">
        <v>893</v>
      </c>
      <c r="I336" s="63" t="s">
        <v>894</v>
      </c>
      <c r="J336" s="53"/>
      <c r="K336" s="53"/>
      <c r="L336" s="53"/>
      <c r="M336" s="53"/>
      <c r="N336" s="53"/>
      <c r="O336" s="53"/>
      <c r="P336" s="53"/>
      <c r="Q336" s="53"/>
      <c r="R336" s="53"/>
      <c r="S336" s="53"/>
      <c r="T336" s="53"/>
      <c r="U336" s="53"/>
      <c r="V336" s="53"/>
      <c r="W336" s="53"/>
      <c r="X336" s="53"/>
      <c r="Y336" s="53"/>
      <c r="Z336" s="53"/>
    </row>
    <row r="337" spans="1:26" ht="12.75" customHeight="1">
      <c r="A337" s="53"/>
      <c r="B337" s="60" t="s">
        <v>812</v>
      </c>
      <c r="C337" s="61" t="s">
        <v>813</v>
      </c>
      <c r="D337" s="60" t="s">
        <v>888</v>
      </c>
      <c r="E337" s="60" t="s">
        <v>889</v>
      </c>
      <c r="F337" s="60" t="s">
        <v>888</v>
      </c>
      <c r="G337" s="60" t="s">
        <v>890</v>
      </c>
      <c r="H337" s="64" t="s">
        <v>895</v>
      </c>
      <c r="I337" s="63" t="s">
        <v>896</v>
      </c>
      <c r="J337" s="53"/>
      <c r="K337" s="53"/>
      <c r="L337" s="53"/>
      <c r="M337" s="53"/>
      <c r="N337" s="53"/>
      <c r="O337" s="53"/>
      <c r="P337" s="53"/>
      <c r="Q337" s="53"/>
      <c r="R337" s="53"/>
      <c r="S337" s="53"/>
      <c r="T337" s="53"/>
      <c r="U337" s="53"/>
      <c r="V337" s="53"/>
      <c r="W337" s="53"/>
      <c r="X337" s="53"/>
      <c r="Y337" s="53"/>
      <c r="Z337" s="53"/>
    </row>
    <row r="338" spans="1:26" ht="12.75" customHeight="1">
      <c r="A338" s="53"/>
      <c r="B338" s="60" t="s">
        <v>812</v>
      </c>
      <c r="C338" s="61" t="s">
        <v>813</v>
      </c>
      <c r="D338" s="60" t="s">
        <v>888</v>
      </c>
      <c r="E338" s="60" t="s">
        <v>889</v>
      </c>
      <c r="F338" s="60" t="s">
        <v>888</v>
      </c>
      <c r="G338" s="60" t="s">
        <v>890</v>
      </c>
      <c r="H338" s="64" t="s">
        <v>897</v>
      </c>
      <c r="I338" s="63" t="s">
        <v>898</v>
      </c>
      <c r="J338" s="53"/>
      <c r="K338" s="53"/>
      <c r="L338" s="53"/>
      <c r="M338" s="53"/>
      <c r="N338" s="53"/>
      <c r="O338" s="53"/>
      <c r="P338" s="53"/>
      <c r="Q338" s="53"/>
      <c r="R338" s="53"/>
      <c r="S338" s="53"/>
      <c r="T338" s="53"/>
      <c r="U338" s="53"/>
      <c r="V338" s="53"/>
      <c r="W338" s="53"/>
      <c r="X338" s="53"/>
      <c r="Y338" s="53"/>
      <c r="Z338" s="53"/>
    </row>
    <row r="339" spans="1:26" ht="12.75" customHeight="1">
      <c r="A339" s="53"/>
      <c r="B339" s="60" t="s">
        <v>812</v>
      </c>
      <c r="C339" s="61" t="s">
        <v>813</v>
      </c>
      <c r="D339" s="60" t="s">
        <v>888</v>
      </c>
      <c r="E339" s="60" t="s">
        <v>889</v>
      </c>
      <c r="F339" s="60" t="s">
        <v>899</v>
      </c>
      <c r="G339" s="60" t="s">
        <v>900</v>
      </c>
      <c r="H339" s="64"/>
      <c r="I339" s="63"/>
      <c r="J339" s="53"/>
      <c r="K339" s="53"/>
      <c r="L339" s="53"/>
      <c r="M339" s="53"/>
      <c r="N339" s="53"/>
      <c r="O339" s="53"/>
      <c r="P339" s="53"/>
      <c r="Q339" s="53"/>
      <c r="R339" s="53"/>
      <c r="S339" s="53"/>
      <c r="T339" s="53"/>
      <c r="U339" s="53"/>
      <c r="V339" s="53"/>
      <c r="W339" s="53"/>
      <c r="X339" s="53"/>
      <c r="Y339" s="53"/>
      <c r="Z339" s="53"/>
    </row>
    <row r="340" spans="1:26" ht="12.75" customHeight="1">
      <c r="A340" s="53"/>
      <c r="B340" s="60" t="s">
        <v>812</v>
      </c>
      <c r="C340" s="61" t="s">
        <v>813</v>
      </c>
      <c r="D340" s="60" t="s">
        <v>888</v>
      </c>
      <c r="E340" s="60" t="s">
        <v>889</v>
      </c>
      <c r="F340" s="60" t="s">
        <v>901</v>
      </c>
      <c r="G340" s="60" t="s">
        <v>902</v>
      </c>
      <c r="H340" s="64"/>
      <c r="I340" s="63"/>
      <c r="J340" s="53"/>
      <c r="K340" s="53"/>
      <c r="L340" s="53"/>
      <c r="M340" s="53"/>
      <c r="N340" s="53"/>
      <c r="O340" s="53"/>
      <c r="P340" s="53"/>
      <c r="Q340" s="53"/>
      <c r="R340" s="53"/>
      <c r="S340" s="53"/>
      <c r="T340" s="53"/>
      <c r="U340" s="53"/>
      <c r="V340" s="53"/>
      <c r="W340" s="53"/>
      <c r="X340" s="53"/>
      <c r="Y340" s="53"/>
      <c r="Z340" s="53"/>
    </row>
    <row r="341" spans="1:26" ht="12.75" customHeight="1">
      <c r="A341" s="53"/>
      <c r="B341" s="60" t="s">
        <v>812</v>
      </c>
      <c r="C341" s="61" t="s">
        <v>813</v>
      </c>
      <c r="D341" s="60" t="s">
        <v>888</v>
      </c>
      <c r="E341" s="60" t="s">
        <v>889</v>
      </c>
      <c r="F341" s="60" t="s">
        <v>903</v>
      </c>
      <c r="G341" s="60" t="s">
        <v>904</v>
      </c>
      <c r="H341" s="64"/>
      <c r="I341" s="63"/>
      <c r="J341" s="53"/>
      <c r="K341" s="53"/>
      <c r="L341" s="53"/>
      <c r="M341" s="53"/>
      <c r="N341" s="53"/>
      <c r="O341" s="53"/>
      <c r="P341" s="53"/>
      <c r="Q341" s="53"/>
      <c r="R341" s="53"/>
      <c r="S341" s="53"/>
      <c r="T341" s="53"/>
      <c r="U341" s="53"/>
      <c r="V341" s="53"/>
      <c r="W341" s="53"/>
      <c r="X341" s="53"/>
      <c r="Y341" s="53"/>
      <c r="Z341" s="53"/>
    </row>
    <row r="342" spans="1:26" ht="12.75" customHeight="1">
      <c r="A342" s="53"/>
      <c r="B342" s="60" t="s">
        <v>812</v>
      </c>
      <c r="C342" s="61" t="s">
        <v>813</v>
      </c>
      <c r="D342" s="60" t="s">
        <v>888</v>
      </c>
      <c r="E342" s="60" t="s">
        <v>889</v>
      </c>
      <c r="F342" s="60" t="s">
        <v>905</v>
      </c>
      <c r="G342" s="60" t="s">
        <v>906</v>
      </c>
      <c r="H342" s="64"/>
      <c r="I342" s="63"/>
      <c r="J342" s="53"/>
      <c r="K342" s="53"/>
      <c r="L342" s="53"/>
      <c r="M342" s="53"/>
      <c r="N342" s="53"/>
      <c r="O342" s="53"/>
      <c r="P342" s="53"/>
      <c r="Q342" s="53"/>
      <c r="R342" s="53"/>
      <c r="S342" s="53"/>
      <c r="T342" s="53"/>
      <c r="U342" s="53"/>
      <c r="V342" s="53"/>
      <c r="W342" s="53"/>
      <c r="X342" s="53"/>
      <c r="Y342" s="53"/>
      <c r="Z342" s="53"/>
    </row>
    <row r="343" spans="1:26" ht="12.75" customHeight="1">
      <c r="A343" s="53"/>
      <c r="B343" s="60" t="s">
        <v>812</v>
      </c>
      <c r="C343" s="61" t="s">
        <v>813</v>
      </c>
      <c r="D343" s="60" t="s">
        <v>888</v>
      </c>
      <c r="E343" s="60" t="s">
        <v>889</v>
      </c>
      <c r="F343" s="60" t="s">
        <v>907</v>
      </c>
      <c r="G343" s="60" t="s">
        <v>908</v>
      </c>
      <c r="H343" s="64"/>
      <c r="I343" s="63"/>
      <c r="J343" s="53"/>
      <c r="K343" s="53"/>
      <c r="L343" s="53"/>
      <c r="M343" s="53"/>
      <c r="N343" s="53"/>
      <c r="O343" s="53"/>
      <c r="P343" s="53"/>
      <c r="Q343" s="53"/>
      <c r="R343" s="53"/>
      <c r="S343" s="53"/>
      <c r="T343" s="53"/>
      <c r="U343" s="53"/>
      <c r="V343" s="53"/>
      <c r="W343" s="53"/>
      <c r="X343" s="53"/>
      <c r="Y343" s="53"/>
      <c r="Z343" s="53"/>
    </row>
    <row r="344" spans="1:26" ht="12.75" customHeight="1">
      <c r="A344" s="53"/>
      <c r="B344" s="60" t="s">
        <v>812</v>
      </c>
      <c r="C344" s="61" t="s">
        <v>813</v>
      </c>
      <c r="D344" s="60" t="s">
        <v>888</v>
      </c>
      <c r="E344" s="60" t="s">
        <v>889</v>
      </c>
      <c r="F344" s="60" t="s">
        <v>909</v>
      </c>
      <c r="G344" s="60" t="s">
        <v>910</v>
      </c>
      <c r="H344" s="64"/>
      <c r="I344" s="63"/>
      <c r="J344" s="53"/>
      <c r="K344" s="53"/>
      <c r="L344" s="53"/>
      <c r="M344" s="53"/>
      <c r="N344" s="53"/>
      <c r="O344" s="53"/>
      <c r="P344" s="53"/>
      <c r="Q344" s="53"/>
      <c r="R344" s="53"/>
      <c r="S344" s="53"/>
      <c r="T344" s="53"/>
      <c r="U344" s="53"/>
      <c r="V344" s="53"/>
      <c r="W344" s="53"/>
      <c r="X344" s="53"/>
      <c r="Y344" s="53"/>
      <c r="Z344" s="53"/>
    </row>
    <row r="345" spans="1:26" ht="12.75" customHeight="1">
      <c r="A345" s="53"/>
      <c r="B345" s="60" t="s">
        <v>812</v>
      </c>
      <c r="C345" s="61" t="s">
        <v>813</v>
      </c>
      <c r="D345" s="60" t="s">
        <v>911</v>
      </c>
      <c r="E345" s="60" t="s">
        <v>912</v>
      </c>
      <c r="F345" s="60" t="s">
        <v>911</v>
      </c>
      <c r="G345" s="60" t="s">
        <v>913</v>
      </c>
      <c r="H345" s="64" t="s">
        <v>579</v>
      </c>
      <c r="I345" s="63" t="s">
        <v>914</v>
      </c>
      <c r="J345" s="53"/>
      <c r="K345" s="53"/>
      <c r="L345" s="53"/>
      <c r="M345" s="53"/>
      <c r="N345" s="53"/>
      <c r="O345" s="53"/>
      <c r="P345" s="53"/>
      <c r="Q345" s="53"/>
      <c r="R345" s="53"/>
      <c r="S345" s="53"/>
      <c r="T345" s="53"/>
      <c r="U345" s="53"/>
      <c r="V345" s="53"/>
      <c r="W345" s="53"/>
      <c r="X345" s="53"/>
      <c r="Y345" s="53"/>
      <c r="Z345" s="53"/>
    </row>
    <row r="346" spans="1:26" ht="12.75" customHeight="1">
      <c r="A346" s="53"/>
      <c r="B346" s="60" t="s">
        <v>812</v>
      </c>
      <c r="C346" s="61" t="s">
        <v>813</v>
      </c>
      <c r="D346" s="60" t="s">
        <v>911</v>
      </c>
      <c r="E346" s="60" t="s">
        <v>912</v>
      </c>
      <c r="F346" s="60" t="s">
        <v>911</v>
      </c>
      <c r="G346" s="60" t="s">
        <v>913</v>
      </c>
      <c r="H346" s="64" t="s">
        <v>915</v>
      </c>
      <c r="I346" s="63" t="s">
        <v>916</v>
      </c>
      <c r="J346" s="53"/>
      <c r="K346" s="53"/>
      <c r="L346" s="53"/>
      <c r="M346" s="53"/>
      <c r="N346" s="53"/>
      <c r="O346" s="53"/>
      <c r="P346" s="53"/>
      <c r="Q346" s="53"/>
      <c r="R346" s="53"/>
      <c r="S346" s="53"/>
      <c r="T346" s="53"/>
      <c r="U346" s="53"/>
      <c r="V346" s="53"/>
      <c r="W346" s="53"/>
      <c r="X346" s="53"/>
      <c r="Y346" s="53"/>
      <c r="Z346" s="53"/>
    </row>
    <row r="347" spans="1:26" ht="12.75" customHeight="1">
      <c r="A347" s="53"/>
      <c r="B347" s="60" t="s">
        <v>812</v>
      </c>
      <c r="C347" s="61" t="s">
        <v>813</v>
      </c>
      <c r="D347" s="60" t="s">
        <v>911</v>
      </c>
      <c r="E347" s="60" t="s">
        <v>912</v>
      </c>
      <c r="F347" s="60" t="s">
        <v>911</v>
      </c>
      <c r="G347" s="60" t="s">
        <v>913</v>
      </c>
      <c r="H347" s="64" t="s">
        <v>917</v>
      </c>
      <c r="I347" s="63" t="s">
        <v>918</v>
      </c>
      <c r="J347" s="53"/>
      <c r="K347" s="53"/>
      <c r="L347" s="53"/>
      <c r="M347" s="53"/>
      <c r="N347" s="53"/>
      <c r="O347" s="53"/>
      <c r="P347" s="53"/>
      <c r="Q347" s="53"/>
      <c r="R347" s="53"/>
      <c r="S347" s="53"/>
      <c r="T347" s="53"/>
      <c r="U347" s="53"/>
      <c r="V347" s="53"/>
      <c r="W347" s="53"/>
      <c r="X347" s="53"/>
      <c r="Y347" s="53"/>
      <c r="Z347" s="53"/>
    </row>
    <row r="348" spans="1:26" ht="12.75" customHeight="1">
      <c r="A348" s="53"/>
      <c r="B348" s="60" t="s">
        <v>812</v>
      </c>
      <c r="C348" s="61" t="s">
        <v>813</v>
      </c>
      <c r="D348" s="60" t="s">
        <v>911</v>
      </c>
      <c r="E348" s="60" t="s">
        <v>912</v>
      </c>
      <c r="F348" s="60" t="s">
        <v>919</v>
      </c>
      <c r="G348" s="60" t="s">
        <v>920</v>
      </c>
      <c r="H348" s="64"/>
      <c r="I348" s="63"/>
      <c r="J348" s="53"/>
      <c r="K348" s="53"/>
      <c r="L348" s="53"/>
      <c r="M348" s="53"/>
      <c r="N348" s="53"/>
      <c r="O348" s="53"/>
      <c r="P348" s="53"/>
      <c r="Q348" s="53"/>
      <c r="R348" s="53"/>
      <c r="S348" s="53"/>
      <c r="T348" s="53"/>
      <c r="U348" s="53"/>
      <c r="V348" s="53"/>
      <c r="W348" s="53"/>
      <c r="X348" s="53"/>
      <c r="Y348" s="53"/>
      <c r="Z348" s="53"/>
    </row>
    <row r="349" spans="1:26" ht="12.75" customHeight="1">
      <c r="A349" s="53"/>
      <c r="B349" s="60" t="s">
        <v>812</v>
      </c>
      <c r="C349" s="61" t="s">
        <v>813</v>
      </c>
      <c r="D349" s="60" t="s">
        <v>911</v>
      </c>
      <c r="E349" s="60" t="s">
        <v>912</v>
      </c>
      <c r="F349" s="60" t="s">
        <v>921</v>
      </c>
      <c r="G349" s="60" t="s">
        <v>922</v>
      </c>
      <c r="H349" s="64"/>
      <c r="I349" s="63"/>
      <c r="J349" s="53"/>
      <c r="K349" s="53"/>
      <c r="L349" s="53"/>
      <c r="M349" s="53"/>
      <c r="N349" s="53"/>
      <c r="O349" s="53"/>
      <c r="P349" s="53"/>
      <c r="Q349" s="53"/>
      <c r="R349" s="53"/>
      <c r="S349" s="53"/>
      <c r="T349" s="53"/>
      <c r="U349" s="53"/>
      <c r="V349" s="53"/>
      <c r="W349" s="53"/>
      <c r="X349" s="53"/>
      <c r="Y349" s="53"/>
      <c r="Z349" s="53"/>
    </row>
    <row r="350" spans="1:26" ht="12.75" customHeight="1">
      <c r="A350" s="53"/>
      <c r="B350" s="60" t="s">
        <v>812</v>
      </c>
      <c r="C350" s="61" t="s">
        <v>813</v>
      </c>
      <c r="D350" s="60" t="s">
        <v>911</v>
      </c>
      <c r="E350" s="60" t="s">
        <v>912</v>
      </c>
      <c r="F350" s="60" t="s">
        <v>923</v>
      </c>
      <c r="G350" s="60" t="s">
        <v>924</v>
      </c>
      <c r="H350" s="64"/>
      <c r="I350" s="63"/>
      <c r="J350" s="53"/>
      <c r="K350" s="53"/>
      <c r="L350" s="53"/>
      <c r="M350" s="53"/>
      <c r="N350" s="53"/>
      <c r="O350" s="53"/>
      <c r="P350" s="53"/>
      <c r="Q350" s="53"/>
      <c r="R350" s="53"/>
      <c r="S350" s="53"/>
      <c r="T350" s="53"/>
      <c r="U350" s="53"/>
      <c r="V350" s="53"/>
      <c r="W350" s="53"/>
      <c r="X350" s="53"/>
      <c r="Y350" s="53"/>
      <c r="Z350" s="53"/>
    </row>
    <row r="351" spans="1:26" ht="12.75" customHeight="1">
      <c r="A351" s="53"/>
      <c r="B351" s="60" t="s">
        <v>812</v>
      </c>
      <c r="C351" s="61" t="s">
        <v>813</v>
      </c>
      <c r="D351" s="60" t="s">
        <v>911</v>
      </c>
      <c r="E351" s="60" t="s">
        <v>912</v>
      </c>
      <c r="F351" s="60" t="s">
        <v>925</v>
      </c>
      <c r="G351" s="60" t="s">
        <v>926</v>
      </c>
      <c r="H351" s="64"/>
      <c r="I351" s="63"/>
      <c r="J351" s="53"/>
      <c r="K351" s="53"/>
      <c r="L351" s="53"/>
      <c r="M351" s="53"/>
      <c r="N351" s="53"/>
      <c r="O351" s="53"/>
      <c r="P351" s="53"/>
      <c r="Q351" s="53"/>
      <c r="R351" s="53"/>
      <c r="S351" s="53"/>
      <c r="T351" s="53"/>
      <c r="U351" s="53"/>
      <c r="V351" s="53"/>
      <c r="W351" s="53"/>
      <c r="X351" s="53"/>
      <c r="Y351" s="53"/>
      <c r="Z351" s="53"/>
    </row>
    <row r="352" spans="1:26" ht="12.75" customHeight="1">
      <c r="A352" s="53"/>
      <c r="B352" s="60" t="s">
        <v>812</v>
      </c>
      <c r="C352" s="61" t="s">
        <v>813</v>
      </c>
      <c r="D352" s="60" t="s">
        <v>911</v>
      </c>
      <c r="E352" s="60" t="s">
        <v>912</v>
      </c>
      <c r="F352" s="60" t="s">
        <v>927</v>
      </c>
      <c r="G352" s="60" t="s">
        <v>928</v>
      </c>
      <c r="H352" s="64"/>
      <c r="I352" s="63"/>
      <c r="J352" s="53"/>
      <c r="K352" s="53"/>
      <c r="L352" s="53"/>
      <c r="M352" s="53"/>
      <c r="N352" s="53"/>
      <c r="O352" s="53"/>
      <c r="P352" s="53"/>
      <c r="Q352" s="53"/>
      <c r="R352" s="53"/>
      <c r="S352" s="53"/>
      <c r="T352" s="53"/>
      <c r="U352" s="53"/>
      <c r="V352" s="53"/>
      <c r="W352" s="53"/>
      <c r="X352" s="53"/>
      <c r="Y352" s="53"/>
      <c r="Z352" s="53"/>
    </row>
    <row r="353" spans="1:26" ht="12.75" customHeight="1">
      <c r="A353" s="53"/>
      <c r="B353" s="60" t="s">
        <v>812</v>
      </c>
      <c r="C353" s="61" t="s">
        <v>813</v>
      </c>
      <c r="D353" s="60" t="s">
        <v>911</v>
      </c>
      <c r="E353" s="60" t="s">
        <v>912</v>
      </c>
      <c r="F353" s="60" t="s">
        <v>929</v>
      </c>
      <c r="G353" s="60" t="s">
        <v>930</v>
      </c>
      <c r="H353" s="64"/>
      <c r="I353" s="63"/>
      <c r="J353" s="53"/>
      <c r="K353" s="53"/>
      <c r="L353" s="53"/>
      <c r="M353" s="53"/>
      <c r="N353" s="53"/>
      <c r="O353" s="53"/>
      <c r="P353" s="53"/>
      <c r="Q353" s="53"/>
      <c r="R353" s="53"/>
      <c r="S353" s="53"/>
      <c r="T353" s="53"/>
      <c r="U353" s="53"/>
      <c r="V353" s="53"/>
      <c r="W353" s="53"/>
      <c r="X353" s="53"/>
      <c r="Y353" s="53"/>
      <c r="Z353" s="53"/>
    </row>
    <row r="354" spans="1:26" ht="12.75" customHeight="1">
      <c r="A354" s="53"/>
      <c r="B354" s="60" t="s">
        <v>812</v>
      </c>
      <c r="C354" s="61" t="s">
        <v>813</v>
      </c>
      <c r="D354" s="60" t="s">
        <v>931</v>
      </c>
      <c r="E354" s="60" t="s">
        <v>932</v>
      </c>
      <c r="F354" s="60" t="s">
        <v>931</v>
      </c>
      <c r="G354" s="60" t="s">
        <v>933</v>
      </c>
      <c r="H354" s="64"/>
      <c r="I354" s="63"/>
      <c r="J354" s="53"/>
      <c r="K354" s="53"/>
      <c r="L354" s="53"/>
      <c r="M354" s="53"/>
      <c r="N354" s="53"/>
      <c r="O354" s="53"/>
      <c r="P354" s="53"/>
      <c r="Q354" s="53"/>
      <c r="R354" s="53"/>
      <c r="S354" s="53"/>
      <c r="T354" s="53"/>
      <c r="U354" s="53"/>
      <c r="V354" s="53"/>
      <c r="W354" s="53"/>
      <c r="X354" s="53"/>
      <c r="Y354" s="53"/>
      <c r="Z354" s="53"/>
    </row>
    <row r="355" spans="1:26" ht="12.75" customHeight="1">
      <c r="A355" s="53"/>
      <c r="B355" s="60" t="s">
        <v>812</v>
      </c>
      <c r="C355" s="61" t="s">
        <v>813</v>
      </c>
      <c r="D355" s="60" t="s">
        <v>931</v>
      </c>
      <c r="E355" s="60" t="s">
        <v>932</v>
      </c>
      <c r="F355" s="60" t="s">
        <v>934</v>
      </c>
      <c r="G355" s="60" t="s">
        <v>935</v>
      </c>
      <c r="H355" s="64"/>
      <c r="I355" s="63"/>
      <c r="J355" s="53"/>
      <c r="K355" s="53"/>
      <c r="L355" s="53"/>
      <c r="M355" s="53"/>
      <c r="N355" s="53"/>
      <c r="O355" s="53"/>
      <c r="P355" s="53"/>
      <c r="Q355" s="53"/>
      <c r="R355" s="53"/>
      <c r="S355" s="53"/>
      <c r="T355" s="53"/>
      <c r="U355" s="53"/>
      <c r="V355" s="53"/>
      <c r="W355" s="53"/>
      <c r="X355" s="53"/>
      <c r="Y355" s="53"/>
      <c r="Z355" s="53"/>
    </row>
    <row r="356" spans="1:26" ht="12.75" customHeight="1">
      <c r="A356" s="53"/>
      <c r="B356" s="60" t="s">
        <v>812</v>
      </c>
      <c r="C356" s="61" t="s">
        <v>813</v>
      </c>
      <c r="D356" s="60" t="s">
        <v>931</v>
      </c>
      <c r="E356" s="60" t="s">
        <v>932</v>
      </c>
      <c r="F356" s="60" t="s">
        <v>936</v>
      </c>
      <c r="G356" s="60" t="s">
        <v>937</v>
      </c>
      <c r="H356" s="64"/>
      <c r="I356" s="63"/>
      <c r="J356" s="53"/>
      <c r="K356" s="53"/>
      <c r="L356" s="53"/>
      <c r="M356" s="53"/>
      <c r="N356" s="53"/>
      <c r="O356" s="53"/>
      <c r="P356" s="53"/>
      <c r="Q356" s="53"/>
      <c r="R356" s="53"/>
      <c r="S356" s="53"/>
      <c r="T356" s="53"/>
      <c r="U356" s="53"/>
      <c r="V356" s="53"/>
      <c r="W356" s="53"/>
      <c r="X356" s="53"/>
      <c r="Y356" s="53"/>
      <c r="Z356" s="53"/>
    </row>
    <row r="357" spans="1:26" ht="12.75" customHeight="1">
      <c r="A357" s="53"/>
      <c r="B357" s="60" t="s">
        <v>812</v>
      </c>
      <c r="C357" s="61" t="s">
        <v>813</v>
      </c>
      <c r="D357" s="60" t="s">
        <v>931</v>
      </c>
      <c r="E357" s="60" t="s">
        <v>932</v>
      </c>
      <c r="F357" s="60" t="s">
        <v>938</v>
      </c>
      <c r="G357" s="60" t="s">
        <v>939</v>
      </c>
      <c r="H357" s="64"/>
      <c r="I357" s="63"/>
      <c r="J357" s="53"/>
      <c r="K357" s="53"/>
      <c r="L357" s="53"/>
      <c r="M357" s="53"/>
      <c r="N357" s="53"/>
      <c r="O357" s="53"/>
      <c r="P357" s="53"/>
      <c r="Q357" s="53"/>
      <c r="R357" s="53"/>
      <c r="S357" s="53"/>
      <c r="T357" s="53"/>
      <c r="U357" s="53"/>
      <c r="V357" s="53"/>
      <c r="W357" s="53"/>
      <c r="X357" s="53"/>
      <c r="Y357" s="53"/>
      <c r="Z357" s="53"/>
    </row>
    <row r="358" spans="1:26" ht="12.75" customHeight="1">
      <c r="A358" s="53"/>
      <c r="B358" s="60" t="s">
        <v>812</v>
      </c>
      <c r="C358" s="61" t="s">
        <v>813</v>
      </c>
      <c r="D358" s="60" t="s">
        <v>940</v>
      </c>
      <c r="E358" s="60" t="s">
        <v>941</v>
      </c>
      <c r="F358" s="60" t="s">
        <v>940</v>
      </c>
      <c r="G358" s="60" t="s">
        <v>942</v>
      </c>
      <c r="H358" s="64" t="s">
        <v>940</v>
      </c>
      <c r="I358" s="63" t="s">
        <v>943</v>
      </c>
      <c r="J358" s="53"/>
      <c r="K358" s="53"/>
      <c r="L358" s="53"/>
      <c r="M358" s="53"/>
      <c r="N358" s="53"/>
      <c r="O358" s="53"/>
      <c r="P358" s="53"/>
      <c r="Q358" s="53"/>
      <c r="R358" s="53"/>
      <c r="S358" s="53"/>
      <c r="T358" s="53"/>
      <c r="U358" s="53"/>
      <c r="V358" s="53"/>
      <c r="W358" s="53"/>
      <c r="X358" s="53"/>
      <c r="Y358" s="53"/>
      <c r="Z358" s="53"/>
    </row>
    <row r="359" spans="1:26" ht="12.75" customHeight="1">
      <c r="A359" s="53"/>
      <c r="B359" s="60" t="s">
        <v>812</v>
      </c>
      <c r="C359" s="61" t="s">
        <v>813</v>
      </c>
      <c r="D359" s="60" t="s">
        <v>940</v>
      </c>
      <c r="E359" s="60" t="s">
        <v>941</v>
      </c>
      <c r="F359" s="60" t="s">
        <v>940</v>
      </c>
      <c r="G359" s="60" t="s">
        <v>942</v>
      </c>
      <c r="H359" s="64" t="s">
        <v>944</v>
      </c>
      <c r="I359" s="63" t="s">
        <v>945</v>
      </c>
      <c r="J359" s="53"/>
      <c r="K359" s="53"/>
      <c r="L359" s="53"/>
      <c r="M359" s="53"/>
      <c r="N359" s="53"/>
      <c r="O359" s="53"/>
      <c r="P359" s="53"/>
      <c r="Q359" s="53"/>
      <c r="R359" s="53"/>
      <c r="S359" s="53"/>
      <c r="T359" s="53"/>
      <c r="U359" s="53"/>
      <c r="V359" s="53"/>
      <c r="W359" s="53"/>
      <c r="X359" s="53"/>
      <c r="Y359" s="53"/>
      <c r="Z359" s="53"/>
    </row>
    <row r="360" spans="1:26" ht="12.75" customHeight="1">
      <c r="A360" s="53"/>
      <c r="B360" s="60" t="s">
        <v>812</v>
      </c>
      <c r="C360" s="61" t="s">
        <v>813</v>
      </c>
      <c r="D360" s="60" t="s">
        <v>940</v>
      </c>
      <c r="E360" s="60" t="s">
        <v>941</v>
      </c>
      <c r="F360" s="60" t="s">
        <v>940</v>
      </c>
      <c r="G360" s="60" t="s">
        <v>942</v>
      </c>
      <c r="H360" s="64" t="s">
        <v>946</v>
      </c>
      <c r="I360" s="63" t="s">
        <v>947</v>
      </c>
      <c r="J360" s="53"/>
      <c r="K360" s="53"/>
      <c r="L360" s="53"/>
      <c r="M360" s="53"/>
      <c r="N360" s="53"/>
      <c r="O360" s="53"/>
      <c r="P360" s="53"/>
      <c r="Q360" s="53"/>
      <c r="R360" s="53"/>
      <c r="S360" s="53"/>
      <c r="T360" s="53"/>
      <c r="U360" s="53"/>
      <c r="V360" s="53"/>
      <c r="W360" s="53"/>
      <c r="X360" s="53"/>
      <c r="Y360" s="53"/>
      <c r="Z360" s="53"/>
    </row>
    <row r="361" spans="1:26" ht="12.75" customHeight="1">
      <c r="A361" s="53"/>
      <c r="B361" s="60" t="s">
        <v>812</v>
      </c>
      <c r="C361" s="61" t="s">
        <v>813</v>
      </c>
      <c r="D361" s="60" t="s">
        <v>940</v>
      </c>
      <c r="E361" s="60" t="s">
        <v>941</v>
      </c>
      <c r="F361" s="60" t="s">
        <v>940</v>
      </c>
      <c r="G361" s="60" t="s">
        <v>942</v>
      </c>
      <c r="H361" s="64" t="s">
        <v>948</v>
      </c>
      <c r="I361" s="63" t="s">
        <v>949</v>
      </c>
      <c r="J361" s="53"/>
      <c r="K361" s="53"/>
      <c r="L361" s="53"/>
      <c r="M361" s="53"/>
      <c r="N361" s="53"/>
      <c r="O361" s="53"/>
      <c r="P361" s="53"/>
      <c r="Q361" s="53"/>
      <c r="R361" s="53"/>
      <c r="S361" s="53"/>
      <c r="T361" s="53"/>
      <c r="U361" s="53"/>
      <c r="V361" s="53"/>
      <c r="W361" s="53"/>
      <c r="X361" s="53"/>
      <c r="Y361" s="53"/>
      <c r="Z361" s="53"/>
    </row>
    <row r="362" spans="1:26" ht="12.75" customHeight="1">
      <c r="A362" s="53"/>
      <c r="B362" s="60" t="s">
        <v>812</v>
      </c>
      <c r="C362" s="61" t="s">
        <v>813</v>
      </c>
      <c r="D362" s="60" t="s">
        <v>940</v>
      </c>
      <c r="E362" s="60" t="s">
        <v>941</v>
      </c>
      <c r="F362" s="60" t="s">
        <v>940</v>
      </c>
      <c r="G362" s="60" t="s">
        <v>942</v>
      </c>
      <c r="H362" s="64" t="s">
        <v>950</v>
      </c>
      <c r="I362" s="63" t="s">
        <v>951</v>
      </c>
      <c r="J362" s="53"/>
      <c r="K362" s="53"/>
      <c r="L362" s="53"/>
      <c r="M362" s="53"/>
      <c r="N362" s="53"/>
      <c r="O362" s="53"/>
      <c r="P362" s="53"/>
      <c r="Q362" s="53"/>
      <c r="R362" s="53"/>
      <c r="S362" s="53"/>
      <c r="T362" s="53"/>
      <c r="U362" s="53"/>
      <c r="V362" s="53"/>
      <c r="W362" s="53"/>
      <c r="X362" s="53"/>
      <c r="Y362" s="53"/>
      <c r="Z362" s="53"/>
    </row>
    <row r="363" spans="1:26" ht="12.75" customHeight="1">
      <c r="A363" s="53"/>
      <c r="B363" s="60" t="s">
        <v>812</v>
      </c>
      <c r="C363" s="61" t="s">
        <v>813</v>
      </c>
      <c r="D363" s="60" t="s">
        <v>940</v>
      </c>
      <c r="E363" s="60" t="s">
        <v>941</v>
      </c>
      <c r="F363" s="60" t="s">
        <v>136</v>
      </c>
      <c r="G363" s="60" t="s">
        <v>952</v>
      </c>
      <c r="H363" s="64"/>
      <c r="I363" s="63"/>
      <c r="J363" s="53"/>
      <c r="K363" s="53"/>
      <c r="L363" s="53"/>
      <c r="M363" s="53"/>
      <c r="N363" s="53"/>
      <c r="O363" s="53"/>
      <c r="P363" s="53"/>
      <c r="Q363" s="53"/>
      <c r="R363" s="53"/>
      <c r="S363" s="53"/>
      <c r="T363" s="53"/>
      <c r="U363" s="53"/>
      <c r="V363" s="53"/>
      <c r="W363" s="53"/>
      <c r="X363" s="53"/>
      <c r="Y363" s="53"/>
      <c r="Z363" s="53"/>
    </row>
    <row r="364" spans="1:26" ht="12.75" customHeight="1">
      <c r="A364" s="53"/>
      <c r="B364" s="60" t="s">
        <v>812</v>
      </c>
      <c r="C364" s="61" t="s">
        <v>813</v>
      </c>
      <c r="D364" s="60" t="s">
        <v>940</v>
      </c>
      <c r="E364" s="60" t="s">
        <v>941</v>
      </c>
      <c r="F364" s="60" t="s">
        <v>953</v>
      </c>
      <c r="G364" s="60" t="s">
        <v>954</v>
      </c>
      <c r="H364" s="64"/>
      <c r="I364" s="63"/>
      <c r="J364" s="53"/>
      <c r="K364" s="53"/>
      <c r="L364" s="53"/>
      <c r="M364" s="53"/>
      <c r="N364" s="53"/>
      <c r="O364" s="53"/>
      <c r="P364" s="53"/>
      <c r="Q364" s="53"/>
      <c r="R364" s="53"/>
      <c r="S364" s="53"/>
      <c r="T364" s="53"/>
      <c r="U364" s="53"/>
      <c r="V364" s="53"/>
      <c r="W364" s="53"/>
      <c r="X364" s="53"/>
      <c r="Y364" s="53"/>
      <c r="Z364" s="53"/>
    </row>
    <row r="365" spans="1:26" ht="12.75" customHeight="1">
      <c r="A365" s="53"/>
      <c r="B365" s="60" t="s">
        <v>812</v>
      </c>
      <c r="C365" s="61" t="s">
        <v>813</v>
      </c>
      <c r="D365" s="60" t="s">
        <v>940</v>
      </c>
      <c r="E365" s="60" t="s">
        <v>941</v>
      </c>
      <c r="F365" s="60" t="s">
        <v>955</v>
      </c>
      <c r="G365" s="60" t="s">
        <v>956</v>
      </c>
      <c r="H365" s="64"/>
      <c r="I365" s="63"/>
      <c r="J365" s="53"/>
      <c r="K365" s="53"/>
      <c r="L365" s="53"/>
      <c r="M365" s="53"/>
      <c r="N365" s="53"/>
      <c r="O365" s="53"/>
      <c r="P365" s="53"/>
      <c r="Q365" s="53"/>
      <c r="R365" s="53"/>
      <c r="S365" s="53"/>
      <c r="T365" s="53"/>
      <c r="U365" s="53"/>
      <c r="V365" s="53"/>
      <c r="W365" s="53"/>
      <c r="X365" s="53"/>
      <c r="Y365" s="53"/>
      <c r="Z365" s="53"/>
    </row>
    <row r="366" spans="1:26" ht="12.75" customHeight="1">
      <c r="A366" s="53"/>
      <c r="B366" s="60" t="s">
        <v>812</v>
      </c>
      <c r="C366" s="61" t="s">
        <v>813</v>
      </c>
      <c r="D366" s="60" t="s">
        <v>940</v>
      </c>
      <c r="E366" s="60" t="s">
        <v>941</v>
      </c>
      <c r="F366" s="60" t="s">
        <v>456</v>
      </c>
      <c r="G366" s="60" t="s">
        <v>957</v>
      </c>
      <c r="H366" s="64"/>
      <c r="I366" s="63"/>
      <c r="J366" s="53"/>
      <c r="K366" s="53"/>
      <c r="L366" s="53"/>
      <c r="M366" s="53"/>
      <c r="N366" s="53"/>
      <c r="O366" s="53"/>
      <c r="P366" s="53"/>
      <c r="Q366" s="53"/>
      <c r="R366" s="53"/>
      <c r="S366" s="53"/>
      <c r="T366" s="53"/>
      <c r="U366" s="53"/>
      <c r="V366" s="53"/>
      <c r="W366" s="53"/>
      <c r="X366" s="53"/>
      <c r="Y366" s="53"/>
      <c r="Z366" s="53"/>
    </row>
    <row r="367" spans="1:26" ht="12.75" customHeight="1">
      <c r="A367" s="53"/>
      <c r="B367" s="60" t="s">
        <v>812</v>
      </c>
      <c r="C367" s="61" t="s">
        <v>813</v>
      </c>
      <c r="D367" s="60" t="s">
        <v>940</v>
      </c>
      <c r="E367" s="60" t="s">
        <v>941</v>
      </c>
      <c r="F367" s="60" t="s">
        <v>958</v>
      </c>
      <c r="G367" s="60" t="s">
        <v>959</v>
      </c>
      <c r="H367" s="64"/>
      <c r="I367" s="63"/>
      <c r="J367" s="53"/>
      <c r="K367" s="53"/>
      <c r="L367" s="53"/>
      <c r="M367" s="53"/>
      <c r="N367" s="53"/>
      <c r="O367" s="53"/>
      <c r="P367" s="53"/>
      <c r="Q367" s="53"/>
      <c r="R367" s="53"/>
      <c r="S367" s="53"/>
      <c r="T367" s="53"/>
      <c r="U367" s="53"/>
      <c r="V367" s="53"/>
      <c r="W367" s="53"/>
      <c r="X367" s="53"/>
      <c r="Y367" s="53"/>
      <c r="Z367" s="53"/>
    </row>
    <row r="368" spans="1:26" ht="12.75" customHeight="1">
      <c r="A368" s="53"/>
      <c r="B368" s="60" t="s">
        <v>812</v>
      </c>
      <c r="C368" s="61" t="s">
        <v>813</v>
      </c>
      <c r="D368" s="60" t="s">
        <v>940</v>
      </c>
      <c r="E368" s="60" t="s">
        <v>941</v>
      </c>
      <c r="F368" s="60" t="s">
        <v>960</v>
      </c>
      <c r="G368" s="60" t="s">
        <v>961</v>
      </c>
      <c r="H368" s="64"/>
      <c r="I368" s="63"/>
      <c r="J368" s="53"/>
      <c r="K368" s="53"/>
      <c r="L368" s="53"/>
      <c r="M368" s="53"/>
      <c r="N368" s="53"/>
      <c r="O368" s="53"/>
      <c r="P368" s="53"/>
      <c r="Q368" s="53"/>
      <c r="R368" s="53"/>
      <c r="S368" s="53"/>
      <c r="T368" s="53"/>
      <c r="U368" s="53"/>
      <c r="V368" s="53"/>
      <c r="W368" s="53"/>
      <c r="X368" s="53"/>
      <c r="Y368" s="53"/>
      <c r="Z368" s="53"/>
    </row>
    <row r="369" spans="1:26" ht="12.75" customHeight="1">
      <c r="A369" s="53"/>
      <c r="B369" s="60" t="s">
        <v>812</v>
      </c>
      <c r="C369" s="61" t="s">
        <v>813</v>
      </c>
      <c r="D369" s="60" t="s">
        <v>940</v>
      </c>
      <c r="E369" s="60" t="s">
        <v>941</v>
      </c>
      <c r="F369" s="60" t="s">
        <v>854</v>
      </c>
      <c r="G369" s="60" t="s">
        <v>962</v>
      </c>
      <c r="H369" s="64"/>
      <c r="I369" s="63"/>
      <c r="J369" s="53"/>
      <c r="K369" s="53"/>
      <c r="L369" s="53"/>
      <c r="M369" s="53"/>
      <c r="N369" s="53"/>
      <c r="O369" s="53"/>
      <c r="P369" s="53"/>
      <c r="Q369" s="53"/>
      <c r="R369" s="53"/>
      <c r="S369" s="53"/>
      <c r="T369" s="53"/>
      <c r="U369" s="53"/>
      <c r="V369" s="53"/>
      <c r="W369" s="53"/>
      <c r="X369" s="53"/>
      <c r="Y369" s="53"/>
      <c r="Z369" s="53"/>
    </row>
    <row r="370" spans="1:26" ht="12.75" customHeight="1">
      <c r="A370" s="53"/>
      <c r="B370" s="60" t="s">
        <v>812</v>
      </c>
      <c r="C370" s="61" t="s">
        <v>813</v>
      </c>
      <c r="D370" s="60" t="s">
        <v>963</v>
      </c>
      <c r="E370" s="60" t="s">
        <v>964</v>
      </c>
      <c r="F370" s="60" t="s">
        <v>963</v>
      </c>
      <c r="G370" s="60" t="s">
        <v>965</v>
      </c>
      <c r="H370" s="64"/>
      <c r="I370" s="63"/>
      <c r="J370" s="53"/>
      <c r="K370" s="53"/>
      <c r="L370" s="53"/>
      <c r="M370" s="53"/>
      <c r="N370" s="53"/>
      <c r="O370" s="53"/>
      <c r="P370" s="53"/>
      <c r="Q370" s="53"/>
      <c r="R370" s="53"/>
      <c r="S370" s="53"/>
      <c r="T370" s="53"/>
      <c r="U370" s="53"/>
      <c r="V370" s="53"/>
      <c r="W370" s="53"/>
      <c r="X370" s="53"/>
      <c r="Y370" s="53"/>
      <c r="Z370" s="53"/>
    </row>
    <row r="371" spans="1:26" ht="12.75" customHeight="1">
      <c r="A371" s="53"/>
      <c r="B371" s="60" t="s">
        <v>812</v>
      </c>
      <c r="C371" s="61" t="s">
        <v>813</v>
      </c>
      <c r="D371" s="60" t="s">
        <v>963</v>
      </c>
      <c r="E371" s="60" t="s">
        <v>964</v>
      </c>
      <c r="F371" s="60" t="s">
        <v>966</v>
      </c>
      <c r="G371" s="60" t="s">
        <v>967</v>
      </c>
      <c r="H371" s="64"/>
      <c r="I371" s="63"/>
      <c r="J371" s="53"/>
      <c r="K371" s="53"/>
      <c r="L371" s="53"/>
      <c r="M371" s="53"/>
      <c r="N371" s="53"/>
      <c r="O371" s="53"/>
      <c r="P371" s="53"/>
      <c r="Q371" s="53"/>
      <c r="R371" s="53"/>
      <c r="S371" s="53"/>
      <c r="T371" s="53"/>
      <c r="U371" s="53"/>
      <c r="V371" s="53"/>
      <c r="W371" s="53"/>
      <c r="X371" s="53"/>
      <c r="Y371" s="53"/>
      <c r="Z371" s="53"/>
    </row>
    <row r="372" spans="1:26" ht="12.75" customHeight="1">
      <c r="A372" s="53"/>
      <c r="B372" s="60" t="s">
        <v>812</v>
      </c>
      <c r="C372" s="61" t="s">
        <v>813</v>
      </c>
      <c r="D372" s="60" t="s">
        <v>963</v>
      </c>
      <c r="E372" s="60" t="s">
        <v>964</v>
      </c>
      <c r="F372" s="60" t="s">
        <v>968</v>
      </c>
      <c r="G372" s="60" t="s">
        <v>969</v>
      </c>
      <c r="H372" s="64"/>
      <c r="I372" s="63"/>
      <c r="J372" s="53"/>
      <c r="K372" s="53"/>
      <c r="L372" s="53"/>
      <c r="M372" s="53"/>
      <c r="N372" s="53"/>
      <c r="O372" s="53"/>
      <c r="P372" s="53"/>
      <c r="Q372" s="53"/>
      <c r="R372" s="53"/>
      <c r="S372" s="53"/>
      <c r="T372" s="53"/>
      <c r="U372" s="53"/>
      <c r="V372" s="53"/>
      <c r="W372" s="53"/>
      <c r="X372" s="53"/>
      <c r="Y372" s="53"/>
      <c r="Z372" s="53"/>
    </row>
    <row r="373" spans="1:26" ht="12.75" customHeight="1">
      <c r="A373" s="53"/>
      <c r="B373" s="60" t="s">
        <v>812</v>
      </c>
      <c r="C373" s="61" t="s">
        <v>813</v>
      </c>
      <c r="D373" s="60" t="s">
        <v>963</v>
      </c>
      <c r="E373" s="60" t="s">
        <v>964</v>
      </c>
      <c r="F373" s="60" t="s">
        <v>970</v>
      </c>
      <c r="G373" s="60" t="s">
        <v>971</v>
      </c>
      <c r="H373" s="64"/>
      <c r="I373" s="63"/>
      <c r="J373" s="53"/>
      <c r="K373" s="53"/>
      <c r="L373" s="53"/>
      <c r="M373" s="53"/>
      <c r="N373" s="53"/>
      <c r="O373" s="53"/>
      <c r="P373" s="53"/>
      <c r="Q373" s="53"/>
      <c r="R373" s="53"/>
      <c r="S373" s="53"/>
      <c r="T373" s="53"/>
      <c r="U373" s="53"/>
      <c r="V373" s="53"/>
      <c r="W373" s="53"/>
      <c r="X373" s="53"/>
      <c r="Y373" s="53"/>
      <c r="Z373" s="53"/>
    </row>
    <row r="374" spans="1:26" ht="12.75" customHeight="1">
      <c r="A374" s="53"/>
      <c r="B374" s="60" t="s">
        <v>812</v>
      </c>
      <c r="C374" s="61" t="s">
        <v>813</v>
      </c>
      <c r="D374" s="60" t="s">
        <v>963</v>
      </c>
      <c r="E374" s="60" t="s">
        <v>964</v>
      </c>
      <c r="F374" s="60" t="s">
        <v>972</v>
      </c>
      <c r="G374" s="60" t="s">
        <v>973</v>
      </c>
      <c r="H374" s="64"/>
      <c r="I374" s="63"/>
      <c r="J374" s="53"/>
      <c r="K374" s="53"/>
      <c r="L374" s="53"/>
      <c r="M374" s="53"/>
      <c r="N374" s="53"/>
      <c r="O374" s="53"/>
      <c r="P374" s="53"/>
      <c r="Q374" s="53"/>
      <c r="R374" s="53"/>
      <c r="S374" s="53"/>
      <c r="T374" s="53"/>
      <c r="U374" s="53"/>
      <c r="V374" s="53"/>
      <c r="W374" s="53"/>
      <c r="X374" s="53"/>
      <c r="Y374" s="53"/>
      <c r="Z374" s="53"/>
    </row>
    <row r="375" spans="1:26" ht="12.75" customHeight="1">
      <c r="A375" s="53"/>
      <c r="B375" s="60" t="s">
        <v>812</v>
      </c>
      <c r="C375" s="61" t="s">
        <v>813</v>
      </c>
      <c r="D375" s="60" t="s">
        <v>963</v>
      </c>
      <c r="E375" s="60" t="s">
        <v>964</v>
      </c>
      <c r="F375" s="60" t="s">
        <v>974</v>
      </c>
      <c r="G375" s="60" t="s">
        <v>975</v>
      </c>
      <c r="H375" s="64"/>
      <c r="I375" s="63"/>
      <c r="J375" s="53"/>
      <c r="K375" s="53"/>
      <c r="L375" s="53"/>
      <c r="M375" s="53"/>
      <c r="N375" s="53"/>
      <c r="O375" s="53"/>
      <c r="P375" s="53"/>
      <c r="Q375" s="53"/>
      <c r="R375" s="53"/>
      <c r="S375" s="53"/>
      <c r="T375" s="53"/>
      <c r="U375" s="53"/>
      <c r="V375" s="53"/>
      <c r="W375" s="53"/>
      <c r="X375" s="53"/>
      <c r="Y375" s="53"/>
      <c r="Z375" s="53"/>
    </row>
    <row r="376" spans="1:26" ht="12.75" customHeight="1">
      <c r="A376" s="53"/>
      <c r="B376" s="60" t="s">
        <v>812</v>
      </c>
      <c r="C376" s="61" t="s">
        <v>813</v>
      </c>
      <c r="D376" s="60" t="s">
        <v>963</v>
      </c>
      <c r="E376" s="60" t="s">
        <v>964</v>
      </c>
      <c r="F376" s="60" t="s">
        <v>976</v>
      </c>
      <c r="G376" s="60" t="s">
        <v>977</v>
      </c>
      <c r="H376" s="64"/>
      <c r="I376" s="63"/>
      <c r="J376" s="53"/>
      <c r="K376" s="53"/>
      <c r="L376" s="53"/>
      <c r="M376" s="53"/>
      <c r="N376" s="53"/>
      <c r="O376" s="53"/>
      <c r="P376" s="53"/>
      <c r="Q376" s="53"/>
      <c r="R376" s="53"/>
      <c r="S376" s="53"/>
      <c r="T376" s="53"/>
      <c r="U376" s="53"/>
      <c r="V376" s="53"/>
      <c r="W376" s="53"/>
      <c r="X376" s="53"/>
      <c r="Y376" s="53"/>
      <c r="Z376" s="53"/>
    </row>
    <row r="377" spans="1:26" ht="12.75" customHeight="1">
      <c r="A377" s="53"/>
      <c r="B377" s="60" t="s">
        <v>812</v>
      </c>
      <c r="C377" s="61" t="s">
        <v>813</v>
      </c>
      <c r="D377" s="60" t="s">
        <v>963</v>
      </c>
      <c r="E377" s="60" t="s">
        <v>964</v>
      </c>
      <c r="F377" s="60" t="s">
        <v>978</v>
      </c>
      <c r="G377" s="60" t="s">
        <v>979</v>
      </c>
      <c r="H377" s="64"/>
      <c r="I377" s="63"/>
      <c r="J377" s="53"/>
      <c r="K377" s="53"/>
      <c r="L377" s="53"/>
      <c r="M377" s="53"/>
      <c r="N377" s="53"/>
      <c r="O377" s="53"/>
      <c r="P377" s="53"/>
      <c r="Q377" s="53"/>
      <c r="R377" s="53"/>
      <c r="S377" s="53"/>
      <c r="T377" s="53"/>
      <c r="U377" s="53"/>
      <c r="V377" s="53"/>
      <c r="W377" s="53"/>
      <c r="X377" s="53"/>
      <c r="Y377" s="53"/>
      <c r="Z377" s="53"/>
    </row>
    <row r="378" spans="1:26" ht="12.75" customHeight="1">
      <c r="A378" s="53"/>
      <c r="B378" s="60" t="s">
        <v>812</v>
      </c>
      <c r="C378" s="61" t="s">
        <v>813</v>
      </c>
      <c r="D378" s="60" t="s">
        <v>963</v>
      </c>
      <c r="E378" s="60" t="s">
        <v>964</v>
      </c>
      <c r="F378" s="60" t="s">
        <v>980</v>
      </c>
      <c r="G378" s="60" t="s">
        <v>981</v>
      </c>
      <c r="H378" s="64"/>
      <c r="I378" s="63"/>
      <c r="J378" s="53"/>
      <c r="K378" s="53"/>
      <c r="L378" s="53"/>
      <c r="M378" s="53"/>
      <c r="N378" s="53"/>
      <c r="O378" s="53"/>
      <c r="P378" s="53"/>
      <c r="Q378" s="53"/>
      <c r="R378" s="53"/>
      <c r="S378" s="53"/>
      <c r="T378" s="53"/>
      <c r="U378" s="53"/>
      <c r="V378" s="53"/>
      <c r="W378" s="53"/>
      <c r="X378" s="53"/>
      <c r="Y378" s="53"/>
      <c r="Z378" s="53"/>
    </row>
    <row r="379" spans="1:26" ht="12.75" customHeight="1">
      <c r="A379" s="53"/>
      <c r="B379" s="60" t="s">
        <v>812</v>
      </c>
      <c r="C379" s="61" t="s">
        <v>813</v>
      </c>
      <c r="D379" s="60" t="s">
        <v>963</v>
      </c>
      <c r="E379" s="60" t="s">
        <v>964</v>
      </c>
      <c r="F379" s="60" t="s">
        <v>982</v>
      </c>
      <c r="G379" s="60" t="s">
        <v>983</v>
      </c>
      <c r="H379" s="64"/>
      <c r="I379" s="63"/>
      <c r="J379" s="53"/>
      <c r="K379" s="53"/>
      <c r="L379" s="53"/>
      <c r="M379" s="53"/>
      <c r="N379" s="53"/>
      <c r="O379" s="53"/>
      <c r="P379" s="53"/>
      <c r="Q379" s="53"/>
      <c r="R379" s="53"/>
      <c r="S379" s="53"/>
      <c r="T379" s="53"/>
      <c r="U379" s="53"/>
      <c r="V379" s="53"/>
      <c r="W379" s="53"/>
      <c r="X379" s="53"/>
      <c r="Y379" s="53"/>
      <c r="Z379" s="53"/>
    </row>
    <row r="380" spans="1:26" ht="12.75" customHeight="1">
      <c r="A380" s="53"/>
      <c r="B380" s="60" t="s">
        <v>812</v>
      </c>
      <c r="C380" s="61" t="s">
        <v>813</v>
      </c>
      <c r="D380" s="60" t="s">
        <v>984</v>
      </c>
      <c r="E380" s="60" t="s">
        <v>985</v>
      </c>
      <c r="F380" s="60" t="s">
        <v>633</v>
      </c>
      <c r="G380" s="60" t="s">
        <v>986</v>
      </c>
      <c r="H380" s="64" t="s">
        <v>633</v>
      </c>
      <c r="I380" s="63" t="s">
        <v>987</v>
      </c>
      <c r="J380" s="53"/>
      <c r="K380" s="53"/>
      <c r="L380" s="53"/>
      <c r="M380" s="53"/>
      <c r="N380" s="53"/>
      <c r="O380" s="53"/>
      <c r="P380" s="53"/>
      <c r="Q380" s="53"/>
      <c r="R380" s="53"/>
      <c r="S380" s="53"/>
      <c r="T380" s="53"/>
      <c r="U380" s="53"/>
      <c r="V380" s="53"/>
      <c r="W380" s="53"/>
      <c r="X380" s="53"/>
      <c r="Y380" s="53"/>
      <c r="Z380" s="53"/>
    </row>
    <row r="381" spans="1:26" ht="12.75" customHeight="1">
      <c r="A381" s="53"/>
      <c r="B381" s="60" t="s">
        <v>812</v>
      </c>
      <c r="C381" s="61" t="s">
        <v>813</v>
      </c>
      <c r="D381" s="60" t="s">
        <v>984</v>
      </c>
      <c r="E381" s="60" t="s">
        <v>985</v>
      </c>
      <c r="F381" s="60" t="s">
        <v>633</v>
      </c>
      <c r="G381" s="60" t="s">
        <v>986</v>
      </c>
      <c r="H381" s="64" t="s">
        <v>988</v>
      </c>
      <c r="I381" s="63" t="s">
        <v>989</v>
      </c>
      <c r="J381" s="53"/>
      <c r="K381" s="53"/>
      <c r="L381" s="53"/>
      <c r="M381" s="53"/>
      <c r="N381" s="53"/>
      <c r="O381" s="53"/>
      <c r="P381" s="53"/>
      <c r="Q381" s="53"/>
      <c r="R381" s="53"/>
      <c r="S381" s="53"/>
      <c r="T381" s="53"/>
      <c r="U381" s="53"/>
      <c r="V381" s="53"/>
      <c r="W381" s="53"/>
      <c r="X381" s="53"/>
      <c r="Y381" s="53"/>
      <c r="Z381" s="53"/>
    </row>
    <row r="382" spans="1:26" ht="12.75" customHeight="1">
      <c r="A382" s="53"/>
      <c r="B382" s="60" t="s">
        <v>812</v>
      </c>
      <c r="C382" s="61" t="s">
        <v>813</v>
      </c>
      <c r="D382" s="60" t="s">
        <v>984</v>
      </c>
      <c r="E382" s="60" t="s">
        <v>985</v>
      </c>
      <c r="F382" s="60" t="s">
        <v>633</v>
      </c>
      <c r="G382" s="60" t="s">
        <v>986</v>
      </c>
      <c r="H382" s="64" t="s">
        <v>990</v>
      </c>
      <c r="I382" s="63" t="s">
        <v>991</v>
      </c>
      <c r="J382" s="53"/>
      <c r="K382" s="53"/>
      <c r="L382" s="53"/>
      <c r="M382" s="53"/>
      <c r="N382" s="53"/>
      <c r="O382" s="53"/>
      <c r="P382" s="53"/>
      <c r="Q382" s="53"/>
      <c r="R382" s="53"/>
      <c r="S382" s="53"/>
      <c r="T382" s="53"/>
      <c r="U382" s="53"/>
      <c r="V382" s="53"/>
      <c r="W382" s="53"/>
      <c r="X382" s="53"/>
      <c r="Y382" s="53"/>
      <c r="Z382" s="53"/>
    </row>
    <row r="383" spans="1:26" ht="12.75" customHeight="1">
      <c r="A383" s="53"/>
      <c r="B383" s="60" t="s">
        <v>812</v>
      </c>
      <c r="C383" s="61" t="s">
        <v>813</v>
      </c>
      <c r="D383" s="60" t="s">
        <v>984</v>
      </c>
      <c r="E383" s="60" t="s">
        <v>985</v>
      </c>
      <c r="F383" s="60" t="s">
        <v>992</v>
      </c>
      <c r="G383" s="60" t="s">
        <v>993</v>
      </c>
      <c r="H383" s="64"/>
      <c r="I383" s="63"/>
      <c r="J383" s="53"/>
      <c r="K383" s="53"/>
      <c r="L383" s="53"/>
      <c r="M383" s="53"/>
      <c r="N383" s="53"/>
      <c r="O383" s="53"/>
      <c r="P383" s="53"/>
      <c r="Q383" s="53"/>
      <c r="R383" s="53"/>
      <c r="S383" s="53"/>
      <c r="T383" s="53"/>
      <c r="U383" s="53"/>
      <c r="V383" s="53"/>
      <c r="W383" s="53"/>
      <c r="X383" s="53"/>
      <c r="Y383" s="53"/>
      <c r="Z383" s="53"/>
    </row>
    <row r="384" spans="1:26" ht="12.75" customHeight="1">
      <c r="A384" s="53"/>
      <c r="B384" s="60" t="s">
        <v>812</v>
      </c>
      <c r="C384" s="61" t="s">
        <v>813</v>
      </c>
      <c r="D384" s="60" t="s">
        <v>984</v>
      </c>
      <c r="E384" s="60" t="s">
        <v>985</v>
      </c>
      <c r="F384" s="60" t="s">
        <v>994</v>
      </c>
      <c r="G384" s="60" t="s">
        <v>995</v>
      </c>
      <c r="H384" s="64"/>
      <c r="I384" s="63"/>
      <c r="J384" s="53"/>
      <c r="K384" s="53"/>
      <c r="L384" s="53"/>
      <c r="M384" s="53"/>
      <c r="N384" s="53"/>
      <c r="O384" s="53"/>
      <c r="P384" s="53"/>
      <c r="Q384" s="53"/>
      <c r="R384" s="53"/>
      <c r="S384" s="53"/>
      <c r="T384" s="53"/>
      <c r="U384" s="53"/>
      <c r="V384" s="53"/>
      <c r="W384" s="53"/>
      <c r="X384" s="53"/>
      <c r="Y384" s="53"/>
      <c r="Z384" s="53"/>
    </row>
    <row r="385" spans="1:26" ht="12.75" customHeight="1">
      <c r="A385" s="53"/>
      <c r="B385" s="60" t="s">
        <v>812</v>
      </c>
      <c r="C385" s="61" t="s">
        <v>813</v>
      </c>
      <c r="D385" s="60" t="s">
        <v>984</v>
      </c>
      <c r="E385" s="60" t="s">
        <v>985</v>
      </c>
      <c r="F385" s="60" t="s">
        <v>533</v>
      </c>
      <c r="G385" s="60" t="s">
        <v>996</v>
      </c>
      <c r="H385" s="64"/>
      <c r="I385" s="63"/>
      <c r="J385" s="53"/>
      <c r="K385" s="53"/>
      <c r="L385" s="53"/>
      <c r="M385" s="53"/>
      <c r="N385" s="53"/>
      <c r="O385" s="53"/>
      <c r="P385" s="53"/>
      <c r="Q385" s="53"/>
      <c r="R385" s="53"/>
      <c r="S385" s="53"/>
      <c r="T385" s="53"/>
      <c r="U385" s="53"/>
      <c r="V385" s="53"/>
      <c r="W385" s="53"/>
      <c r="X385" s="53"/>
      <c r="Y385" s="53"/>
      <c r="Z385" s="53"/>
    </row>
    <row r="386" spans="1:26" ht="12.75" customHeight="1">
      <c r="A386" s="53"/>
      <c r="B386" s="60" t="s">
        <v>997</v>
      </c>
      <c r="C386" s="61" t="s">
        <v>998</v>
      </c>
      <c r="D386" s="60" t="s">
        <v>997</v>
      </c>
      <c r="E386" s="60" t="s">
        <v>999</v>
      </c>
      <c r="F386" s="60" t="s">
        <v>997</v>
      </c>
      <c r="G386" s="60" t="s">
        <v>1000</v>
      </c>
      <c r="H386" s="64" t="s">
        <v>1001</v>
      </c>
      <c r="I386" s="63" t="s">
        <v>1002</v>
      </c>
      <c r="J386" s="53"/>
      <c r="K386" s="53"/>
      <c r="L386" s="53"/>
      <c r="M386" s="53"/>
      <c r="N386" s="53"/>
      <c r="O386" s="53"/>
      <c r="P386" s="53"/>
      <c r="Q386" s="53"/>
      <c r="R386" s="53"/>
      <c r="S386" s="53"/>
      <c r="T386" s="53"/>
      <c r="U386" s="53"/>
      <c r="V386" s="53"/>
      <c r="W386" s="53"/>
      <c r="X386" s="53"/>
      <c r="Y386" s="53"/>
      <c r="Z386" s="53"/>
    </row>
    <row r="387" spans="1:26" ht="12.75" customHeight="1">
      <c r="A387" s="53"/>
      <c r="B387" s="60" t="s">
        <v>997</v>
      </c>
      <c r="C387" s="61" t="s">
        <v>998</v>
      </c>
      <c r="D387" s="60" t="s">
        <v>997</v>
      </c>
      <c r="E387" s="60" t="s">
        <v>999</v>
      </c>
      <c r="F387" s="60" t="s">
        <v>997</v>
      </c>
      <c r="G387" s="60" t="s">
        <v>1000</v>
      </c>
      <c r="H387" s="64" t="s">
        <v>1003</v>
      </c>
      <c r="I387" s="63" t="s">
        <v>1004</v>
      </c>
      <c r="J387" s="53"/>
      <c r="K387" s="53"/>
      <c r="L387" s="53"/>
      <c r="M387" s="53"/>
      <c r="N387" s="53"/>
      <c r="O387" s="53"/>
      <c r="P387" s="53"/>
      <c r="Q387" s="53"/>
      <c r="R387" s="53"/>
      <c r="S387" s="53"/>
      <c r="T387" s="53"/>
      <c r="U387" s="53"/>
      <c r="V387" s="53"/>
      <c r="W387" s="53"/>
      <c r="X387" s="53"/>
      <c r="Y387" s="53"/>
      <c r="Z387" s="53"/>
    </row>
    <row r="388" spans="1:26" ht="12.75" customHeight="1">
      <c r="A388" s="53"/>
      <c r="B388" s="60" t="s">
        <v>997</v>
      </c>
      <c r="C388" s="61" t="s">
        <v>998</v>
      </c>
      <c r="D388" s="60" t="s">
        <v>997</v>
      </c>
      <c r="E388" s="60" t="s">
        <v>999</v>
      </c>
      <c r="F388" s="60" t="s">
        <v>997</v>
      </c>
      <c r="G388" s="60" t="s">
        <v>1000</v>
      </c>
      <c r="H388" s="64" t="s">
        <v>997</v>
      </c>
      <c r="I388" s="63" t="s">
        <v>1005</v>
      </c>
      <c r="J388" s="53"/>
      <c r="K388" s="53"/>
      <c r="L388" s="53"/>
      <c r="M388" s="53"/>
      <c r="N388" s="53"/>
      <c r="O388" s="53"/>
      <c r="P388" s="53"/>
      <c r="Q388" s="53"/>
      <c r="R388" s="53"/>
      <c r="S388" s="53"/>
      <c r="T388" s="53"/>
      <c r="U388" s="53"/>
      <c r="V388" s="53"/>
      <c r="W388" s="53"/>
      <c r="X388" s="53"/>
      <c r="Y388" s="53"/>
      <c r="Z388" s="53"/>
    </row>
    <row r="389" spans="1:26" ht="12.75" customHeight="1">
      <c r="A389" s="53"/>
      <c r="B389" s="60" t="s">
        <v>997</v>
      </c>
      <c r="C389" s="61" t="s">
        <v>998</v>
      </c>
      <c r="D389" s="60" t="s">
        <v>997</v>
      </c>
      <c r="E389" s="60" t="s">
        <v>999</v>
      </c>
      <c r="F389" s="60" t="s">
        <v>997</v>
      </c>
      <c r="G389" s="60" t="s">
        <v>1000</v>
      </c>
      <c r="H389" s="64" t="s">
        <v>1006</v>
      </c>
      <c r="I389" s="63" t="s">
        <v>1007</v>
      </c>
      <c r="J389" s="53"/>
      <c r="K389" s="53"/>
      <c r="L389" s="53"/>
      <c r="M389" s="53"/>
      <c r="N389" s="53"/>
      <c r="O389" s="53"/>
      <c r="P389" s="53"/>
      <c r="Q389" s="53"/>
      <c r="R389" s="53"/>
      <c r="S389" s="53"/>
      <c r="T389" s="53"/>
      <c r="U389" s="53"/>
      <c r="V389" s="53"/>
      <c r="W389" s="53"/>
      <c r="X389" s="53"/>
      <c r="Y389" s="53"/>
      <c r="Z389" s="53"/>
    </row>
    <row r="390" spans="1:26" ht="12.75" customHeight="1">
      <c r="A390" s="53"/>
      <c r="B390" s="60" t="s">
        <v>997</v>
      </c>
      <c r="C390" s="61" t="s">
        <v>998</v>
      </c>
      <c r="D390" s="60" t="s">
        <v>997</v>
      </c>
      <c r="E390" s="60" t="s">
        <v>999</v>
      </c>
      <c r="F390" s="60" t="s">
        <v>997</v>
      </c>
      <c r="G390" s="60" t="s">
        <v>1000</v>
      </c>
      <c r="H390" s="64" t="s">
        <v>1008</v>
      </c>
      <c r="I390" s="63" t="s">
        <v>1009</v>
      </c>
      <c r="J390" s="53"/>
      <c r="K390" s="53"/>
      <c r="L390" s="53"/>
      <c r="M390" s="53"/>
      <c r="N390" s="53"/>
      <c r="O390" s="53"/>
      <c r="P390" s="53"/>
      <c r="Q390" s="53"/>
      <c r="R390" s="53"/>
      <c r="S390" s="53"/>
      <c r="T390" s="53"/>
      <c r="U390" s="53"/>
      <c r="V390" s="53"/>
      <c r="W390" s="53"/>
      <c r="X390" s="53"/>
      <c r="Y390" s="53"/>
      <c r="Z390" s="53"/>
    </row>
    <row r="391" spans="1:26" ht="12.75" customHeight="1">
      <c r="A391" s="53"/>
      <c r="B391" s="60" t="s">
        <v>997</v>
      </c>
      <c r="C391" s="61" t="s">
        <v>998</v>
      </c>
      <c r="D391" s="60" t="s">
        <v>997</v>
      </c>
      <c r="E391" s="60" t="s">
        <v>999</v>
      </c>
      <c r="F391" s="60" t="s">
        <v>1010</v>
      </c>
      <c r="G391" s="60" t="s">
        <v>1011</v>
      </c>
      <c r="H391" s="64"/>
      <c r="I391" s="63"/>
      <c r="J391" s="53"/>
      <c r="K391" s="53"/>
      <c r="L391" s="53"/>
      <c r="M391" s="53"/>
      <c r="N391" s="53"/>
      <c r="O391" s="53"/>
      <c r="P391" s="53"/>
      <c r="Q391" s="53"/>
      <c r="R391" s="53"/>
      <c r="S391" s="53"/>
      <c r="T391" s="53"/>
      <c r="U391" s="53"/>
      <c r="V391" s="53"/>
      <c r="W391" s="53"/>
      <c r="X391" s="53"/>
      <c r="Y391" s="53"/>
      <c r="Z391" s="53"/>
    </row>
    <row r="392" spans="1:26" ht="12.75" customHeight="1">
      <c r="A392" s="53"/>
      <c r="B392" s="60" t="s">
        <v>997</v>
      </c>
      <c r="C392" s="61" t="s">
        <v>998</v>
      </c>
      <c r="D392" s="60" t="s">
        <v>997</v>
      </c>
      <c r="E392" s="60" t="s">
        <v>999</v>
      </c>
      <c r="F392" s="60" t="s">
        <v>1012</v>
      </c>
      <c r="G392" s="60" t="s">
        <v>1013</v>
      </c>
      <c r="H392" s="64"/>
      <c r="I392" s="63"/>
      <c r="J392" s="53"/>
      <c r="K392" s="53"/>
      <c r="L392" s="53"/>
      <c r="M392" s="53"/>
      <c r="N392" s="53"/>
      <c r="O392" s="53"/>
      <c r="P392" s="53"/>
      <c r="Q392" s="53"/>
      <c r="R392" s="53"/>
      <c r="S392" s="53"/>
      <c r="T392" s="53"/>
      <c r="U392" s="53"/>
      <c r="V392" s="53"/>
      <c r="W392" s="53"/>
      <c r="X392" s="53"/>
      <c r="Y392" s="53"/>
      <c r="Z392" s="53"/>
    </row>
    <row r="393" spans="1:26" ht="12.75" customHeight="1">
      <c r="A393" s="53"/>
      <c r="B393" s="60" t="s">
        <v>997</v>
      </c>
      <c r="C393" s="61" t="s">
        <v>998</v>
      </c>
      <c r="D393" s="60" t="s">
        <v>997</v>
      </c>
      <c r="E393" s="60" t="s">
        <v>999</v>
      </c>
      <c r="F393" s="60" t="s">
        <v>1014</v>
      </c>
      <c r="G393" s="60" t="s">
        <v>1015</v>
      </c>
      <c r="H393" s="64"/>
      <c r="I393" s="63"/>
      <c r="J393" s="53"/>
      <c r="K393" s="53"/>
      <c r="L393" s="53"/>
      <c r="M393" s="53"/>
      <c r="N393" s="53"/>
      <c r="O393" s="53"/>
      <c r="P393" s="53"/>
      <c r="Q393" s="53"/>
      <c r="R393" s="53"/>
      <c r="S393" s="53"/>
      <c r="T393" s="53"/>
      <c r="U393" s="53"/>
      <c r="V393" s="53"/>
      <c r="W393" s="53"/>
      <c r="X393" s="53"/>
      <c r="Y393" s="53"/>
      <c r="Z393" s="53"/>
    </row>
    <row r="394" spans="1:26" ht="12.75" customHeight="1">
      <c r="A394" s="53"/>
      <c r="B394" s="60" t="s">
        <v>997</v>
      </c>
      <c r="C394" s="61" t="s">
        <v>998</v>
      </c>
      <c r="D394" s="60" t="s">
        <v>997</v>
      </c>
      <c r="E394" s="60" t="s">
        <v>999</v>
      </c>
      <c r="F394" s="60" t="s">
        <v>1016</v>
      </c>
      <c r="G394" s="60" t="s">
        <v>1017</v>
      </c>
      <c r="H394" s="64"/>
      <c r="I394" s="63"/>
      <c r="J394" s="53"/>
      <c r="K394" s="53"/>
      <c r="L394" s="53"/>
      <c r="M394" s="53"/>
      <c r="N394" s="53"/>
      <c r="O394" s="53"/>
      <c r="P394" s="53"/>
      <c r="Q394" s="53"/>
      <c r="R394" s="53"/>
      <c r="S394" s="53"/>
      <c r="T394" s="53"/>
      <c r="U394" s="53"/>
      <c r="V394" s="53"/>
      <c r="W394" s="53"/>
      <c r="X394" s="53"/>
      <c r="Y394" s="53"/>
      <c r="Z394" s="53"/>
    </row>
    <row r="395" spans="1:26" ht="12.75" customHeight="1">
      <c r="A395" s="53"/>
      <c r="B395" s="60" t="s">
        <v>997</v>
      </c>
      <c r="C395" s="61" t="s">
        <v>998</v>
      </c>
      <c r="D395" s="60" t="s">
        <v>997</v>
      </c>
      <c r="E395" s="60" t="s">
        <v>999</v>
      </c>
      <c r="F395" s="60" t="s">
        <v>1018</v>
      </c>
      <c r="G395" s="60" t="s">
        <v>1019</v>
      </c>
      <c r="H395" s="64"/>
      <c r="I395" s="63"/>
      <c r="J395" s="53"/>
      <c r="K395" s="53"/>
      <c r="L395" s="53"/>
      <c r="M395" s="53"/>
      <c r="N395" s="53"/>
      <c r="O395" s="53"/>
      <c r="P395" s="53"/>
      <c r="Q395" s="53"/>
      <c r="R395" s="53"/>
      <c r="S395" s="53"/>
      <c r="T395" s="53"/>
      <c r="U395" s="53"/>
      <c r="V395" s="53"/>
      <c r="W395" s="53"/>
      <c r="X395" s="53"/>
      <c r="Y395" s="53"/>
      <c r="Z395" s="53"/>
    </row>
    <row r="396" spans="1:26" ht="12.75" customHeight="1">
      <c r="A396" s="53"/>
      <c r="B396" s="60" t="s">
        <v>997</v>
      </c>
      <c r="C396" s="61" t="s">
        <v>998</v>
      </c>
      <c r="D396" s="60" t="s">
        <v>997</v>
      </c>
      <c r="E396" s="60" t="s">
        <v>999</v>
      </c>
      <c r="F396" s="60" t="s">
        <v>1020</v>
      </c>
      <c r="G396" s="60" t="s">
        <v>1021</v>
      </c>
      <c r="H396" s="64"/>
      <c r="I396" s="63"/>
      <c r="J396" s="53"/>
      <c r="K396" s="53"/>
      <c r="L396" s="53"/>
      <c r="M396" s="53"/>
      <c r="N396" s="53"/>
      <c r="O396" s="53"/>
      <c r="P396" s="53"/>
      <c r="Q396" s="53"/>
      <c r="R396" s="53"/>
      <c r="S396" s="53"/>
      <c r="T396" s="53"/>
      <c r="U396" s="53"/>
      <c r="V396" s="53"/>
      <c r="W396" s="53"/>
      <c r="X396" s="53"/>
      <c r="Y396" s="53"/>
      <c r="Z396" s="53"/>
    </row>
    <row r="397" spans="1:26" ht="12.75" customHeight="1">
      <c r="A397" s="53"/>
      <c r="B397" s="60" t="s">
        <v>997</v>
      </c>
      <c r="C397" s="61" t="s">
        <v>998</v>
      </c>
      <c r="D397" s="60" t="s">
        <v>997</v>
      </c>
      <c r="E397" s="60" t="s">
        <v>999</v>
      </c>
      <c r="F397" s="60" t="s">
        <v>1022</v>
      </c>
      <c r="G397" s="60" t="s">
        <v>1023</v>
      </c>
      <c r="H397" s="64"/>
      <c r="I397" s="63"/>
      <c r="J397" s="53"/>
      <c r="K397" s="53"/>
      <c r="L397" s="53"/>
      <c r="M397" s="53"/>
      <c r="N397" s="53"/>
      <c r="O397" s="53"/>
      <c r="P397" s="53"/>
      <c r="Q397" s="53"/>
      <c r="R397" s="53"/>
      <c r="S397" s="53"/>
      <c r="T397" s="53"/>
      <c r="U397" s="53"/>
      <c r="V397" s="53"/>
      <c r="W397" s="53"/>
      <c r="X397" s="53"/>
      <c r="Y397" s="53"/>
      <c r="Z397" s="53"/>
    </row>
    <row r="398" spans="1:26" ht="12.75" customHeight="1">
      <c r="A398" s="53"/>
      <c r="B398" s="60" t="s">
        <v>997</v>
      </c>
      <c r="C398" s="61" t="s">
        <v>998</v>
      </c>
      <c r="D398" s="60" t="s">
        <v>997</v>
      </c>
      <c r="E398" s="60" t="s">
        <v>999</v>
      </c>
      <c r="F398" s="60" t="s">
        <v>1024</v>
      </c>
      <c r="G398" s="60" t="s">
        <v>1025</v>
      </c>
      <c r="H398" s="64"/>
      <c r="I398" s="63"/>
      <c r="J398" s="53"/>
      <c r="K398" s="53"/>
      <c r="L398" s="53"/>
      <c r="M398" s="53"/>
      <c r="N398" s="53"/>
      <c r="O398" s="53"/>
      <c r="P398" s="53"/>
      <c r="Q398" s="53"/>
      <c r="R398" s="53"/>
      <c r="S398" s="53"/>
      <c r="T398" s="53"/>
      <c r="U398" s="53"/>
      <c r="V398" s="53"/>
      <c r="W398" s="53"/>
      <c r="X398" s="53"/>
      <c r="Y398" s="53"/>
      <c r="Z398" s="53"/>
    </row>
    <row r="399" spans="1:26" ht="12.75" customHeight="1">
      <c r="A399" s="53"/>
      <c r="B399" s="60" t="s">
        <v>997</v>
      </c>
      <c r="C399" s="61" t="s">
        <v>998</v>
      </c>
      <c r="D399" s="60" t="s">
        <v>1026</v>
      </c>
      <c r="E399" s="60" t="s">
        <v>1027</v>
      </c>
      <c r="F399" s="60" t="s">
        <v>1028</v>
      </c>
      <c r="G399" s="60" t="s">
        <v>1029</v>
      </c>
      <c r="H399" s="64"/>
      <c r="I399" s="63"/>
      <c r="J399" s="53"/>
      <c r="K399" s="53"/>
      <c r="L399" s="53"/>
      <c r="M399" s="53"/>
      <c r="N399" s="53"/>
      <c r="O399" s="53"/>
      <c r="P399" s="53"/>
      <c r="Q399" s="53"/>
      <c r="R399" s="53"/>
      <c r="S399" s="53"/>
      <c r="T399" s="53"/>
      <c r="U399" s="53"/>
      <c r="V399" s="53"/>
      <c r="W399" s="53"/>
      <c r="X399" s="53"/>
      <c r="Y399" s="53"/>
      <c r="Z399" s="53"/>
    </row>
    <row r="400" spans="1:26" ht="12.75" customHeight="1">
      <c r="A400" s="53"/>
      <c r="B400" s="60" t="s">
        <v>997</v>
      </c>
      <c r="C400" s="61" t="s">
        <v>998</v>
      </c>
      <c r="D400" s="60" t="s">
        <v>1026</v>
      </c>
      <c r="E400" s="60" t="s">
        <v>1027</v>
      </c>
      <c r="F400" s="60" t="s">
        <v>1030</v>
      </c>
      <c r="G400" s="60" t="s">
        <v>1031</v>
      </c>
      <c r="H400" s="64"/>
      <c r="I400" s="63"/>
      <c r="J400" s="53"/>
      <c r="K400" s="53"/>
      <c r="L400" s="53"/>
      <c r="M400" s="53"/>
      <c r="N400" s="53"/>
      <c r="O400" s="53"/>
      <c r="P400" s="53"/>
      <c r="Q400" s="53"/>
      <c r="R400" s="53"/>
      <c r="S400" s="53"/>
      <c r="T400" s="53"/>
      <c r="U400" s="53"/>
      <c r="V400" s="53"/>
      <c r="W400" s="53"/>
      <c r="X400" s="53"/>
      <c r="Y400" s="53"/>
      <c r="Z400" s="53"/>
    </row>
    <row r="401" spans="1:26" ht="12.75" customHeight="1">
      <c r="A401" s="53"/>
      <c r="B401" s="60" t="s">
        <v>997</v>
      </c>
      <c r="C401" s="61" t="s">
        <v>998</v>
      </c>
      <c r="D401" s="60" t="s">
        <v>1026</v>
      </c>
      <c r="E401" s="60" t="s">
        <v>1027</v>
      </c>
      <c r="F401" s="60" t="s">
        <v>1032</v>
      </c>
      <c r="G401" s="60" t="s">
        <v>1033</v>
      </c>
      <c r="H401" s="64"/>
      <c r="I401" s="63"/>
      <c r="J401" s="53"/>
      <c r="K401" s="53"/>
      <c r="L401" s="53"/>
      <c r="M401" s="53"/>
      <c r="N401" s="53"/>
      <c r="O401" s="53"/>
      <c r="P401" s="53"/>
      <c r="Q401" s="53"/>
      <c r="R401" s="53"/>
      <c r="S401" s="53"/>
      <c r="T401" s="53"/>
      <c r="U401" s="53"/>
      <c r="V401" s="53"/>
      <c r="W401" s="53"/>
      <c r="X401" s="53"/>
      <c r="Y401" s="53"/>
      <c r="Z401" s="53"/>
    </row>
    <row r="402" spans="1:26" ht="12.75" customHeight="1">
      <c r="A402" s="53"/>
      <c r="B402" s="60" t="s">
        <v>997</v>
      </c>
      <c r="C402" s="61" t="s">
        <v>998</v>
      </c>
      <c r="D402" s="60" t="s">
        <v>1026</v>
      </c>
      <c r="E402" s="60" t="s">
        <v>1027</v>
      </c>
      <c r="F402" s="60" t="s">
        <v>1034</v>
      </c>
      <c r="G402" s="60" t="s">
        <v>1035</v>
      </c>
      <c r="H402" s="64"/>
      <c r="I402" s="63"/>
      <c r="J402" s="53"/>
      <c r="K402" s="53"/>
      <c r="L402" s="53"/>
      <c r="M402" s="53"/>
      <c r="N402" s="53"/>
      <c r="O402" s="53"/>
      <c r="P402" s="53"/>
      <c r="Q402" s="53"/>
      <c r="R402" s="53"/>
      <c r="S402" s="53"/>
      <c r="T402" s="53"/>
      <c r="U402" s="53"/>
      <c r="V402" s="53"/>
      <c r="W402" s="53"/>
      <c r="X402" s="53"/>
      <c r="Y402" s="53"/>
      <c r="Z402" s="53"/>
    </row>
    <row r="403" spans="1:26" ht="12.75" customHeight="1">
      <c r="A403" s="53"/>
      <c r="B403" s="60" t="s">
        <v>997</v>
      </c>
      <c r="C403" s="61" t="s">
        <v>998</v>
      </c>
      <c r="D403" s="60" t="s">
        <v>1026</v>
      </c>
      <c r="E403" s="60" t="s">
        <v>1027</v>
      </c>
      <c r="F403" s="60" t="s">
        <v>1036</v>
      </c>
      <c r="G403" s="60" t="s">
        <v>1037</v>
      </c>
      <c r="H403" s="64"/>
      <c r="I403" s="63"/>
      <c r="J403" s="53"/>
      <c r="K403" s="53"/>
      <c r="L403" s="53"/>
      <c r="M403" s="53"/>
      <c r="N403" s="53"/>
      <c r="O403" s="53"/>
      <c r="P403" s="53"/>
      <c r="Q403" s="53"/>
      <c r="R403" s="53"/>
      <c r="S403" s="53"/>
      <c r="T403" s="53"/>
      <c r="U403" s="53"/>
      <c r="V403" s="53"/>
      <c r="W403" s="53"/>
      <c r="X403" s="53"/>
      <c r="Y403" s="53"/>
      <c r="Z403" s="53"/>
    </row>
    <row r="404" spans="1:26" ht="12.75" customHeight="1">
      <c r="A404" s="53"/>
      <c r="B404" s="60" t="s">
        <v>997</v>
      </c>
      <c r="C404" s="61" t="s">
        <v>998</v>
      </c>
      <c r="D404" s="60" t="s">
        <v>1026</v>
      </c>
      <c r="E404" s="60" t="s">
        <v>1027</v>
      </c>
      <c r="F404" s="60" t="s">
        <v>1038</v>
      </c>
      <c r="G404" s="60" t="s">
        <v>1039</v>
      </c>
      <c r="H404" s="64"/>
      <c r="I404" s="63"/>
      <c r="J404" s="53"/>
      <c r="K404" s="53"/>
      <c r="L404" s="53"/>
      <c r="M404" s="53"/>
      <c r="N404" s="53"/>
      <c r="O404" s="53"/>
      <c r="P404" s="53"/>
      <c r="Q404" s="53"/>
      <c r="R404" s="53"/>
      <c r="S404" s="53"/>
      <c r="T404" s="53"/>
      <c r="U404" s="53"/>
      <c r="V404" s="53"/>
      <c r="W404" s="53"/>
      <c r="X404" s="53"/>
      <c r="Y404" s="53"/>
      <c r="Z404" s="53"/>
    </row>
    <row r="405" spans="1:26" ht="12.75" customHeight="1">
      <c r="A405" s="53"/>
      <c r="B405" s="60" t="s">
        <v>997</v>
      </c>
      <c r="C405" s="61" t="s">
        <v>998</v>
      </c>
      <c r="D405" s="60" t="s">
        <v>1026</v>
      </c>
      <c r="E405" s="60" t="s">
        <v>1027</v>
      </c>
      <c r="F405" s="60" t="s">
        <v>495</v>
      </c>
      <c r="G405" s="60" t="s">
        <v>1040</v>
      </c>
      <c r="H405" s="64"/>
      <c r="I405" s="63"/>
      <c r="J405" s="53"/>
      <c r="K405" s="53"/>
      <c r="L405" s="53"/>
      <c r="M405" s="53"/>
      <c r="N405" s="53"/>
      <c r="O405" s="53"/>
      <c r="P405" s="53"/>
      <c r="Q405" s="53"/>
      <c r="R405" s="53"/>
      <c r="S405" s="53"/>
      <c r="T405" s="53"/>
      <c r="U405" s="53"/>
      <c r="V405" s="53"/>
      <c r="W405" s="53"/>
      <c r="X405" s="53"/>
      <c r="Y405" s="53"/>
      <c r="Z405" s="53"/>
    </row>
    <row r="406" spans="1:26" ht="12.75" customHeight="1">
      <c r="A406" s="53"/>
      <c r="B406" s="60" t="s">
        <v>997</v>
      </c>
      <c r="C406" s="61" t="s">
        <v>998</v>
      </c>
      <c r="D406" s="60" t="s">
        <v>1026</v>
      </c>
      <c r="E406" s="60" t="s">
        <v>1027</v>
      </c>
      <c r="F406" s="60" t="s">
        <v>1041</v>
      </c>
      <c r="G406" s="60" t="s">
        <v>1042</v>
      </c>
      <c r="H406" s="64"/>
      <c r="I406" s="63"/>
      <c r="J406" s="53"/>
      <c r="K406" s="53"/>
      <c r="L406" s="53"/>
      <c r="M406" s="53"/>
      <c r="N406" s="53"/>
      <c r="O406" s="53"/>
      <c r="P406" s="53"/>
      <c r="Q406" s="53"/>
      <c r="R406" s="53"/>
      <c r="S406" s="53"/>
      <c r="T406" s="53"/>
      <c r="U406" s="53"/>
      <c r="V406" s="53"/>
      <c r="W406" s="53"/>
      <c r="X406" s="53"/>
      <c r="Y406" s="53"/>
      <c r="Z406" s="53"/>
    </row>
    <row r="407" spans="1:26" ht="12.75" customHeight="1">
      <c r="A407" s="53"/>
      <c r="B407" s="60" t="s">
        <v>997</v>
      </c>
      <c r="C407" s="61" t="s">
        <v>998</v>
      </c>
      <c r="D407" s="60" t="s">
        <v>1026</v>
      </c>
      <c r="E407" s="60" t="s">
        <v>1027</v>
      </c>
      <c r="F407" s="60" t="s">
        <v>1043</v>
      </c>
      <c r="G407" s="60" t="s">
        <v>1044</v>
      </c>
      <c r="H407" s="64"/>
      <c r="I407" s="63"/>
      <c r="J407" s="53"/>
      <c r="K407" s="53"/>
      <c r="L407" s="53"/>
      <c r="M407" s="53"/>
      <c r="N407" s="53"/>
      <c r="O407" s="53"/>
      <c r="P407" s="53"/>
      <c r="Q407" s="53"/>
      <c r="R407" s="53"/>
      <c r="S407" s="53"/>
      <c r="T407" s="53"/>
      <c r="U407" s="53"/>
      <c r="V407" s="53"/>
      <c r="W407" s="53"/>
      <c r="X407" s="53"/>
      <c r="Y407" s="53"/>
      <c r="Z407" s="53"/>
    </row>
    <row r="408" spans="1:26" ht="12.75" customHeight="1">
      <c r="A408" s="53"/>
      <c r="B408" s="60" t="s">
        <v>997</v>
      </c>
      <c r="C408" s="61" t="s">
        <v>998</v>
      </c>
      <c r="D408" s="60" t="s">
        <v>1026</v>
      </c>
      <c r="E408" s="60" t="s">
        <v>1027</v>
      </c>
      <c r="F408" s="60" t="s">
        <v>1045</v>
      </c>
      <c r="G408" s="60" t="s">
        <v>1046</v>
      </c>
      <c r="H408" s="64"/>
      <c r="I408" s="63"/>
      <c r="J408" s="53"/>
      <c r="K408" s="53"/>
      <c r="L408" s="53"/>
      <c r="M408" s="53"/>
      <c r="N408" s="53"/>
      <c r="O408" s="53"/>
      <c r="P408" s="53"/>
      <c r="Q408" s="53"/>
      <c r="R408" s="53"/>
      <c r="S408" s="53"/>
      <c r="T408" s="53"/>
      <c r="U408" s="53"/>
      <c r="V408" s="53"/>
      <c r="W408" s="53"/>
      <c r="X408" s="53"/>
      <c r="Y408" s="53"/>
      <c r="Z408" s="53"/>
    </row>
    <row r="409" spans="1:26" ht="12.75" customHeight="1">
      <c r="A409" s="53"/>
      <c r="B409" s="60" t="s">
        <v>997</v>
      </c>
      <c r="C409" s="61" t="s">
        <v>998</v>
      </c>
      <c r="D409" s="60" t="s">
        <v>1026</v>
      </c>
      <c r="E409" s="60" t="s">
        <v>1027</v>
      </c>
      <c r="F409" s="60" t="s">
        <v>1047</v>
      </c>
      <c r="G409" s="60" t="s">
        <v>1048</v>
      </c>
      <c r="H409" s="64"/>
      <c r="I409" s="63"/>
      <c r="J409" s="53"/>
      <c r="K409" s="53"/>
      <c r="L409" s="53"/>
      <c r="M409" s="53"/>
      <c r="N409" s="53"/>
      <c r="O409" s="53"/>
      <c r="P409" s="53"/>
      <c r="Q409" s="53"/>
      <c r="R409" s="53"/>
      <c r="S409" s="53"/>
      <c r="T409" s="53"/>
      <c r="U409" s="53"/>
      <c r="V409" s="53"/>
      <c r="W409" s="53"/>
      <c r="X409" s="53"/>
      <c r="Y409" s="53"/>
      <c r="Z409" s="53"/>
    </row>
    <row r="410" spans="1:26" ht="12.75" customHeight="1">
      <c r="A410" s="53"/>
      <c r="B410" s="60" t="s">
        <v>997</v>
      </c>
      <c r="C410" s="61" t="s">
        <v>998</v>
      </c>
      <c r="D410" s="60" t="s">
        <v>1026</v>
      </c>
      <c r="E410" s="60" t="s">
        <v>1027</v>
      </c>
      <c r="F410" s="60" t="s">
        <v>1049</v>
      </c>
      <c r="G410" s="60" t="s">
        <v>1050</v>
      </c>
      <c r="H410" s="64"/>
      <c r="I410" s="63"/>
      <c r="J410" s="53"/>
      <c r="K410" s="53"/>
      <c r="L410" s="53"/>
      <c r="M410" s="53"/>
      <c r="N410" s="53"/>
      <c r="O410" s="53"/>
      <c r="P410" s="53"/>
      <c r="Q410" s="53"/>
      <c r="R410" s="53"/>
      <c r="S410" s="53"/>
      <c r="T410" s="53"/>
      <c r="U410" s="53"/>
      <c r="V410" s="53"/>
      <c r="W410" s="53"/>
      <c r="X410" s="53"/>
      <c r="Y410" s="53"/>
      <c r="Z410" s="53"/>
    </row>
    <row r="411" spans="1:26" ht="12.75" customHeight="1">
      <c r="A411" s="53"/>
      <c r="B411" s="60" t="s">
        <v>997</v>
      </c>
      <c r="C411" s="61" t="s">
        <v>998</v>
      </c>
      <c r="D411" s="60" t="s">
        <v>1026</v>
      </c>
      <c r="E411" s="60" t="s">
        <v>1027</v>
      </c>
      <c r="F411" s="60" t="s">
        <v>1051</v>
      </c>
      <c r="G411" s="60" t="s">
        <v>1052</v>
      </c>
      <c r="H411" s="64"/>
      <c r="I411" s="63"/>
      <c r="J411" s="53"/>
      <c r="K411" s="53"/>
      <c r="L411" s="53"/>
      <c r="M411" s="53"/>
      <c r="N411" s="53"/>
      <c r="O411" s="53"/>
      <c r="P411" s="53"/>
      <c r="Q411" s="53"/>
      <c r="R411" s="53"/>
      <c r="S411" s="53"/>
      <c r="T411" s="53"/>
      <c r="U411" s="53"/>
      <c r="V411" s="53"/>
      <c r="W411" s="53"/>
      <c r="X411" s="53"/>
      <c r="Y411" s="53"/>
      <c r="Z411" s="53"/>
    </row>
    <row r="412" spans="1:26" ht="12.75" customHeight="1">
      <c r="A412" s="53"/>
      <c r="B412" s="60" t="s">
        <v>997</v>
      </c>
      <c r="C412" s="61" t="s">
        <v>998</v>
      </c>
      <c r="D412" s="60" t="s">
        <v>1026</v>
      </c>
      <c r="E412" s="60" t="s">
        <v>1027</v>
      </c>
      <c r="F412" s="60" t="s">
        <v>1053</v>
      </c>
      <c r="G412" s="60" t="s">
        <v>1054</v>
      </c>
      <c r="H412" s="64"/>
      <c r="I412" s="63"/>
      <c r="J412" s="53"/>
      <c r="K412" s="53"/>
      <c r="L412" s="53"/>
      <c r="M412" s="53"/>
      <c r="N412" s="53"/>
      <c r="O412" s="53"/>
      <c r="P412" s="53"/>
      <c r="Q412" s="53"/>
      <c r="R412" s="53"/>
      <c r="S412" s="53"/>
      <c r="T412" s="53"/>
      <c r="U412" s="53"/>
      <c r="V412" s="53"/>
      <c r="W412" s="53"/>
      <c r="X412" s="53"/>
      <c r="Y412" s="53"/>
      <c r="Z412" s="53"/>
    </row>
    <row r="413" spans="1:26" ht="12.75" customHeight="1">
      <c r="A413" s="53"/>
      <c r="B413" s="60" t="s">
        <v>997</v>
      </c>
      <c r="C413" s="61" t="s">
        <v>998</v>
      </c>
      <c r="D413" s="60" t="s">
        <v>1026</v>
      </c>
      <c r="E413" s="60" t="s">
        <v>1027</v>
      </c>
      <c r="F413" s="60" t="s">
        <v>1055</v>
      </c>
      <c r="G413" s="60" t="s">
        <v>1056</v>
      </c>
      <c r="H413" s="64"/>
      <c r="I413" s="63"/>
      <c r="J413" s="53"/>
      <c r="K413" s="53"/>
      <c r="L413" s="53"/>
      <c r="M413" s="53"/>
      <c r="N413" s="53"/>
      <c r="O413" s="53"/>
      <c r="P413" s="53"/>
      <c r="Q413" s="53"/>
      <c r="R413" s="53"/>
      <c r="S413" s="53"/>
      <c r="T413" s="53"/>
      <c r="U413" s="53"/>
      <c r="V413" s="53"/>
      <c r="W413" s="53"/>
      <c r="X413" s="53"/>
      <c r="Y413" s="53"/>
      <c r="Z413" s="53"/>
    </row>
    <row r="414" spans="1:26" ht="12.75" customHeight="1">
      <c r="A414" s="53"/>
      <c r="B414" s="60" t="s">
        <v>997</v>
      </c>
      <c r="C414" s="61" t="s">
        <v>998</v>
      </c>
      <c r="D414" s="60" t="s">
        <v>1026</v>
      </c>
      <c r="E414" s="60" t="s">
        <v>1027</v>
      </c>
      <c r="F414" s="60" t="s">
        <v>1057</v>
      </c>
      <c r="G414" s="60" t="s">
        <v>1058</v>
      </c>
      <c r="H414" s="64"/>
      <c r="I414" s="63"/>
      <c r="J414" s="53"/>
      <c r="K414" s="53"/>
      <c r="L414" s="53"/>
      <c r="M414" s="53"/>
      <c r="N414" s="53"/>
      <c r="O414" s="53"/>
      <c r="P414" s="53"/>
      <c r="Q414" s="53"/>
      <c r="R414" s="53"/>
      <c r="S414" s="53"/>
      <c r="T414" s="53"/>
      <c r="U414" s="53"/>
      <c r="V414" s="53"/>
      <c r="W414" s="53"/>
      <c r="X414" s="53"/>
      <c r="Y414" s="53"/>
      <c r="Z414" s="53"/>
    </row>
    <row r="415" spans="1:26" ht="12.75" customHeight="1">
      <c r="A415" s="53"/>
      <c r="B415" s="60" t="s">
        <v>997</v>
      </c>
      <c r="C415" s="61" t="s">
        <v>998</v>
      </c>
      <c r="D415" s="60" t="s">
        <v>1059</v>
      </c>
      <c r="E415" s="60" t="s">
        <v>1060</v>
      </c>
      <c r="F415" s="60" t="s">
        <v>1059</v>
      </c>
      <c r="G415" s="60" t="s">
        <v>1061</v>
      </c>
      <c r="H415" s="64"/>
      <c r="I415" s="63"/>
      <c r="J415" s="53"/>
      <c r="K415" s="53"/>
      <c r="L415" s="53"/>
      <c r="M415" s="53"/>
      <c r="N415" s="53"/>
      <c r="O415" s="53"/>
      <c r="P415" s="53"/>
      <c r="Q415" s="53"/>
      <c r="R415" s="53"/>
      <c r="S415" s="53"/>
      <c r="T415" s="53"/>
      <c r="U415" s="53"/>
      <c r="V415" s="53"/>
      <c r="W415" s="53"/>
      <c r="X415" s="53"/>
      <c r="Y415" s="53"/>
      <c r="Z415" s="53"/>
    </row>
    <row r="416" spans="1:26" ht="12.75" customHeight="1">
      <c r="A416" s="53"/>
      <c r="B416" s="60" t="s">
        <v>997</v>
      </c>
      <c r="C416" s="61" t="s">
        <v>998</v>
      </c>
      <c r="D416" s="60" t="s">
        <v>1059</v>
      </c>
      <c r="E416" s="60" t="s">
        <v>1060</v>
      </c>
      <c r="F416" s="60" t="s">
        <v>332</v>
      </c>
      <c r="G416" s="60" t="s">
        <v>1062</v>
      </c>
      <c r="H416" s="64"/>
      <c r="I416" s="63"/>
      <c r="J416" s="53"/>
      <c r="K416" s="53"/>
      <c r="L416" s="53"/>
      <c r="M416" s="53"/>
      <c r="N416" s="53"/>
      <c r="O416" s="53"/>
      <c r="P416" s="53"/>
      <c r="Q416" s="53"/>
      <c r="R416" s="53"/>
      <c r="S416" s="53"/>
      <c r="T416" s="53"/>
      <c r="U416" s="53"/>
      <c r="V416" s="53"/>
      <c r="W416" s="53"/>
      <c r="X416" s="53"/>
      <c r="Y416" s="53"/>
      <c r="Z416" s="53"/>
    </row>
    <row r="417" spans="1:26" ht="12.75" customHeight="1">
      <c r="A417" s="53"/>
      <c r="B417" s="60" t="s">
        <v>997</v>
      </c>
      <c r="C417" s="61" t="s">
        <v>998</v>
      </c>
      <c r="D417" s="60" t="s">
        <v>1059</v>
      </c>
      <c r="E417" s="60" t="s">
        <v>1060</v>
      </c>
      <c r="F417" s="60" t="s">
        <v>1063</v>
      </c>
      <c r="G417" s="60" t="s">
        <v>1064</v>
      </c>
      <c r="H417" s="64"/>
      <c r="I417" s="63"/>
      <c r="J417" s="53"/>
      <c r="K417" s="53"/>
      <c r="L417" s="53"/>
      <c r="M417" s="53"/>
      <c r="N417" s="53"/>
      <c r="O417" s="53"/>
      <c r="P417" s="53"/>
      <c r="Q417" s="53"/>
      <c r="R417" s="53"/>
      <c r="S417" s="53"/>
      <c r="T417" s="53"/>
      <c r="U417" s="53"/>
      <c r="V417" s="53"/>
      <c r="W417" s="53"/>
      <c r="X417" s="53"/>
      <c r="Y417" s="53"/>
      <c r="Z417" s="53"/>
    </row>
    <row r="418" spans="1:26" ht="12.75" customHeight="1">
      <c r="A418" s="53"/>
      <c r="B418" s="60" t="s">
        <v>997</v>
      </c>
      <c r="C418" s="61" t="s">
        <v>998</v>
      </c>
      <c r="D418" s="60" t="s">
        <v>1059</v>
      </c>
      <c r="E418" s="60" t="s">
        <v>1060</v>
      </c>
      <c r="F418" s="60" t="s">
        <v>1065</v>
      </c>
      <c r="G418" s="60" t="s">
        <v>1066</v>
      </c>
      <c r="H418" s="64"/>
      <c r="I418" s="63"/>
      <c r="J418" s="53"/>
      <c r="K418" s="53"/>
      <c r="L418" s="53"/>
      <c r="M418" s="53"/>
      <c r="N418" s="53"/>
      <c r="O418" s="53"/>
      <c r="P418" s="53"/>
      <c r="Q418" s="53"/>
      <c r="R418" s="53"/>
      <c r="S418" s="53"/>
      <c r="T418" s="53"/>
      <c r="U418" s="53"/>
      <c r="V418" s="53"/>
      <c r="W418" s="53"/>
      <c r="X418" s="53"/>
      <c r="Y418" s="53"/>
      <c r="Z418" s="53"/>
    </row>
    <row r="419" spans="1:26" ht="12.75" customHeight="1">
      <c r="A419" s="53"/>
      <c r="B419" s="60" t="s">
        <v>997</v>
      </c>
      <c r="C419" s="61" t="s">
        <v>998</v>
      </c>
      <c r="D419" s="60" t="s">
        <v>1059</v>
      </c>
      <c r="E419" s="60" t="s">
        <v>1060</v>
      </c>
      <c r="F419" s="60" t="s">
        <v>1067</v>
      </c>
      <c r="G419" s="60" t="s">
        <v>1068</v>
      </c>
      <c r="H419" s="64"/>
      <c r="I419" s="63"/>
      <c r="J419" s="53"/>
      <c r="K419" s="53"/>
      <c r="L419" s="53"/>
      <c r="M419" s="53"/>
      <c r="N419" s="53"/>
      <c r="O419" s="53"/>
      <c r="P419" s="53"/>
      <c r="Q419" s="53"/>
      <c r="R419" s="53"/>
      <c r="S419" s="53"/>
      <c r="T419" s="53"/>
      <c r="U419" s="53"/>
      <c r="V419" s="53"/>
      <c r="W419" s="53"/>
      <c r="X419" s="53"/>
      <c r="Y419" s="53"/>
      <c r="Z419" s="53"/>
    </row>
    <row r="420" spans="1:26" ht="12.75" customHeight="1">
      <c r="A420" s="53"/>
      <c r="B420" s="60" t="s">
        <v>997</v>
      </c>
      <c r="C420" s="61" t="s">
        <v>998</v>
      </c>
      <c r="D420" s="60" t="s">
        <v>1059</v>
      </c>
      <c r="E420" s="60" t="s">
        <v>1060</v>
      </c>
      <c r="F420" s="60" t="s">
        <v>1069</v>
      </c>
      <c r="G420" s="60" t="s">
        <v>1070</v>
      </c>
      <c r="H420" s="64"/>
      <c r="I420" s="63"/>
      <c r="J420" s="53"/>
      <c r="K420" s="53"/>
      <c r="L420" s="53"/>
      <c r="M420" s="53"/>
      <c r="N420" s="53"/>
      <c r="O420" s="53"/>
      <c r="P420" s="53"/>
      <c r="Q420" s="53"/>
      <c r="R420" s="53"/>
      <c r="S420" s="53"/>
      <c r="T420" s="53"/>
      <c r="U420" s="53"/>
      <c r="V420" s="53"/>
      <c r="W420" s="53"/>
      <c r="X420" s="53"/>
      <c r="Y420" s="53"/>
      <c r="Z420" s="53"/>
    </row>
    <row r="421" spans="1:26" ht="12.75" customHeight="1">
      <c r="A421" s="53"/>
      <c r="B421" s="60" t="s">
        <v>997</v>
      </c>
      <c r="C421" s="61" t="s">
        <v>998</v>
      </c>
      <c r="D421" s="60" t="s">
        <v>1059</v>
      </c>
      <c r="E421" s="60" t="s">
        <v>1060</v>
      </c>
      <c r="F421" s="60" t="s">
        <v>412</v>
      </c>
      <c r="G421" s="60" t="s">
        <v>1071</v>
      </c>
      <c r="H421" s="64"/>
      <c r="I421" s="63"/>
      <c r="J421" s="53"/>
      <c r="K421" s="53"/>
      <c r="L421" s="53"/>
      <c r="M421" s="53"/>
      <c r="N421" s="53"/>
      <c r="O421" s="53"/>
      <c r="P421" s="53"/>
      <c r="Q421" s="53"/>
      <c r="R421" s="53"/>
      <c r="S421" s="53"/>
      <c r="T421" s="53"/>
      <c r="U421" s="53"/>
      <c r="V421" s="53"/>
      <c r="W421" s="53"/>
      <c r="X421" s="53"/>
      <c r="Y421" s="53"/>
      <c r="Z421" s="53"/>
    </row>
    <row r="422" spans="1:26" ht="12.75" customHeight="1">
      <c r="A422" s="53"/>
      <c r="B422" s="60" t="s">
        <v>997</v>
      </c>
      <c r="C422" s="61" t="s">
        <v>998</v>
      </c>
      <c r="D422" s="60" t="s">
        <v>1059</v>
      </c>
      <c r="E422" s="60" t="s">
        <v>1060</v>
      </c>
      <c r="F422" s="60" t="s">
        <v>1072</v>
      </c>
      <c r="G422" s="60" t="s">
        <v>1073</v>
      </c>
      <c r="H422" s="64"/>
      <c r="I422" s="63"/>
      <c r="J422" s="53"/>
      <c r="K422" s="53"/>
      <c r="L422" s="53"/>
      <c r="M422" s="53"/>
      <c r="N422" s="53"/>
      <c r="O422" s="53"/>
      <c r="P422" s="53"/>
      <c r="Q422" s="53"/>
      <c r="R422" s="53"/>
      <c r="S422" s="53"/>
      <c r="T422" s="53"/>
      <c r="U422" s="53"/>
      <c r="V422" s="53"/>
      <c r="W422" s="53"/>
      <c r="X422" s="53"/>
      <c r="Y422" s="53"/>
      <c r="Z422" s="53"/>
    </row>
    <row r="423" spans="1:26" ht="12.75" customHeight="1">
      <c r="A423" s="53"/>
      <c r="B423" s="60" t="s">
        <v>997</v>
      </c>
      <c r="C423" s="61" t="s">
        <v>998</v>
      </c>
      <c r="D423" s="60" t="s">
        <v>1059</v>
      </c>
      <c r="E423" s="60" t="s">
        <v>1060</v>
      </c>
      <c r="F423" s="60" t="s">
        <v>1074</v>
      </c>
      <c r="G423" s="60" t="s">
        <v>1075</v>
      </c>
      <c r="H423" s="64"/>
      <c r="I423" s="63"/>
      <c r="J423" s="53"/>
      <c r="K423" s="53"/>
      <c r="L423" s="53"/>
      <c r="M423" s="53"/>
      <c r="N423" s="53"/>
      <c r="O423" s="53"/>
      <c r="P423" s="53"/>
      <c r="Q423" s="53"/>
      <c r="R423" s="53"/>
      <c r="S423" s="53"/>
      <c r="T423" s="53"/>
      <c r="U423" s="53"/>
      <c r="V423" s="53"/>
      <c r="W423" s="53"/>
      <c r="X423" s="53"/>
      <c r="Y423" s="53"/>
      <c r="Z423" s="53"/>
    </row>
    <row r="424" spans="1:26" ht="12.75" customHeight="1">
      <c r="A424" s="53"/>
      <c r="B424" s="60" t="s">
        <v>997</v>
      </c>
      <c r="C424" s="61" t="s">
        <v>998</v>
      </c>
      <c r="D424" s="60" t="s">
        <v>1076</v>
      </c>
      <c r="E424" s="60" t="s">
        <v>1077</v>
      </c>
      <c r="F424" s="60" t="s">
        <v>1078</v>
      </c>
      <c r="G424" s="60" t="s">
        <v>1079</v>
      </c>
      <c r="H424" s="64"/>
      <c r="I424" s="63"/>
      <c r="J424" s="53"/>
      <c r="K424" s="53"/>
      <c r="L424" s="53"/>
      <c r="M424" s="53"/>
      <c r="N424" s="53"/>
      <c r="O424" s="53"/>
      <c r="P424" s="53"/>
      <c r="Q424" s="53"/>
      <c r="R424" s="53"/>
      <c r="S424" s="53"/>
      <c r="T424" s="53"/>
      <c r="U424" s="53"/>
      <c r="V424" s="53"/>
      <c r="W424" s="53"/>
      <c r="X424" s="53"/>
      <c r="Y424" s="53"/>
      <c r="Z424" s="53"/>
    </row>
    <row r="425" spans="1:26" ht="12.75" customHeight="1">
      <c r="A425" s="53"/>
      <c r="B425" s="60" t="s">
        <v>997</v>
      </c>
      <c r="C425" s="61" t="s">
        <v>998</v>
      </c>
      <c r="D425" s="60" t="s">
        <v>1076</v>
      </c>
      <c r="E425" s="60" t="s">
        <v>1077</v>
      </c>
      <c r="F425" s="60" t="s">
        <v>1080</v>
      </c>
      <c r="G425" s="60" t="s">
        <v>1081</v>
      </c>
      <c r="H425" s="64"/>
      <c r="I425" s="63"/>
      <c r="J425" s="53"/>
      <c r="K425" s="53"/>
      <c r="L425" s="53"/>
      <c r="M425" s="53"/>
      <c r="N425" s="53"/>
      <c r="O425" s="53"/>
      <c r="P425" s="53"/>
      <c r="Q425" s="53"/>
      <c r="R425" s="53"/>
      <c r="S425" s="53"/>
      <c r="T425" s="53"/>
      <c r="U425" s="53"/>
      <c r="V425" s="53"/>
      <c r="W425" s="53"/>
      <c r="X425" s="53"/>
      <c r="Y425" s="53"/>
      <c r="Z425" s="53"/>
    </row>
    <row r="426" spans="1:26" ht="12.75" customHeight="1">
      <c r="A426" s="53"/>
      <c r="B426" s="60" t="s">
        <v>997</v>
      </c>
      <c r="C426" s="61" t="s">
        <v>998</v>
      </c>
      <c r="D426" s="60" t="s">
        <v>1076</v>
      </c>
      <c r="E426" s="60" t="s">
        <v>1077</v>
      </c>
      <c r="F426" s="60" t="s">
        <v>1082</v>
      </c>
      <c r="G426" s="60" t="s">
        <v>1083</v>
      </c>
      <c r="H426" s="64"/>
      <c r="I426" s="63"/>
      <c r="J426" s="53"/>
      <c r="K426" s="53"/>
      <c r="L426" s="53"/>
      <c r="M426" s="53"/>
      <c r="N426" s="53"/>
      <c r="O426" s="53"/>
      <c r="P426" s="53"/>
      <c r="Q426" s="53"/>
      <c r="R426" s="53"/>
      <c r="S426" s="53"/>
      <c r="T426" s="53"/>
      <c r="U426" s="53"/>
      <c r="V426" s="53"/>
      <c r="W426" s="53"/>
      <c r="X426" s="53"/>
      <c r="Y426" s="53"/>
      <c r="Z426" s="53"/>
    </row>
    <row r="427" spans="1:26" ht="12.75" customHeight="1">
      <c r="A427" s="53"/>
      <c r="B427" s="60" t="s">
        <v>997</v>
      </c>
      <c r="C427" s="61" t="s">
        <v>998</v>
      </c>
      <c r="D427" s="60" t="s">
        <v>1076</v>
      </c>
      <c r="E427" s="60" t="s">
        <v>1077</v>
      </c>
      <c r="F427" s="60" t="s">
        <v>1084</v>
      </c>
      <c r="G427" s="60" t="s">
        <v>1085</v>
      </c>
      <c r="H427" s="64"/>
      <c r="I427" s="63"/>
      <c r="J427" s="53"/>
      <c r="K427" s="53"/>
      <c r="L427" s="53"/>
      <c r="M427" s="53"/>
      <c r="N427" s="53"/>
      <c r="O427" s="53"/>
      <c r="P427" s="53"/>
      <c r="Q427" s="53"/>
      <c r="R427" s="53"/>
      <c r="S427" s="53"/>
      <c r="T427" s="53"/>
      <c r="U427" s="53"/>
      <c r="V427" s="53"/>
      <c r="W427" s="53"/>
      <c r="X427" s="53"/>
      <c r="Y427" s="53"/>
      <c r="Z427" s="53"/>
    </row>
    <row r="428" spans="1:26" ht="12.75" customHeight="1">
      <c r="A428" s="53"/>
      <c r="B428" s="60" t="s">
        <v>997</v>
      </c>
      <c r="C428" s="61" t="s">
        <v>998</v>
      </c>
      <c r="D428" s="60" t="s">
        <v>1076</v>
      </c>
      <c r="E428" s="60" t="s">
        <v>1077</v>
      </c>
      <c r="F428" s="60" t="s">
        <v>1086</v>
      </c>
      <c r="G428" s="60" t="s">
        <v>1087</v>
      </c>
      <c r="H428" s="64"/>
      <c r="I428" s="63"/>
      <c r="J428" s="53"/>
      <c r="K428" s="53"/>
      <c r="L428" s="53"/>
      <c r="M428" s="53"/>
      <c r="N428" s="53"/>
      <c r="O428" s="53"/>
      <c r="P428" s="53"/>
      <c r="Q428" s="53"/>
      <c r="R428" s="53"/>
      <c r="S428" s="53"/>
      <c r="T428" s="53"/>
      <c r="U428" s="53"/>
      <c r="V428" s="53"/>
      <c r="W428" s="53"/>
      <c r="X428" s="53"/>
      <c r="Y428" s="53"/>
      <c r="Z428" s="53"/>
    </row>
    <row r="429" spans="1:26" ht="12.75" customHeight="1">
      <c r="A429" s="53"/>
      <c r="B429" s="60" t="s">
        <v>997</v>
      </c>
      <c r="C429" s="61" t="s">
        <v>998</v>
      </c>
      <c r="D429" s="60" t="s">
        <v>1076</v>
      </c>
      <c r="E429" s="60" t="s">
        <v>1077</v>
      </c>
      <c r="F429" s="60" t="s">
        <v>308</v>
      </c>
      <c r="G429" s="60" t="s">
        <v>1088</v>
      </c>
      <c r="H429" s="64"/>
      <c r="I429" s="63"/>
      <c r="J429" s="53"/>
      <c r="K429" s="53"/>
      <c r="L429" s="53"/>
      <c r="M429" s="53"/>
      <c r="N429" s="53"/>
      <c r="O429" s="53"/>
      <c r="P429" s="53"/>
      <c r="Q429" s="53"/>
      <c r="R429" s="53"/>
      <c r="S429" s="53"/>
      <c r="T429" s="53"/>
      <c r="U429" s="53"/>
      <c r="V429" s="53"/>
      <c r="W429" s="53"/>
      <c r="X429" s="53"/>
      <c r="Y429" s="53"/>
      <c r="Z429" s="53"/>
    </row>
    <row r="430" spans="1:26" ht="12.75" customHeight="1">
      <c r="A430" s="53"/>
      <c r="B430" s="60" t="s">
        <v>997</v>
      </c>
      <c r="C430" s="61" t="s">
        <v>998</v>
      </c>
      <c r="D430" s="60" t="s">
        <v>349</v>
      </c>
      <c r="E430" s="60" t="s">
        <v>1089</v>
      </c>
      <c r="F430" s="60" t="s">
        <v>349</v>
      </c>
      <c r="G430" s="60" t="s">
        <v>1090</v>
      </c>
      <c r="H430" s="64"/>
      <c r="I430" s="63"/>
      <c r="J430" s="53"/>
      <c r="K430" s="53"/>
      <c r="L430" s="53"/>
      <c r="M430" s="53"/>
      <c r="N430" s="53"/>
      <c r="O430" s="53"/>
      <c r="P430" s="53"/>
      <c r="Q430" s="53"/>
      <c r="R430" s="53"/>
      <c r="S430" s="53"/>
      <c r="T430" s="53"/>
      <c r="U430" s="53"/>
      <c r="V430" s="53"/>
      <c r="W430" s="53"/>
      <c r="X430" s="53"/>
      <c r="Y430" s="53"/>
      <c r="Z430" s="53"/>
    </row>
    <row r="431" spans="1:26" ht="12.75" customHeight="1">
      <c r="A431" s="53"/>
      <c r="B431" s="60" t="s">
        <v>997</v>
      </c>
      <c r="C431" s="61" t="s">
        <v>998</v>
      </c>
      <c r="D431" s="60" t="s">
        <v>349</v>
      </c>
      <c r="E431" s="60" t="s">
        <v>1089</v>
      </c>
      <c r="F431" s="60" t="s">
        <v>1091</v>
      </c>
      <c r="G431" s="60" t="s">
        <v>1092</v>
      </c>
      <c r="H431" s="64"/>
      <c r="I431" s="63"/>
      <c r="J431" s="53"/>
      <c r="K431" s="53"/>
      <c r="L431" s="53"/>
      <c r="M431" s="53"/>
      <c r="N431" s="53"/>
      <c r="O431" s="53"/>
      <c r="P431" s="53"/>
      <c r="Q431" s="53"/>
      <c r="R431" s="53"/>
      <c r="S431" s="53"/>
      <c r="T431" s="53"/>
      <c r="U431" s="53"/>
      <c r="V431" s="53"/>
      <c r="W431" s="53"/>
      <c r="X431" s="53"/>
      <c r="Y431" s="53"/>
      <c r="Z431" s="53"/>
    </row>
    <row r="432" spans="1:26" ht="12.75" customHeight="1">
      <c r="A432" s="53"/>
      <c r="B432" s="60" t="s">
        <v>997</v>
      </c>
      <c r="C432" s="61" t="s">
        <v>998</v>
      </c>
      <c r="D432" s="60" t="s">
        <v>349</v>
      </c>
      <c r="E432" s="60" t="s">
        <v>1089</v>
      </c>
      <c r="F432" s="60" t="s">
        <v>1093</v>
      </c>
      <c r="G432" s="60" t="s">
        <v>1094</v>
      </c>
      <c r="H432" s="64"/>
      <c r="I432" s="63"/>
      <c r="J432" s="53"/>
      <c r="K432" s="53"/>
      <c r="L432" s="53"/>
      <c r="M432" s="53"/>
      <c r="N432" s="53"/>
      <c r="O432" s="53"/>
      <c r="P432" s="53"/>
      <c r="Q432" s="53"/>
      <c r="R432" s="53"/>
      <c r="S432" s="53"/>
      <c r="T432" s="53"/>
      <c r="U432" s="53"/>
      <c r="V432" s="53"/>
      <c r="W432" s="53"/>
      <c r="X432" s="53"/>
      <c r="Y432" s="53"/>
      <c r="Z432" s="53"/>
    </row>
    <row r="433" spans="1:26" ht="12.75" customHeight="1">
      <c r="A433" s="53"/>
      <c r="B433" s="60" t="s">
        <v>997</v>
      </c>
      <c r="C433" s="61" t="s">
        <v>998</v>
      </c>
      <c r="D433" s="60" t="s">
        <v>349</v>
      </c>
      <c r="E433" s="60" t="s">
        <v>1089</v>
      </c>
      <c r="F433" s="60" t="s">
        <v>1095</v>
      </c>
      <c r="G433" s="60" t="s">
        <v>1096</v>
      </c>
      <c r="H433" s="64"/>
      <c r="I433" s="63"/>
      <c r="J433" s="53"/>
      <c r="K433" s="53"/>
      <c r="L433" s="53"/>
      <c r="M433" s="53"/>
      <c r="N433" s="53"/>
      <c r="O433" s="53"/>
      <c r="P433" s="53"/>
      <c r="Q433" s="53"/>
      <c r="R433" s="53"/>
      <c r="S433" s="53"/>
      <c r="T433" s="53"/>
      <c r="U433" s="53"/>
      <c r="V433" s="53"/>
      <c r="W433" s="53"/>
      <c r="X433" s="53"/>
      <c r="Y433" s="53"/>
      <c r="Z433" s="53"/>
    </row>
    <row r="434" spans="1:26" ht="12.75" customHeight="1">
      <c r="A434" s="53"/>
      <c r="B434" s="60" t="s">
        <v>997</v>
      </c>
      <c r="C434" s="61" t="s">
        <v>998</v>
      </c>
      <c r="D434" s="60" t="s">
        <v>349</v>
      </c>
      <c r="E434" s="60" t="s">
        <v>1089</v>
      </c>
      <c r="F434" s="60" t="s">
        <v>1097</v>
      </c>
      <c r="G434" s="60" t="s">
        <v>1098</v>
      </c>
      <c r="H434" s="64"/>
      <c r="I434" s="63"/>
      <c r="J434" s="53"/>
      <c r="K434" s="53"/>
      <c r="L434" s="53"/>
      <c r="M434" s="53"/>
      <c r="N434" s="53"/>
      <c r="O434" s="53"/>
      <c r="P434" s="53"/>
      <c r="Q434" s="53"/>
      <c r="R434" s="53"/>
      <c r="S434" s="53"/>
      <c r="T434" s="53"/>
      <c r="U434" s="53"/>
      <c r="V434" s="53"/>
      <c r="W434" s="53"/>
      <c r="X434" s="53"/>
      <c r="Y434" s="53"/>
      <c r="Z434" s="53"/>
    </row>
    <row r="435" spans="1:26" ht="12.75" customHeight="1">
      <c r="A435" s="53"/>
      <c r="B435" s="60" t="s">
        <v>997</v>
      </c>
      <c r="C435" s="61" t="s">
        <v>998</v>
      </c>
      <c r="D435" s="60" t="s">
        <v>349</v>
      </c>
      <c r="E435" s="60" t="s">
        <v>1089</v>
      </c>
      <c r="F435" s="60" t="s">
        <v>1099</v>
      </c>
      <c r="G435" s="60" t="s">
        <v>1100</v>
      </c>
      <c r="H435" s="64"/>
      <c r="I435" s="63"/>
      <c r="J435" s="53"/>
      <c r="K435" s="53"/>
      <c r="L435" s="53"/>
      <c r="M435" s="53"/>
      <c r="N435" s="53"/>
      <c r="O435" s="53"/>
      <c r="P435" s="53"/>
      <c r="Q435" s="53"/>
      <c r="R435" s="53"/>
      <c r="S435" s="53"/>
      <c r="T435" s="53"/>
      <c r="U435" s="53"/>
      <c r="V435" s="53"/>
      <c r="W435" s="53"/>
      <c r="X435" s="53"/>
      <c r="Y435" s="53"/>
      <c r="Z435" s="53"/>
    </row>
    <row r="436" spans="1:26" ht="12.75" customHeight="1">
      <c r="A436" s="53"/>
      <c r="B436" s="60" t="s">
        <v>997</v>
      </c>
      <c r="C436" s="61" t="s">
        <v>998</v>
      </c>
      <c r="D436" s="60" t="s">
        <v>349</v>
      </c>
      <c r="E436" s="60" t="s">
        <v>1089</v>
      </c>
      <c r="F436" s="60" t="s">
        <v>539</v>
      </c>
      <c r="G436" s="60" t="s">
        <v>1101</v>
      </c>
      <c r="H436" s="64"/>
      <c r="I436" s="63"/>
      <c r="J436" s="53"/>
      <c r="K436" s="53"/>
      <c r="L436" s="53"/>
      <c r="M436" s="53"/>
      <c r="N436" s="53"/>
      <c r="O436" s="53"/>
      <c r="P436" s="53"/>
      <c r="Q436" s="53"/>
      <c r="R436" s="53"/>
      <c r="S436" s="53"/>
      <c r="T436" s="53"/>
      <c r="U436" s="53"/>
      <c r="V436" s="53"/>
      <c r="W436" s="53"/>
      <c r="X436" s="53"/>
      <c r="Y436" s="53"/>
      <c r="Z436" s="53"/>
    </row>
    <row r="437" spans="1:26" ht="12.75" customHeight="1">
      <c r="A437" s="53"/>
      <c r="B437" s="60" t="s">
        <v>997</v>
      </c>
      <c r="C437" s="61" t="s">
        <v>998</v>
      </c>
      <c r="D437" s="60" t="s">
        <v>349</v>
      </c>
      <c r="E437" s="60" t="s">
        <v>1089</v>
      </c>
      <c r="F437" s="60" t="s">
        <v>1102</v>
      </c>
      <c r="G437" s="60" t="s">
        <v>1103</v>
      </c>
      <c r="H437" s="64"/>
      <c r="I437" s="63"/>
      <c r="J437" s="53"/>
      <c r="K437" s="53"/>
      <c r="L437" s="53"/>
      <c r="M437" s="53"/>
      <c r="N437" s="53"/>
      <c r="O437" s="53"/>
      <c r="P437" s="53"/>
      <c r="Q437" s="53"/>
      <c r="R437" s="53"/>
      <c r="S437" s="53"/>
      <c r="T437" s="53"/>
      <c r="U437" s="53"/>
      <c r="V437" s="53"/>
      <c r="W437" s="53"/>
      <c r="X437" s="53"/>
      <c r="Y437" s="53"/>
      <c r="Z437" s="53"/>
    </row>
    <row r="438" spans="1:26" ht="12.75" customHeight="1">
      <c r="A438" s="53"/>
      <c r="B438" s="60" t="s">
        <v>997</v>
      </c>
      <c r="C438" s="61" t="s">
        <v>998</v>
      </c>
      <c r="D438" s="60" t="s">
        <v>349</v>
      </c>
      <c r="E438" s="60" t="s">
        <v>1089</v>
      </c>
      <c r="F438" s="60" t="s">
        <v>1104</v>
      </c>
      <c r="G438" s="60" t="s">
        <v>1105</v>
      </c>
      <c r="H438" s="64"/>
      <c r="I438" s="63"/>
      <c r="J438" s="53"/>
      <c r="K438" s="53"/>
      <c r="L438" s="53"/>
      <c r="M438" s="53"/>
      <c r="N438" s="53"/>
      <c r="O438" s="53"/>
      <c r="P438" s="53"/>
      <c r="Q438" s="53"/>
      <c r="R438" s="53"/>
      <c r="S438" s="53"/>
      <c r="T438" s="53"/>
      <c r="U438" s="53"/>
      <c r="V438" s="53"/>
      <c r="W438" s="53"/>
      <c r="X438" s="53"/>
      <c r="Y438" s="53"/>
      <c r="Z438" s="53"/>
    </row>
    <row r="439" spans="1:26" ht="12.75" customHeight="1">
      <c r="A439" s="53"/>
      <c r="B439" s="60" t="s">
        <v>997</v>
      </c>
      <c r="C439" s="61" t="s">
        <v>998</v>
      </c>
      <c r="D439" s="60" t="s">
        <v>349</v>
      </c>
      <c r="E439" s="60" t="s">
        <v>1089</v>
      </c>
      <c r="F439" s="60" t="s">
        <v>1106</v>
      </c>
      <c r="G439" s="60" t="s">
        <v>1107</v>
      </c>
      <c r="H439" s="64"/>
      <c r="I439" s="63"/>
      <c r="J439" s="53"/>
      <c r="K439" s="53"/>
      <c r="L439" s="53"/>
      <c r="M439" s="53"/>
      <c r="N439" s="53"/>
      <c r="O439" s="53"/>
      <c r="P439" s="53"/>
      <c r="Q439" s="53"/>
      <c r="R439" s="53"/>
      <c r="S439" s="53"/>
      <c r="T439" s="53"/>
      <c r="U439" s="53"/>
      <c r="V439" s="53"/>
      <c r="W439" s="53"/>
      <c r="X439" s="53"/>
      <c r="Y439" s="53"/>
      <c r="Z439" s="53"/>
    </row>
    <row r="440" spans="1:26" ht="12.75" customHeight="1">
      <c r="A440" s="53"/>
      <c r="B440" s="60" t="s">
        <v>997</v>
      </c>
      <c r="C440" s="61" t="s">
        <v>998</v>
      </c>
      <c r="D440" s="60" t="s">
        <v>349</v>
      </c>
      <c r="E440" s="60" t="s">
        <v>1089</v>
      </c>
      <c r="F440" s="60" t="s">
        <v>1108</v>
      </c>
      <c r="G440" s="60" t="s">
        <v>1109</v>
      </c>
      <c r="H440" s="64"/>
      <c r="I440" s="63"/>
      <c r="J440" s="53"/>
      <c r="K440" s="53"/>
      <c r="L440" s="53"/>
      <c r="M440" s="53"/>
      <c r="N440" s="53"/>
      <c r="O440" s="53"/>
      <c r="P440" s="53"/>
      <c r="Q440" s="53"/>
      <c r="R440" s="53"/>
      <c r="S440" s="53"/>
      <c r="T440" s="53"/>
      <c r="U440" s="53"/>
      <c r="V440" s="53"/>
      <c r="W440" s="53"/>
      <c r="X440" s="53"/>
      <c r="Y440" s="53"/>
      <c r="Z440" s="53"/>
    </row>
    <row r="441" spans="1:26" ht="12.75" customHeight="1">
      <c r="A441" s="53"/>
      <c r="B441" s="60" t="s">
        <v>997</v>
      </c>
      <c r="C441" s="61" t="s">
        <v>998</v>
      </c>
      <c r="D441" s="60" t="s">
        <v>349</v>
      </c>
      <c r="E441" s="60" t="s">
        <v>1089</v>
      </c>
      <c r="F441" s="60" t="s">
        <v>1110</v>
      </c>
      <c r="G441" s="60" t="s">
        <v>1111</v>
      </c>
      <c r="H441" s="64"/>
      <c r="I441" s="63"/>
      <c r="J441" s="53"/>
      <c r="K441" s="53"/>
      <c r="L441" s="53"/>
      <c r="M441" s="53"/>
      <c r="N441" s="53"/>
      <c r="O441" s="53"/>
      <c r="P441" s="53"/>
      <c r="Q441" s="53"/>
      <c r="R441" s="53"/>
      <c r="S441" s="53"/>
      <c r="T441" s="53"/>
      <c r="U441" s="53"/>
      <c r="V441" s="53"/>
      <c r="W441" s="53"/>
      <c r="X441" s="53"/>
      <c r="Y441" s="53"/>
      <c r="Z441" s="53"/>
    </row>
    <row r="442" spans="1:26" ht="12.75" customHeight="1">
      <c r="A442" s="53"/>
      <c r="B442" s="60" t="s">
        <v>997</v>
      </c>
      <c r="C442" s="61" t="s">
        <v>998</v>
      </c>
      <c r="D442" s="60" t="s">
        <v>349</v>
      </c>
      <c r="E442" s="60" t="s">
        <v>1089</v>
      </c>
      <c r="F442" s="60" t="s">
        <v>1112</v>
      </c>
      <c r="G442" s="60" t="s">
        <v>1113</v>
      </c>
      <c r="H442" s="64"/>
      <c r="I442" s="63"/>
      <c r="J442" s="53"/>
      <c r="K442" s="53"/>
      <c r="L442" s="53"/>
      <c r="M442" s="53"/>
      <c r="N442" s="53"/>
      <c r="O442" s="53"/>
      <c r="P442" s="53"/>
      <c r="Q442" s="53"/>
      <c r="R442" s="53"/>
      <c r="S442" s="53"/>
      <c r="T442" s="53"/>
      <c r="U442" s="53"/>
      <c r="V442" s="53"/>
      <c r="W442" s="53"/>
      <c r="X442" s="53"/>
      <c r="Y442" s="53"/>
      <c r="Z442" s="53"/>
    </row>
    <row r="443" spans="1:26" ht="12.75" customHeight="1">
      <c r="A443" s="53"/>
      <c r="B443" s="60" t="s">
        <v>997</v>
      </c>
      <c r="C443" s="61" t="s">
        <v>998</v>
      </c>
      <c r="D443" s="60" t="s">
        <v>1114</v>
      </c>
      <c r="E443" s="60" t="s">
        <v>1115</v>
      </c>
      <c r="F443" s="60" t="s">
        <v>1114</v>
      </c>
      <c r="G443" s="60" t="s">
        <v>1116</v>
      </c>
      <c r="H443" s="64"/>
      <c r="I443" s="63"/>
      <c r="J443" s="53"/>
      <c r="K443" s="53"/>
      <c r="L443" s="53"/>
      <c r="M443" s="53"/>
      <c r="N443" s="53"/>
      <c r="O443" s="53"/>
      <c r="P443" s="53"/>
      <c r="Q443" s="53"/>
      <c r="R443" s="53"/>
      <c r="S443" s="53"/>
      <c r="T443" s="53"/>
      <c r="U443" s="53"/>
      <c r="V443" s="53"/>
      <c r="W443" s="53"/>
      <c r="X443" s="53"/>
      <c r="Y443" s="53"/>
      <c r="Z443" s="53"/>
    </row>
    <row r="444" spans="1:26" ht="12.75" customHeight="1">
      <c r="A444" s="53"/>
      <c r="B444" s="60" t="s">
        <v>997</v>
      </c>
      <c r="C444" s="61" t="s">
        <v>998</v>
      </c>
      <c r="D444" s="60" t="s">
        <v>1114</v>
      </c>
      <c r="E444" s="60" t="s">
        <v>1115</v>
      </c>
      <c r="F444" s="60" t="s">
        <v>308</v>
      </c>
      <c r="G444" s="60" t="s">
        <v>1117</v>
      </c>
      <c r="H444" s="64"/>
      <c r="I444" s="63"/>
      <c r="J444" s="53"/>
      <c r="K444" s="53"/>
      <c r="L444" s="53"/>
      <c r="M444" s="53"/>
      <c r="N444" s="53"/>
      <c r="O444" s="53"/>
      <c r="P444" s="53"/>
      <c r="Q444" s="53"/>
      <c r="R444" s="53"/>
      <c r="S444" s="53"/>
      <c r="T444" s="53"/>
      <c r="U444" s="53"/>
      <c r="V444" s="53"/>
      <c r="W444" s="53"/>
      <c r="X444" s="53"/>
      <c r="Y444" s="53"/>
      <c r="Z444" s="53"/>
    </row>
    <row r="445" spans="1:26" ht="12.75" customHeight="1">
      <c r="A445" s="53"/>
      <c r="B445" s="60" t="s">
        <v>997</v>
      </c>
      <c r="C445" s="61" t="s">
        <v>998</v>
      </c>
      <c r="D445" s="60" t="s">
        <v>1114</v>
      </c>
      <c r="E445" s="60" t="s">
        <v>1115</v>
      </c>
      <c r="F445" s="60" t="s">
        <v>1118</v>
      </c>
      <c r="G445" s="60" t="s">
        <v>1119</v>
      </c>
      <c r="H445" s="64"/>
      <c r="I445" s="63"/>
      <c r="J445" s="53"/>
      <c r="K445" s="53"/>
      <c r="L445" s="53"/>
      <c r="M445" s="53"/>
      <c r="N445" s="53"/>
      <c r="O445" s="53"/>
      <c r="P445" s="53"/>
      <c r="Q445" s="53"/>
      <c r="R445" s="53"/>
      <c r="S445" s="53"/>
      <c r="T445" s="53"/>
      <c r="U445" s="53"/>
      <c r="V445" s="53"/>
      <c r="W445" s="53"/>
      <c r="X445" s="53"/>
      <c r="Y445" s="53"/>
      <c r="Z445" s="53"/>
    </row>
    <row r="446" spans="1:26" ht="12.75" customHeight="1">
      <c r="A446" s="53"/>
      <c r="B446" s="60" t="s">
        <v>997</v>
      </c>
      <c r="C446" s="61" t="s">
        <v>998</v>
      </c>
      <c r="D446" s="60" t="s">
        <v>1114</v>
      </c>
      <c r="E446" s="60" t="s">
        <v>1115</v>
      </c>
      <c r="F446" s="60" t="s">
        <v>1120</v>
      </c>
      <c r="G446" s="60" t="s">
        <v>1121</v>
      </c>
      <c r="H446" s="64"/>
      <c r="I446" s="63"/>
      <c r="J446" s="53"/>
      <c r="K446" s="53"/>
      <c r="L446" s="53"/>
      <c r="M446" s="53"/>
      <c r="N446" s="53"/>
      <c r="O446" s="53"/>
      <c r="P446" s="53"/>
      <c r="Q446" s="53"/>
      <c r="R446" s="53"/>
      <c r="S446" s="53"/>
      <c r="T446" s="53"/>
      <c r="U446" s="53"/>
      <c r="V446" s="53"/>
      <c r="W446" s="53"/>
      <c r="X446" s="53"/>
      <c r="Y446" s="53"/>
      <c r="Z446" s="53"/>
    </row>
    <row r="447" spans="1:26" ht="12.75" customHeight="1">
      <c r="A447" s="53"/>
      <c r="B447" s="60" t="s">
        <v>997</v>
      </c>
      <c r="C447" s="61" t="s">
        <v>998</v>
      </c>
      <c r="D447" s="60" t="s">
        <v>1114</v>
      </c>
      <c r="E447" s="60" t="s">
        <v>1115</v>
      </c>
      <c r="F447" s="60" t="s">
        <v>1122</v>
      </c>
      <c r="G447" s="60" t="s">
        <v>1123</v>
      </c>
      <c r="H447" s="64"/>
      <c r="I447" s="63"/>
      <c r="J447" s="53"/>
      <c r="K447" s="53"/>
      <c r="L447" s="53"/>
      <c r="M447" s="53"/>
      <c r="N447" s="53"/>
      <c r="O447" s="53"/>
      <c r="P447" s="53"/>
      <c r="Q447" s="53"/>
      <c r="R447" s="53"/>
      <c r="S447" s="53"/>
      <c r="T447" s="53"/>
      <c r="U447" s="53"/>
      <c r="V447" s="53"/>
      <c r="W447" s="53"/>
      <c r="X447" s="53"/>
      <c r="Y447" s="53"/>
      <c r="Z447" s="53"/>
    </row>
    <row r="448" spans="1:26" ht="12.75" customHeight="1">
      <c r="A448" s="53"/>
      <c r="B448" s="60" t="s">
        <v>997</v>
      </c>
      <c r="C448" s="61" t="s">
        <v>998</v>
      </c>
      <c r="D448" s="60" t="s">
        <v>1124</v>
      </c>
      <c r="E448" s="60" t="s">
        <v>1125</v>
      </c>
      <c r="F448" s="60" t="s">
        <v>1124</v>
      </c>
      <c r="G448" s="60" t="s">
        <v>1126</v>
      </c>
      <c r="H448" s="64"/>
      <c r="I448" s="63"/>
      <c r="J448" s="53"/>
      <c r="K448" s="53"/>
      <c r="L448" s="53"/>
      <c r="M448" s="53"/>
      <c r="N448" s="53"/>
      <c r="O448" s="53"/>
      <c r="P448" s="53"/>
      <c r="Q448" s="53"/>
      <c r="R448" s="53"/>
      <c r="S448" s="53"/>
      <c r="T448" s="53"/>
      <c r="U448" s="53"/>
      <c r="V448" s="53"/>
      <c r="W448" s="53"/>
      <c r="X448" s="53"/>
      <c r="Y448" s="53"/>
      <c r="Z448" s="53"/>
    </row>
    <row r="449" spans="1:26" ht="12.75" customHeight="1">
      <c r="A449" s="53"/>
      <c r="B449" s="60" t="s">
        <v>997</v>
      </c>
      <c r="C449" s="61" t="s">
        <v>998</v>
      </c>
      <c r="D449" s="60" t="s">
        <v>1124</v>
      </c>
      <c r="E449" s="60" t="s">
        <v>1125</v>
      </c>
      <c r="F449" s="60" t="s">
        <v>1127</v>
      </c>
      <c r="G449" s="60" t="s">
        <v>1128</v>
      </c>
      <c r="H449" s="64"/>
      <c r="I449" s="63"/>
      <c r="J449" s="53"/>
      <c r="K449" s="53"/>
      <c r="L449" s="53"/>
      <c r="M449" s="53"/>
      <c r="N449" s="53"/>
      <c r="O449" s="53"/>
      <c r="P449" s="53"/>
      <c r="Q449" s="53"/>
      <c r="R449" s="53"/>
      <c r="S449" s="53"/>
      <c r="T449" s="53"/>
      <c r="U449" s="53"/>
      <c r="V449" s="53"/>
      <c r="W449" s="53"/>
      <c r="X449" s="53"/>
      <c r="Y449" s="53"/>
      <c r="Z449" s="53"/>
    </row>
    <row r="450" spans="1:26" ht="12.75" customHeight="1">
      <c r="A450" s="53"/>
      <c r="B450" s="60" t="s">
        <v>997</v>
      </c>
      <c r="C450" s="61" t="s">
        <v>998</v>
      </c>
      <c r="D450" s="60" t="s">
        <v>1124</v>
      </c>
      <c r="E450" s="60" t="s">
        <v>1125</v>
      </c>
      <c r="F450" s="60" t="s">
        <v>1129</v>
      </c>
      <c r="G450" s="60" t="s">
        <v>1130</v>
      </c>
      <c r="H450" s="64"/>
      <c r="I450" s="63"/>
      <c r="J450" s="53"/>
      <c r="K450" s="53"/>
      <c r="L450" s="53"/>
      <c r="M450" s="53"/>
      <c r="N450" s="53"/>
      <c r="O450" s="53"/>
      <c r="P450" s="53"/>
      <c r="Q450" s="53"/>
      <c r="R450" s="53"/>
      <c r="S450" s="53"/>
      <c r="T450" s="53"/>
      <c r="U450" s="53"/>
      <c r="V450" s="53"/>
      <c r="W450" s="53"/>
      <c r="X450" s="53"/>
      <c r="Y450" s="53"/>
      <c r="Z450" s="53"/>
    </row>
    <row r="451" spans="1:26" ht="12.75" customHeight="1">
      <c r="A451" s="53"/>
      <c r="B451" s="60" t="s">
        <v>997</v>
      </c>
      <c r="C451" s="61" t="s">
        <v>998</v>
      </c>
      <c r="D451" s="60" t="s">
        <v>1124</v>
      </c>
      <c r="E451" s="60" t="s">
        <v>1125</v>
      </c>
      <c r="F451" s="60" t="s">
        <v>1131</v>
      </c>
      <c r="G451" s="60" t="s">
        <v>1132</v>
      </c>
      <c r="H451" s="64"/>
      <c r="I451" s="63"/>
      <c r="J451" s="53"/>
      <c r="K451" s="53"/>
      <c r="L451" s="53"/>
      <c r="M451" s="53"/>
      <c r="N451" s="53"/>
      <c r="O451" s="53"/>
      <c r="P451" s="53"/>
      <c r="Q451" s="53"/>
      <c r="R451" s="53"/>
      <c r="S451" s="53"/>
      <c r="T451" s="53"/>
      <c r="U451" s="53"/>
      <c r="V451" s="53"/>
      <c r="W451" s="53"/>
      <c r="X451" s="53"/>
      <c r="Y451" s="53"/>
      <c r="Z451" s="53"/>
    </row>
    <row r="452" spans="1:26" ht="12.75" customHeight="1">
      <c r="A452" s="53"/>
      <c r="B452" s="60" t="s">
        <v>997</v>
      </c>
      <c r="C452" s="61" t="s">
        <v>998</v>
      </c>
      <c r="D452" s="60" t="s">
        <v>1124</v>
      </c>
      <c r="E452" s="60" t="s">
        <v>1125</v>
      </c>
      <c r="F452" s="60" t="s">
        <v>1133</v>
      </c>
      <c r="G452" s="60" t="s">
        <v>1134</v>
      </c>
      <c r="H452" s="64"/>
      <c r="I452" s="63"/>
      <c r="J452" s="53"/>
      <c r="K452" s="53"/>
      <c r="L452" s="53"/>
      <c r="M452" s="53"/>
      <c r="N452" s="53"/>
      <c r="O452" s="53"/>
      <c r="P452" s="53"/>
      <c r="Q452" s="53"/>
      <c r="R452" s="53"/>
      <c r="S452" s="53"/>
      <c r="T452" s="53"/>
      <c r="U452" s="53"/>
      <c r="V452" s="53"/>
      <c r="W452" s="53"/>
      <c r="X452" s="53"/>
      <c r="Y452" s="53"/>
      <c r="Z452" s="53"/>
    </row>
    <row r="453" spans="1:26" ht="12.75" customHeight="1">
      <c r="A453" s="53"/>
      <c r="B453" s="60" t="s">
        <v>997</v>
      </c>
      <c r="C453" s="61" t="s">
        <v>998</v>
      </c>
      <c r="D453" s="60" t="s">
        <v>1124</v>
      </c>
      <c r="E453" s="60" t="s">
        <v>1125</v>
      </c>
      <c r="F453" s="60" t="s">
        <v>1135</v>
      </c>
      <c r="G453" s="60" t="s">
        <v>1136</v>
      </c>
      <c r="H453" s="64"/>
      <c r="I453" s="63"/>
      <c r="J453" s="53"/>
      <c r="K453" s="53"/>
      <c r="L453" s="53"/>
      <c r="M453" s="53"/>
      <c r="N453" s="53"/>
      <c r="O453" s="53"/>
      <c r="P453" s="53"/>
      <c r="Q453" s="53"/>
      <c r="R453" s="53"/>
      <c r="S453" s="53"/>
      <c r="T453" s="53"/>
      <c r="U453" s="53"/>
      <c r="V453" s="53"/>
      <c r="W453" s="53"/>
      <c r="X453" s="53"/>
      <c r="Y453" s="53"/>
      <c r="Z453" s="53"/>
    </row>
    <row r="454" spans="1:26" ht="12.75" customHeight="1">
      <c r="A454" s="53"/>
      <c r="B454" s="60" t="s">
        <v>1137</v>
      </c>
      <c r="C454" s="61" t="s">
        <v>1138</v>
      </c>
      <c r="D454" s="60" t="s">
        <v>1139</v>
      </c>
      <c r="E454" s="60" t="s">
        <v>1140</v>
      </c>
      <c r="F454" s="60" t="s">
        <v>1139</v>
      </c>
      <c r="G454" s="60" t="s">
        <v>1141</v>
      </c>
      <c r="H454" s="64" t="s">
        <v>1142</v>
      </c>
      <c r="I454" s="63" t="s">
        <v>1143</v>
      </c>
      <c r="J454" s="53"/>
      <c r="K454" s="53"/>
      <c r="L454" s="53"/>
      <c r="M454" s="53"/>
      <c r="N454" s="53"/>
      <c r="O454" s="53"/>
      <c r="P454" s="53"/>
      <c r="Q454" s="53"/>
      <c r="R454" s="53"/>
      <c r="S454" s="53"/>
      <c r="T454" s="53"/>
      <c r="U454" s="53"/>
      <c r="V454" s="53"/>
      <c r="W454" s="53"/>
      <c r="X454" s="53"/>
      <c r="Y454" s="53"/>
      <c r="Z454" s="53"/>
    </row>
    <row r="455" spans="1:26" ht="12.75" customHeight="1">
      <c r="A455" s="53"/>
      <c r="B455" s="60" t="s">
        <v>1137</v>
      </c>
      <c r="C455" s="61" t="s">
        <v>1138</v>
      </c>
      <c r="D455" s="60" t="s">
        <v>1139</v>
      </c>
      <c r="E455" s="60" t="s">
        <v>1140</v>
      </c>
      <c r="F455" s="60" t="s">
        <v>1139</v>
      </c>
      <c r="G455" s="60" t="s">
        <v>1141</v>
      </c>
      <c r="H455" s="64" t="s">
        <v>1144</v>
      </c>
      <c r="I455" s="63" t="s">
        <v>1145</v>
      </c>
      <c r="J455" s="53"/>
      <c r="K455" s="53"/>
      <c r="L455" s="53"/>
      <c r="M455" s="53"/>
      <c r="N455" s="53"/>
      <c r="O455" s="53"/>
      <c r="P455" s="53"/>
      <c r="Q455" s="53"/>
      <c r="R455" s="53"/>
      <c r="S455" s="53"/>
      <c r="T455" s="53"/>
      <c r="U455" s="53"/>
      <c r="V455" s="53"/>
      <c r="W455" s="53"/>
      <c r="X455" s="53"/>
      <c r="Y455" s="53"/>
      <c r="Z455" s="53"/>
    </row>
    <row r="456" spans="1:26" ht="12.75" customHeight="1">
      <c r="A456" s="53"/>
      <c r="B456" s="60" t="s">
        <v>1137</v>
      </c>
      <c r="C456" s="61" t="s">
        <v>1138</v>
      </c>
      <c r="D456" s="60" t="s">
        <v>1139</v>
      </c>
      <c r="E456" s="60" t="s">
        <v>1140</v>
      </c>
      <c r="F456" s="60" t="s">
        <v>1139</v>
      </c>
      <c r="G456" s="60" t="s">
        <v>1141</v>
      </c>
      <c r="H456" s="64" t="s">
        <v>1146</v>
      </c>
      <c r="I456" s="63" t="s">
        <v>1147</v>
      </c>
      <c r="J456" s="53"/>
      <c r="K456" s="53"/>
      <c r="L456" s="53"/>
      <c r="M456" s="53"/>
      <c r="N456" s="53"/>
      <c r="O456" s="53"/>
      <c r="P456" s="53"/>
      <c r="Q456" s="53"/>
      <c r="R456" s="53"/>
      <c r="S456" s="53"/>
      <c r="T456" s="53"/>
      <c r="U456" s="53"/>
      <c r="V456" s="53"/>
      <c r="W456" s="53"/>
      <c r="X456" s="53"/>
      <c r="Y456" s="53"/>
      <c r="Z456" s="53"/>
    </row>
    <row r="457" spans="1:26" ht="12.75" customHeight="1">
      <c r="A457" s="53"/>
      <c r="B457" s="60" t="s">
        <v>1137</v>
      </c>
      <c r="C457" s="61" t="s">
        <v>1138</v>
      </c>
      <c r="D457" s="60" t="s">
        <v>1139</v>
      </c>
      <c r="E457" s="60" t="s">
        <v>1140</v>
      </c>
      <c r="F457" s="60" t="s">
        <v>1139</v>
      </c>
      <c r="G457" s="60" t="s">
        <v>1141</v>
      </c>
      <c r="H457" s="64" t="s">
        <v>1148</v>
      </c>
      <c r="I457" s="63" t="s">
        <v>1149</v>
      </c>
      <c r="J457" s="53"/>
      <c r="K457" s="53"/>
      <c r="L457" s="53"/>
      <c r="M457" s="53"/>
      <c r="N457" s="53"/>
      <c r="O457" s="53"/>
      <c r="P457" s="53"/>
      <c r="Q457" s="53"/>
      <c r="R457" s="53"/>
      <c r="S457" s="53"/>
      <c r="T457" s="53"/>
      <c r="U457" s="53"/>
      <c r="V457" s="53"/>
      <c r="W457" s="53"/>
      <c r="X457" s="53"/>
      <c r="Y457" s="53"/>
      <c r="Z457" s="53"/>
    </row>
    <row r="458" spans="1:26" ht="12.75" customHeight="1">
      <c r="A458" s="53"/>
      <c r="B458" s="60" t="s">
        <v>1137</v>
      </c>
      <c r="C458" s="61" t="s">
        <v>1138</v>
      </c>
      <c r="D458" s="60" t="s">
        <v>1139</v>
      </c>
      <c r="E458" s="60" t="s">
        <v>1140</v>
      </c>
      <c r="F458" s="60" t="s">
        <v>1139</v>
      </c>
      <c r="G458" s="60" t="s">
        <v>1141</v>
      </c>
      <c r="H458" s="64" t="s">
        <v>1150</v>
      </c>
      <c r="I458" s="63" t="s">
        <v>1151</v>
      </c>
      <c r="J458" s="53"/>
      <c r="K458" s="53"/>
      <c r="L458" s="53"/>
      <c r="M458" s="53"/>
      <c r="N458" s="53"/>
      <c r="O458" s="53"/>
      <c r="P458" s="53"/>
      <c r="Q458" s="53"/>
      <c r="R458" s="53"/>
      <c r="S458" s="53"/>
      <c r="T458" s="53"/>
      <c r="U458" s="53"/>
      <c r="V458" s="53"/>
      <c r="W458" s="53"/>
      <c r="X458" s="53"/>
      <c r="Y458" s="53"/>
      <c r="Z458" s="53"/>
    </row>
    <row r="459" spans="1:26" ht="12.75" customHeight="1">
      <c r="A459" s="53"/>
      <c r="B459" s="60" t="s">
        <v>1137</v>
      </c>
      <c r="C459" s="61" t="s">
        <v>1138</v>
      </c>
      <c r="D459" s="60" t="s">
        <v>1139</v>
      </c>
      <c r="E459" s="60" t="s">
        <v>1140</v>
      </c>
      <c r="F459" s="60" t="s">
        <v>1139</v>
      </c>
      <c r="G459" s="60" t="s">
        <v>1141</v>
      </c>
      <c r="H459" s="64" t="s">
        <v>1152</v>
      </c>
      <c r="I459" s="63" t="s">
        <v>1153</v>
      </c>
      <c r="J459" s="53"/>
      <c r="K459" s="53"/>
      <c r="L459" s="53"/>
      <c r="M459" s="53"/>
      <c r="N459" s="53"/>
      <c r="O459" s="53"/>
      <c r="P459" s="53"/>
      <c r="Q459" s="53"/>
      <c r="R459" s="53"/>
      <c r="S459" s="53"/>
      <c r="T459" s="53"/>
      <c r="U459" s="53"/>
      <c r="V459" s="53"/>
      <c r="W459" s="53"/>
      <c r="X459" s="53"/>
      <c r="Y459" s="53"/>
      <c r="Z459" s="53"/>
    </row>
    <row r="460" spans="1:26" ht="12.75" customHeight="1">
      <c r="A460" s="53"/>
      <c r="B460" s="60" t="s">
        <v>1137</v>
      </c>
      <c r="C460" s="61" t="s">
        <v>1138</v>
      </c>
      <c r="D460" s="60" t="s">
        <v>1139</v>
      </c>
      <c r="E460" s="60" t="s">
        <v>1140</v>
      </c>
      <c r="F460" s="60" t="s">
        <v>1139</v>
      </c>
      <c r="G460" s="60" t="s">
        <v>1141</v>
      </c>
      <c r="H460" s="64" t="s">
        <v>1154</v>
      </c>
      <c r="I460" s="63" t="s">
        <v>1155</v>
      </c>
      <c r="J460" s="53"/>
      <c r="K460" s="53"/>
      <c r="L460" s="53"/>
      <c r="M460" s="53"/>
      <c r="N460" s="53"/>
      <c r="O460" s="53"/>
      <c r="P460" s="53"/>
      <c r="Q460" s="53"/>
      <c r="R460" s="53"/>
      <c r="S460" s="53"/>
      <c r="T460" s="53"/>
      <c r="U460" s="53"/>
      <c r="V460" s="53"/>
      <c r="W460" s="53"/>
      <c r="X460" s="53"/>
      <c r="Y460" s="53"/>
      <c r="Z460" s="53"/>
    </row>
    <row r="461" spans="1:26" ht="12.75" customHeight="1">
      <c r="A461" s="53"/>
      <c r="B461" s="60" t="s">
        <v>1137</v>
      </c>
      <c r="C461" s="61" t="s">
        <v>1138</v>
      </c>
      <c r="D461" s="60" t="s">
        <v>1139</v>
      </c>
      <c r="E461" s="60" t="s">
        <v>1140</v>
      </c>
      <c r="F461" s="60" t="s">
        <v>1139</v>
      </c>
      <c r="G461" s="60" t="s">
        <v>1141</v>
      </c>
      <c r="H461" s="64" t="s">
        <v>1156</v>
      </c>
      <c r="I461" s="63" t="s">
        <v>1157</v>
      </c>
      <c r="J461" s="53"/>
      <c r="K461" s="53"/>
      <c r="L461" s="53"/>
      <c r="M461" s="53"/>
      <c r="N461" s="53"/>
      <c r="O461" s="53"/>
      <c r="P461" s="53"/>
      <c r="Q461" s="53"/>
      <c r="R461" s="53"/>
      <c r="S461" s="53"/>
      <c r="T461" s="53"/>
      <c r="U461" s="53"/>
      <c r="V461" s="53"/>
      <c r="W461" s="53"/>
      <c r="X461" s="53"/>
      <c r="Y461" s="53"/>
      <c r="Z461" s="53"/>
    </row>
    <row r="462" spans="1:26" ht="12.75" customHeight="1">
      <c r="A462" s="53"/>
      <c r="B462" s="60" t="s">
        <v>1137</v>
      </c>
      <c r="C462" s="61" t="s">
        <v>1138</v>
      </c>
      <c r="D462" s="60" t="s">
        <v>1139</v>
      </c>
      <c r="E462" s="60" t="s">
        <v>1140</v>
      </c>
      <c r="F462" s="60" t="s">
        <v>1139</v>
      </c>
      <c r="G462" s="60" t="s">
        <v>1141</v>
      </c>
      <c r="H462" s="64" t="s">
        <v>1158</v>
      </c>
      <c r="I462" s="63" t="s">
        <v>1159</v>
      </c>
      <c r="J462" s="53"/>
      <c r="K462" s="53"/>
      <c r="L462" s="53"/>
      <c r="M462" s="53"/>
      <c r="N462" s="53"/>
      <c r="O462" s="53"/>
      <c r="P462" s="53"/>
      <c r="Q462" s="53"/>
      <c r="R462" s="53"/>
      <c r="S462" s="53"/>
      <c r="T462" s="53"/>
      <c r="U462" s="53"/>
      <c r="V462" s="53"/>
      <c r="W462" s="53"/>
      <c r="X462" s="53"/>
      <c r="Y462" s="53"/>
      <c r="Z462" s="53"/>
    </row>
    <row r="463" spans="1:26" ht="12.75" customHeight="1">
      <c r="A463" s="53"/>
      <c r="B463" s="60" t="s">
        <v>1137</v>
      </c>
      <c r="C463" s="61" t="s">
        <v>1138</v>
      </c>
      <c r="D463" s="60" t="s">
        <v>1139</v>
      </c>
      <c r="E463" s="60" t="s">
        <v>1140</v>
      </c>
      <c r="F463" s="60" t="s">
        <v>1139</v>
      </c>
      <c r="G463" s="60" t="s">
        <v>1141</v>
      </c>
      <c r="H463" s="64" t="s">
        <v>1135</v>
      </c>
      <c r="I463" s="63" t="s">
        <v>1160</v>
      </c>
      <c r="J463" s="53"/>
      <c r="K463" s="53"/>
      <c r="L463" s="53"/>
      <c r="M463" s="53"/>
      <c r="N463" s="53"/>
      <c r="O463" s="53"/>
      <c r="P463" s="53"/>
      <c r="Q463" s="53"/>
      <c r="R463" s="53"/>
      <c r="S463" s="53"/>
      <c r="T463" s="53"/>
      <c r="U463" s="53"/>
      <c r="V463" s="53"/>
      <c r="W463" s="53"/>
      <c r="X463" s="53"/>
      <c r="Y463" s="53"/>
      <c r="Z463" s="53"/>
    </row>
    <row r="464" spans="1:26" ht="12.75" customHeight="1">
      <c r="A464" s="53"/>
      <c r="B464" s="60" t="s">
        <v>1137</v>
      </c>
      <c r="C464" s="61" t="s">
        <v>1138</v>
      </c>
      <c r="D464" s="60" t="s">
        <v>1139</v>
      </c>
      <c r="E464" s="60" t="s">
        <v>1140</v>
      </c>
      <c r="F464" s="60" t="s">
        <v>1139</v>
      </c>
      <c r="G464" s="60" t="s">
        <v>1141</v>
      </c>
      <c r="H464" s="64" t="s">
        <v>158</v>
      </c>
      <c r="I464" s="63" t="s">
        <v>1161</v>
      </c>
      <c r="J464" s="53"/>
      <c r="K464" s="53"/>
      <c r="L464" s="53"/>
      <c r="M464" s="53"/>
      <c r="N464" s="53"/>
      <c r="O464" s="53"/>
      <c r="P464" s="53"/>
      <c r="Q464" s="53"/>
      <c r="R464" s="53"/>
      <c r="S464" s="53"/>
      <c r="T464" s="53"/>
      <c r="U464" s="53"/>
      <c r="V464" s="53"/>
      <c r="W464" s="53"/>
      <c r="X464" s="53"/>
      <c r="Y464" s="53"/>
      <c r="Z464" s="53"/>
    </row>
    <row r="465" spans="1:26" ht="12.75" customHeight="1">
      <c r="A465" s="53"/>
      <c r="B465" s="60" t="s">
        <v>1137</v>
      </c>
      <c r="C465" s="61" t="s">
        <v>1138</v>
      </c>
      <c r="D465" s="60" t="s">
        <v>1139</v>
      </c>
      <c r="E465" s="60" t="s">
        <v>1140</v>
      </c>
      <c r="F465" s="60" t="s">
        <v>1139</v>
      </c>
      <c r="G465" s="60" t="s">
        <v>1141</v>
      </c>
      <c r="H465" s="64" t="s">
        <v>200</v>
      </c>
      <c r="I465" s="63" t="s">
        <v>1162</v>
      </c>
      <c r="J465" s="53"/>
      <c r="K465" s="53"/>
      <c r="L465" s="53"/>
      <c r="M465" s="53"/>
      <c r="N465" s="53"/>
      <c r="O465" s="53"/>
      <c r="P465" s="53"/>
      <c r="Q465" s="53"/>
      <c r="R465" s="53"/>
      <c r="S465" s="53"/>
      <c r="T465" s="53"/>
      <c r="U465" s="53"/>
      <c r="V465" s="53"/>
      <c r="W465" s="53"/>
      <c r="X465" s="53"/>
      <c r="Y465" s="53"/>
      <c r="Z465" s="53"/>
    </row>
    <row r="466" spans="1:26" ht="12.75" customHeight="1">
      <c r="A466" s="53"/>
      <c r="B466" s="60" t="s">
        <v>1137</v>
      </c>
      <c r="C466" s="61" t="s">
        <v>1138</v>
      </c>
      <c r="D466" s="60" t="s">
        <v>1139</v>
      </c>
      <c r="E466" s="60" t="s">
        <v>1140</v>
      </c>
      <c r="F466" s="60" t="s">
        <v>1139</v>
      </c>
      <c r="G466" s="60" t="s">
        <v>1141</v>
      </c>
      <c r="H466" s="64" t="s">
        <v>1163</v>
      </c>
      <c r="I466" s="63" t="s">
        <v>1164</v>
      </c>
      <c r="J466" s="53"/>
      <c r="K466" s="53"/>
      <c r="L466" s="53"/>
      <c r="M466" s="53"/>
      <c r="N466" s="53"/>
      <c r="O466" s="53"/>
      <c r="P466" s="53"/>
      <c r="Q466" s="53"/>
      <c r="R466" s="53"/>
      <c r="S466" s="53"/>
      <c r="T466" s="53"/>
      <c r="U466" s="53"/>
      <c r="V466" s="53"/>
      <c r="W466" s="53"/>
      <c r="X466" s="53"/>
      <c r="Y466" s="53"/>
      <c r="Z466" s="53"/>
    </row>
    <row r="467" spans="1:26" ht="12.75" customHeight="1">
      <c r="A467" s="53"/>
      <c r="B467" s="60" t="s">
        <v>1137</v>
      </c>
      <c r="C467" s="61" t="s">
        <v>1138</v>
      </c>
      <c r="D467" s="60" t="s">
        <v>1139</v>
      </c>
      <c r="E467" s="60" t="s">
        <v>1140</v>
      </c>
      <c r="F467" s="60" t="s">
        <v>1139</v>
      </c>
      <c r="G467" s="60" t="s">
        <v>1141</v>
      </c>
      <c r="H467" s="64" t="s">
        <v>1165</v>
      </c>
      <c r="I467" s="63" t="s">
        <v>1166</v>
      </c>
      <c r="J467" s="53"/>
      <c r="K467" s="53"/>
      <c r="L467" s="53"/>
      <c r="M467" s="53"/>
      <c r="N467" s="53"/>
      <c r="O467" s="53"/>
      <c r="P467" s="53"/>
      <c r="Q467" s="53"/>
      <c r="R467" s="53"/>
      <c r="S467" s="53"/>
      <c r="T467" s="53"/>
      <c r="U467" s="53"/>
      <c r="V467" s="53"/>
      <c r="W467" s="53"/>
      <c r="X467" s="53"/>
      <c r="Y467" s="53"/>
      <c r="Z467" s="53"/>
    </row>
    <row r="468" spans="1:26" ht="12.75" customHeight="1">
      <c r="A468" s="53"/>
      <c r="B468" s="60" t="s">
        <v>1137</v>
      </c>
      <c r="C468" s="61" t="s">
        <v>1138</v>
      </c>
      <c r="D468" s="60" t="s">
        <v>1139</v>
      </c>
      <c r="E468" s="60" t="s">
        <v>1140</v>
      </c>
      <c r="F468" s="60" t="s">
        <v>1139</v>
      </c>
      <c r="G468" s="60" t="s">
        <v>1141</v>
      </c>
      <c r="H468" s="64" t="s">
        <v>1167</v>
      </c>
      <c r="I468" s="63" t="s">
        <v>1168</v>
      </c>
      <c r="J468" s="53"/>
      <c r="K468" s="53"/>
      <c r="L468" s="53"/>
      <c r="M468" s="53"/>
      <c r="N468" s="53"/>
      <c r="O468" s="53"/>
      <c r="P468" s="53"/>
      <c r="Q468" s="53"/>
      <c r="R468" s="53"/>
      <c r="S468" s="53"/>
      <c r="T468" s="53"/>
      <c r="U468" s="53"/>
      <c r="V468" s="53"/>
      <c r="W468" s="53"/>
      <c r="X468" s="53"/>
      <c r="Y468" s="53"/>
      <c r="Z468" s="53"/>
    </row>
    <row r="469" spans="1:26" ht="12.75" customHeight="1">
      <c r="A469" s="53"/>
      <c r="B469" s="60" t="s">
        <v>1137</v>
      </c>
      <c r="C469" s="61" t="s">
        <v>1138</v>
      </c>
      <c r="D469" s="60" t="s">
        <v>1139</v>
      </c>
      <c r="E469" s="60" t="s">
        <v>1140</v>
      </c>
      <c r="F469" s="60" t="s">
        <v>1169</v>
      </c>
      <c r="G469" s="60" t="s">
        <v>1170</v>
      </c>
      <c r="H469" s="64"/>
      <c r="I469" s="63"/>
      <c r="J469" s="53"/>
      <c r="K469" s="53"/>
      <c r="L469" s="53"/>
      <c r="M469" s="53"/>
      <c r="N469" s="53"/>
      <c r="O469" s="53"/>
      <c r="P469" s="53"/>
      <c r="Q469" s="53"/>
      <c r="R469" s="53"/>
      <c r="S469" s="53"/>
      <c r="T469" s="53"/>
      <c r="U469" s="53"/>
      <c r="V469" s="53"/>
      <c r="W469" s="53"/>
      <c r="X469" s="53"/>
      <c r="Y469" s="53"/>
      <c r="Z469" s="53"/>
    </row>
    <row r="470" spans="1:26" ht="12.75" customHeight="1">
      <c r="A470" s="53"/>
      <c r="B470" s="60" t="s">
        <v>1137</v>
      </c>
      <c r="C470" s="61" t="s">
        <v>1138</v>
      </c>
      <c r="D470" s="60" t="s">
        <v>1139</v>
      </c>
      <c r="E470" s="60" t="s">
        <v>1140</v>
      </c>
      <c r="F470" s="60" t="s">
        <v>1171</v>
      </c>
      <c r="G470" s="60" t="s">
        <v>1172</v>
      </c>
      <c r="H470" s="64"/>
      <c r="I470" s="63"/>
      <c r="J470" s="53"/>
      <c r="K470" s="53"/>
      <c r="L470" s="53"/>
      <c r="M470" s="53"/>
      <c r="N470" s="53"/>
      <c r="O470" s="53"/>
      <c r="P470" s="53"/>
      <c r="Q470" s="53"/>
      <c r="R470" s="53"/>
      <c r="S470" s="53"/>
      <c r="T470" s="53"/>
      <c r="U470" s="53"/>
      <c r="V470" s="53"/>
      <c r="W470" s="53"/>
      <c r="X470" s="53"/>
      <c r="Y470" s="53"/>
      <c r="Z470" s="53"/>
    </row>
    <row r="471" spans="1:26" ht="12.75" customHeight="1">
      <c r="A471" s="53"/>
      <c r="B471" s="60" t="s">
        <v>1137</v>
      </c>
      <c r="C471" s="61" t="s">
        <v>1138</v>
      </c>
      <c r="D471" s="60" t="s">
        <v>1139</v>
      </c>
      <c r="E471" s="60" t="s">
        <v>1140</v>
      </c>
      <c r="F471" s="60" t="s">
        <v>1173</v>
      </c>
      <c r="G471" s="60" t="s">
        <v>1174</v>
      </c>
      <c r="H471" s="64"/>
      <c r="I471" s="63"/>
      <c r="J471" s="53"/>
      <c r="K471" s="53"/>
      <c r="L471" s="53"/>
      <c r="M471" s="53"/>
      <c r="N471" s="53"/>
      <c r="O471" s="53"/>
      <c r="P471" s="53"/>
      <c r="Q471" s="53"/>
      <c r="R471" s="53"/>
      <c r="S471" s="53"/>
      <c r="T471" s="53"/>
      <c r="U471" s="53"/>
      <c r="V471" s="53"/>
      <c r="W471" s="53"/>
      <c r="X471" s="53"/>
      <c r="Y471" s="53"/>
      <c r="Z471" s="53"/>
    </row>
    <row r="472" spans="1:26" ht="12.75" customHeight="1">
      <c r="A472" s="53"/>
      <c r="B472" s="60" t="s">
        <v>1137</v>
      </c>
      <c r="C472" s="61" t="s">
        <v>1138</v>
      </c>
      <c r="D472" s="60" t="s">
        <v>1139</v>
      </c>
      <c r="E472" s="60" t="s">
        <v>1140</v>
      </c>
      <c r="F472" s="60" t="s">
        <v>1175</v>
      </c>
      <c r="G472" s="60" t="s">
        <v>1176</v>
      </c>
      <c r="H472" s="64"/>
      <c r="I472" s="63"/>
      <c r="J472" s="53"/>
      <c r="K472" s="53"/>
      <c r="L472" s="53"/>
      <c r="M472" s="53"/>
      <c r="N472" s="53"/>
      <c r="O472" s="53"/>
      <c r="P472" s="53"/>
      <c r="Q472" s="53"/>
      <c r="R472" s="53"/>
      <c r="S472" s="53"/>
      <c r="T472" s="53"/>
      <c r="U472" s="53"/>
      <c r="V472" s="53"/>
      <c r="W472" s="53"/>
      <c r="X472" s="53"/>
      <c r="Y472" s="53"/>
      <c r="Z472" s="53"/>
    </row>
    <row r="473" spans="1:26" ht="12.75" customHeight="1">
      <c r="A473" s="53"/>
      <c r="B473" s="60" t="s">
        <v>1137</v>
      </c>
      <c r="C473" s="61" t="s">
        <v>1138</v>
      </c>
      <c r="D473" s="60" t="s">
        <v>1139</v>
      </c>
      <c r="E473" s="60" t="s">
        <v>1140</v>
      </c>
      <c r="F473" s="60" t="s">
        <v>1177</v>
      </c>
      <c r="G473" s="60" t="s">
        <v>1178</v>
      </c>
      <c r="H473" s="64"/>
      <c r="I473" s="63"/>
      <c r="J473" s="53"/>
      <c r="K473" s="53"/>
      <c r="L473" s="53"/>
      <c r="M473" s="53"/>
      <c r="N473" s="53"/>
      <c r="O473" s="53"/>
      <c r="P473" s="53"/>
      <c r="Q473" s="53"/>
      <c r="R473" s="53"/>
      <c r="S473" s="53"/>
      <c r="T473" s="53"/>
      <c r="U473" s="53"/>
      <c r="V473" s="53"/>
      <c r="W473" s="53"/>
      <c r="X473" s="53"/>
      <c r="Y473" s="53"/>
      <c r="Z473" s="53"/>
    </row>
    <row r="474" spans="1:26" ht="12.75" customHeight="1">
      <c r="A474" s="53"/>
      <c r="B474" s="60" t="s">
        <v>1137</v>
      </c>
      <c r="C474" s="61" t="s">
        <v>1138</v>
      </c>
      <c r="D474" s="60" t="s">
        <v>1179</v>
      </c>
      <c r="E474" s="60" t="s">
        <v>1180</v>
      </c>
      <c r="F474" s="60" t="s">
        <v>1181</v>
      </c>
      <c r="G474" s="60" t="s">
        <v>1182</v>
      </c>
      <c r="H474" s="64"/>
      <c r="I474" s="63"/>
      <c r="J474" s="53"/>
      <c r="K474" s="53"/>
      <c r="L474" s="53"/>
      <c r="M474" s="53"/>
      <c r="N474" s="53"/>
      <c r="O474" s="53"/>
      <c r="P474" s="53"/>
      <c r="Q474" s="53"/>
      <c r="R474" s="53"/>
      <c r="S474" s="53"/>
      <c r="T474" s="53"/>
      <c r="U474" s="53"/>
      <c r="V474" s="53"/>
      <c r="W474" s="53"/>
      <c r="X474" s="53"/>
      <c r="Y474" s="53"/>
      <c r="Z474" s="53"/>
    </row>
    <row r="475" spans="1:26" ht="12.75" customHeight="1">
      <c r="A475" s="53"/>
      <c r="B475" s="60" t="s">
        <v>1137</v>
      </c>
      <c r="C475" s="61" t="s">
        <v>1138</v>
      </c>
      <c r="D475" s="60" t="s">
        <v>1183</v>
      </c>
      <c r="E475" s="60" t="s">
        <v>1184</v>
      </c>
      <c r="F475" s="60" t="s">
        <v>1183</v>
      </c>
      <c r="G475" s="60" t="s">
        <v>1185</v>
      </c>
      <c r="H475" s="64"/>
      <c r="I475" s="63"/>
      <c r="J475" s="53"/>
      <c r="K475" s="53"/>
      <c r="L475" s="53"/>
      <c r="M475" s="53"/>
      <c r="N475" s="53"/>
      <c r="O475" s="53"/>
      <c r="P475" s="53"/>
      <c r="Q475" s="53"/>
      <c r="R475" s="53"/>
      <c r="S475" s="53"/>
      <c r="T475" s="53"/>
      <c r="U475" s="53"/>
      <c r="V475" s="53"/>
      <c r="W475" s="53"/>
      <c r="X475" s="53"/>
      <c r="Y475" s="53"/>
      <c r="Z475" s="53"/>
    </row>
    <row r="476" spans="1:26" ht="12.75" customHeight="1">
      <c r="A476" s="53"/>
      <c r="B476" s="60" t="s">
        <v>1137</v>
      </c>
      <c r="C476" s="61" t="s">
        <v>1138</v>
      </c>
      <c r="D476" s="60" t="s">
        <v>1186</v>
      </c>
      <c r="E476" s="60" t="s">
        <v>1187</v>
      </c>
      <c r="F476" s="60" t="s">
        <v>1186</v>
      </c>
      <c r="G476" s="60" t="s">
        <v>1188</v>
      </c>
      <c r="H476" s="64"/>
      <c r="I476" s="63"/>
      <c r="J476" s="53"/>
      <c r="K476" s="53"/>
      <c r="L476" s="53"/>
      <c r="M476" s="53"/>
      <c r="N476" s="53"/>
      <c r="O476" s="53"/>
      <c r="P476" s="53"/>
      <c r="Q476" s="53"/>
      <c r="R476" s="53"/>
      <c r="S476" s="53"/>
      <c r="T476" s="53"/>
      <c r="U476" s="53"/>
      <c r="V476" s="53"/>
      <c r="W476" s="53"/>
      <c r="X476" s="53"/>
      <c r="Y476" s="53"/>
      <c r="Z476" s="53"/>
    </row>
    <row r="477" spans="1:26" ht="12.75" customHeight="1">
      <c r="A477" s="53"/>
      <c r="B477" s="60" t="s">
        <v>1137</v>
      </c>
      <c r="C477" s="61" t="s">
        <v>1138</v>
      </c>
      <c r="D477" s="60" t="s">
        <v>1189</v>
      </c>
      <c r="E477" s="60" t="s">
        <v>1190</v>
      </c>
      <c r="F477" s="60" t="s">
        <v>1189</v>
      </c>
      <c r="G477" s="60" t="s">
        <v>1191</v>
      </c>
      <c r="H477" s="64"/>
      <c r="I477" s="63"/>
      <c r="J477" s="53"/>
      <c r="K477" s="53"/>
      <c r="L477" s="53"/>
      <c r="M477" s="53"/>
      <c r="N477" s="53"/>
      <c r="O477" s="53"/>
      <c r="P477" s="53"/>
      <c r="Q477" s="53"/>
      <c r="R477" s="53"/>
      <c r="S477" s="53"/>
      <c r="T477" s="53"/>
      <c r="U477" s="53"/>
      <c r="V477" s="53"/>
      <c r="W477" s="53"/>
      <c r="X477" s="53"/>
      <c r="Y477" s="53"/>
      <c r="Z477" s="53"/>
    </row>
    <row r="478" spans="1:26" ht="12.75" customHeight="1">
      <c r="A478" s="53"/>
      <c r="B478" s="60" t="s">
        <v>1137</v>
      </c>
      <c r="C478" s="61" t="s">
        <v>1138</v>
      </c>
      <c r="D478" s="60" t="s">
        <v>1189</v>
      </c>
      <c r="E478" s="60" t="s">
        <v>1190</v>
      </c>
      <c r="F478" s="60" t="s">
        <v>1192</v>
      </c>
      <c r="G478" s="60" t="s">
        <v>1193</v>
      </c>
      <c r="H478" s="64"/>
      <c r="I478" s="63"/>
      <c r="J478" s="53"/>
      <c r="K478" s="53"/>
      <c r="L478" s="53"/>
      <c r="M478" s="53"/>
      <c r="N478" s="53"/>
      <c r="O478" s="53"/>
      <c r="P478" s="53"/>
      <c r="Q478" s="53"/>
      <c r="R478" s="53"/>
      <c r="S478" s="53"/>
      <c r="T478" s="53"/>
      <c r="U478" s="53"/>
      <c r="V478" s="53"/>
      <c r="W478" s="53"/>
      <c r="X478" s="53"/>
      <c r="Y478" s="53"/>
      <c r="Z478" s="53"/>
    </row>
    <row r="479" spans="1:26" ht="12.75" customHeight="1">
      <c r="A479" s="53"/>
      <c r="B479" s="60" t="s">
        <v>1137</v>
      </c>
      <c r="C479" s="61" t="s">
        <v>1138</v>
      </c>
      <c r="D479" s="60" t="s">
        <v>1063</v>
      </c>
      <c r="E479" s="60" t="s">
        <v>1194</v>
      </c>
      <c r="F479" s="60" t="s">
        <v>1063</v>
      </c>
      <c r="G479" s="60" t="s">
        <v>1195</v>
      </c>
      <c r="H479" s="64" t="s">
        <v>1063</v>
      </c>
      <c r="I479" s="63" t="s">
        <v>1196</v>
      </c>
      <c r="J479" s="53"/>
      <c r="K479" s="53"/>
      <c r="L479" s="53"/>
      <c r="M479" s="53"/>
      <c r="N479" s="53"/>
      <c r="O479" s="53"/>
      <c r="P479" s="53"/>
      <c r="Q479" s="53"/>
      <c r="R479" s="53"/>
      <c r="S479" s="53"/>
      <c r="T479" s="53"/>
      <c r="U479" s="53"/>
      <c r="V479" s="53"/>
      <c r="W479" s="53"/>
      <c r="X479" s="53"/>
      <c r="Y479" s="53"/>
      <c r="Z479" s="53"/>
    </row>
    <row r="480" spans="1:26" ht="12.75" customHeight="1">
      <c r="A480" s="53"/>
      <c r="B480" s="60" t="s">
        <v>1137</v>
      </c>
      <c r="C480" s="61" t="s">
        <v>1138</v>
      </c>
      <c r="D480" s="60" t="s">
        <v>1063</v>
      </c>
      <c r="E480" s="60" t="s">
        <v>1194</v>
      </c>
      <c r="F480" s="60" t="s">
        <v>1063</v>
      </c>
      <c r="G480" s="60" t="s">
        <v>1195</v>
      </c>
      <c r="H480" s="64" t="s">
        <v>1197</v>
      </c>
      <c r="I480" s="63" t="s">
        <v>1198</v>
      </c>
      <c r="J480" s="53"/>
      <c r="K480" s="53"/>
      <c r="L480" s="53"/>
      <c r="M480" s="53"/>
      <c r="N480" s="53"/>
      <c r="O480" s="53"/>
      <c r="P480" s="53"/>
      <c r="Q480" s="53"/>
      <c r="R480" s="53"/>
      <c r="S480" s="53"/>
      <c r="T480" s="53"/>
      <c r="U480" s="53"/>
      <c r="V480" s="53"/>
      <c r="W480" s="53"/>
      <c r="X480" s="53"/>
      <c r="Y480" s="53"/>
      <c r="Z480" s="53"/>
    </row>
    <row r="481" spans="1:26" ht="12.75" customHeight="1">
      <c r="A481" s="53"/>
      <c r="B481" s="60" t="s">
        <v>1137</v>
      </c>
      <c r="C481" s="61" t="s">
        <v>1138</v>
      </c>
      <c r="D481" s="60" t="s">
        <v>1063</v>
      </c>
      <c r="E481" s="60" t="s">
        <v>1194</v>
      </c>
      <c r="F481" s="60" t="s">
        <v>1063</v>
      </c>
      <c r="G481" s="60" t="s">
        <v>1195</v>
      </c>
      <c r="H481" s="64" t="s">
        <v>1199</v>
      </c>
      <c r="I481" s="63" t="s">
        <v>1200</v>
      </c>
      <c r="J481" s="53"/>
      <c r="K481" s="53"/>
      <c r="L481" s="53"/>
      <c r="M481" s="53"/>
      <c r="N481" s="53"/>
      <c r="O481" s="53"/>
      <c r="P481" s="53"/>
      <c r="Q481" s="53"/>
      <c r="R481" s="53"/>
      <c r="S481" s="53"/>
      <c r="T481" s="53"/>
      <c r="U481" s="53"/>
      <c r="V481" s="53"/>
      <c r="W481" s="53"/>
      <c r="X481" s="53"/>
      <c r="Y481" s="53"/>
      <c r="Z481" s="53"/>
    </row>
    <row r="482" spans="1:26" ht="12.75" customHeight="1">
      <c r="A482" s="53"/>
      <c r="B482" s="60" t="s">
        <v>1137</v>
      </c>
      <c r="C482" s="61" t="s">
        <v>1138</v>
      </c>
      <c r="D482" s="60" t="s">
        <v>1063</v>
      </c>
      <c r="E482" s="60" t="s">
        <v>1194</v>
      </c>
      <c r="F482" s="60" t="s">
        <v>1063</v>
      </c>
      <c r="G482" s="60" t="s">
        <v>1195</v>
      </c>
      <c r="H482" s="64" t="s">
        <v>1201</v>
      </c>
      <c r="I482" s="63" t="s">
        <v>1202</v>
      </c>
      <c r="J482" s="53"/>
      <c r="K482" s="53"/>
      <c r="L482" s="53"/>
      <c r="M482" s="53"/>
      <c r="N482" s="53"/>
      <c r="O482" s="53"/>
      <c r="P482" s="53"/>
      <c r="Q482" s="53"/>
      <c r="R482" s="53"/>
      <c r="S482" s="53"/>
      <c r="T482" s="53"/>
      <c r="U482" s="53"/>
      <c r="V482" s="53"/>
      <c r="W482" s="53"/>
      <c r="X482" s="53"/>
      <c r="Y482" s="53"/>
      <c r="Z482" s="53"/>
    </row>
    <row r="483" spans="1:26" ht="12.75" customHeight="1">
      <c r="A483" s="53"/>
      <c r="B483" s="60" t="s">
        <v>1137</v>
      </c>
      <c r="C483" s="61" t="s">
        <v>1138</v>
      </c>
      <c r="D483" s="60" t="s">
        <v>1063</v>
      </c>
      <c r="E483" s="60" t="s">
        <v>1194</v>
      </c>
      <c r="F483" s="60" t="s">
        <v>1063</v>
      </c>
      <c r="G483" s="60" t="s">
        <v>1195</v>
      </c>
      <c r="H483" s="64" t="s">
        <v>1203</v>
      </c>
      <c r="I483" s="63" t="s">
        <v>1204</v>
      </c>
      <c r="J483" s="53"/>
      <c r="K483" s="53"/>
      <c r="L483" s="53"/>
      <c r="M483" s="53"/>
      <c r="N483" s="53"/>
      <c r="O483" s="53"/>
      <c r="P483" s="53"/>
      <c r="Q483" s="53"/>
      <c r="R483" s="53"/>
      <c r="S483" s="53"/>
      <c r="T483" s="53"/>
      <c r="U483" s="53"/>
      <c r="V483" s="53"/>
      <c r="W483" s="53"/>
      <c r="X483" s="53"/>
      <c r="Y483" s="53"/>
      <c r="Z483" s="53"/>
    </row>
    <row r="484" spans="1:26" ht="12.75" customHeight="1">
      <c r="A484" s="53"/>
      <c r="B484" s="60" t="s">
        <v>1137</v>
      </c>
      <c r="C484" s="61" t="s">
        <v>1138</v>
      </c>
      <c r="D484" s="60" t="s">
        <v>1063</v>
      </c>
      <c r="E484" s="60" t="s">
        <v>1194</v>
      </c>
      <c r="F484" s="60" t="s">
        <v>1063</v>
      </c>
      <c r="G484" s="60" t="s">
        <v>1195</v>
      </c>
      <c r="H484" s="64" t="s">
        <v>1205</v>
      </c>
      <c r="I484" s="63" t="s">
        <v>1206</v>
      </c>
      <c r="J484" s="53"/>
      <c r="K484" s="53"/>
      <c r="L484" s="53"/>
      <c r="M484" s="53"/>
      <c r="N484" s="53"/>
      <c r="O484" s="53"/>
      <c r="P484" s="53"/>
      <c r="Q484" s="53"/>
      <c r="R484" s="53"/>
      <c r="S484" s="53"/>
      <c r="T484" s="53"/>
      <c r="U484" s="53"/>
      <c r="V484" s="53"/>
      <c r="W484" s="53"/>
      <c r="X484" s="53"/>
      <c r="Y484" s="53"/>
      <c r="Z484" s="53"/>
    </row>
    <row r="485" spans="1:26" ht="12.75" customHeight="1">
      <c r="A485" s="53"/>
      <c r="B485" s="60" t="s">
        <v>1137</v>
      </c>
      <c r="C485" s="61" t="s">
        <v>1138</v>
      </c>
      <c r="D485" s="60" t="s">
        <v>1063</v>
      </c>
      <c r="E485" s="60" t="s">
        <v>1194</v>
      </c>
      <c r="F485" s="60" t="s">
        <v>1063</v>
      </c>
      <c r="G485" s="60" t="s">
        <v>1195</v>
      </c>
      <c r="H485" s="64" t="s">
        <v>1207</v>
      </c>
      <c r="I485" s="63" t="s">
        <v>1208</v>
      </c>
      <c r="J485" s="53"/>
      <c r="K485" s="53"/>
      <c r="L485" s="53"/>
      <c r="M485" s="53"/>
      <c r="N485" s="53"/>
      <c r="O485" s="53"/>
      <c r="P485" s="53"/>
      <c r="Q485" s="53"/>
      <c r="R485" s="53"/>
      <c r="S485" s="53"/>
      <c r="T485" s="53"/>
      <c r="U485" s="53"/>
      <c r="V485" s="53"/>
      <c r="W485" s="53"/>
      <c r="X485" s="53"/>
      <c r="Y485" s="53"/>
      <c r="Z485" s="53"/>
    </row>
    <row r="486" spans="1:26" ht="12.75" customHeight="1">
      <c r="A486" s="53"/>
      <c r="B486" s="60" t="s">
        <v>1137</v>
      </c>
      <c r="C486" s="61" t="s">
        <v>1138</v>
      </c>
      <c r="D486" s="60" t="s">
        <v>1063</v>
      </c>
      <c r="E486" s="60" t="s">
        <v>1194</v>
      </c>
      <c r="F486" s="60" t="s">
        <v>1063</v>
      </c>
      <c r="G486" s="60" t="s">
        <v>1195</v>
      </c>
      <c r="H486" s="64" t="s">
        <v>1209</v>
      </c>
      <c r="I486" s="63" t="s">
        <v>1210</v>
      </c>
      <c r="J486" s="53"/>
      <c r="K486" s="53"/>
      <c r="L486" s="53"/>
      <c r="M486" s="53"/>
      <c r="N486" s="53"/>
      <c r="O486" s="53"/>
      <c r="P486" s="53"/>
      <c r="Q486" s="53"/>
      <c r="R486" s="53"/>
      <c r="S486" s="53"/>
      <c r="T486" s="53"/>
      <c r="U486" s="53"/>
      <c r="V486" s="53"/>
      <c r="W486" s="53"/>
      <c r="X486" s="53"/>
      <c r="Y486" s="53"/>
      <c r="Z486" s="53"/>
    </row>
    <row r="487" spans="1:26" ht="12.75" customHeight="1">
      <c r="A487" s="53"/>
      <c r="B487" s="60" t="s">
        <v>1137</v>
      </c>
      <c r="C487" s="61" t="s">
        <v>1138</v>
      </c>
      <c r="D487" s="60" t="s">
        <v>1063</v>
      </c>
      <c r="E487" s="60" t="s">
        <v>1194</v>
      </c>
      <c r="F487" s="60" t="s">
        <v>1211</v>
      </c>
      <c r="G487" s="60" t="s">
        <v>1212</v>
      </c>
      <c r="H487" s="64"/>
      <c r="I487" s="63"/>
      <c r="J487" s="53"/>
      <c r="K487" s="53"/>
      <c r="L487" s="53"/>
      <c r="M487" s="53"/>
      <c r="N487" s="53"/>
      <c r="O487" s="53"/>
      <c r="P487" s="53"/>
      <c r="Q487" s="53"/>
      <c r="R487" s="53"/>
      <c r="S487" s="53"/>
      <c r="T487" s="53"/>
      <c r="U487" s="53"/>
      <c r="V487" s="53"/>
      <c r="W487" s="53"/>
      <c r="X487" s="53"/>
      <c r="Y487" s="53"/>
      <c r="Z487" s="53"/>
    </row>
    <row r="488" spans="1:26" ht="12.75" customHeight="1">
      <c r="A488" s="53"/>
      <c r="B488" s="60" t="s">
        <v>1137</v>
      </c>
      <c r="C488" s="61" t="s">
        <v>1138</v>
      </c>
      <c r="D488" s="60" t="s">
        <v>1063</v>
      </c>
      <c r="E488" s="60" t="s">
        <v>1194</v>
      </c>
      <c r="F488" s="60" t="s">
        <v>1213</v>
      </c>
      <c r="G488" s="60" t="s">
        <v>1214</v>
      </c>
      <c r="H488" s="64"/>
      <c r="I488" s="63"/>
      <c r="J488" s="53"/>
      <c r="K488" s="53"/>
      <c r="L488" s="53"/>
      <c r="M488" s="53"/>
      <c r="N488" s="53"/>
      <c r="O488" s="53"/>
      <c r="P488" s="53"/>
      <c r="Q488" s="53"/>
      <c r="R488" s="53"/>
      <c r="S488" s="53"/>
      <c r="T488" s="53"/>
      <c r="U488" s="53"/>
      <c r="V488" s="53"/>
      <c r="W488" s="53"/>
      <c r="X488" s="53"/>
      <c r="Y488" s="53"/>
      <c r="Z488" s="53"/>
    </row>
    <row r="489" spans="1:26" ht="12.75" customHeight="1">
      <c r="A489" s="53"/>
      <c r="B489" s="60" t="s">
        <v>1137</v>
      </c>
      <c r="C489" s="61" t="s">
        <v>1138</v>
      </c>
      <c r="D489" s="60" t="s">
        <v>1063</v>
      </c>
      <c r="E489" s="60" t="s">
        <v>1194</v>
      </c>
      <c r="F489" s="60" t="s">
        <v>1215</v>
      </c>
      <c r="G489" s="60" t="s">
        <v>1216</v>
      </c>
      <c r="H489" s="64"/>
      <c r="I489" s="63"/>
      <c r="J489" s="53"/>
      <c r="K489" s="53"/>
      <c r="L489" s="53"/>
      <c r="M489" s="53"/>
      <c r="N489" s="53"/>
      <c r="O489" s="53"/>
      <c r="P489" s="53"/>
      <c r="Q489" s="53"/>
      <c r="R489" s="53"/>
      <c r="S489" s="53"/>
      <c r="T489" s="53"/>
      <c r="U489" s="53"/>
      <c r="V489" s="53"/>
      <c r="W489" s="53"/>
      <c r="X489" s="53"/>
      <c r="Y489" s="53"/>
      <c r="Z489" s="53"/>
    </row>
    <row r="490" spans="1:26" ht="12.75" customHeight="1">
      <c r="A490" s="53"/>
      <c r="B490" s="60" t="s">
        <v>1137</v>
      </c>
      <c r="C490" s="61" t="s">
        <v>1138</v>
      </c>
      <c r="D490" s="60" t="s">
        <v>1063</v>
      </c>
      <c r="E490" s="60" t="s">
        <v>1194</v>
      </c>
      <c r="F490" s="60" t="s">
        <v>1217</v>
      </c>
      <c r="G490" s="60" t="s">
        <v>1218</v>
      </c>
      <c r="H490" s="64"/>
      <c r="I490" s="63"/>
      <c r="J490" s="53"/>
      <c r="K490" s="53"/>
      <c r="L490" s="53"/>
      <c r="M490" s="53"/>
      <c r="N490" s="53"/>
      <c r="O490" s="53"/>
      <c r="P490" s="53"/>
      <c r="Q490" s="53"/>
      <c r="R490" s="53"/>
      <c r="S490" s="53"/>
      <c r="T490" s="53"/>
      <c r="U490" s="53"/>
      <c r="V490" s="53"/>
      <c r="W490" s="53"/>
      <c r="X490" s="53"/>
      <c r="Y490" s="53"/>
      <c r="Z490" s="53"/>
    </row>
    <row r="491" spans="1:26" ht="12.75" customHeight="1">
      <c r="A491" s="53"/>
      <c r="B491" s="60" t="s">
        <v>1137</v>
      </c>
      <c r="C491" s="61" t="s">
        <v>1138</v>
      </c>
      <c r="D491" s="60" t="s">
        <v>1219</v>
      </c>
      <c r="E491" s="60" t="s">
        <v>1220</v>
      </c>
      <c r="F491" s="60" t="s">
        <v>1221</v>
      </c>
      <c r="G491" s="60" t="s">
        <v>1222</v>
      </c>
      <c r="H491" s="64" t="s">
        <v>1223</v>
      </c>
      <c r="I491" s="63" t="s">
        <v>1224</v>
      </c>
      <c r="J491" s="53"/>
      <c r="K491" s="53"/>
      <c r="L491" s="53"/>
      <c r="M491" s="53"/>
      <c r="N491" s="53"/>
      <c r="O491" s="53"/>
      <c r="P491" s="53"/>
      <c r="Q491" s="53"/>
      <c r="R491" s="53"/>
      <c r="S491" s="53"/>
      <c r="T491" s="53"/>
      <c r="U491" s="53"/>
      <c r="V491" s="53"/>
      <c r="W491" s="53"/>
      <c r="X491" s="53"/>
      <c r="Y491" s="53"/>
      <c r="Z491" s="53"/>
    </row>
    <row r="492" spans="1:26" ht="12.75" customHeight="1">
      <c r="A492" s="53"/>
      <c r="B492" s="60" t="s">
        <v>1137</v>
      </c>
      <c r="C492" s="61" t="s">
        <v>1138</v>
      </c>
      <c r="D492" s="60" t="s">
        <v>1219</v>
      </c>
      <c r="E492" s="60" t="s">
        <v>1220</v>
      </c>
      <c r="F492" s="60" t="s">
        <v>1221</v>
      </c>
      <c r="G492" s="60" t="s">
        <v>1222</v>
      </c>
      <c r="H492" s="64" t="s">
        <v>1225</v>
      </c>
      <c r="I492" s="63" t="s">
        <v>1226</v>
      </c>
      <c r="J492" s="53"/>
      <c r="K492" s="53"/>
      <c r="L492" s="53"/>
      <c r="M492" s="53"/>
      <c r="N492" s="53"/>
      <c r="O492" s="53"/>
      <c r="P492" s="53"/>
      <c r="Q492" s="53"/>
      <c r="R492" s="53"/>
      <c r="S492" s="53"/>
      <c r="T492" s="53"/>
      <c r="U492" s="53"/>
      <c r="V492" s="53"/>
      <c r="W492" s="53"/>
      <c r="X492" s="53"/>
      <c r="Y492" s="53"/>
      <c r="Z492" s="53"/>
    </row>
    <row r="493" spans="1:26" ht="12.75" customHeight="1">
      <c r="A493" s="53"/>
      <c r="B493" s="60" t="s">
        <v>1137</v>
      </c>
      <c r="C493" s="61" t="s">
        <v>1138</v>
      </c>
      <c r="D493" s="60" t="s">
        <v>1219</v>
      </c>
      <c r="E493" s="60" t="s">
        <v>1220</v>
      </c>
      <c r="F493" s="60" t="s">
        <v>1221</v>
      </c>
      <c r="G493" s="60" t="s">
        <v>1222</v>
      </c>
      <c r="H493" s="64" t="s">
        <v>1227</v>
      </c>
      <c r="I493" s="63" t="s">
        <v>1228</v>
      </c>
      <c r="J493" s="53"/>
      <c r="K493" s="53"/>
      <c r="L493" s="53"/>
      <c r="M493" s="53"/>
      <c r="N493" s="53"/>
      <c r="O493" s="53"/>
      <c r="P493" s="53"/>
      <c r="Q493" s="53"/>
      <c r="R493" s="53"/>
      <c r="S493" s="53"/>
      <c r="T493" s="53"/>
      <c r="U493" s="53"/>
      <c r="V493" s="53"/>
      <c r="W493" s="53"/>
      <c r="X493" s="53"/>
      <c r="Y493" s="53"/>
      <c r="Z493" s="53"/>
    </row>
    <row r="494" spans="1:26" ht="12.75" customHeight="1">
      <c r="A494" s="53"/>
      <c r="B494" s="60" t="s">
        <v>1137</v>
      </c>
      <c r="C494" s="61" t="s">
        <v>1138</v>
      </c>
      <c r="D494" s="60" t="s">
        <v>1229</v>
      </c>
      <c r="E494" s="60" t="s">
        <v>1230</v>
      </c>
      <c r="F494" s="60" t="s">
        <v>1231</v>
      </c>
      <c r="G494" s="60" t="s">
        <v>1232</v>
      </c>
      <c r="H494" s="64"/>
      <c r="I494" s="63"/>
      <c r="J494" s="53"/>
      <c r="K494" s="53"/>
      <c r="L494" s="53"/>
      <c r="M494" s="53"/>
      <c r="N494" s="53"/>
      <c r="O494" s="53"/>
      <c r="P494" s="53"/>
      <c r="Q494" s="53"/>
      <c r="R494" s="53"/>
      <c r="S494" s="53"/>
      <c r="T494" s="53"/>
      <c r="U494" s="53"/>
      <c r="V494" s="53"/>
      <c r="W494" s="53"/>
      <c r="X494" s="53"/>
      <c r="Y494" s="53"/>
      <c r="Z494" s="53"/>
    </row>
    <row r="495" spans="1:26" ht="12.75" customHeight="1">
      <c r="A495" s="53"/>
      <c r="B495" s="60" t="s">
        <v>1137</v>
      </c>
      <c r="C495" s="61" t="s">
        <v>1138</v>
      </c>
      <c r="D495" s="60" t="s">
        <v>1229</v>
      </c>
      <c r="E495" s="60" t="s">
        <v>1230</v>
      </c>
      <c r="F495" s="60" t="s">
        <v>1233</v>
      </c>
      <c r="G495" s="60" t="s">
        <v>1234</v>
      </c>
      <c r="H495" s="64"/>
      <c r="I495" s="63"/>
      <c r="J495" s="53"/>
      <c r="K495" s="53"/>
      <c r="L495" s="53"/>
      <c r="M495" s="53"/>
      <c r="N495" s="53"/>
      <c r="O495" s="53"/>
      <c r="P495" s="53"/>
      <c r="Q495" s="53"/>
      <c r="R495" s="53"/>
      <c r="S495" s="53"/>
      <c r="T495" s="53"/>
      <c r="U495" s="53"/>
      <c r="V495" s="53"/>
      <c r="W495" s="53"/>
      <c r="X495" s="53"/>
      <c r="Y495" s="53"/>
      <c r="Z495" s="53"/>
    </row>
    <row r="496" spans="1:26" ht="12.75" customHeight="1">
      <c r="A496" s="53"/>
      <c r="B496" s="60" t="s">
        <v>1137</v>
      </c>
      <c r="C496" s="61" t="s">
        <v>1138</v>
      </c>
      <c r="D496" s="60" t="s">
        <v>1229</v>
      </c>
      <c r="E496" s="60" t="s">
        <v>1230</v>
      </c>
      <c r="F496" s="60" t="s">
        <v>770</v>
      </c>
      <c r="G496" s="60" t="s">
        <v>1235</v>
      </c>
      <c r="H496" s="64"/>
      <c r="I496" s="63"/>
      <c r="J496" s="53"/>
      <c r="K496" s="53"/>
      <c r="L496" s="53"/>
      <c r="M496" s="53"/>
      <c r="N496" s="53"/>
      <c r="O496" s="53"/>
      <c r="P496" s="53"/>
      <c r="Q496" s="53"/>
      <c r="R496" s="53"/>
      <c r="S496" s="53"/>
      <c r="T496" s="53"/>
      <c r="U496" s="53"/>
      <c r="V496" s="53"/>
      <c r="W496" s="53"/>
      <c r="X496" s="53"/>
      <c r="Y496" s="53"/>
      <c r="Z496" s="53"/>
    </row>
    <row r="497" spans="1:26" ht="12.75" customHeight="1">
      <c r="A497" s="53"/>
      <c r="B497" s="60" t="s">
        <v>1137</v>
      </c>
      <c r="C497" s="61" t="s">
        <v>1138</v>
      </c>
      <c r="D497" s="60" t="s">
        <v>610</v>
      </c>
      <c r="E497" s="60" t="s">
        <v>1236</v>
      </c>
      <c r="F497" s="60" t="s">
        <v>610</v>
      </c>
      <c r="G497" s="60" t="s">
        <v>1237</v>
      </c>
      <c r="H497" s="64"/>
      <c r="I497" s="63"/>
      <c r="J497" s="53"/>
      <c r="K497" s="53"/>
      <c r="L497" s="53"/>
      <c r="M497" s="53"/>
      <c r="N497" s="53"/>
      <c r="O497" s="53"/>
      <c r="P497" s="53"/>
      <c r="Q497" s="53"/>
      <c r="R497" s="53"/>
      <c r="S497" s="53"/>
      <c r="T497" s="53"/>
      <c r="U497" s="53"/>
      <c r="V497" s="53"/>
      <c r="W497" s="53"/>
      <c r="X497" s="53"/>
      <c r="Y497" s="53"/>
      <c r="Z497" s="53"/>
    </row>
    <row r="498" spans="1:26" ht="12.75" customHeight="1">
      <c r="A498" s="53"/>
      <c r="B498" s="60" t="s">
        <v>1137</v>
      </c>
      <c r="C498" s="61" t="s">
        <v>1138</v>
      </c>
      <c r="D498" s="60" t="s">
        <v>845</v>
      </c>
      <c r="E498" s="60" t="s">
        <v>1238</v>
      </c>
      <c r="F498" s="60" t="s">
        <v>845</v>
      </c>
      <c r="G498" s="60" t="s">
        <v>1239</v>
      </c>
      <c r="H498" s="64" t="s">
        <v>1240</v>
      </c>
      <c r="I498" s="63" t="s">
        <v>1241</v>
      </c>
      <c r="J498" s="53"/>
      <c r="K498" s="53"/>
      <c r="L498" s="53"/>
      <c r="M498" s="53"/>
      <c r="N498" s="53"/>
      <c r="O498" s="53"/>
      <c r="P498" s="53"/>
      <c r="Q498" s="53"/>
      <c r="R498" s="53"/>
      <c r="S498" s="53"/>
      <c r="T498" s="53"/>
      <c r="U498" s="53"/>
      <c r="V498" s="53"/>
      <c r="W498" s="53"/>
      <c r="X498" s="53"/>
      <c r="Y498" s="53"/>
      <c r="Z498" s="53"/>
    </row>
    <row r="499" spans="1:26" ht="12.75" customHeight="1">
      <c r="A499" s="53"/>
      <c r="B499" s="60" t="s">
        <v>1137</v>
      </c>
      <c r="C499" s="61" t="s">
        <v>1138</v>
      </c>
      <c r="D499" s="60" t="s">
        <v>845</v>
      </c>
      <c r="E499" s="60" t="s">
        <v>1238</v>
      </c>
      <c r="F499" s="60" t="s">
        <v>845</v>
      </c>
      <c r="G499" s="60" t="s">
        <v>1239</v>
      </c>
      <c r="H499" s="64" t="s">
        <v>1026</v>
      </c>
      <c r="I499" s="63" t="s">
        <v>1242</v>
      </c>
      <c r="J499" s="53"/>
      <c r="K499" s="53"/>
      <c r="L499" s="53"/>
      <c r="M499" s="53"/>
      <c r="N499" s="53"/>
      <c r="O499" s="53"/>
      <c r="P499" s="53"/>
      <c r="Q499" s="53"/>
      <c r="R499" s="53"/>
      <c r="S499" s="53"/>
      <c r="T499" s="53"/>
      <c r="U499" s="53"/>
      <c r="V499" s="53"/>
      <c r="W499" s="53"/>
      <c r="X499" s="53"/>
      <c r="Y499" s="53"/>
      <c r="Z499" s="53"/>
    </row>
    <row r="500" spans="1:26" ht="12.75" customHeight="1">
      <c r="A500" s="53"/>
      <c r="B500" s="60" t="s">
        <v>1137</v>
      </c>
      <c r="C500" s="61" t="s">
        <v>1138</v>
      </c>
      <c r="D500" s="60" t="s">
        <v>845</v>
      </c>
      <c r="E500" s="60" t="s">
        <v>1238</v>
      </c>
      <c r="F500" s="60" t="s">
        <v>845</v>
      </c>
      <c r="G500" s="60" t="s">
        <v>1239</v>
      </c>
      <c r="H500" s="64" t="s">
        <v>1243</v>
      </c>
      <c r="I500" s="63" t="s">
        <v>1244</v>
      </c>
      <c r="J500" s="53"/>
      <c r="K500" s="53"/>
      <c r="L500" s="53"/>
      <c r="M500" s="53"/>
      <c r="N500" s="53"/>
      <c r="O500" s="53"/>
      <c r="P500" s="53"/>
      <c r="Q500" s="53"/>
      <c r="R500" s="53"/>
      <c r="S500" s="53"/>
      <c r="T500" s="53"/>
      <c r="U500" s="53"/>
      <c r="V500" s="53"/>
      <c r="W500" s="53"/>
      <c r="X500" s="53"/>
      <c r="Y500" s="53"/>
      <c r="Z500" s="53"/>
    </row>
    <row r="501" spans="1:26" ht="12.75" customHeight="1">
      <c r="A501" s="53"/>
      <c r="B501" s="60" t="s">
        <v>1137</v>
      </c>
      <c r="C501" s="61" t="s">
        <v>1138</v>
      </c>
      <c r="D501" s="60" t="s">
        <v>845</v>
      </c>
      <c r="E501" s="60" t="s">
        <v>1238</v>
      </c>
      <c r="F501" s="60" t="s">
        <v>845</v>
      </c>
      <c r="G501" s="60" t="s">
        <v>1239</v>
      </c>
      <c r="H501" s="64" t="s">
        <v>1245</v>
      </c>
      <c r="I501" s="63" t="s">
        <v>1246</v>
      </c>
      <c r="J501" s="53"/>
      <c r="K501" s="53"/>
      <c r="L501" s="53"/>
      <c r="M501" s="53"/>
      <c r="N501" s="53"/>
      <c r="O501" s="53"/>
      <c r="P501" s="53"/>
      <c r="Q501" s="53"/>
      <c r="R501" s="53"/>
      <c r="S501" s="53"/>
      <c r="T501" s="53"/>
      <c r="U501" s="53"/>
      <c r="V501" s="53"/>
      <c r="W501" s="53"/>
      <c r="X501" s="53"/>
      <c r="Y501" s="53"/>
      <c r="Z501" s="53"/>
    </row>
    <row r="502" spans="1:26" ht="12.75" customHeight="1">
      <c r="A502" s="53"/>
      <c r="B502" s="60" t="s">
        <v>1137</v>
      </c>
      <c r="C502" s="61" t="s">
        <v>1138</v>
      </c>
      <c r="D502" s="60" t="s">
        <v>845</v>
      </c>
      <c r="E502" s="60" t="s">
        <v>1238</v>
      </c>
      <c r="F502" s="60" t="s">
        <v>845</v>
      </c>
      <c r="G502" s="60" t="s">
        <v>1239</v>
      </c>
      <c r="H502" s="64" t="s">
        <v>1247</v>
      </c>
      <c r="I502" s="63" t="s">
        <v>1248</v>
      </c>
      <c r="J502" s="53"/>
      <c r="K502" s="53"/>
      <c r="L502" s="53"/>
      <c r="M502" s="53"/>
      <c r="N502" s="53"/>
      <c r="O502" s="53"/>
      <c r="P502" s="53"/>
      <c r="Q502" s="53"/>
      <c r="R502" s="53"/>
      <c r="S502" s="53"/>
      <c r="T502" s="53"/>
      <c r="U502" s="53"/>
      <c r="V502" s="53"/>
      <c r="W502" s="53"/>
      <c r="X502" s="53"/>
      <c r="Y502" s="53"/>
      <c r="Z502" s="53"/>
    </row>
    <row r="503" spans="1:26" ht="12.75" customHeight="1">
      <c r="A503" s="53"/>
      <c r="B503" s="60" t="s">
        <v>1137</v>
      </c>
      <c r="C503" s="61" t="s">
        <v>1138</v>
      </c>
      <c r="D503" s="60" t="s">
        <v>845</v>
      </c>
      <c r="E503" s="60" t="s">
        <v>1238</v>
      </c>
      <c r="F503" s="60" t="s">
        <v>845</v>
      </c>
      <c r="G503" s="60" t="s">
        <v>1239</v>
      </c>
      <c r="H503" s="64" t="s">
        <v>1249</v>
      </c>
      <c r="I503" s="63" t="s">
        <v>1250</v>
      </c>
      <c r="J503" s="53"/>
      <c r="K503" s="53"/>
      <c r="L503" s="53"/>
      <c r="M503" s="53"/>
      <c r="N503" s="53"/>
      <c r="O503" s="53"/>
      <c r="P503" s="53"/>
      <c r="Q503" s="53"/>
      <c r="R503" s="53"/>
      <c r="S503" s="53"/>
      <c r="T503" s="53"/>
      <c r="U503" s="53"/>
      <c r="V503" s="53"/>
      <c r="W503" s="53"/>
      <c r="X503" s="53"/>
      <c r="Y503" s="53"/>
      <c r="Z503" s="53"/>
    </row>
    <row r="504" spans="1:26" ht="12.75" customHeight="1">
      <c r="A504" s="53"/>
      <c r="B504" s="60" t="s">
        <v>1137</v>
      </c>
      <c r="C504" s="61" t="s">
        <v>1138</v>
      </c>
      <c r="D504" s="60" t="s">
        <v>845</v>
      </c>
      <c r="E504" s="60" t="s">
        <v>1238</v>
      </c>
      <c r="F504" s="60" t="s">
        <v>845</v>
      </c>
      <c r="G504" s="60" t="s">
        <v>1239</v>
      </c>
      <c r="H504" s="64" t="s">
        <v>1251</v>
      </c>
      <c r="I504" s="63" t="s">
        <v>1252</v>
      </c>
      <c r="J504" s="53"/>
      <c r="K504" s="53"/>
      <c r="L504" s="53"/>
      <c r="M504" s="53"/>
      <c r="N504" s="53"/>
      <c r="O504" s="53"/>
      <c r="P504" s="53"/>
      <c r="Q504" s="53"/>
      <c r="R504" s="53"/>
      <c r="S504" s="53"/>
      <c r="T504" s="53"/>
      <c r="U504" s="53"/>
      <c r="V504" s="53"/>
      <c r="W504" s="53"/>
      <c r="X504" s="53"/>
      <c r="Y504" s="53"/>
      <c r="Z504" s="53"/>
    </row>
    <row r="505" spans="1:26" ht="12.75" customHeight="1">
      <c r="A505" s="53"/>
      <c r="B505" s="60" t="s">
        <v>1137</v>
      </c>
      <c r="C505" s="61" t="s">
        <v>1138</v>
      </c>
      <c r="D505" s="60" t="s">
        <v>845</v>
      </c>
      <c r="E505" s="60" t="s">
        <v>1238</v>
      </c>
      <c r="F505" s="60" t="s">
        <v>845</v>
      </c>
      <c r="G505" s="60" t="s">
        <v>1239</v>
      </c>
      <c r="H505" s="64" t="s">
        <v>1253</v>
      </c>
      <c r="I505" s="63" t="s">
        <v>1254</v>
      </c>
      <c r="J505" s="53"/>
      <c r="K505" s="53"/>
      <c r="L505" s="53"/>
      <c r="M505" s="53"/>
      <c r="N505" s="53"/>
      <c r="O505" s="53"/>
      <c r="P505" s="53"/>
      <c r="Q505" s="53"/>
      <c r="R505" s="53"/>
      <c r="S505" s="53"/>
      <c r="T505" s="53"/>
      <c r="U505" s="53"/>
      <c r="V505" s="53"/>
      <c r="W505" s="53"/>
      <c r="X505" s="53"/>
      <c r="Y505" s="53"/>
      <c r="Z505" s="53"/>
    </row>
    <row r="506" spans="1:26" ht="12.75" customHeight="1">
      <c r="A506" s="53"/>
      <c r="B506" s="60" t="s">
        <v>1137</v>
      </c>
      <c r="C506" s="61" t="s">
        <v>1138</v>
      </c>
      <c r="D506" s="60" t="s">
        <v>845</v>
      </c>
      <c r="E506" s="60" t="s">
        <v>1238</v>
      </c>
      <c r="F506" s="60" t="s">
        <v>845</v>
      </c>
      <c r="G506" s="60" t="s">
        <v>1239</v>
      </c>
      <c r="H506" s="64" t="s">
        <v>1255</v>
      </c>
      <c r="I506" s="63" t="s">
        <v>1256</v>
      </c>
      <c r="J506" s="53"/>
      <c r="K506" s="53"/>
      <c r="L506" s="53"/>
      <c r="M506" s="53"/>
      <c r="N506" s="53"/>
      <c r="O506" s="53"/>
      <c r="P506" s="53"/>
      <c r="Q506" s="53"/>
      <c r="R506" s="53"/>
      <c r="S506" s="53"/>
      <c r="T506" s="53"/>
      <c r="U506" s="53"/>
      <c r="V506" s="53"/>
      <c r="W506" s="53"/>
      <c r="X506" s="53"/>
      <c r="Y506" s="53"/>
      <c r="Z506" s="53"/>
    </row>
    <row r="507" spans="1:26" ht="12.75" customHeight="1">
      <c r="A507" s="53"/>
      <c r="B507" s="60" t="s">
        <v>1137</v>
      </c>
      <c r="C507" s="61" t="s">
        <v>1138</v>
      </c>
      <c r="D507" s="60" t="s">
        <v>845</v>
      </c>
      <c r="E507" s="60" t="s">
        <v>1238</v>
      </c>
      <c r="F507" s="60" t="s">
        <v>1257</v>
      </c>
      <c r="G507" s="60" t="s">
        <v>1258</v>
      </c>
      <c r="H507" s="64"/>
      <c r="I507" s="63"/>
      <c r="J507" s="53"/>
      <c r="K507" s="53"/>
      <c r="L507" s="53"/>
      <c r="M507" s="53"/>
      <c r="N507" s="53"/>
      <c r="O507" s="53"/>
      <c r="P507" s="53"/>
      <c r="Q507" s="53"/>
      <c r="R507" s="53"/>
      <c r="S507" s="53"/>
      <c r="T507" s="53"/>
      <c r="U507" s="53"/>
      <c r="V507" s="53"/>
      <c r="W507" s="53"/>
      <c r="X507" s="53"/>
      <c r="Y507" s="53"/>
      <c r="Z507" s="53"/>
    </row>
    <row r="508" spans="1:26" ht="12.75" customHeight="1">
      <c r="A508" s="53"/>
      <c r="B508" s="60" t="s">
        <v>1137</v>
      </c>
      <c r="C508" s="61" t="s">
        <v>1138</v>
      </c>
      <c r="D508" s="60" t="s">
        <v>845</v>
      </c>
      <c r="E508" s="60" t="s">
        <v>1238</v>
      </c>
      <c r="F508" s="60" t="s">
        <v>1259</v>
      </c>
      <c r="G508" s="60" t="s">
        <v>1260</v>
      </c>
      <c r="H508" s="64"/>
      <c r="I508" s="63"/>
      <c r="J508" s="53"/>
      <c r="K508" s="53"/>
      <c r="L508" s="53"/>
      <c r="M508" s="53"/>
      <c r="N508" s="53"/>
      <c r="O508" s="53"/>
      <c r="P508" s="53"/>
      <c r="Q508" s="53"/>
      <c r="R508" s="53"/>
      <c r="S508" s="53"/>
      <c r="T508" s="53"/>
      <c r="U508" s="53"/>
      <c r="V508" s="53"/>
      <c r="W508" s="53"/>
      <c r="X508" s="53"/>
      <c r="Y508" s="53"/>
      <c r="Z508" s="53"/>
    </row>
    <row r="509" spans="1:26" ht="12.75" customHeight="1">
      <c r="A509" s="53"/>
      <c r="B509" s="60" t="s">
        <v>1137</v>
      </c>
      <c r="C509" s="61" t="s">
        <v>1138</v>
      </c>
      <c r="D509" s="60" t="s">
        <v>845</v>
      </c>
      <c r="E509" s="60" t="s">
        <v>1238</v>
      </c>
      <c r="F509" s="60" t="s">
        <v>1261</v>
      </c>
      <c r="G509" s="60" t="s">
        <v>1262</v>
      </c>
      <c r="H509" s="64"/>
      <c r="I509" s="63"/>
      <c r="J509" s="53"/>
      <c r="K509" s="53"/>
      <c r="L509" s="53"/>
      <c r="M509" s="53"/>
      <c r="N509" s="53"/>
      <c r="O509" s="53"/>
      <c r="P509" s="53"/>
      <c r="Q509" s="53"/>
      <c r="R509" s="53"/>
      <c r="S509" s="53"/>
      <c r="T509" s="53"/>
      <c r="U509" s="53"/>
      <c r="V509" s="53"/>
      <c r="W509" s="53"/>
      <c r="X509" s="53"/>
      <c r="Y509" s="53"/>
      <c r="Z509" s="53"/>
    </row>
    <row r="510" spans="1:26" ht="12.75" customHeight="1">
      <c r="A510" s="53"/>
      <c r="B510" s="60" t="s">
        <v>1137</v>
      </c>
      <c r="C510" s="61" t="s">
        <v>1138</v>
      </c>
      <c r="D510" s="60" t="s">
        <v>1263</v>
      </c>
      <c r="E510" s="60" t="s">
        <v>1264</v>
      </c>
      <c r="F510" s="60" t="s">
        <v>1263</v>
      </c>
      <c r="G510" s="60" t="s">
        <v>1265</v>
      </c>
      <c r="H510" s="64"/>
      <c r="I510" s="63"/>
      <c r="J510" s="53"/>
      <c r="K510" s="53"/>
      <c r="L510" s="53"/>
      <c r="M510" s="53"/>
      <c r="N510" s="53"/>
      <c r="O510" s="53"/>
      <c r="P510" s="53"/>
      <c r="Q510" s="53"/>
      <c r="R510" s="53"/>
      <c r="S510" s="53"/>
      <c r="T510" s="53"/>
      <c r="U510" s="53"/>
      <c r="V510" s="53"/>
      <c r="W510" s="53"/>
      <c r="X510" s="53"/>
      <c r="Y510" s="53"/>
      <c r="Z510" s="53"/>
    </row>
    <row r="511" spans="1:26" ht="12.75" customHeight="1">
      <c r="A511" s="53"/>
      <c r="B511" s="60" t="s">
        <v>1137</v>
      </c>
      <c r="C511" s="61" t="s">
        <v>1138</v>
      </c>
      <c r="D511" s="60" t="s">
        <v>1263</v>
      </c>
      <c r="E511" s="60" t="s">
        <v>1264</v>
      </c>
      <c r="F511" s="60" t="s">
        <v>1266</v>
      </c>
      <c r="G511" s="60" t="s">
        <v>1267</v>
      </c>
      <c r="H511" s="64"/>
      <c r="I511" s="63"/>
      <c r="J511" s="53"/>
      <c r="K511" s="53"/>
      <c r="L511" s="53"/>
      <c r="M511" s="53"/>
      <c r="N511" s="53"/>
      <c r="O511" s="53"/>
      <c r="P511" s="53"/>
      <c r="Q511" s="53"/>
      <c r="R511" s="53"/>
      <c r="S511" s="53"/>
      <c r="T511" s="53"/>
      <c r="U511" s="53"/>
      <c r="V511" s="53"/>
      <c r="W511" s="53"/>
      <c r="X511" s="53"/>
      <c r="Y511" s="53"/>
      <c r="Z511" s="53"/>
    </row>
    <row r="512" spans="1:26" ht="12.75" customHeight="1">
      <c r="A512" s="53"/>
      <c r="B512" s="60" t="s">
        <v>1137</v>
      </c>
      <c r="C512" s="61" t="s">
        <v>1138</v>
      </c>
      <c r="D512" s="60" t="s">
        <v>1263</v>
      </c>
      <c r="E512" s="60" t="s">
        <v>1264</v>
      </c>
      <c r="F512" s="60" t="s">
        <v>1268</v>
      </c>
      <c r="G512" s="60" t="s">
        <v>1269</v>
      </c>
      <c r="H512" s="64"/>
      <c r="I512" s="63"/>
      <c r="J512" s="53"/>
      <c r="K512" s="53"/>
      <c r="L512" s="53"/>
      <c r="M512" s="53"/>
      <c r="N512" s="53"/>
      <c r="O512" s="53"/>
      <c r="P512" s="53"/>
      <c r="Q512" s="53"/>
      <c r="R512" s="53"/>
      <c r="S512" s="53"/>
      <c r="T512" s="53"/>
      <c r="U512" s="53"/>
      <c r="V512" s="53"/>
      <c r="W512" s="53"/>
      <c r="X512" s="53"/>
      <c r="Y512" s="53"/>
      <c r="Z512" s="53"/>
    </row>
    <row r="513" spans="1:26" ht="12.75" customHeight="1">
      <c r="A513" s="53"/>
      <c r="B513" s="60" t="s">
        <v>1137</v>
      </c>
      <c r="C513" s="61" t="s">
        <v>1138</v>
      </c>
      <c r="D513" s="60" t="s">
        <v>1263</v>
      </c>
      <c r="E513" s="60" t="s">
        <v>1264</v>
      </c>
      <c r="F513" s="60" t="s">
        <v>1270</v>
      </c>
      <c r="G513" s="60" t="s">
        <v>1271</v>
      </c>
      <c r="H513" s="64"/>
      <c r="I513" s="63"/>
      <c r="J513" s="53"/>
      <c r="K513" s="53"/>
      <c r="L513" s="53"/>
      <c r="M513" s="53"/>
      <c r="N513" s="53"/>
      <c r="O513" s="53"/>
      <c r="P513" s="53"/>
      <c r="Q513" s="53"/>
      <c r="R513" s="53"/>
      <c r="S513" s="53"/>
      <c r="T513" s="53"/>
      <c r="U513" s="53"/>
      <c r="V513" s="53"/>
      <c r="W513" s="53"/>
      <c r="X513" s="53"/>
      <c r="Y513" s="53"/>
      <c r="Z513" s="53"/>
    </row>
    <row r="514" spans="1:26" ht="12.75" customHeight="1">
      <c r="A514" s="53"/>
      <c r="B514" s="60" t="s">
        <v>1137</v>
      </c>
      <c r="C514" s="61" t="s">
        <v>1138</v>
      </c>
      <c r="D514" s="60" t="s">
        <v>1263</v>
      </c>
      <c r="E514" s="60" t="s">
        <v>1264</v>
      </c>
      <c r="F514" s="60" t="s">
        <v>1272</v>
      </c>
      <c r="G514" s="60" t="s">
        <v>1273</v>
      </c>
      <c r="H514" s="64"/>
      <c r="I514" s="63"/>
      <c r="J514" s="53"/>
      <c r="K514" s="53"/>
      <c r="L514" s="53"/>
      <c r="M514" s="53"/>
      <c r="N514" s="53"/>
      <c r="O514" s="53"/>
      <c r="P514" s="53"/>
      <c r="Q514" s="53"/>
      <c r="R514" s="53"/>
      <c r="S514" s="53"/>
      <c r="T514" s="53"/>
      <c r="U514" s="53"/>
      <c r="V514" s="53"/>
      <c r="W514" s="53"/>
      <c r="X514" s="53"/>
      <c r="Y514" s="53"/>
      <c r="Z514" s="53"/>
    </row>
    <row r="515" spans="1:26" ht="12.75" customHeight="1">
      <c r="A515" s="53"/>
      <c r="B515" s="60" t="s">
        <v>1137</v>
      </c>
      <c r="C515" s="61" t="s">
        <v>1138</v>
      </c>
      <c r="D515" s="60" t="s">
        <v>1274</v>
      </c>
      <c r="E515" s="60" t="s">
        <v>1275</v>
      </c>
      <c r="F515" s="60" t="s">
        <v>1274</v>
      </c>
      <c r="G515" s="60" t="s">
        <v>1276</v>
      </c>
      <c r="H515" s="64"/>
      <c r="I515" s="63"/>
      <c r="J515" s="53"/>
      <c r="K515" s="53"/>
      <c r="L515" s="53"/>
      <c r="M515" s="53"/>
      <c r="N515" s="53"/>
      <c r="O515" s="53"/>
      <c r="P515" s="53"/>
      <c r="Q515" s="53"/>
      <c r="R515" s="53"/>
      <c r="S515" s="53"/>
      <c r="T515" s="53"/>
      <c r="U515" s="53"/>
      <c r="V515" s="53"/>
      <c r="W515" s="53"/>
      <c r="X515" s="53"/>
      <c r="Y515" s="53"/>
      <c r="Z515" s="53"/>
    </row>
    <row r="516" spans="1:26" ht="12.75" customHeight="1">
      <c r="A516" s="53"/>
      <c r="B516" s="60" t="s">
        <v>1137</v>
      </c>
      <c r="C516" s="61" t="s">
        <v>1138</v>
      </c>
      <c r="D516" s="60" t="s">
        <v>1277</v>
      </c>
      <c r="E516" s="60" t="s">
        <v>1278</v>
      </c>
      <c r="F516" s="60" t="s">
        <v>1277</v>
      </c>
      <c r="G516" s="60" t="s">
        <v>1279</v>
      </c>
      <c r="H516" s="64"/>
      <c r="I516" s="63"/>
      <c r="J516" s="53"/>
      <c r="K516" s="53"/>
      <c r="L516" s="53"/>
      <c r="M516" s="53"/>
      <c r="N516" s="53"/>
      <c r="O516" s="53"/>
      <c r="P516" s="53"/>
      <c r="Q516" s="53"/>
      <c r="R516" s="53"/>
      <c r="S516" s="53"/>
      <c r="T516" s="53"/>
      <c r="U516" s="53"/>
      <c r="V516" s="53"/>
      <c r="W516" s="53"/>
      <c r="X516" s="53"/>
      <c r="Y516" s="53"/>
      <c r="Z516" s="53"/>
    </row>
    <row r="517" spans="1:26" ht="12.75" customHeight="1">
      <c r="A517" s="53"/>
      <c r="B517" s="60" t="s">
        <v>1137</v>
      </c>
      <c r="C517" s="61" t="s">
        <v>1138</v>
      </c>
      <c r="D517" s="60" t="s">
        <v>1280</v>
      </c>
      <c r="E517" s="60" t="s">
        <v>1281</v>
      </c>
      <c r="F517" s="60" t="s">
        <v>1280</v>
      </c>
      <c r="G517" s="60" t="s">
        <v>1282</v>
      </c>
      <c r="H517" s="64"/>
      <c r="I517" s="63"/>
      <c r="J517" s="53"/>
      <c r="K517" s="53"/>
      <c r="L517" s="53"/>
      <c r="M517" s="53"/>
      <c r="N517" s="53"/>
      <c r="O517" s="53"/>
      <c r="P517" s="53"/>
      <c r="Q517" s="53"/>
      <c r="R517" s="53"/>
      <c r="S517" s="53"/>
      <c r="T517" s="53"/>
      <c r="U517" s="53"/>
      <c r="V517" s="53"/>
      <c r="W517" s="53"/>
      <c r="X517" s="53"/>
      <c r="Y517" s="53"/>
      <c r="Z517" s="53"/>
    </row>
    <row r="518" spans="1:26" ht="12.75" customHeight="1">
      <c r="A518" s="53"/>
      <c r="B518" s="60" t="s">
        <v>1137</v>
      </c>
      <c r="C518" s="61" t="s">
        <v>1138</v>
      </c>
      <c r="D518" s="60" t="s">
        <v>1280</v>
      </c>
      <c r="E518" s="60" t="s">
        <v>1281</v>
      </c>
      <c r="F518" s="60" t="s">
        <v>1283</v>
      </c>
      <c r="G518" s="60" t="s">
        <v>1284</v>
      </c>
      <c r="H518" s="64"/>
      <c r="I518" s="63"/>
      <c r="J518" s="53"/>
      <c r="K518" s="53"/>
      <c r="L518" s="53"/>
      <c r="M518" s="53"/>
      <c r="N518" s="53"/>
      <c r="O518" s="53"/>
      <c r="P518" s="53"/>
      <c r="Q518" s="53"/>
      <c r="R518" s="53"/>
      <c r="S518" s="53"/>
      <c r="T518" s="53"/>
      <c r="U518" s="53"/>
      <c r="V518" s="53"/>
      <c r="W518" s="53"/>
      <c r="X518" s="53"/>
      <c r="Y518" s="53"/>
      <c r="Z518" s="53"/>
    </row>
    <row r="519" spans="1:26" ht="12.75" customHeight="1">
      <c r="A519" s="53"/>
      <c r="B519" s="60" t="s">
        <v>1137</v>
      </c>
      <c r="C519" s="61" t="s">
        <v>1138</v>
      </c>
      <c r="D519" s="60" t="s">
        <v>1280</v>
      </c>
      <c r="E519" s="60" t="s">
        <v>1281</v>
      </c>
      <c r="F519" s="60" t="s">
        <v>1285</v>
      </c>
      <c r="G519" s="60" t="s">
        <v>1286</v>
      </c>
      <c r="H519" s="64"/>
      <c r="I519" s="63"/>
      <c r="J519" s="53"/>
      <c r="K519" s="53"/>
      <c r="L519" s="53"/>
      <c r="M519" s="53"/>
      <c r="N519" s="53"/>
      <c r="O519" s="53"/>
      <c r="P519" s="53"/>
      <c r="Q519" s="53"/>
      <c r="R519" s="53"/>
      <c r="S519" s="53"/>
      <c r="T519" s="53"/>
      <c r="U519" s="53"/>
      <c r="V519" s="53"/>
      <c r="W519" s="53"/>
      <c r="X519" s="53"/>
      <c r="Y519" s="53"/>
      <c r="Z519" s="53"/>
    </row>
    <row r="520" spans="1:26" ht="12.75" customHeight="1">
      <c r="A520" s="53"/>
      <c r="B520" s="60" t="s">
        <v>1137</v>
      </c>
      <c r="C520" s="61" t="s">
        <v>1138</v>
      </c>
      <c r="D520" s="60" t="s">
        <v>1287</v>
      </c>
      <c r="E520" s="60" t="s">
        <v>1288</v>
      </c>
      <c r="F520" s="60" t="s">
        <v>1287</v>
      </c>
      <c r="G520" s="60" t="s">
        <v>1289</v>
      </c>
      <c r="H520" s="64" t="s">
        <v>1290</v>
      </c>
      <c r="I520" s="63" t="s">
        <v>1291</v>
      </c>
      <c r="J520" s="53"/>
      <c r="K520" s="53"/>
      <c r="L520" s="53"/>
      <c r="M520" s="53"/>
      <c r="N520" s="53"/>
      <c r="O520" s="53"/>
      <c r="P520" s="53"/>
      <c r="Q520" s="53"/>
      <c r="R520" s="53"/>
      <c r="S520" s="53"/>
      <c r="T520" s="53"/>
      <c r="U520" s="53"/>
      <c r="V520" s="53"/>
      <c r="W520" s="53"/>
      <c r="X520" s="53"/>
      <c r="Y520" s="53"/>
      <c r="Z520" s="53"/>
    </row>
    <row r="521" spans="1:26" ht="12.75" customHeight="1">
      <c r="A521" s="53"/>
      <c r="B521" s="60" t="s">
        <v>1137</v>
      </c>
      <c r="C521" s="61" t="s">
        <v>1138</v>
      </c>
      <c r="D521" s="60" t="s">
        <v>1287</v>
      </c>
      <c r="E521" s="60" t="s">
        <v>1288</v>
      </c>
      <c r="F521" s="60" t="s">
        <v>1287</v>
      </c>
      <c r="G521" s="60" t="s">
        <v>1289</v>
      </c>
      <c r="H521" s="64" t="s">
        <v>1292</v>
      </c>
      <c r="I521" s="63" t="s">
        <v>1293</v>
      </c>
      <c r="J521" s="53"/>
      <c r="K521" s="53"/>
      <c r="L521" s="53"/>
      <c r="M521" s="53"/>
      <c r="N521" s="53"/>
      <c r="O521" s="53"/>
      <c r="P521" s="53"/>
      <c r="Q521" s="53"/>
      <c r="R521" s="53"/>
      <c r="S521" s="53"/>
      <c r="T521" s="53"/>
      <c r="U521" s="53"/>
      <c r="V521" s="53"/>
      <c r="W521" s="53"/>
      <c r="X521" s="53"/>
      <c r="Y521" s="53"/>
      <c r="Z521" s="53"/>
    </row>
    <row r="522" spans="1:26" ht="12.75" customHeight="1">
      <c r="A522" s="53"/>
      <c r="B522" s="60" t="s">
        <v>1137</v>
      </c>
      <c r="C522" s="61" t="s">
        <v>1138</v>
      </c>
      <c r="D522" s="60" t="s">
        <v>1287</v>
      </c>
      <c r="E522" s="60" t="s">
        <v>1288</v>
      </c>
      <c r="F522" s="60" t="s">
        <v>1294</v>
      </c>
      <c r="G522" s="60" t="s">
        <v>1295</v>
      </c>
      <c r="H522" s="64"/>
      <c r="I522" s="63"/>
      <c r="J522" s="53"/>
      <c r="K522" s="53"/>
      <c r="L522" s="53"/>
      <c r="M522" s="53"/>
      <c r="N522" s="53"/>
      <c r="O522" s="53"/>
      <c r="P522" s="53"/>
      <c r="Q522" s="53"/>
      <c r="R522" s="53"/>
      <c r="S522" s="53"/>
      <c r="T522" s="53"/>
      <c r="U522" s="53"/>
      <c r="V522" s="53"/>
      <c r="W522" s="53"/>
      <c r="X522" s="53"/>
      <c r="Y522" s="53"/>
      <c r="Z522" s="53"/>
    </row>
    <row r="523" spans="1:26" ht="12.75" customHeight="1">
      <c r="A523" s="53"/>
      <c r="B523" s="60" t="s">
        <v>1137</v>
      </c>
      <c r="C523" s="61" t="s">
        <v>1138</v>
      </c>
      <c r="D523" s="60" t="s">
        <v>1296</v>
      </c>
      <c r="E523" s="60" t="s">
        <v>1297</v>
      </c>
      <c r="F523" s="60" t="s">
        <v>1296</v>
      </c>
      <c r="G523" s="60" t="s">
        <v>1298</v>
      </c>
      <c r="H523" s="64"/>
      <c r="I523" s="63"/>
      <c r="J523" s="53"/>
      <c r="K523" s="53"/>
      <c r="L523" s="53"/>
      <c r="M523" s="53"/>
      <c r="N523" s="53"/>
      <c r="O523" s="53"/>
      <c r="P523" s="53"/>
      <c r="Q523" s="53"/>
      <c r="R523" s="53"/>
      <c r="S523" s="53"/>
      <c r="T523" s="53"/>
      <c r="U523" s="53"/>
      <c r="V523" s="53"/>
      <c r="W523" s="53"/>
      <c r="X523" s="53"/>
      <c r="Y523" s="53"/>
      <c r="Z523" s="53"/>
    </row>
    <row r="524" spans="1:26" ht="12.75" customHeight="1">
      <c r="A524" s="53"/>
      <c r="B524" s="60" t="s">
        <v>1137</v>
      </c>
      <c r="C524" s="61" t="s">
        <v>1138</v>
      </c>
      <c r="D524" s="60" t="s">
        <v>1299</v>
      </c>
      <c r="E524" s="60" t="s">
        <v>1300</v>
      </c>
      <c r="F524" s="60" t="s">
        <v>1301</v>
      </c>
      <c r="G524" s="60" t="s">
        <v>1302</v>
      </c>
      <c r="H524" s="64" t="s">
        <v>1303</v>
      </c>
      <c r="I524" s="63" t="s">
        <v>1304</v>
      </c>
      <c r="J524" s="53"/>
      <c r="K524" s="53"/>
      <c r="L524" s="53"/>
      <c r="M524" s="53"/>
      <c r="N524" s="53"/>
      <c r="O524" s="53"/>
      <c r="P524" s="53"/>
      <c r="Q524" s="53"/>
      <c r="R524" s="53"/>
      <c r="S524" s="53"/>
      <c r="T524" s="53"/>
      <c r="U524" s="53"/>
      <c r="V524" s="53"/>
      <c r="W524" s="53"/>
      <c r="X524" s="53"/>
      <c r="Y524" s="53"/>
      <c r="Z524" s="53"/>
    </row>
    <row r="525" spans="1:26" ht="12.75" customHeight="1">
      <c r="A525" s="53"/>
      <c r="B525" s="60" t="s">
        <v>1137</v>
      </c>
      <c r="C525" s="61" t="s">
        <v>1138</v>
      </c>
      <c r="D525" s="60" t="s">
        <v>1299</v>
      </c>
      <c r="E525" s="60" t="s">
        <v>1300</v>
      </c>
      <c r="F525" s="60" t="s">
        <v>1301</v>
      </c>
      <c r="G525" s="60" t="s">
        <v>1302</v>
      </c>
      <c r="H525" s="64" t="s">
        <v>1305</v>
      </c>
      <c r="I525" s="63" t="s">
        <v>1306</v>
      </c>
      <c r="J525" s="53"/>
      <c r="K525" s="53"/>
      <c r="L525" s="53"/>
      <c r="M525" s="53"/>
      <c r="N525" s="53"/>
      <c r="O525" s="53"/>
      <c r="P525" s="53"/>
      <c r="Q525" s="53"/>
      <c r="R525" s="53"/>
      <c r="S525" s="53"/>
      <c r="T525" s="53"/>
      <c r="U525" s="53"/>
      <c r="V525" s="53"/>
      <c r="W525" s="53"/>
      <c r="X525" s="53"/>
      <c r="Y525" s="53"/>
      <c r="Z525" s="53"/>
    </row>
    <row r="526" spans="1:26" ht="12.75" customHeight="1">
      <c r="A526" s="53"/>
      <c r="B526" s="60" t="s">
        <v>1137</v>
      </c>
      <c r="C526" s="61" t="s">
        <v>1138</v>
      </c>
      <c r="D526" s="60" t="s">
        <v>1299</v>
      </c>
      <c r="E526" s="60" t="s">
        <v>1300</v>
      </c>
      <c r="F526" s="60" t="s">
        <v>1301</v>
      </c>
      <c r="G526" s="60" t="s">
        <v>1302</v>
      </c>
      <c r="H526" s="64" t="s">
        <v>1307</v>
      </c>
      <c r="I526" s="63" t="s">
        <v>1308</v>
      </c>
      <c r="J526" s="53"/>
      <c r="K526" s="53"/>
      <c r="L526" s="53"/>
      <c r="M526" s="53"/>
      <c r="N526" s="53"/>
      <c r="O526" s="53"/>
      <c r="P526" s="53"/>
      <c r="Q526" s="53"/>
      <c r="R526" s="53"/>
      <c r="S526" s="53"/>
      <c r="T526" s="53"/>
      <c r="U526" s="53"/>
      <c r="V526" s="53"/>
      <c r="W526" s="53"/>
      <c r="X526" s="53"/>
      <c r="Y526" s="53"/>
      <c r="Z526" s="53"/>
    </row>
    <row r="527" spans="1:26" ht="12.75" customHeight="1">
      <c r="A527" s="53"/>
      <c r="B527" s="60" t="s">
        <v>1137</v>
      </c>
      <c r="C527" s="61" t="s">
        <v>1138</v>
      </c>
      <c r="D527" s="60" t="s">
        <v>1299</v>
      </c>
      <c r="E527" s="60" t="s">
        <v>1300</v>
      </c>
      <c r="F527" s="60" t="s">
        <v>1301</v>
      </c>
      <c r="G527" s="60" t="s">
        <v>1302</v>
      </c>
      <c r="H527" s="64" t="s">
        <v>1309</v>
      </c>
      <c r="I527" s="63" t="s">
        <v>1310</v>
      </c>
      <c r="J527" s="53"/>
      <c r="K527" s="53"/>
      <c r="L527" s="53"/>
      <c r="M527" s="53"/>
      <c r="N527" s="53"/>
      <c r="O527" s="53"/>
      <c r="P527" s="53"/>
      <c r="Q527" s="53"/>
      <c r="R527" s="53"/>
      <c r="S527" s="53"/>
      <c r="T527" s="53"/>
      <c r="U527" s="53"/>
      <c r="V527" s="53"/>
      <c r="W527" s="53"/>
      <c r="X527" s="53"/>
      <c r="Y527" s="53"/>
      <c r="Z527" s="53"/>
    </row>
    <row r="528" spans="1:26" ht="12.75" customHeight="1">
      <c r="A528" s="53"/>
      <c r="B528" s="60" t="s">
        <v>1137</v>
      </c>
      <c r="C528" s="61" t="s">
        <v>1138</v>
      </c>
      <c r="D528" s="60" t="s">
        <v>1299</v>
      </c>
      <c r="E528" s="60" t="s">
        <v>1300</v>
      </c>
      <c r="F528" s="60" t="s">
        <v>1301</v>
      </c>
      <c r="G528" s="60" t="s">
        <v>1302</v>
      </c>
      <c r="H528" s="64" t="s">
        <v>1018</v>
      </c>
      <c r="I528" s="63" t="s">
        <v>1311</v>
      </c>
      <c r="J528" s="53"/>
      <c r="K528" s="53"/>
      <c r="L528" s="53"/>
      <c r="M528" s="53"/>
      <c r="N528" s="53"/>
      <c r="O528" s="53"/>
      <c r="P528" s="53"/>
      <c r="Q528" s="53"/>
      <c r="R528" s="53"/>
      <c r="S528" s="53"/>
      <c r="T528" s="53"/>
      <c r="U528" s="53"/>
      <c r="V528" s="53"/>
      <c r="W528" s="53"/>
      <c r="X528" s="53"/>
      <c r="Y528" s="53"/>
      <c r="Z528" s="53"/>
    </row>
    <row r="529" spans="1:26" ht="12.75" customHeight="1">
      <c r="A529" s="53"/>
      <c r="B529" s="60" t="s">
        <v>1137</v>
      </c>
      <c r="C529" s="61" t="s">
        <v>1138</v>
      </c>
      <c r="D529" s="60" t="s">
        <v>1299</v>
      </c>
      <c r="E529" s="60" t="s">
        <v>1300</v>
      </c>
      <c r="F529" s="60" t="s">
        <v>1312</v>
      </c>
      <c r="G529" s="60" t="s">
        <v>1313</v>
      </c>
      <c r="H529" s="64"/>
      <c r="I529" s="63"/>
      <c r="J529" s="53"/>
      <c r="K529" s="53"/>
      <c r="L529" s="53"/>
      <c r="M529" s="53"/>
      <c r="N529" s="53"/>
      <c r="O529" s="53"/>
      <c r="P529" s="53"/>
      <c r="Q529" s="53"/>
      <c r="R529" s="53"/>
      <c r="S529" s="53"/>
      <c r="T529" s="53"/>
      <c r="U529" s="53"/>
      <c r="V529" s="53"/>
      <c r="W529" s="53"/>
      <c r="X529" s="53"/>
      <c r="Y529" s="53"/>
      <c r="Z529" s="53"/>
    </row>
    <row r="530" spans="1:26" ht="12.75" customHeight="1">
      <c r="A530" s="53"/>
      <c r="B530" s="60" t="s">
        <v>1137</v>
      </c>
      <c r="C530" s="61" t="s">
        <v>1138</v>
      </c>
      <c r="D530" s="60" t="s">
        <v>1299</v>
      </c>
      <c r="E530" s="60" t="s">
        <v>1300</v>
      </c>
      <c r="F530" s="60" t="s">
        <v>1314</v>
      </c>
      <c r="G530" s="60" t="s">
        <v>1315</v>
      </c>
      <c r="H530" s="64"/>
      <c r="I530" s="63"/>
      <c r="J530" s="53"/>
      <c r="K530" s="53"/>
      <c r="L530" s="53"/>
      <c r="M530" s="53"/>
      <c r="N530" s="53"/>
      <c r="O530" s="53"/>
      <c r="P530" s="53"/>
      <c r="Q530" s="53"/>
      <c r="R530" s="53"/>
      <c r="S530" s="53"/>
      <c r="T530" s="53"/>
      <c r="U530" s="53"/>
      <c r="V530" s="53"/>
      <c r="W530" s="53"/>
      <c r="X530" s="53"/>
      <c r="Y530" s="53"/>
      <c r="Z530" s="53"/>
    </row>
    <row r="531" spans="1:26" ht="12.75" customHeight="1">
      <c r="A531" s="53"/>
      <c r="B531" s="60" t="s">
        <v>1137</v>
      </c>
      <c r="C531" s="61" t="s">
        <v>1138</v>
      </c>
      <c r="D531" s="60" t="s">
        <v>1299</v>
      </c>
      <c r="E531" s="60" t="s">
        <v>1300</v>
      </c>
      <c r="F531" s="60" t="s">
        <v>1316</v>
      </c>
      <c r="G531" s="60" t="s">
        <v>1317</v>
      </c>
      <c r="H531" s="64"/>
      <c r="I531" s="63"/>
      <c r="J531" s="53"/>
      <c r="K531" s="53"/>
      <c r="L531" s="53"/>
      <c r="M531" s="53"/>
      <c r="N531" s="53"/>
      <c r="O531" s="53"/>
      <c r="P531" s="53"/>
      <c r="Q531" s="53"/>
      <c r="R531" s="53"/>
      <c r="S531" s="53"/>
      <c r="T531" s="53"/>
      <c r="U531" s="53"/>
      <c r="V531" s="53"/>
      <c r="W531" s="53"/>
      <c r="X531" s="53"/>
      <c r="Y531" s="53"/>
      <c r="Z531" s="53"/>
    </row>
    <row r="532" spans="1:26" ht="12.75" customHeight="1">
      <c r="A532" s="53"/>
      <c r="B532" s="60" t="s">
        <v>1137</v>
      </c>
      <c r="C532" s="61" t="s">
        <v>1138</v>
      </c>
      <c r="D532" s="60" t="s">
        <v>1318</v>
      </c>
      <c r="E532" s="60" t="s">
        <v>1319</v>
      </c>
      <c r="F532" s="60" t="s">
        <v>1318</v>
      </c>
      <c r="G532" s="60" t="s">
        <v>1320</v>
      </c>
      <c r="H532" s="64"/>
      <c r="I532" s="63"/>
      <c r="J532" s="53"/>
      <c r="K532" s="53"/>
      <c r="L532" s="53"/>
      <c r="M532" s="53"/>
      <c r="N532" s="53"/>
      <c r="O532" s="53"/>
      <c r="P532" s="53"/>
      <c r="Q532" s="53"/>
      <c r="R532" s="53"/>
      <c r="S532" s="53"/>
      <c r="T532" s="53"/>
      <c r="U532" s="53"/>
      <c r="V532" s="53"/>
      <c r="W532" s="53"/>
      <c r="X532" s="53"/>
      <c r="Y532" s="53"/>
      <c r="Z532" s="53"/>
    </row>
    <row r="533" spans="1:26" ht="12.75" customHeight="1">
      <c r="A533" s="53"/>
      <c r="B533" s="60" t="s">
        <v>1137</v>
      </c>
      <c r="C533" s="61" t="s">
        <v>1138</v>
      </c>
      <c r="D533" s="60" t="s">
        <v>1318</v>
      </c>
      <c r="E533" s="60" t="s">
        <v>1319</v>
      </c>
      <c r="F533" s="60" t="s">
        <v>1321</v>
      </c>
      <c r="G533" s="60" t="s">
        <v>1322</v>
      </c>
      <c r="H533" s="64"/>
      <c r="I533" s="63"/>
      <c r="J533" s="53"/>
      <c r="K533" s="53"/>
      <c r="L533" s="53"/>
      <c r="M533" s="53"/>
      <c r="N533" s="53"/>
      <c r="O533" s="53"/>
      <c r="P533" s="53"/>
      <c r="Q533" s="53"/>
      <c r="R533" s="53"/>
      <c r="S533" s="53"/>
      <c r="T533" s="53"/>
      <c r="U533" s="53"/>
      <c r="V533" s="53"/>
      <c r="W533" s="53"/>
      <c r="X533" s="53"/>
      <c r="Y533" s="53"/>
      <c r="Z533" s="53"/>
    </row>
    <row r="534" spans="1:26" ht="12.75" customHeight="1">
      <c r="A534" s="53"/>
      <c r="B534" s="60" t="s">
        <v>1137</v>
      </c>
      <c r="C534" s="61" t="s">
        <v>1138</v>
      </c>
      <c r="D534" s="60" t="s">
        <v>1318</v>
      </c>
      <c r="E534" s="60" t="s">
        <v>1319</v>
      </c>
      <c r="F534" s="60" t="s">
        <v>1323</v>
      </c>
      <c r="G534" s="60" t="s">
        <v>1324</v>
      </c>
      <c r="H534" s="64"/>
      <c r="I534" s="63"/>
      <c r="J534" s="53"/>
      <c r="K534" s="53"/>
      <c r="L534" s="53"/>
      <c r="M534" s="53"/>
      <c r="N534" s="53"/>
      <c r="O534" s="53"/>
      <c r="P534" s="53"/>
      <c r="Q534" s="53"/>
      <c r="R534" s="53"/>
      <c r="S534" s="53"/>
      <c r="T534" s="53"/>
      <c r="U534" s="53"/>
      <c r="V534" s="53"/>
      <c r="W534" s="53"/>
      <c r="X534" s="53"/>
      <c r="Y534" s="53"/>
      <c r="Z534" s="53"/>
    </row>
    <row r="535" spans="1:26" ht="12.75" customHeight="1">
      <c r="A535" s="53"/>
      <c r="B535" s="60" t="s">
        <v>1137</v>
      </c>
      <c r="C535" s="61" t="s">
        <v>1138</v>
      </c>
      <c r="D535" s="60" t="s">
        <v>1318</v>
      </c>
      <c r="E535" s="60" t="s">
        <v>1319</v>
      </c>
      <c r="F535" s="60" t="s">
        <v>1325</v>
      </c>
      <c r="G535" s="60" t="s">
        <v>1326</v>
      </c>
      <c r="H535" s="64"/>
      <c r="I535" s="63"/>
      <c r="J535" s="53"/>
      <c r="K535" s="53"/>
      <c r="L535" s="53"/>
      <c r="M535" s="53"/>
      <c r="N535" s="53"/>
      <c r="O535" s="53"/>
      <c r="P535" s="53"/>
      <c r="Q535" s="53"/>
      <c r="R535" s="53"/>
      <c r="S535" s="53"/>
      <c r="T535" s="53"/>
      <c r="U535" s="53"/>
      <c r="V535" s="53"/>
      <c r="W535" s="53"/>
      <c r="X535" s="53"/>
      <c r="Y535" s="53"/>
      <c r="Z535" s="53"/>
    </row>
    <row r="536" spans="1:26" ht="12.75" customHeight="1">
      <c r="A536" s="53"/>
      <c r="B536" s="60" t="s">
        <v>1137</v>
      </c>
      <c r="C536" s="61" t="s">
        <v>1138</v>
      </c>
      <c r="D536" s="60" t="s">
        <v>1327</v>
      </c>
      <c r="E536" s="60" t="s">
        <v>1328</v>
      </c>
      <c r="F536" s="60" t="s">
        <v>1329</v>
      </c>
      <c r="G536" s="60" t="s">
        <v>1330</v>
      </c>
      <c r="H536" s="64"/>
      <c r="I536" s="63"/>
      <c r="J536" s="53"/>
      <c r="K536" s="53"/>
      <c r="L536" s="53"/>
      <c r="M536" s="53"/>
      <c r="N536" s="53"/>
      <c r="O536" s="53"/>
      <c r="P536" s="53"/>
      <c r="Q536" s="53"/>
      <c r="R536" s="53"/>
      <c r="S536" s="53"/>
      <c r="T536" s="53"/>
      <c r="U536" s="53"/>
      <c r="V536" s="53"/>
      <c r="W536" s="53"/>
      <c r="X536" s="53"/>
      <c r="Y536" s="53"/>
      <c r="Z536" s="53"/>
    </row>
    <row r="537" spans="1:26" ht="12.75" customHeight="1">
      <c r="A537" s="53"/>
      <c r="B537" s="60" t="s">
        <v>1137</v>
      </c>
      <c r="C537" s="61" t="s">
        <v>1138</v>
      </c>
      <c r="D537" s="60" t="s">
        <v>1331</v>
      </c>
      <c r="E537" s="60" t="s">
        <v>1332</v>
      </c>
      <c r="F537" s="60" t="s">
        <v>1331</v>
      </c>
      <c r="G537" s="60" t="s">
        <v>1333</v>
      </c>
      <c r="H537" s="64"/>
      <c r="I537" s="63"/>
      <c r="J537" s="53"/>
      <c r="K537" s="53"/>
      <c r="L537" s="53"/>
      <c r="M537" s="53"/>
      <c r="N537" s="53"/>
      <c r="O537" s="53"/>
      <c r="P537" s="53"/>
      <c r="Q537" s="53"/>
      <c r="R537" s="53"/>
      <c r="S537" s="53"/>
      <c r="T537" s="53"/>
      <c r="U537" s="53"/>
      <c r="V537" s="53"/>
      <c r="W537" s="53"/>
      <c r="X537" s="53"/>
      <c r="Y537" s="53"/>
      <c r="Z537" s="53"/>
    </row>
    <row r="538" spans="1:26" ht="12.75" customHeight="1">
      <c r="A538" s="53"/>
      <c r="B538" s="60" t="s">
        <v>1137</v>
      </c>
      <c r="C538" s="61" t="s">
        <v>1138</v>
      </c>
      <c r="D538" s="60" t="s">
        <v>1331</v>
      </c>
      <c r="E538" s="60" t="s">
        <v>1332</v>
      </c>
      <c r="F538" s="60" t="s">
        <v>1334</v>
      </c>
      <c r="G538" s="60" t="s">
        <v>1335</v>
      </c>
      <c r="H538" s="64"/>
      <c r="I538" s="63"/>
      <c r="J538" s="53"/>
      <c r="K538" s="53"/>
      <c r="L538" s="53"/>
      <c r="M538" s="53"/>
      <c r="N538" s="53"/>
      <c r="O538" s="53"/>
      <c r="P538" s="53"/>
      <c r="Q538" s="53"/>
      <c r="R538" s="53"/>
      <c r="S538" s="53"/>
      <c r="T538" s="53"/>
      <c r="U538" s="53"/>
      <c r="V538" s="53"/>
      <c r="W538" s="53"/>
      <c r="X538" s="53"/>
      <c r="Y538" s="53"/>
      <c r="Z538" s="53"/>
    </row>
    <row r="539" spans="1:26" ht="12.75" customHeight="1">
      <c r="A539" s="53"/>
      <c r="B539" s="60" t="s">
        <v>1137</v>
      </c>
      <c r="C539" s="61" t="s">
        <v>1138</v>
      </c>
      <c r="D539" s="60" t="s">
        <v>1336</v>
      </c>
      <c r="E539" s="60" t="s">
        <v>1337</v>
      </c>
      <c r="F539" s="60" t="s">
        <v>1338</v>
      </c>
      <c r="G539" s="60" t="s">
        <v>1339</v>
      </c>
      <c r="H539" s="64"/>
      <c r="I539" s="63"/>
      <c r="J539" s="53"/>
      <c r="K539" s="53"/>
      <c r="L539" s="53"/>
      <c r="M539" s="53"/>
      <c r="N539" s="53"/>
      <c r="O539" s="53"/>
      <c r="P539" s="53"/>
      <c r="Q539" s="53"/>
      <c r="R539" s="53"/>
      <c r="S539" s="53"/>
      <c r="T539" s="53"/>
      <c r="U539" s="53"/>
      <c r="V539" s="53"/>
      <c r="W539" s="53"/>
      <c r="X539" s="53"/>
      <c r="Y539" s="53"/>
      <c r="Z539" s="53"/>
    </row>
    <row r="540" spans="1:26" ht="12.75" customHeight="1">
      <c r="A540" s="53"/>
      <c r="B540" s="60" t="s">
        <v>1137</v>
      </c>
      <c r="C540" s="61" t="s">
        <v>1138</v>
      </c>
      <c r="D540" s="60" t="s">
        <v>1340</v>
      </c>
      <c r="E540" s="60" t="s">
        <v>1341</v>
      </c>
      <c r="F540" s="60" t="s">
        <v>1340</v>
      </c>
      <c r="G540" s="60" t="s">
        <v>1342</v>
      </c>
      <c r="H540" s="64"/>
      <c r="I540" s="63"/>
      <c r="J540" s="53"/>
      <c r="K540" s="53"/>
      <c r="L540" s="53"/>
      <c r="M540" s="53"/>
      <c r="N540" s="53"/>
      <c r="O540" s="53"/>
      <c r="P540" s="53"/>
      <c r="Q540" s="53"/>
      <c r="R540" s="53"/>
      <c r="S540" s="53"/>
      <c r="T540" s="53"/>
      <c r="U540" s="53"/>
      <c r="V540" s="53"/>
      <c r="W540" s="53"/>
      <c r="X540" s="53"/>
      <c r="Y540" s="53"/>
      <c r="Z540" s="53"/>
    </row>
    <row r="541" spans="1:26" ht="12.75" customHeight="1">
      <c r="A541" s="53"/>
      <c r="B541" s="60" t="s">
        <v>1137</v>
      </c>
      <c r="C541" s="61" t="s">
        <v>1138</v>
      </c>
      <c r="D541" s="60" t="s">
        <v>1343</v>
      </c>
      <c r="E541" s="60" t="s">
        <v>1344</v>
      </c>
      <c r="F541" s="60" t="s">
        <v>1345</v>
      </c>
      <c r="G541" s="60" t="s">
        <v>1346</v>
      </c>
      <c r="H541" s="64"/>
      <c r="I541" s="63"/>
      <c r="J541" s="53"/>
      <c r="K541" s="53"/>
      <c r="L541" s="53"/>
      <c r="M541" s="53"/>
      <c r="N541" s="53"/>
      <c r="O541" s="53"/>
      <c r="P541" s="53"/>
      <c r="Q541" s="53"/>
      <c r="R541" s="53"/>
      <c r="S541" s="53"/>
      <c r="T541" s="53"/>
      <c r="U541" s="53"/>
      <c r="V541" s="53"/>
      <c r="W541" s="53"/>
      <c r="X541" s="53"/>
      <c r="Y541" s="53"/>
      <c r="Z541" s="53"/>
    </row>
    <row r="542" spans="1:26" ht="12.75" customHeight="1">
      <c r="A542" s="53"/>
      <c r="B542" s="60" t="s">
        <v>1137</v>
      </c>
      <c r="C542" s="61" t="s">
        <v>1138</v>
      </c>
      <c r="D542" s="60" t="s">
        <v>1347</v>
      </c>
      <c r="E542" s="60" t="s">
        <v>1348</v>
      </c>
      <c r="F542" s="60" t="s">
        <v>1349</v>
      </c>
      <c r="G542" s="60" t="s">
        <v>1350</v>
      </c>
      <c r="H542" s="64"/>
      <c r="I542" s="63"/>
      <c r="J542" s="53"/>
      <c r="K542" s="53"/>
      <c r="L542" s="53"/>
      <c r="M542" s="53"/>
      <c r="N542" s="53"/>
      <c r="O542" s="53"/>
      <c r="P542" s="53"/>
      <c r="Q542" s="53"/>
      <c r="R542" s="53"/>
      <c r="S542" s="53"/>
      <c r="T542" s="53"/>
      <c r="U542" s="53"/>
      <c r="V542" s="53"/>
      <c r="W542" s="53"/>
      <c r="X542" s="53"/>
      <c r="Y542" s="53"/>
      <c r="Z542" s="53"/>
    </row>
    <row r="543" spans="1:26" ht="12.75" customHeight="1">
      <c r="A543" s="53"/>
      <c r="B543" s="60" t="s">
        <v>1137</v>
      </c>
      <c r="C543" s="61" t="s">
        <v>1138</v>
      </c>
      <c r="D543" s="60" t="s">
        <v>1351</v>
      </c>
      <c r="E543" s="60" t="s">
        <v>1352</v>
      </c>
      <c r="F543" s="60" t="s">
        <v>1351</v>
      </c>
      <c r="G543" s="60" t="s">
        <v>1353</v>
      </c>
      <c r="H543" s="64"/>
      <c r="I543" s="63"/>
      <c r="J543" s="53"/>
      <c r="K543" s="53"/>
      <c r="L543" s="53"/>
      <c r="M543" s="53"/>
      <c r="N543" s="53"/>
      <c r="O543" s="53"/>
      <c r="P543" s="53"/>
      <c r="Q543" s="53"/>
      <c r="R543" s="53"/>
      <c r="S543" s="53"/>
      <c r="T543" s="53"/>
      <c r="U543" s="53"/>
      <c r="V543" s="53"/>
      <c r="W543" s="53"/>
      <c r="X543" s="53"/>
      <c r="Y543" s="53"/>
      <c r="Z543" s="53"/>
    </row>
    <row r="544" spans="1:26" ht="12.75" customHeight="1">
      <c r="A544" s="53"/>
      <c r="B544" s="60" t="s">
        <v>1354</v>
      </c>
      <c r="C544" s="61" t="s">
        <v>1355</v>
      </c>
      <c r="D544" s="60" t="s">
        <v>1356</v>
      </c>
      <c r="E544" s="60" t="s">
        <v>1357</v>
      </c>
      <c r="F544" s="60" t="s">
        <v>1358</v>
      </c>
      <c r="G544" s="60" t="s">
        <v>1359</v>
      </c>
      <c r="H544" s="64" t="s">
        <v>1360</v>
      </c>
      <c r="I544" s="63" t="s">
        <v>1361</v>
      </c>
      <c r="J544" s="53"/>
      <c r="K544" s="53"/>
      <c r="L544" s="53"/>
      <c r="M544" s="53"/>
      <c r="N544" s="53"/>
      <c r="O544" s="53"/>
      <c r="P544" s="53"/>
      <c r="Q544" s="53"/>
      <c r="R544" s="53"/>
      <c r="S544" s="53"/>
      <c r="T544" s="53"/>
      <c r="U544" s="53"/>
      <c r="V544" s="53"/>
      <c r="W544" s="53"/>
      <c r="X544" s="53"/>
      <c r="Y544" s="53"/>
      <c r="Z544" s="53"/>
    </row>
    <row r="545" spans="1:26" ht="12.75" customHeight="1">
      <c r="A545" s="53"/>
      <c r="B545" s="60" t="s">
        <v>1354</v>
      </c>
      <c r="C545" s="61" t="s">
        <v>1355</v>
      </c>
      <c r="D545" s="60" t="s">
        <v>1356</v>
      </c>
      <c r="E545" s="60" t="s">
        <v>1357</v>
      </c>
      <c r="F545" s="60" t="s">
        <v>1358</v>
      </c>
      <c r="G545" s="60" t="s">
        <v>1359</v>
      </c>
      <c r="H545" s="64" t="s">
        <v>1362</v>
      </c>
      <c r="I545" s="63" t="s">
        <v>1363</v>
      </c>
      <c r="J545" s="53"/>
      <c r="K545" s="53"/>
      <c r="L545" s="53"/>
      <c r="M545" s="53"/>
      <c r="N545" s="53"/>
      <c r="O545" s="53"/>
      <c r="P545" s="53"/>
      <c r="Q545" s="53"/>
      <c r="R545" s="53"/>
      <c r="S545" s="53"/>
      <c r="T545" s="53"/>
      <c r="U545" s="53"/>
      <c r="V545" s="53"/>
      <c r="W545" s="53"/>
      <c r="X545" s="53"/>
      <c r="Y545" s="53"/>
      <c r="Z545" s="53"/>
    </row>
    <row r="546" spans="1:26" ht="12.75" customHeight="1">
      <c r="A546" s="53"/>
      <c r="B546" s="60" t="s">
        <v>1354</v>
      </c>
      <c r="C546" s="61" t="s">
        <v>1355</v>
      </c>
      <c r="D546" s="60" t="s">
        <v>1356</v>
      </c>
      <c r="E546" s="60" t="s">
        <v>1357</v>
      </c>
      <c r="F546" s="60" t="s">
        <v>1358</v>
      </c>
      <c r="G546" s="60" t="s">
        <v>1359</v>
      </c>
      <c r="H546" s="64" t="s">
        <v>1364</v>
      </c>
      <c r="I546" s="63" t="s">
        <v>1365</v>
      </c>
      <c r="J546" s="53"/>
      <c r="K546" s="53"/>
      <c r="L546" s="53"/>
      <c r="M546" s="53"/>
      <c r="N546" s="53"/>
      <c r="O546" s="53"/>
      <c r="P546" s="53"/>
      <c r="Q546" s="53"/>
      <c r="R546" s="53"/>
      <c r="S546" s="53"/>
      <c r="T546" s="53"/>
      <c r="U546" s="53"/>
      <c r="V546" s="53"/>
      <c r="W546" s="53"/>
      <c r="X546" s="53"/>
      <c r="Y546" s="53"/>
      <c r="Z546" s="53"/>
    </row>
    <row r="547" spans="1:26" ht="12.75" customHeight="1">
      <c r="A547" s="53"/>
      <c r="B547" s="60" t="s">
        <v>1354</v>
      </c>
      <c r="C547" s="61" t="s">
        <v>1355</v>
      </c>
      <c r="D547" s="60" t="s">
        <v>1356</v>
      </c>
      <c r="E547" s="60" t="s">
        <v>1357</v>
      </c>
      <c r="F547" s="60" t="s">
        <v>1358</v>
      </c>
      <c r="G547" s="60" t="s">
        <v>1359</v>
      </c>
      <c r="H547" s="64" t="s">
        <v>412</v>
      </c>
      <c r="I547" s="63" t="s">
        <v>1366</v>
      </c>
      <c r="J547" s="53"/>
      <c r="K547" s="53"/>
      <c r="L547" s="53"/>
      <c r="M547" s="53"/>
      <c r="N547" s="53"/>
      <c r="O547" s="53"/>
      <c r="P547" s="53"/>
      <c r="Q547" s="53"/>
      <c r="R547" s="53"/>
      <c r="S547" s="53"/>
      <c r="T547" s="53"/>
      <c r="U547" s="53"/>
      <c r="V547" s="53"/>
      <c r="W547" s="53"/>
      <c r="X547" s="53"/>
      <c r="Y547" s="53"/>
      <c r="Z547" s="53"/>
    </row>
    <row r="548" spans="1:26" ht="12.75" customHeight="1">
      <c r="A548" s="53"/>
      <c r="B548" s="60" t="s">
        <v>1354</v>
      </c>
      <c r="C548" s="61" t="s">
        <v>1355</v>
      </c>
      <c r="D548" s="60" t="s">
        <v>1356</v>
      </c>
      <c r="E548" s="60" t="s">
        <v>1357</v>
      </c>
      <c r="F548" s="60" t="s">
        <v>1358</v>
      </c>
      <c r="G548" s="60" t="s">
        <v>1359</v>
      </c>
      <c r="H548" s="64" t="s">
        <v>1367</v>
      </c>
      <c r="I548" s="63" t="s">
        <v>1368</v>
      </c>
      <c r="J548" s="53"/>
      <c r="K548" s="53"/>
      <c r="L548" s="53"/>
      <c r="M548" s="53"/>
      <c r="N548" s="53"/>
      <c r="O548" s="53"/>
      <c r="P548" s="53"/>
      <c r="Q548" s="53"/>
      <c r="R548" s="53"/>
      <c r="S548" s="53"/>
      <c r="T548" s="53"/>
      <c r="U548" s="53"/>
      <c r="V548" s="53"/>
      <c r="W548" s="53"/>
      <c r="X548" s="53"/>
      <c r="Y548" s="53"/>
      <c r="Z548" s="53"/>
    </row>
    <row r="549" spans="1:26" ht="12.75" customHeight="1">
      <c r="A549" s="53"/>
      <c r="B549" s="60" t="s">
        <v>1354</v>
      </c>
      <c r="C549" s="61" t="s">
        <v>1355</v>
      </c>
      <c r="D549" s="60" t="s">
        <v>1356</v>
      </c>
      <c r="E549" s="60" t="s">
        <v>1357</v>
      </c>
      <c r="F549" s="60" t="s">
        <v>1369</v>
      </c>
      <c r="G549" s="60" t="s">
        <v>1370</v>
      </c>
      <c r="H549" s="64"/>
      <c r="I549" s="63"/>
      <c r="J549" s="53"/>
      <c r="K549" s="53"/>
      <c r="L549" s="53"/>
      <c r="M549" s="53"/>
      <c r="N549" s="53"/>
      <c r="O549" s="53"/>
      <c r="P549" s="53"/>
      <c r="Q549" s="53"/>
      <c r="R549" s="53"/>
      <c r="S549" s="53"/>
      <c r="T549" s="53"/>
      <c r="U549" s="53"/>
      <c r="V549" s="53"/>
      <c r="W549" s="53"/>
      <c r="X549" s="53"/>
      <c r="Y549" s="53"/>
      <c r="Z549" s="53"/>
    </row>
    <row r="550" spans="1:26" ht="12.75" customHeight="1">
      <c r="A550" s="53"/>
      <c r="B550" s="60" t="s">
        <v>1354</v>
      </c>
      <c r="C550" s="61" t="s">
        <v>1355</v>
      </c>
      <c r="D550" s="60" t="s">
        <v>1356</v>
      </c>
      <c r="E550" s="60" t="s">
        <v>1357</v>
      </c>
      <c r="F550" s="60" t="s">
        <v>1371</v>
      </c>
      <c r="G550" s="60" t="s">
        <v>1372</v>
      </c>
      <c r="H550" s="64"/>
      <c r="I550" s="63"/>
      <c r="J550" s="53"/>
      <c r="K550" s="53"/>
      <c r="L550" s="53"/>
      <c r="M550" s="53"/>
      <c r="N550" s="53"/>
      <c r="O550" s="53"/>
      <c r="P550" s="53"/>
      <c r="Q550" s="53"/>
      <c r="R550" s="53"/>
      <c r="S550" s="53"/>
      <c r="T550" s="53"/>
      <c r="U550" s="53"/>
      <c r="V550" s="53"/>
      <c r="W550" s="53"/>
      <c r="X550" s="53"/>
      <c r="Y550" s="53"/>
      <c r="Z550" s="53"/>
    </row>
    <row r="551" spans="1:26" ht="12.75" customHeight="1">
      <c r="A551" s="53"/>
      <c r="B551" s="60" t="s">
        <v>1354</v>
      </c>
      <c r="C551" s="61" t="s">
        <v>1355</v>
      </c>
      <c r="D551" s="60" t="s">
        <v>1356</v>
      </c>
      <c r="E551" s="60" t="s">
        <v>1357</v>
      </c>
      <c r="F551" s="60" t="s">
        <v>1373</v>
      </c>
      <c r="G551" s="60" t="s">
        <v>1374</v>
      </c>
      <c r="H551" s="64"/>
      <c r="I551" s="63"/>
      <c r="J551" s="53"/>
      <c r="K551" s="53"/>
      <c r="L551" s="53"/>
      <c r="M551" s="53"/>
      <c r="N551" s="53"/>
      <c r="O551" s="53"/>
      <c r="P551" s="53"/>
      <c r="Q551" s="53"/>
      <c r="R551" s="53"/>
      <c r="S551" s="53"/>
      <c r="T551" s="53"/>
      <c r="U551" s="53"/>
      <c r="V551" s="53"/>
      <c r="W551" s="53"/>
      <c r="X551" s="53"/>
      <c r="Y551" s="53"/>
      <c r="Z551" s="53"/>
    </row>
    <row r="552" spans="1:26" ht="12.75" customHeight="1">
      <c r="A552" s="53"/>
      <c r="B552" s="60" t="s">
        <v>1354</v>
      </c>
      <c r="C552" s="61" t="s">
        <v>1355</v>
      </c>
      <c r="D552" s="60" t="s">
        <v>1356</v>
      </c>
      <c r="E552" s="60" t="s">
        <v>1357</v>
      </c>
      <c r="F552" s="60" t="s">
        <v>1375</v>
      </c>
      <c r="G552" s="60" t="s">
        <v>1376</v>
      </c>
      <c r="H552" s="64"/>
      <c r="I552" s="63"/>
      <c r="J552" s="53"/>
      <c r="K552" s="53"/>
      <c r="L552" s="53"/>
      <c r="M552" s="53"/>
      <c r="N552" s="53"/>
      <c r="O552" s="53"/>
      <c r="P552" s="53"/>
      <c r="Q552" s="53"/>
      <c r="R552" s="53"/>
      <c r="S552" s="53"/>
      <c r="T552" s="53"/>
      <c r="U552" s="53"/>
      <c r="V552" s="53"/>
      <c r="W552" s="53"/>
      <c r="X552" s="53"/>
      <c r="Y552" s="53"/>
      <c r="Z552" s="53"/>
    </row>
    <row r="553" spans="1:26" ht="12.75" customHeight="1">
      <c r="A553" s="53"/>
      <c r="B553" s="60" t="s">
        <v>1354</v>
      </c>
      <c r="C553" s="61" t="s">
        <v>1355</v>
      </c>
      <c r="D553" s="60" t="s">
        <v>1356</v>
      </c>
      <c r="E553" s="60" t="s">
        <v>1357</v>
      </c>
      <c r="F553" s="60" t="s">
        <v>1377</v>
      </c>
      <c r="G553" s="60" t="s">
        <v>1378</v>
      </c>
      <c r="H553" s="64"/>
      <c r="I553" s="63"/>
      <c r="J553" s="53"/>
      <c r="K553" s="53"/>
      <c r="L553" s="53"/>
      <c r="M553" s="53"/>
      <c r="N553" s="53"/>
      <c r="O553" s="53"/>
      <c r="P553" s="53"/>
      <c r="Q553" s="53"/>
      <c r="R553" s="53"/>
      <c r="S553" s="53"/>
      <c r="T553" s="53"/>
      <c r="U553" s="53"/>
      <c r="V553" s="53"/>
      <c r="W553" s="53"/>
      <c r="X553" s="53"/>
      <c r="Y553" s="53"/>
      <c r="Z553" s="53"/>
    </row>
    <row r="554" spans="1:26" ht="12.75" customHeight="1">
      <c r="A554" s="53"/>
      <c r="B554" s="60" t="s">
        <v>1354</v>
      </c>
      <c r="C554" s="61" t="s">
        <v>1355</v>
      </c>
      <c r="D554" s="60" t="s">
        <v>1356</v>
      </c>
      <c r="E554" s="60" t="s">
        <v>1357</v>
      </c>
      <c r="F554" s="60" t="s">
        <v>347</v>
      </c>
      <c r="G554" s="60" t="s">
        <v>1379</v>
      </c>
      <c r="H554" s="64"/>
      <c r="I554" s="63"/>
      <c r="J554" s="53"/>
      <c r="K554" s="53"/>
      <c r="L554" s="53"/>
      <c r="M554" s="53"/>
      <c r="N554" s="53"/>
      <c r="O554" s="53"/>
      <c r="P554" s="53"/>
      <c r="Q554" s="53"/>
      <c r="R554" s="53"/>
      <c r="S554" s="53"/>
      <c r="T554" s="53"/>
      <c r="U554" s="53"/>
      <c r="V554" s="53"/>
      <c r="W554" s="53"/>
      <c r="X554" s="53"/>
      <c r="Y554" s="53"/>
      <c r="Z554" s="53"/>
    </row>
    <row r="555" spans="1:26" ht="12.75" customHeight="1">
      <c r="A555" s="53"/>
      <c r="B555" s="60" t="s">
        <v>1354</v>
      </c>
      <c r="C555" s="61" t="s">
        <v>1355</v>
      </c>
      <c r="D555" s="60" t="s">
        <v>1356</v>
      </c>
      <c r="E555" s="60" t="s">
        <v>1357</v>
      </c>
      <c r="F555" s="60" t="s">
        <v>456</v>
      </c>
      <c r="G555" s="60" t="s">
        <v>1380</v>
      </c>
      <c r="H555" s="64"/>
      <c r="I555" s="63"/>
      <c r="J555" s="53"/>
      <c r="K555" s="53"/>
      <c r="L555" s="53"/>
      <c r="M555" s="53"/>
      <c r="N555" s="53"/>
      <c r="O555" s="53"/>
      <c r="P555" s="53"/>
      <c r="Q555" s="53"/>
      <c r="R555" s="53"/>
      <c r="S555" s="53"/>
      <c r="T555" s="53"/>
      <c r="U555" s="53"/>
      <c r="V555" s="53"/>
      <c r="W555" s="53"/>
      <c r="X555" s="53"/>
      <c r="Y555" s="53"/>
      <c r="Z555" s="53"/>
    </row>
    <row r="556" spans="1:26" ht="12.75" customHeight="1">
      <c r="A556" s="53"/>
      <c r="B556" s="60" t="s">
        <v>1354</v>
      </c>
      <c r="C556" s="61" t="s">
        <v>1355</v>
      </c>
      <c r="D556" s="60" t="s">
        <v>1381</v>
      </c>
      <c r="E556" s="60" t="s">
        <v>1382</v>
      </c>
      <c r="F556" s="60" t="s">
        <v>1383</v>
      </c>
      <c r="G556" s="60" t="s">
        <v>1384</v>
      </c>
      <c r="H556" s="64" t="s">
        <v>1385</v>
      </c>
      <c r="I556" s="63" t="s">
        <v>1386</v>
      </c>
      <c r="J556" s="53"/>
      <c r="K556" s="53"/>
      <c r="L556" s="53"/>
      <c r="M556" s="53"/>
      <c r="N556" s="53"/>
      <c r="O556" s="53"/>
      <c r="P556" s="53"/>
      <c r="Q556" s="53"/>
      <c r="R556" s="53"/>
      <c r="S556" s="53"/>
      <c r="T556" s="53"/>
      <c r="U556" s="53"/>
      <c r="V556" s="53"/>
      <c r="W556" s="53"/>
      <c r="X556" s="53"/>
      <c r="Y556" s="53"/>
      <c r="Z556" s="53"/>
    </row>
    <row r="557" spans="1:26" ht="12.75" customHeight="1">
      <c r="A557" s="53"/>
      <c r="B557" s="60" t="s">
        <v>1354</v>
      </c>
      <c r="C557" s="61" t="s">
        <v>1355</v>
      </c>
      <c r="D557" s="60" t="s">
        <v>1381</v>
      </c>
      <c r="E557" s="60" t="s">
        <v>1382</v>
      </c>
      <c r="F557" s="60" t="s">
        <v>1383</v>
      </c>
      <c r="G557" s="60" t="s">
        <v>1384</v>
      </c>
      <c r="H557" s="64" t="s">
        <v>1383</v>
      </c>
      <c r="I557" s="63" t="s">
        <v>1387</v>
      </c>
      <c r="J557" s="53"/>
      <c r="K557" s="53"/>
      <c r="L557" s="53"/>
      <c r="M557" s="53"/>
      <c r="N557" s="53"/>
      <c r="O557" s="53"/>
      <c r="P557" s="53"/>
      <c r="Q557" s="53"/>
      <c r="R557" s="53"/>
      <c r="S557" s="53"/>
      <c r="T557" s="53"/>
      <c r="U557" s="53"/>
      <c r="V557" s="53"/>
      <c r="W557" s="53"/>
      <c r="X557" s="53"/>
      <c r="Y557" s="53"/>
      <c r="Z557" s="53"/>
    </row>
    <row r="558" spans="1:26" ht="12.75" customHeight="1">
      <c r="A558" s="53"/>
      <c r="B558" s="60" t="s">
        <v>1354</v>
      </c>
      <c r="C558" s="61" t="s">
        <v>1355</v>
      </c>
      <c r="D558" s="60" t="s">
        <v>1381</v>
      </c>
      <c r="E558" s="60" t="s">
        <v>1382</v>
      </c>
      <c r="F558" s="60" t="s">
        <v>1388</v>
      </c>
      <c r="G558" s="60" t="s">
        <v>1389</v>
      </c>
      <c r="H558" s="64"/>
      <c r="I558" s="63"/>
      <c r="J558" s="53"/>
      <c r="K558" s="53"/>
      <c r="L558" s="53"/>
      <c r="M558" s="53"/>
      <c r="N558" s="53"/>
      <c r="O558" s="53"/>
      <c r="P558" s="53"/>
      <c r="Q558" s="53"/>
      <c r="R558" s="53"/>
      <c r="S558" s="53"/>
      <c r="T558" s="53"/>
      <c r="U558" s="53"/>
      <c r="V558" s="53"/>
      <c r="W558" s="53"/>
      <c r="X558" s="53"/>
      <c r="Y558" s="53"/>
      <c r="Z558" s="53"/>
    </row>
    <row r="559" spans="1:26" ht="12.75" customHeight="1">
      <c r="A559" s="53"/>
      <c r="B559" s="60" t="s">
        <v>1354</v>
      </c>
      <c r="C559" s="61" t="s">
        <v>1355</v>
      </c>
      <c r="D559" s="60" t="s">
        <v>1381</v>
      </c>
      <c r="E559" s="60" t="s">
        <v>1382</v>
      </c>
      <c r="F559" s="60" t="s">
        <v>1390</v>
      </c>
      <c r="G559" s="60" t="s">
        <v>1391</v>
      </c>
      <c r="H559" s="64"/>
      <c r="I559" s="63"/>
      <c r="J559" s="53"/>
      <c r="K559" s="53"/>
      <c r="L559" s="53"/>
      <c r="M559" s="53"/>
      <c r="N559" s="53"/>
      <c r="O559" s="53"/>
      <c r="P559" s="53"/>
      <c r="Q559" s="53"/>
      <c r="R559" s="53"/>
      <c r="S559" s="53"/>
      <c r="T559" s="53"/>
      <c r="U559" s="53"/>
      <c r="V559" s="53"/>
      <c r="W559" s="53"/>
      <c r="X559" s="53"/>
      <c r="Y559" s="53"/>
      <c r="Z559" s="53"/>
    </row>
    <row r="560" spans="1:26" ht="12.75" customHeight="1">
      <c r="A560" s="53"/>
      <c r="B560" s="60" t="s">
        <v>1354</v>
      </c>
      <c r="C560" s="61" t="s">
        <v>1355</v>
      </c>
      <c r="D560" s="60" t="s">
        <v>1381</v>
      </c>
      <c r="E560" s="60" t="s">
        <v>1382</v>
      </c>
      <c r="F560" s="60" t="s">
        <v>1392</v>
      </c>
      <c r="G560" s="60" t="s">
        <v>1393</v>
      </c>
      <c r="H560" s="64"/>
      <c r="I560" s="63"/>
      <c r="J560" s="53"/>
      <c r="K560" s="53"/>
      <c r="L560" s="53"/>
      <c r="M560" s="53"/>
      <c r="N560" s="53"/>
      <c r="O560" s="53"/>
      <c r="P560" s="53"/>
      <c r="Q560" s="53"/>
      <c r="R560" s="53"/>
      <c r="S560" s="53"/>
      <c r="T560" s="53"/>
      <c r="U560" s="53"/>
      <c r="V560" s="53"/>
      <c r="W560" s="53"/>
      <c r="X560" s="53"/>
      <c r="Y560" s="53"/>
      <c r="Z560" s="53"/>
    </row>
    <row r="561" spans="1:26" ht="12.75" customHeight="1">
      <c r="A561" s="53"/>
      <c r="B561" s="60" t="s">
        <v>1354</v>
      </c>
      <c r="C561" s="61" t="s">
        <v>1355</v>
      </c>
      <c r="D561" s="60" t="s">
        <v>1381</v>
      </c>
      <c r="E561" s="60" t="s">
        <v>1382</v>
      </c>
      <c r="F561" s="60" t="s">
        <v>1394</v>
      </c>
      <c r="G561" s="60" t="s">
        <v>1395</v>
      </c>
      <c r="H561" s="64"/>
      <c r="I561" s="63"/>
      <c r="J561" s="53"/>
      <c r="K561" s="53"/>
      <c r="L561" s="53"/>
      <c r="M561" s="53"/>
      <c r="N561" s="53"/>
      <c r="O561" s="53"/>
      <c r="P561" s="53"/>
      <c r="Q561" s="53"/>
      <c r="R561" s="53"/>
      <c r="S561" s="53"/>
      <c r="T561" s="53"/>
      <c r="U561" s="53"/>
      <c r="V561" s="53"/>
      <c r="W561" s="53"/>
      <c r="X561" s="53"/>
      <c r="Y561" s="53"/>
      <c r="Z561" s="53"/>
    </row>
    <row r="562" spans="1:26" ht="12.75" customHeight="1">
      <c r="A562" s="53"/>
      <c r="B562" s="60" t="s">
        <v>1354</v>
      </c>
      <c r="C562" s="61" t="s">
        <v>1355</v>
      </c>
      <c r="D562" s="60" t="s">
        <v>1396</v>
      </c>
      <c r="E562" s="60" t="s">
        <v>1397</v>
      </c>
      <c r="F562" s="60" t="s">
        <v>1396</v>
      </c>
      <c r="G562" s="60" t="s">
        <v>1398</v>
      </c>
      <c r="H562" s="64" t="s">
        <v>1364</v>
      </c>
      <c r="I562" s="63" t="s">
        <v>1399</v>
      </c>
      <c r="J562" s="53"/>
      <c r="K562" s="53"/>
      <c r="L562" s="53"/>
      <c r="M562" s="53"/>
      <c r="N562" s="53"/>
      <c r="O562" s="53"/>
      <c r="P562" s="53"/>
      <c r="Q562" s="53"/>
      <c r="R562" s="53"/>
      <c r="S562" s="53"/>
      <c r="T562" s="53"/>
      <c r="U562" s="53"/>
      <c r="V562" s="53"/>
      <c r="W562" s="53"/>
      <c r="X562" s="53"/>
      <c r="Y562" s="53"/>
      <c r="Z562" s="53"/>
    </row>
    <row r="563" spans="1:26" ht="12.75" customHeight="1">
      <c r="A563" s="53"/>
      <c r="B563" s="60" t="s">
        <v>1354</v>
      </c>
      <c r="C563" s="61" t="s">
        <v>1355</v>
      </c>
      <c r="D563" s="60" t="s">
        <v>1396</v>
      </c>
      <c r="E563" s="60" t="s">
        <v>1397</v>
      </c>
      <c r="F563" s="60" t="s">
        <v>1396</v>
      </c>
      <c r="G563" s="60" t="s">
        <v>1398</v>
      </c>
      <c r="H563" s="64" t="s">
        <v>412</v>
      </c>
      <c r="I563" s="63" t="s">
        <v>1400</v>
      </c>
      <c r="J563" s="53"/>
      <c r="K563" s="53"/>
      <c r="L563" s="53"/>
      <c r="M563" s="53"/>
      <c r="N563" s="53"/>
      <c r="O563" s="53"/>
      <c r="P563" s="53"/>
      <c r="Q563" s="53"/>
      <c r="R563" s="53"/>
      <c r="S563" s="53"/>
      <c r="T563" s="53"/>
      <c r="U563" s="53"/>
      <c r="V563" s="53"/>
      <c r="W563" s="53"/>
      <c r="X563" s="53"/>
      <c r="Y563" s="53"/>
      <c r="Z563" s="53"/>
    </row>
    <row r="564" spans="1:26" ht="12.75" customHeight="1">
      <c r="A564" s="53"/>
      <c r="B564" s="60" t="s">
        <v>1354</v>
      </c>
      <c r="C564" s="61" t="s">
        <v>1355</v>
      </c>
      <c r="D564" s="60" t="s">
        <v>1396</v>
      </c>
      <c r="E564" s="60" t="s">
        <v>1397</v>
      </c>
      <c r="F564" s="60" t="s">
        <v>1401</v>
      </c>
      <c r="G564" s="60" t="s">
        <v>1402</v>
      </c>
      <c r="H564" s="64"/>
      <c r="I564" s="63"/>
      <c r="J564" s="53"/>
      <c r="K564" s="53"/>
      <c r="L564" s="53"/>
      <c r="M564" s="53"/>
      <c r="N564" s="53"/>
      <c r="O564" s="53"/>
      <c r="P564" s="53"/>
      <c r="Q564" s="53"/>
      <c r="R564" s="53"/>
      <c r="S564" s="53"/>
      <c r="T564" s="53"/>
      <c r="U564" s="53"/>
      <c r="V564" s="53"/>
      <c r="W564" s="53"/>
      <c r="X564" s="53"/>
      <c r="Y564" s="53"/>
      <c r="Z564" s="53"/>
    </row>
    <row r="565" spans="1:26" ht="12.75" customHeight="1">
      <c r="A565" s="53"/>
      <c r="B565" s="60" t="s">
        <v>1354</v>
      </c>
      <c r="C565" s="61" t="s">
        <v>1355</v>
      </c>
      <c r="D565" s="60" t="s">
        <v>1396</v>
      </c>
      <c r="E565" s="60" t="s">
        <v>1397</v>
      </c>
      <c r="F565" s="60" t="s">
        <v>1403</v>
      </c>
      <c r="G565" s="60" t="s">
        <v>1404</v>
      </c>
      <c r="H565" s="64"/>
      <c r="I565" s="63"/>
      <c r="J565" s="53"/>
      <c r="K565" s="53"/>
      <c r="L565" s="53"/>
      <c r="M565" s="53"/>
      <c r="N565" s="53"/>
      <c r="O565" s="53"/>
      <c r="P565" s="53"/>
      <c r="Q565" s="53"/>
      <c r="R565" s="53"/>
      <c r="S565" s="53"/>
      <c r="T565" s="53"/>
      <c r="U565" s="53"/>
      <c r="V565" s="53"/>
      <c r="W565" s="53"/>
      <c r="X565" s="53"/>
      <c r="Y565" s="53"/>
      <c r="Z565" s="53"/>
    </row>
    <row r="566" spans="1:26" ht="12.75" customHeight="1">
      <c r="A566" s="53"/>
      <c r="B566" s="60" t="s">
        <v>1354</v>
      </c>
      <c r="C566" s="61" t="s">
        <v>1355</v>
      </c>
      <c r="D566" s="60" t="s">
        <v>1396</v>
      </c>
      <c r="E566" s="60" t="s">
        <v>1397</v>
      </c>
      <c r="F566" s="60" t="s">
        <v>1405</v>
      </c>
      <c r="G566" s="60" t="s">
        <v>1406</v>
      </c>
      <c r="H566" s="64"/>
      <c r="I566" s="63"/>
      <c r="J566" s="53"/>
      <c r="K566" s="53"/>
      <c r="L566" s="53"/>
      <c r="M566" s="53"/>
      <c r="N566" s="53"/>
      <c r="O566" s="53"/>
      <c r="P566" s="53"/>
      <c r="Q566" s="53"/>
      <c r="R566" s="53"/>
      <c r="S566" s="53"/>
      <c r="T566" s="53"/>
      <c r="U566" s="53"/>
      <c r="V566" s="53"/>
      <c r="W566" s="53"/>
      <c r="X566" s="53"/>
      <c r="Y566" s="53"/>
      <c r="Z566" s="53"/>
    </row>
    <row r="567" spans="1:26" ht="12.75" customHeight="1">
      <c r="A567" s="53"/>
      <c r="B567" s="60" t="s">
        <v>1354</v>
      </c>
      <c r="C567" s="61" t="s">
        <v>1355</v>
      </c>
      <c r="D567" s="60" t="s">
        <v>1396</v>
      </c>
      <c r="E567" s="60" t="s">
        <v>1397</v>
      </c>
      <c r="F567" s="60" t="s">
        <v>1407</v>
      </c>
      <c r="G567" s="60" t="s">
        <v>1408</v>
      </c>
      <c r="H567" s="64"/>
      <c r="I567" s="63"/>
      <c r="J567" s="53"/>
      <c r="K567" s="53"/>
      <c r="L567" s="53"/>
      <c r="M567" s="53"/>
      <c r="N567" s="53"/>
      <c r="O567" s="53"/>
      <c r="P567" s="53"/>
      <c r="Q567" s="53"/>
      <c r="R567" s="53"/>
      <c r="S567" s="53"/>
      <c r="T567" s="53"/>
      <c r="U567" s="53"/>
      <c r="V567" s="53"/>
      <c r="W567" s="53"/>
      <c r="X567" s="53"/>
      <c r="Y567" s="53"/>
      <c r="Z567" s="53"/>
    </row>
    <row r="568" spans="1:26" ht="12.75" customHeight="1">
      <c r="A568" s="53"/>
      <c r="B568" s="60" t="s">
        <v>1354</v>
      </c>
      <c r="C568" s="61" t="s">
        <v>1355</v>
      </c>
      <c r="D568" s="60" t="s">
        <v>1396</v>
      </c>
      <c r="E568" s="60" t="s">
        <v>1397</v>
      </c>
      <c r="F568" s="60" t="s">
        <v>1409</v>
      </c>
      <c r="G568" s="60" t="s">
        <v>1410</v>
      </c>
      <c r="H568" s="64"/>
      <c r="I568" s="63"/>
      <c r="J568" s="53"/>
      <c r="K568" s="53"/>
      <c r="L568" s="53"/>
      <c r="M568" s="53"/>
      <c r="N568" s="53"/>
      <c r="O568" s="53"/>
      <c r="P568" s="53"/>
      <c r="Q568" s="53"/>
      <c r="R568" s="53"/>
      <c r="S568" s="53"/>
      <c r="T568" s="53"/>
      <c r="U568" s="53"/>
      <c r="V568" s="53"/>
      <c r="W568" s="53"/>
      <c r="X568" s="53"/>
      <c r="Y568" s="53"/>
      <c r="Z568" s="53"/>
    </row>
    <row r="569" spans="1:26" ht="12.75" customHeight="1">
      <c r="A569" s="53"/>
      <c r="B569" s="60" t="s">
        <v>1354</v>
      </c>
      <c r="C569" s="61" t="s">
        <v>1355</v>
      </c>
      <c r="D569" s="60" t="s">
        <v>1396</v>
      </c>
      <c r="E569" s="60" t="s">
        <v>1397</v>
      </c>
      <c r="F569" s="60" t="s">
        <v>1411</v>
      </c>
      <c r="G569" s="60" t="s">
        <v>1412</v>
      </c>
      <c r="H569" s="64"/>
      <c r="I569" s="63"/>
      <c r="J569" s="53"/>
      <c r="K569" s="53"/>
      <c r="L569" s="53"/>
      <c r="M569" s="53"/>
      <c r="N569" s="53"/>
      <c r="O569" s="53"/>
      <c r="P569" s="53"/>
      <c r="Q569" s="53"/>
      <c r="R569" s="53"/>
      <c r="S569" s="53"/>
      <c r="T569" s="53"/>
      <c r="U569" s="53"/>
      <c r="V569" s="53"/>
      <c r="W569" s="53"/>
      <c r="X569" s="53"/>
      <c r="Y569" s="53"/>
      <c r="Z569" s="53"/>
    </row>
    <row r="570" spans="1:26" ht="12.75" customHeight="1">
      <c r="A570" s="53"/>
      <c r="B570" s="60" t="s">
        <v>1354</v>
      </c>
      <c r="C570" s="61" t="s">
        <v>1355</v>
      </c>
      <c r="D570" s="60" t="s">
        <v>1396</v>
      </c>
      <c r="E570" s="60" t="s">
        <v>1397</v>
      </c>
      <c r="F570" s="60" t="s">
        <v>1413</v>
      </c>
      <c r="G570" s="60" t="s">
        <v>1414</v>
      </c>
      <c r="H570" s="64"/>
      <c r="I570" s="63"/>
      <c r="J570" s="53"/>
      <c r="K570" s="53"/>
      <c r="L570" s="53"/>
      <c r="M570" s="53"/>
      <c r="N570" s="53"/>
      <c r="O570" s="53"/>
      <c r="P570" s="53"/>
      <c r="Q570" s="53"/>
      <c r="R570" s="53"/>
      <c r="S570" s="53"/>
      <c r="T570" s="53"/>
      <c r="U570" s="53"/>
      <c r="V570" s="53"/>
      <c r="W570" s="53"/>
      <c r="X570" s="53"/>
      <c r="Y570" s="53"/>
      <c r="Z570" s="53"/>
    </row>
    <row r="571" spans="1:26" ht="12.75" customHeight="1">
      <c r="A571" s="53"/>
      <c r="B571" s="60" t="s">
        <v>1354</v>
      </c>
      <c r="C571" s="61" t="s">
        <v>1355</v>
      </c>
      <c r="D571" s="60" t="s">
        <v>1396</v>
      </c>
      <c r="E571" s="60" t="s">
        <v>1397</v>
      </c>
      <c r="F571" s="60" t="s">
        <v>1415</v>
      </c>
      <c r="G571" s="60" t="s">
        <v>1416</v>
      </c>
      <c r="H571" s="64"/>
      <c r="I571" s="63"/>
      <c r="J571" s="53"/>
      <c r="K571" s="53"/>
      <c r="L571" s="53"/>
      <c r="M571" s="53"/>
      <c r="N571" s="53"/>
      <c r="O571" s="53"/>
      <c r="P571" s="53"/>
      <c r="Q571" s="53"/>
      <c r="R571" s="53"/>
      <c r="S571" s="53"/>
      <c r="T571" s="53"/>
      <c r="U571" s="53"/>
      <c r="V571" s="53"/>
      <c r="W571" s="53"/>
      <c r="X571" s="53"/>
      <c r="Y571" s="53"/>
      <c r="Z571" s="53"/>
    </row>
    <row r="572" spans="1:26" ht="12.75" customHeight="1">
      <c r="A572" s="53"/>
      <c r="B572" s="60" t="s">
        <v>1354</v>
      </c>
      <c r="C572" s="61" t="s">
        <v>1355</v>
      </c>
      <c r="D572" s="60" t="s">
        <v>1417</v>
      </c>
      <c r="E572" s="60" t="s">
        <v>1418</v>
      </c>
      <c r="F572" s="60" t="s">
        <v>1417</v>
      </c>
      <c r="G572" s="60" t="s">
        <v>1419</v>
      </c>
      <c r="H572" s="64" t="s">
        <v>1420</v>
      </c>
      <c r="I572" s="63" t="s">
        <v>1421</v>
      </c>
      <c r="J572" s="53"/>
      <c r="K572" s="53"/>
      <c r="L572" s="53"/>
      <c r="M572" s="53"/>
      <c r="N572" s="53"/>
      <c r="O572" s="53"/>
      <c r="P572" s="53"/>
      <c r="Q572" s="53"/>
      <c r="R572" s="53"/>
      <c r="S572" s="53"/>
      <c r="T572" s="53"/>
      <c r="U572" s="53"/>
      <c r="V572" s="53"/>
      <c r="W572" s="53"/>
      <c r="X572" s="53"/>
      <c r="Y572" s="53"/>
      <c r="Z572" s="53"/>
    </row>
    <row r="573" spans="1:26" ht="12.75" customHeight="1">
      <c r="A573" s="53"/>
      <c r="B573" s="60" t="s">
        <v>1354</v>
      </c>
      <c r="C573" s="61" t="s">
        <v>1355</v>
      </c>
      <c r="D573" s="60" t="s">
        <v>1417</v>
      </c>
      <c r="E573" s="60" t="s">
        <v>1418</v>
      </c>
      <c r="F573" s="60" t="s">
        <v>1417</v>
      </c>
      <c r="G573" s="60" t="s">
        <v>1419</v>
      </c>
      <c r="H573" s="64" t="s">
        <v>707</v>
      </c>
      <c r="I573" s="63" t="s">
        <v>1422</v>
      </c>
      <c r="J573" s="53"/>
      <c r="K573" s="53"/>
      <c r="L573" s="53"/>
      <c r="M573" s="53"/>
      <c r="N573" s="53"/>
      <c r="O573" s="53"/>
      <c r="P573" s="53"/>
      <c r="Q573" s="53"/>
      <c r="R573" s="53"/>
      <c r="S573" s="53"/>
      <c r="T573" s="53"/>
      <c r="U573" s="53"/>
      <c r="V573" s="53"/>
      <c r="W573" s="53"/>
      <c r="X573" s="53"/>
      <c r="Y573" s="53"/>
      <c r="Z573" s="53"/>
    </row>
    <row r="574" spans="1:26" ht="12.75" customHeight="1">
      <c r="A574" s="53"/>
      <c r="B574" s="60" t="s">
        <v>1354</v>
      </c>
      <c r="C574" s="61" t="s">
        <v>1355</v>
      </c>
      <c r="D574" s="60" t="s">
        <v>1417</v>
      </c>
      <c r="E574" s="60" t="s">
        <v>1418</v>
      </c>
      <c r="F574" s="60" t="s">
        <v>1423</v>
      </c>
      <c r="G574" s="60" t="s">
        <v>1424</v>
      </c>
      <c r="H574" s="64"/>
      <c r="I574" s="63"/>
      <c r="J574" s="53"/>
      <c r="K574" s="53"/>
      <c r="L574" s="53"/>
      <c r="M574" s="53"/>
      <c r="N574" s="53"/>
      <c r="O574" s="53"/>
      <c r="P574" s="53"/>
      <c r="Q574" s="53"/>
      <c r="R574" s="53"/>
      <c r="S574" s="53"/>
      <c r="T574" s="53"/>
      <c r="U574" s="53"/>
      <c r="V574" s="53"/>
      <c r="W574" s="53"/>
      <c r="X574" s="53"/>
      <c r="Y574" s="53"/>
      <c r="Z574" s="53"/>
    </row>
    <row r="575" spans="1:26" ht="12.75" customHeight="1">
      <c r="A575" s="53"/>
      <c r="B575" s="60" t="s">
        <v>1354</v>
      </c>
      <c r="C575" s="61" t="s">
        <v>1355</v>
      </c>
      <c r="D575" s="60" t="s">
        <v>1417</v>
      </c>
      <c r="E575" s="60" t="s">
        <v>1418</v>
      </c>
      <c r="F575" s="60" t="s">
        <v>1425</v>
      </c>
      <c r="G575" s="60" t="s">
        <v>1426</v>
      </c>
      <c r="H575" s="64"/>
      <c r="I575" s="63"/>
      <c r="J575" s="53"/>
      <c r="K575" s="53"/>
      <c r="L575" s="53"/>
      <c r="M575" s="53"/>
      <c r="N575" s="53"/>
      <c r="O575" s="53"/>
      <c r="P575" s="53"/>
      <c r="Q575" s="53"/>
      <c r="R575" s="53"/>
      <c r="S575" s="53"/>
      <c r="T575" s="53"/>
      <c r="U575" s="53"/>
      <c r="V575" s="53"/>
      <c r="W575" s="53"/>
      <c r="X575" s="53"/>
      <c r="Y575" s="53"/>
      <c r="Z575" s="53"/>
    </row>
    <row r="576" spans="1:26" ht="12.75" customHeight="1">
      <c r="A576" s="53"/>
      <c r="B576" s="60" t="s">
        <v>1354</v>
      </c>
      <c r="C576" s="61" t="s">
        <v>1355</v>
      </c>
      <c r="D576" s="60" t="s">
        <v>1417</v>
      </c>
      <c r="E576" s="60" t="s">
        <v>1418</v>
      </c>
      <c r="F576" s="60" t="s">
        <v>1427</v>
      </c>
      <c r="G576" s="60" t="s">
        <v>1428</v>
      </c>
      <c r="H576" s="64"/>
      <c r="I576" s="63"/>
      <c r="J576" s="53"/>
      <c r="K576" s="53"/>
      <c r="L576" s="53"/>
      <c r="M576" s="53"/>
      <c r="N576" s="53"/>
      <c r="O576" s="53"/>
      <c r="P576" s="53"/>
      <c r="Q576" s="53"/>
      <c r="R576" s="53"/>
      <c r="S576" s="53"/>
      <c r="T576" s="53"/>
      <c r="U576" s="53"/>
      <c r="V576" s="53"/>
      <c r="W576" s="53"/>
      <c r="X576" s="53"/>
      <c r="Y576" s="53"/>
      <c r="Z576" s="53"/>
    </row>
    <row r="577" spans="1:26" ht="12.75" customHeight="1">
      <c r="A577" s="53"/>
      <c r="B577" s="60" t="s">
        <v>1354</v>
      </c>
      <c r="C577" s="61" t="s">
        <v>1355</v>
      </c>
      <c r="D577" s="60" t="s">
        <v>1417</v>
      </c>
      <c r="E577" s="60" t="s">
        <v>1418</v>
      </c>
      <c r="F577" s="60" t="s">
        <v>1429</v>
      </c>
      <c r="G577" s="60" t="s">
        <v>1430</v>
      </c>
      <c r="H577" s="64"/>
      <c r="I577" s="63"/>
      <c r="J577" s="53"/>
      <c r="K577" s="53"/>
      <c r="L577" s="53"/>
      <c r="M577" s="53"/>
      <c r="N577" s="53"/>
      <c r="O577" s="53"/>
      <c r="P577" s="53"/>
      <c r="Q577" s="53"/>
      <c r="R577" s="53"/>
      <c r="S577" s="53"/>
      <c r="T577" s="53"/>
      <c r="U577" s="53"/>
      <c r="V577" s="53"/>
      <c r="W577" s="53"/>
      <c r="X577" s="53"/>
      <c r="Y577" s="53"/>
      <c r="Z577" s="53"/>
    </row>
    <row r="578" spans="1:26" ht="12.75" customHeight="1">
      <c r="A578" s="53"/>
      <c r="B578" s="60" t="s">
        <v>1354</v>
      </c>
      <c r="C578" s="61" t="s">
        <v>1355</v>
      </c>
      <c r="D578" s="60" t="s">
        <v>1417</v>
      </c>
      <c r="E578" s="60" t="s">
        <v>1418</v>
      </c>
      <c r="F578" s="60" t="s">
        <v>1431</v>
      </c>
      <c r="G578" s="60" t="s">
        <v>1432</v>
      </c>
      <c r="H578" s="64"/>
      <c r="I578" s="63"/>
      <c r="J578" s="53"/>
      <c r="K578" s="53"/>
      <c r="L578" s="53"/>
      <c r="M578" s="53"/>
      <c r="N578" s="53"/>
      <c r="O578" s="53"/>
      <c r="P578" s="53"/>
      <c r="Q578" s="53"/>
      <c r="R578" s="53"/>
      <c r="S578" s="53"/>
      <c r="T578" s="53"/>
      <c r="U578" s="53"/>
      <c r="V578" s="53"/>
      <c r="W578" s="53"/>
      <c r="X578" s="53"/>
      <c r="Y578" s="53"/>
      <c r="Z578" s="53"/>
    </row>
    <row r="579" spans="1:26" ht="12.75" customHeight="1">
      <c r="A579" s="53"/>
      <c r="B579" s="60" t="s">
        <v>1354</v>
      </c>
      <c r="C579" s="61" t="s">
        <v>1355</v>
      </c>
      <c r="D579" s="60" t="s">
        <v>1417</v>
      </c>
      <c r="E579" s="60" t="s">
        <v>1418</v>
      </c>
      <c r="F579" s="60" t="s">
        <v>1433</v>
      </c>
      <c r="G579" s="60" t="s">
        <v>1434</v>
      </c>
      <c r="H579" s="64"/>
      <c r="I579" s="63"/>
      <c r="J579" s="53"/>
      <c r="K579" s="53"/>
      <c r="L579" s="53"/>
      <c r="M579" s="53"/>
      <c r="N579" s="53"/>
      <c r="O579" s="53"/>
      <c r="P579" s="53"/>
      <c r="Q579" s="53"/>
      <c r="R579" s="53"/>
      <c r="S579" s="53"/>
      <c r="T579" s="53"/>
      <c r="U579" s="53"/>
      <c r="V579" s="53"/>
      <c r="W579" s="53"/>
      <c r="X579" s="53"/>
      <c r="Y579" s="53"/>
      <c r="Z579" s="53"/>
    </row>
    <row r="580" spans="1:26" ht="12.75" customHeight="1">
      <c r="A580" s="53"/>
      <c r="B580" s="60" t="s">
        <v>1354</v>
      </c>
      <c r="C580" s="61" t="s">
        <v>1355</v>
      </c>
      <c r="D580" s="60" t="s">
        <v>1417</v>
      </c>
      <c r="E580" s="60" t="s">
        <v>1418</v>
      </c>
      <c r="F580" s="60" t="s">
        <v>1435</v>
      </c>
      <c r="G580" s="60" t="s">
        <v>1436</v>
      </c>
      <c r="H580" s="64"/>
      <c r="I580" s="63"/>
      <c r="J580" s="53"/>
      <c r="K580" s="53"/>
      <c r="L580" s="53"/>
      <c r="M580" s="53"/>
      <c r="N580" s="53"/>
      <c r="O580" s="53"/>
      <c r="P580" s="53"/>
      <c r="Q580" s="53"/>
      <c r="R580" s="53"/>
      <c r="S580" s="53"/>
      <c r="T580" s="53"/>
      <c r="U580" s="53"/>
      <c r="V580" s="53"/>
      <c r="W580" s="53"/>
      <c r="X580" s="53"/>
      <c r="Y580" s="53"/>
      <c r="Z580" s="53"/>
    </row>
    <row r="581" spans="1:26" ht="12.75" customHeight="1">
      <c r="A581" s="53"/>
      <c r="B581" s="60" t="s">
        <v>1354</v>
      </c>
      <c r="C581" s="61" t="s">
        <v>1355</v>
      </c>
      <c r="D581" s="60" t="s">
        <v>1417</v>
      </c>
      <c r="E581" s="60" t="s">
        <v>1418</v>
      </c>
      <c r="F581" s="60" t="s">
        <v>519</v>
      </c>
      <c r="G581" s="60" t="s">
        <v>1437</v>
      </c>
      <c r="H581" s="64"/>
      <c r="I581" s="63"/>
      <c r="J581" s="53"/>
      <c r="K581" s="53"/>
      <c r="L581" s="53"/>
      <c r="M581" s="53"/>
      <c r="N581" s="53"/>
      <c r="O581" s="53"/>
      <c r="P581" s="53"/>
      <c r="Q581" s="53"/>
      <c r="R581" s="53"/>
      <c r="S581" s="53"/>
      <c r="T581" s="53"/>
      <c r="U581" s="53"/>
      <c r="V581" s="53"/>
      <c r="W581" s="53"/>
      <c r="X581" s="53"/>
      <c r="Y581" s="53"/>
      <c r="Z581" s="53"/>
    </row>
    <row r="582" spans="1:26" ht="12.75" customHeight="1">
      <c r="A582" s="53"/>
      <c r="B582" s="60" t="s">
        <v>1354</v>
      </c>
      <c r="C582" s="61" t="s">
        <v>1355</v>
      </c>
      <c r="D582" s="60" t="s">
        <v>1417</v>
      </c>
      <c r="E582" s="60" t="s">
        <v>1418</v>
      </c>
      <c r="F582" s="60" t="s">
        <v>1438</v>
      </c>
      <c r="G582" s="60" t="s">
        <v>1439</v>
      </c>
      <c r="H582" s="64"/>
      <c r="I582" s="63"/>
      <c r="J582" s="53"/>
      <c r="K582" s="53"/>
      <c r="L582" s="53"/>
      <c r="M582" s="53"/>
      <c r="N582" s="53"/>
      <c r="O582" s="53"/>
      <c r="P582" s="53"/>
      <c r="Q582" s="53"/>
      <c r="R582" s="53"/>
      <c r="S582" s="53"/>
      <c r="T582" s="53"/>
      <c r="U582" s="53"/>
      <c r="V582" s="53"/>
      <c r="W582" s="53"/>
      <c r="X582" s="53"/>
      <c r="Y582" s="53"/>
      <c r="Z582" s="53"/>
    </row>
    <row r="583" spans="1:26" ht="12.75" customHeight="1">
      <c r="A583" s="53"/>
      <c r="B583" s="60" t="s">
        <v>1354</v>
      </c>
      <c r="C583" s="61" t="s">
        <v>1355</v>
      </c>
      <c r="D583" s="60" t="s">
        <v>1440</v>
      </c>
      <c r="E583" s="60" t="s">
        <v>1441</v>
      </c>
      <c r="F583" s="60" t="s">
        <v>1440</v>
      </c>
      <c r="G583" s="60" t="s">
        <v>1442</v>
      </c>
      <c r="H583" s="64"/>
      <c r="I583" s="63"/>
      <c r="J583" s="53"/>
      <c r="K583" s="53"/>
      <c r="L583" s="53"/>
      <c r="M583" s="53"/>
      <c r="N583" s="53"/>
      <c r="O583" s="53"/>
      <c r="P583" s="53"/>
      <c r="Q583" s="53"/>
      <c r="R583" s="53"/>
      <c r="S583" s="53"/>
      <c r="T583" s="53"/>
      <c r="U583" s="53"/>
      <c r="V583" s="53"/>
      <c r="W583" s="53"/>
      <c r="X583" s="53"/>
      <c r="Y583" s="53"/>
      <c r="Z583" s="53"/>
    </row>
    <row r="584" spans="1:26" ht="12.75" customHeight="1">
      <c r="A584" s="53"/>
      <c r="B584" s="60" t="s">
        <v>1354</v>
      </c>
      <c r="C584" s="61" t="s">
        <v>1355</v>
      </c>
      <c r="D584" s="60" t="s">
        <v>1440</v>
      </c>
      <c r="E584" s="60" t="s">
        <v>1441</v>
      </c>
      <c r="F584" s="60" t="s">
        <v>1443</v>
      </c>
      <c r="G584" s="60" t="s">
        <v>1444</v>
      </c>
      <c r="H584" s="64"/>
      <c r="I584" s="63"/>
      <c r="J584" s="53"/>
      <c r="K584" s="53"/>
      <c r="L584" s="53"/>
      <c r="M584" s="53"/>
      <c r="N584" s="53"/>
      <c r="O584" s="53"/>
      <c r="P584" s="53"/>
      <c r="Q584" s="53"/>
      <c r="R584" s="53"/>
      <c r="S584" s="53"/>
      <c r="T584" s="53"/>
      <c r="U584" s="53"/>
      <c r="V584" s="53"/>
      <c r="W584" s="53"/>
      <c r="X584" s="53"/>
      <c r="Y584" s="53"/>
      <c r="Z584" s="53"/>
    </row>
    <row r="585" spans="1:26" ht="12.75" customHeight="1">
      <c r="A585" s="53"/>
      <c r="B585" s="60" t="s">
        <v>1354</v>
      </c>
      <c r="C585" s="61" t="s">
        <v>1355</v>
      </c>
      <c r="D585" s="60" t="s">
        <v>1440</v>
      </c>
      <c r="E585" s="60" t="s">
        <v>1441</v>
      </c>
      <c r="F585" s="60" t="s">
        <v>1445</v>
      </c>
      <c r="G585" s="60" t="s">
        <v>1446</v>
      </c>
      <c r="H585" s="64"/>
      <c r="I585" s="63"/>
      <c r="J585" s="53"/>
      <c r="K585" s="53"/>
      <c r="L585" s="53"/>
      <c r="M585" s="53"/>
      <c r="N585" s="53"/>
      <c r="O585" s="53"/>
      <c r="P585" s="53"/>
      <c r="Q585" s="53"/>
      <c r="R585" s="53"/>
      <c r="S585" s="53"/>
      <c r="T585" s="53"/>
      <c r="U585" s="53"/>
      <c r="V585" s="53"/>
      <c r="W585" s="53"/>
      <c r="X585" s="53"/>
      <c r="Y585" s="53"/>
      <c r="Z585" s="53"/>
    </row>
    <row r="586" spans="1:26" ht="12.75" customHeight="1">
      <c r="A586" s="53"/>
      <c r="B586" s="60" t="s">
        <v>1354</v>
      </c>
      <c r="C586" s="61" t="s">
        <v>1355</v>
      </c>
      <c r="D586" s="60" t="s">
        <v>1440</v>
      </c>
      <c r="E586" s="60" t="s">
        <v>1441</v>
      </c>
      <c r="F586" s="60" t="s">
        <v>1447</v>
      </c>
      <c r="G586" s="60" t="s">
        <v>1448</v>
      </c>
      <c r="H586" s="64"/>
      <c r="I586" s="63"/>
      <c r="J586" s="53"/>
      <c r="K586" s="53"/>
      <c r="L586" s="53"/>
      <c r="M586" s="53"/>
      <c r="N586" s="53"/>
      <c r="O586" s="53"/>
      <c r="P586" s="53"/>
      <c r="Q586" s="53"/>
      <c r="R586" s="53"/>
      <c r="S586" s="53"/>
      <c r="T586" s="53"/>
      <c r="U586" s="53"/>
      <c r="V586" s="53"/>
      <c r="W586" s="53"/>
      <c r="X586" s="53"/>
      <c r="Y586" s="53"/>
      <c r="Z586" s="53"/>
    </row>
    <row r="587" spans="1:26" ht="12.75" customHeight="1">
      <c r="A587" s="53"/>
      <c r="B587" s="60" t="s">
        <v>1354</v>
      </c>
      <c r="C587" s="61" t="s">
        <v>1355</v>
      </c>
      <c r="D587" s="60" t="s">
        <v>1449</v>
      </c>
      <c r="E587" s="60" t="s">
        <v>1450</v>
      </c>
      <c r="F587" s="60" t="s">
        <v>1451</v>
      </c>
      <c r="G587" s="60" t="s">
        <v>1452</v>
      </c>
      <c r="H587" s="64"/>
      <c r="I587" s="63"/>
      <c r="J587" s="53"/>
      <c r="K587" s="53"/>
      <c r="L587" s="53"/>
      <c r="M587" s="53"/>
      <c r="N587" s="53"/>
      <c r="O587" s="53"/>
      <c r="P587" s="53"/>
      <c r="Q587" s="53"/>
      <c r="R587" s="53"/>
      <c r="S587" s="53"/>
      <c r="T587" s="53"/>
      <c r="U587" s="53"/>
      <c r="V587" s="53"/>
      <c r="W587" s="53"/>
      <c r="X587" s="53"/>
      <c r="Y587" s="53"/>
      <c r="Z587" s="53"/>
    </row>
    <row r="588" spans="1:26" ht="12.75" customHeight="1">
      <c r="A588" s="53"/>
      <c r="B588" s="60" t="s">
        <v>1354</v>
      </c>
      <c r="C588" s="61" t="s">
        <v>1355</v>
      </c>
      <c r="D588" s="60" t="s">
        <v>1449</v>
      </c>
      <c r="E588" s="60" t="s">
        <v>1450</v>
      </c>
      <c r="F588" s="60" t="s">
        <v>1453</v>
      </c>
      <c r="G588" s="60" t="s">
        <v>1454</v>
      </c>
      <c r="H588" s="64"/>
      <c r="I588" s="63"/>
      <c r="J588" s="53"/>
      <c r="K588" s="53"/>
      <c r="L588" s="53"/>
      <c r="M588" s="53"/>
      <c r="N588" s="53"/>
      <c r="O588" s="53"/>
      <c r="P588" s="53"/>
      <c r="Q588" s="53"/>
      <c r="R588" s="53"/>
      <c r="S588" s="53"/>
      <c r="T588" s="53"/>
      <c r="U588" s="53"/>
      <c r="V588" s="53"/>
      <c r="W588" s="53"/>
      <c r="X588" s="53"/>
      <c r="Y588" s="53"/>
      <c r="Z588" s="53"/>
    </row>
    <row r="589" spans="1:26" ht="12.75" customHeight="1">
      <c r="A589" s="53"/>
      <c r="B589" s="60" t="s">
        <v>1354</v>
      </c>
      <c r="C589" s="61" t="s">
        <v>1355</v>
      </c>
      <c r="D589" s="60" t="s">
        <v>1449</v>
      </c>
      <c r="E589" s="60" t="s">
        <v>1450</v>
      </c>
      <c r="F589" s="60" t="s">
        <v>1455</v>
      </c>
      <c r="G589" s="60" t="s">
        <v>1456</v>
      </c>
      <c r="H589" s="64"/>
      <c r="I589" s="63"/>
      <c r="J589" s="53"/>
      <c r="K589" s="53"/>
      <c r="L589" s="53"/>
      <c r="M589" s="53"/>
      <c r="N589" s="53"/>
      <c r="O589" s="53"/>
      <c r="P589" s="53"/>
      <c r="Q589" s="53"/>
      <c r="R589" s="53"/>
      <c r="S589" s="53"/>
      <c r="T589" s="53"/>
      <c r="U589" s="53"/>
      <c r="V589" s="53"/>
      <c r="W589" s="53"/>
      <c r="X589" s="53"/>
      <c r="Y589" s="53"/>
      <c r="Z589" s="53"/>
    </row>
    <row r="590" spans="1:26" ht="12.75" customHeight="1">
      <c r="A590" s="53"/>
      <c r="B590" s="60" t="s">
        <v>1354</v>
      </c>
      <c r="C590" s="61" t="s">
        <v>1355</v>
      </c>
      <c r="D590" s="60" t="s">
        <v>1449</v>
      </c>
      <c r="E590" s="60" t="s">
        <v>1450</v>
      </c>
      <c r="F590" s="60" t="s">
        <v>1457</v>
      </c>
      <c r="G590" s="60" t="s">
        <v>1458</v>
      </c>
      <c r="H590" s="64"/>
      <c r="I590" s="63"/>
      <c r="J590" s="53"/>
      <c r="K590" s="53"/>
      <c r="L590" s="53"/>
      <c r="M590" s="53"/>
      <c r="N590" s="53"/>
      <c r="O590" s="53"/>
      <c r="P590" s="53"/>
      <c r="Q590" s="53"/>
      <c r="R590" s="53"/>
      <c r="S590" s="53"/>
      <c r="T590" s="53"/>
      <c r="U590" s="53"/>
      <c r="V590" s="53"/>
      <c r="W590" s="53"/>
      <c r="X590" s="53"/>
      <c r="Y590" s="53"/>
      <c r="Z590" s="53"/>
    </row>
    <row r="591" spans="1:26" ht="12.75" customHeight="1">
      <c r="A591" s="53"/>
      <c r="B591" s="60" t="s">
        <v>1354</v>
      </c>
      <c r="C591" s="61" t="s">
        <v>1355</v>
      </c>
      <c r="D591" s="60" t="s">
        <v>1449</v>
      </c>
      <c r="E591" s="60" t="s">
        <v>1450</v>
      </c>
      <c r="F591" s="60" t="s">
        <v>154</v>
      </c>
      <c r="G591" s="60" t="s">
        <v>1459</v>
      </c>
      <c r="H591" s="64"/>
      <c r="I591" s="63"/>
      <c r="J591" s="53"/>
      <c r="K591" s="53"/>
      <c r="L591" s="53"/>
      <c r="M591" s="53"/>
      <c r="N591" s="53"/>
      <c r="O591" s="53"/>
      <c r="P591" s="53"/>
      <c r="Q591" s="53"/>
      <c r="R591" s="53"/>
      <c r="S591" s="53"/>
      <c r="T591" s="53"/>
      <c r="U591" s="53"/>
      <c r="V591" s="53"/>
      <c r="W591" s="53"/>
      <c r="X591" s="53"/>
      <c r="Y591" s="53"/>
      <c r="Z591" s="53"/>
    </row>
    <row r="592" spans="1:26" ht="12.75" customHeight="1">
      <c r="A592" s="53"/>
      <c r="B592" s="60" t="s">
        <v>1354</v>
      </c>
      <c r="C592" s="61" t="s">
        <v>1355</v>
      </c>
      <c r="D592" s="60" t="s">
        <v>1449</v>
      </c>
      <c r="E592" s="60" t="s">
        <v>1450</v>
      </c>
      <c r="F592" s="60" t="s">
        <v>1460</v>
      </c>
      <c r="G592" s="60" t="s">
        <v>1461</v>
      </c>
      <c r="H592" s="64"/>
      <c r="I592" s="63"/>
      <c r="J592" s="53"/>
      <c r="K592" s="53"/>
      <c r="L592" s="53"/>
      <c r="M592" s="53"/>
      <c r="N592" s="53"/>
      <c r="O592" s="53"/>
      <c r="P592" s="53"/>
      <c r="Q592" s="53"/>
      <c r="R592" s="53"/>
      <c r="S592" s="53"/>
      <c r="T592" s="53"/>
      <c r="U592" s="53"/>
      <c r="V592" s="53"/>
      <c r="W592" s="53"/>
      <c r="X592" s="53"/>
      <c r="Y592" s="53"/>
      <c r="Z592" s="53"/>
    </row>
    <row r="593" spans="1:26" ht="12.75" customHeight="1">
      <c r="A593" s="53"/>
      <c r="B593" s="60" t="s">
        <v>1462</v>
      </c>
      <c r="C593" s="61" t="s">
        <v>1463</v>
      </c>
      <c r="D593" s="60" t="s">
        <v>1462</v>
      </c>
      <c r="E593" s="60" t="s">
        <v>1464</v>
      </c>
      <c r="F593" s="60" t="s">
        <v>1462</v>
      </c>
      <c r="G593" s="60" t="s">
        <v>1465</v>
      </c>
      <c r="H593" s="64" t="s">
        <v>142</v>
      </c>
      <c r="I593" s="63" t="s">
        <v>1466</v>
      </c>
      <c r="J593" s="53"/>
      <c r="K593" s="53"/>
      <c r="L593" s="53"/>
      <c r="M593" s="53"/>
      <c r="N593" s="53"/>
      <c r="O593" s="53"/>
      <c r="P593" s="53"/>
      <c r="Q593" s="53"/>
      <c r="R593" s="53"/>
      <c r="S593" s="53"/>
      <c r="T593" s="53"/>
      <c r="U593" s="53"/>
      <c r="V593" s="53"/>
      <c r="W593" s="53"/>
      <c r="X593" s="53"/>
      <c r="Y593" s="53"/>
      <c r="Z593" s="53"/>
    </row>
    <row r="594" spans="1:26" ht="12.75" customHeight="1">
      <c r="A594" s="53"/>
      <c r="B594" s="60" t="s">
        <v>1462</v>
      </c>
      <c r="C594" s="61" t="s">
        <v>1463</v>
      </c>
      <c r="D594" s="60" t="s">
        <v>1462</v>
      </c>
      <c r="E594" s="60" t="s">
        <v>1464</v>
      </c>
      <c r="F594" s="60" t="s">
        <v>1462</v>
      </c>
      <c r="G594" s="60" t="s">
        <v>1465</v>
      </c>
      <c r="H594" s="64" t="s">
        <v>156</v>
      </c>
      <c r="I594" s="63" t="s">
        <v>1467</v>
      </c>
      <c r="J594" s="53"/>
      <c r="K594" s="53"/>
      <c r="L594" s="53"/>
      <c r="M594" s="53"/>
      <c r="N594" s="53"/>
      <c r="O594" s="53"/>
      <c r="P594" s="53"/>
      <c r="Q594" s="53"/>
      <c r="R594" s="53"/>
      <c r="S594" s="53"/>
      <c r="T594" s="53"/>
      <c r="U594" s="53"/>
      <c r="V594" s="53"/>
      <c r="W594" s="53"/>
      <c r="X594" s="53"/>
      <c r="Y594" s="53"/>
      <c r="Z594" s="53"/>
    </row>
    <row r="595" spans="1:26" ht="12.75" customHeight="1">
      <c r="A595" s="53"/>
      <c r="B595" s="60" t="s">
        <v>1462</v>
      </c>
      <c r="C595" s="61" t="s">
        <v>1463</v>
      </c>
      <c r="D595" s="60" t="s">
        <v>1462</v>
      </c>
      <c r="E595" s="60" t="s">
        <v>1464</v>
      </c>
      <c r="F595" s="60" t="s">
        <v>1462</v>
      </c>
      <c r="G595" s="60" t="s">
        <v>1465</v>
      </c>
      <c r="H595" s="64" t="s">
        <v>158</v>
      </c>
      <c r="I595" s="63" t="s">
        <v>1468</v>
      </c>
      <c r="J595" s="53"/>
      <c r="K595" s="53"/>
      <c r="L595" s="53"/>
      <c r="M595" s="53"/>
      <c r="N595" s="53"/>
      <c r="O595" s="53"/>
      <c r="P595" s="53"/>
      <c r="Q595" s="53"/>
      <c r="R595" s="53"/>
      <c r="S595" s="53"/>
      <c r="T595" s="53"/>
      <c r="U595" s="53"/>
      <c r="V595" s="53"/>
      <c r="W595" s="53"/>
      <c r="X595" s="53"/>
      <c r="Y595" s="53"/>
      <c r="Z595" s="53"/>
    </row>
    <row r="596" spans="1:26" ht="12.75" customHeight="1">
      <c r="A596" s="53"/>
      <c r="B596" s="60" t="s">
        <v>1462</v>
      </c>
      <c r="C596" s="61" t="s">
        <v>1463</v>
      </c>
      <c r="D596" s="60" t="s">
        <v>1462</v>
      </c>
      <c r="E596" s="60" t="s">
        <v>1464</v>
      </c>
      <c r="F596" s="60" t="s">
        <v>1462</v>
      </c>
      <c r="G596" s="60" t="s">
        <v>1465</v>
      </c>
      <c r="H596" s="64" t="s">
        <v>204</v>
      </c>
      <c r="I596" s="63" t="s">
        <v>1469</v>
      </c>
      <c r="J596" s="53"/>
      <c r="K596" s="53"/>
      <c r="L596" s="53"/>
      <c r="M596" s="53"/>
      <c r="N596" s="53"/>
      <c r="O596" s="53"/>
      <c r="P596" s="53"/>
      <c r="Q596" s="53"/>
      <c r="R596" s="53"/>
      <c r="S596" s="53"/>
      <c r="T596" s="53"/>
      <c r="U596" s="53"/>
      <c r="V596" s="53"/>
      <c r="W596" s="53"/>
      <c r="X596" s="53"/>
      <c r="Y596" s="53"/>
      <c r="Z596" s="53"/>
    </row>
    <row r="597" spans="1:26" ht="12.75" customHeight="1">
      <c r="A597" s="53"/>
      <c r="B597" s="60" t="s">
        <v>1462</v>
      </c>
      <c r="C597" s="61" t="s">
        <v>1463</v>
      </c>
      <c r="D597" s="60" t="s">
        <v>1462</v>
      </c>
      <c r="E597" s="60" t="s">
        <v>1464</v>
      </c>
      <c r="F597" s="60" t="s">
        <v>1462</v>
      </c>
      <c r="G597" s="60" t="s">
        <v>1465</v>
      </c>
      <c r="H597" s="64" t="s">
        <v>1470</v>
      </c>
      <c r="I597" s="63" t="s">
        <v>1471</v>
      </c>
      <c r="J597" s="53"/>
      <c r="K597" s="53"/>
      <c r="L597" s="53"/>
      <c r="M597" s="53"/>
      <c r="N597" s="53"/>
      <c r="O597" s="53"/>
      <c r="P597" s="53"/>
      <c r="Q597" s="53"/>
      <c r="R597" s="53"/>
      <c r="S597" s="53"/>
      <c r="T597" s="53"/>
      <c r="U597" s="53"/>
      <c r="V597" s="53"/>
      <c r="W597" s="53"/>
      <c r="X597" s="53"/>
      <c r="Y597" s="53"/>
      <c r="Z597" s="53"/>
    </row>
    <row r="598" spans="1:26" ht="12.75" customHeight="1">
      <c r="A598" s="53"/>
      <c r="B598" s="60" t="s">
        <v>1462</v>
      </c>
      <c r="C598" s="61" t="s">
        <v>1463</v>
      </c>
      <c r="D598" s="60" t="s">
        <v>1462</v>
      </c>
      <c r="E598" s="60" t="s">
        <v>1464</v>
      </c>
      <c r="F598" s="60" t="s">
        <v>1462</v>
      </c>
      <c r="G598" s="60" t="s">
        <v>1465</v>
      </c>
      <c r="H598" s="64" t="s">
        <v>1472</v>
      </c>
      <c r="I598" s="63" t="s">
        <v>1473</v>
      </c>
      <c r="J598" s="53"/>
      <c r="K598" s="53"/>
      <c r="L598" s="53"/>
      <c r="M598" s="53"/>
      <c r="N598" s="53"/>
      <c r="O598" s="53"/>
      <c r="P598" s="53"/>
      <c r="Q598" s="53"/>
      <c r="R598" s="53"/>
      <c r="S598" s="53"/>
      <c r="T598" s="53"/>
      <c r="U598" s="53"/>
      <c r="V598" s="53"/>
      <c r="W598" s="53"/>
      <c r="X598" s="53"/>
      <c r="Y598" s="53"/>
      <c r="Z598" s="53"/>
    </row>
    <row r="599" spans="1:26" ht="12.75" customHeight="1">
      <c r="A599" s="53"/>
      <c r="B599" s="60" t="s">
        <v>1462</v>
      </c>
      <c r="C599" s="61" t="s">
        <v>1463</v>
      </c>
      <c r="D599" s="60" t="s">
        <v>1462</v>
      </c>
      <c r="E599" s="60" t="s">
        <v>1464</v>
      </c>
      <c r="F599" s="60" t="s">
        <v>1474</v>
      </c>
      <c r="G599" s="60" t="s">
        <v>1475</v>
      </c>
      <c r="H599" s="64"/>
      <c r="I599" s="63"/>
      <c r="J599" s="53"/>
      <c r="K599" s="53"/>
      <c r="L599" s="53"/>
      <c r="M599" s="53"/>
      <c r="N599" s="53"/>
      <c r="O599" s="53"/>
      <c r="P599" s="53"/>
      <c r="Q599" s="53"/>
      <c r="R599" s="53"/>
      <c r="S599" s="53"/>
      <c r="T599" s="53"/>
      <c r="U599" s="53"/>
      <c r="V599" s="53"/>
      <c r="W599" s="53"/>
      <c r="X599" s="53"/>
      <c r="Y599" s="53"/>
      <c r="Z599" s="53"/>
    </row>
    <row r="600" spans="1:26" ht="12.75" customHeight="1">
      <c r="A600" s="53"/>
      <c r="B600" s="60" t="s">
        <v>1462</v>
      </c>
      <c r="C600" s="61" t="s">
        <v>1463</v>
      </c>
      <c r="D600" s="60" t="s">
        <v>1462</v>
      </c>
      <c r="E600" s="60" t="s">
        <v>1464</v>
      </c>
      <c r="F600" s="60" t="s">
        <v>1476</v>
      </c>
      <c r="G600" s="60" t="s">
        <v>1477</v>
      </c>
      <c r="H600" s="64"/>
      <c r="I600" s="63"/>
      <c r="J600" s="53"/>
      <c r="K600" s="53"/>
      <c r="L600" s="53"/>
      <c r="M600" s="53"/>
      <c r="N600" s="53"/>
      <c r="O600" s="53"/>
      <c r="P600" s="53"/>
      <c r="Q600" s="53"/>
      <c r="R600" s="53"/>
      <c r="S600" s="53"/>
      <c r="T600" s="53"/>
      <c r="U600" s="53"/>
      <c r="V600" s="53"/>
      <c r="W600" s="53"/>
      <c r="X600" s="53"/>
      <c r="Y600" s="53"/>
      <c r="Z600" s="53"/>
    </row>
    <row r="601" spans="1:26" ht="12.75" customHeight="1">
      <c r="A601" s="53"/>
      <c r="B601" s="60" t="s">
        <v>1462</v>
      </c>
      <c r="C601" s="61" t="s">
        <v>1463</v>
      </c>
      <c r="D601" s="60" t="s">
        <v>1462</v>
      </c>
      <c r="E601" s="60" t="s">
        <v>1464</v>
      </c>
      <c r="F601" s="60" t="s">
        <v>1478</v>
      </c>
      <c r="G601" s="60" t="s">
        <v>1479</v>
      </c>
      <c r="H601" s="64"/>
      <c r="I601" s="63"/>
      <c r="J601" s="53"/>
      <c r="K601" s="53"/>
      <c r="L601" s="53"/>
      <c r="M601" s="53"/>
      <c r="N601" s="53"/>
      <c r="O601" s="53"/>
      <c r="P601" s="53"/>
      <c r="Q601" s="53"/>
      <c r="R601" s="53"/>
      <c r="S601" s="53"/>
      <c r="T601" s="53"/>
      <c r="U601" s="53"/>
      <c r="V601" s="53"/>
      <c r="W601" s="53"/>
      <c r="X601" s="53"/>
      <c r="Y601" s="53"/>
      <c r="Z601" s="53"/>
    </row>
    <row r="602" spans="1:26" ht="12.75" customHeight="1">
      <c r="A602" s="53"/>
      <c r="B602" s="60" t="s">
        <v>1462</v>
      </c>
      <c r="C602" s="61" t="s">
        <v>1463</v>
      </c>
      <c r="D602" s="60" t="s">
        <v>1462</v>
      </c>
      <c r="E602" s="60" t="s">
        <v>1464</v>
      </c>
      <c r="F602" s="60" t="s">
        <v>1480</v>
      </c>
      <c r="G602" s="60" t="s">
        <v>1481</v>
      </c>
      <c r="H602" s="64"/>
      <c r="I602" s="63"/>
      <c r="J602" s="53"/>
      <c r="K602" s="53"/>
      <c r="L602" s="53"/>
      <c r="M602" s="53"/>
      <c r="N602" s="53"/>
      <c r="O602" s="53"/>
      <c r="P602" s="53"/>
      <c r="Q602" s="53"/>
      <c r="R602" s="53"/>
      <c r="S602" s="53"/>
      <c r="T602" s="53"/>
      <c r="U602" s="53"/>
      <c r="V602" s="53"/>
      <c r="W602" s="53"/>
      <c r="X602" s="53"/>
      <c r="Y602" s="53"/>
      <c r="Z602" s="53"/>
    </row>
    <row r="603" spans="1:26" ht="12.75" customHeight="1">
      <c r="A603" s="53"/>
      <c r="B603" s="60" t="s">
        <v>1462</v>
      </c>
      <c r="C603" s="61" t="s">
        <v>1463</v>
      </c>
      <c r="D603" s="60" t="s">
        <v>1462</v>
      </c>
      <c r="E603" s="60" t="s">
        <v>1464</v>
      </c>
      <c r="F603" s="60" t="s">
        <v>1482</v>
      </c>
      <c r="G603" s="60" t="s">
        <v>1483</v>
      </c>
      <c r="H603" s="64"/>
      <c r="I603" s="63"/>
      <c r="J603" s="53"/>
      <c r="K603" s="53"/>
      <c r="L603" s="53"/>
      <c r="M603" s="53"/>
      <c r="N603" s="53"/>
      <c r="O603" s="53"/>
      <c r="P603" s="53"/>
      <c r="Q603" s="53"/>
      <c r="R603" s="53"/>
      <c r="S603" s="53"/>
      <c r="T603" s="53"/>
      <c r="U603" s="53"/>
      <c r="V603" s="53"/>
      <c r="W603" s="53"/>
      <c r="X603" s="53"/>
      <c r="Y603" s="53"/>
      <c r="Z603" s="53"/>
    </row>
    <row r="604" spans="1:26" ht="12.75" customHeight="1">
      <c r="A604" s="53"/>
      <c r="B604" s="60" t="s">
        <v>1462</v>
      </c>
      <c r="C604" s="61" t="s">
        <v>1463</v>
      </c>
      <c r="D604" s="60" t="s">
        <v>1462</v>
      </c>
      <c r="E604" s="60" t="s">
        <v>1464</v>
      </c>
      <c r="F604" s="60" t="s">
        <v>1484</v>
      </c>
      <c r="G604" s="60" t="s">
        <v>1485</v>
      </c>
      <c r="H604" s="64"/>
      <c r="I604" s="63"/>
      <c r="J604" s="53"/>
      <c r="K604" s="53"/>
      <c r="L604" s="53"/>
      <c r="M604" s="53"/>
      <c r="N604" s="53"/>
      <c r="O604" s="53"/>
      <c r="P604" s="53"/>
      <c r="Q604" s="53"/>
      <c r="R604" s="53"/>
      <c r="S604" s="53"/>
      <c r="T604" s="53"/>
      <c r="U604" s="53"/>
      <c r="V604" s="53"/>
      <c r="W604" s="53"/>
      <c r="X604" s="53"/>
      <c r="Y604" s="53"/>
      <c r="Z604" s="53"/>
    </row>
    <row r="605" spans="1:26" ht="12.75" customHeight="1">
      <c r="A605" s="53"/>
      <c r="B605" s="60" t="s">
        <v>1462</v>
      </c>
      <c r="C605" s="61" t="s">
        <v>1463</v>
      </c>
      <c r="D605" s="60" t="s">
        <v>1462</v>
      </c>
      <c r="E605" s="60" t="s">
        <v>1464</v>
      </c>
      <c r="F605" s="60" t="s">
        <v>1486</v>
      </c>
      <c r="G605" s="60" t="s">
        <v>1487</v>
      </c>
      <c r="H605" s="64"/>
      <c r="I605" s="63"/>
      <c r="J605" s="53"/>
      <c r="K605" s="53"/>
      <c r="L605" s="53"/>
      <c r="M605" s="53"/>
      <c r="N605" s="53"/>
      <c r="O605" s="53"/>
      <c r="P605" s="53"/>
      <c r="Q605" s="53"/>
      <c r="R605" s="53"/>
      <c r="S605" s="53"/>
      <c r="T605" s="53"/>
      <c r="U605" s="53"/>
      <c r="V605" s="53"/>
      <c r="W605" s="53"/>
      <c r="X605" s="53"/>
      <c r="Y605" s="53"/>
      <c r="Z605" s="53"/>
    </row>
    <row r="606" spans="1:26" ht="12.75" customHeight="1">
      <c r="A606" s="53"/>
      <c r="B606" s="60" t="s">
        <v>1462</v>
      </c>
      <c r="C606" s="61" t="s">
        <v>1463</v>
      </c>
      <c r="D606" s="60" t="s">
        <v>1462</v>
      </c>
      <c r="E606" s="60" t="s">
        <v>1464</v>
      </c>
      <c r="F606" s="60" t="s">
        <v>1488</v>
      </c>
      <c r="G606" s="60" t="s">
        <v>1489</v>
      </c>
      <c r="H606" s="64"/>
      <c r="I606" s="63"/>
      <c r="J606" s="53"/>
      <c r="K606" s="53"/>
      <c r="L606" s="53"/>
      <c r="M606" s="53"/>
      <c r="N606" s="53"/>
      <c r="O606" s="53"/>
      <c r="P606" s="53"/>
      <c r="Q606" s="53"/>
      <c r="R606" s="53"/>
      <c r="S606" s="53"/>
      <c r="T606" s="53"/>
      <c r="U606" s="53"/>
      <c r="V606" s="53"/>
      <c r="W606" s="53"/>
      <c r="X606" s="53"/>
      <c r="Y606" s="53"/>
      <c r="Z606" s="53"/>
    </row>
    <row r="607" spans="1:26" ht="12.75" customHeight="1">
      <c r="A607" s="53"/>
      <c r="B607" s="60" t="s">
        <v>1462</v>
      </c>
      <c r="C607" s="61" t="s">
        <v>1463</v>
      </c>
      <c r="D607" s="60" t="s">
        <v>1462</v>
      </c>
      <c r="E607" s="60" t="s">
        <v>1464</v>
      </c>
      <c r="F607" s="60" t="s">
        <v>390</v>
      </c>
      <c r="G607" s="60" t="s">
        <v>1490</v>
      </c>
      <c r="H607" s="64"/>
      <c r="I607" s="63"/>
      <c r="J607" s="53"/>
      <c r="K607" s="53"/>
      <c r="L607" s="53"/>
      <c r="M607" s="53"/>
      <c r="N607" s="53"/>
      <c r="O607" s="53"/>
      <c r="P607" s="53"/>
      <c r="Q607" s="53"/>
      <c r="R607" s="53"/>
      <c r="S607" s="53"/>
      <c r="T607" s="53"/>
      <c r="U607" s="53"/>
      <c r="V607" s="53"/>
      <c r="W607" s="53"/>
      <c r="X607" s="53"/>
      <c r="Y607" s="53"/>
      <c r="Z607" s="53"/>
    </row>
    <row r="608" spans="1:26" ht="12.75" customHeight="1">
      <c r="A608" s="53"/>
      <c r="B608" s="60" t="s">
        <v>1462</v>
      </c>
      <c r="C608" s="61" t="s">
        <v>1463</v>
      </c>
      <c r="D608" s="60" t="s">
        <v>1462</v>
      </c>
      <c r="E608" s="60" t="s">
        <v>1464</v>
      </c>
      <c r="F608" s="60" t="s">
        <v>1491</v>
      </c>
      <c r="G608" s="60" t="s">
        <v>1492</v>
      </c>
      <c r="H608" s="64"/>
      <c r="I608" s="63"/>
      <c r="J608" s="53"/>
      <c r="K608" s="53"/>
      <c r="L608" s="53"/>
      <c r="M608" s="53"/>
      <c r="N608" s="53"/>
      <c r="O608" s="53"/>
      <c r="P608" s="53"/>
      <c r="Q608" s="53"/>
      <c r="R608" s="53"/>
      <c r="S608" s="53"/>
      <c r="T608" s="53"/>
      <c r="U608" s="53"/>
      <c r="V608" s="53"/>
      <c r="W608" s="53"/>
      <c r="X608" s="53"/>
      <c r="Y608" s="53"/>
      <c r="Z608" s="53"/>
    </row>
    <row r="609" spans="1:26" ht="12.75" customHeight="1">
      <c r="A609" s="53"/>
      <c r="B609" s="60" t="s">
        <v>1462</v>
      </c>
      <c r="C609" s="61" t="s">
        <v>1463</v>
      </c>
      <c r="D609" s="60" t="s">
        <v>1462</v>
      </c>
      <c r="E609" s="60" t="s">
        <v>1464</v>
      </c>
      <c r="F609" s="60" t="s">
        <v>1493</v>
      </c>
      <c r="G609" s="60" t="s">
        <v>1494</v>
      </c>
      <c r="H609" s="64"/>
      <c r="I609" s="63"/>
      <c r="J609" s="53"/>
      <c r="K609" s="53"/>
      <c r="L609" s="53"/>
      <c r="M609" s="53"/>
      <c r="N609" s="53"/>
      <c r="O609" s="53"/>
      <c r="P609" s="53"/>
      <c r="Q609" s="53"/>
      <c r="R609" s="53"/>
      <c r="S609" s="53"/>
      <c r="T609" s="53"/>
      <c r="U609" s="53"/>
      <c r="V609" s="53"/>
      <c r="W609" s="53"/>
      <c r="X609" s="53"/>
      <c r="Y609" s="53"/>
      <c r="Z609" s="53"/>
    </row>
    <row r="610" spans="1:26" ht="12.75" customHeight="1">
      <c r="A610" s="53"/>
      <c r="B610" s="60" t="s">
        <v>1462</v>
      </c>
      <c r="C610" s="61" t="s">
        <v>1463</v>
      </c>
      <c r="D610" s="60" t="s">
        <v>1462</v>
      </c>
      <c r="E610" s="60" t="s">
        <v>1464</v>
      </c>
      <c r="F610" s="60" t="s">
        <v>1495</v>
      </c>
      <c r="G610" s="60" t="s">
        <v>1496</v>
      </c>
      <c r="H610" s="64"/>
      <c r="I610" s="63"/>
      <c r="J610" s="53"/>
      <c r="K610" s="53"/>
      <c r="L610" s="53"/>
      <c r="M610" s="53"/>
      <c r="N610" s="53"/>
      <c r="O610" s="53"/>
      <c r="P610" s="53"/>
      <c r="Q610" s="53"/>
      <c r="R610" s="53"/>
      <c r="S610" s="53"/>
      <c r="T610" s="53"/>
      <c r="U610" s="53"/>
      <c r="V610" s="53"/>
      <c r="W610" s="53"/>
      <c r="X610" s="53"/>
      <c r="Y610" s="53"/>
      <c r="Z610" s="53"/>
    </row>
    <row r="611" spans="1:26" ht="12.75" customHeight="1">
      <c r="A611" s="53"/>
      <c r="B611" s="60" t="s">
        <v>1462</v>
      </c>
      <c r="C611" s="61" t="s">
        <v>1463</v>
      </c>
      <c r="D611" s="60" t="s">
        <v>1462</v>
      </c>
      <c r="E611" s="60" t="s">
        <v>1464</v>
      </c>
      <c r="F611" s="60" t="s">
        <v>1497</v>
      </c>
      <c r="G611" s="60" t="s">
        <v>1498</v>
      </c>
      <c r="H611" s="64"/>
      <c r="I611" s="63"/>
      <c r="J611" s="53"/>
      <c r="K611" s="53"/>
      <c r="L611" s="53"/>
      <c r="M611" s="53"/>
      <c r="N611" s="53"/>
      <c r="O611" s="53"/>
      <c r="P611" s="53"/>
      <c r="Q611" s="53"/>
      <c r="R611" s="53"/>
      <c r="S611" s="53"/>
      <c r="T611" s="53"/>
      <c r="U611" s="53"/>
      <c r="V611" s="53"/>
      <c r="W611" s="53"/>
      <c r="X611" s="53"/>
      <c r="Y611" s="53"/>
      <c r="Z611" s="53"/>
    </row>
    <row r="612" spans="1:26" ht="12.75" customHeight="1">
      <c r="A612" s="53"/>
      <c r="B612" s="60" t="s">
        <v>1462</v>
      </c>
      <c r="C612" s="61" t="s">
        <v>1463</v>
      </c>
      <c r="D612" s="60" t="s">
        <v>1499</v>
      </c>
      <c r="E612" s="60" t="s">
        <v>1500</v>
      </c>
      <c r="F612" s="60" t="s">
        <v>1501</v>
      </c>
      <c r="G612" s="60" t="s">
        <v>1502</v>
      </c>
      <c r="H612" s="64" t="s">
        <v>1501</v>
      </c>
      <c r="I612" s="63" t="s">
        <v>1503</v>
      </c>
      <c r="J612" s="53"/>
      <c r="K612" s="53"/>
      <c r="L612" s="53"/>
      <c r="M612" s="53"/>
      <c r="N612" s="53"/>
      <c r="O612" s="53"/>
      <c r="P612" s="53"/>
      <c r="Q612" s="53"/>
      <c r="R612" s="53"/>
      <c r="S612" s="53"/>
      <c r="T612" s="53"/>
      <c r="U612" s="53"/>
      <c r="V612" s="53"/>
      <c r="W612" s="53"/>
      <c r="X612" s="53"/>
      <c r="Y612" s="53"/>
      <c r="Z612" s="53"/>
    </row>
    <row r="613" spans="1:26" ht="12.75" customHeight="1">
      <c r="A613" s="53"/>
      <c r="B613" s="60" t="s">
        <v>1462</v>
      </c>
      <c r="C613" s="61" t="s">
        <v>1463</v>
      </c>
      <c r="D613" s="60" t="s">
        <v>1499</v>
      </c>
      <c r="E613" s="60" t="s">
        <v>1500</v>
      </c>
      <c r="F613" s="60" t="s">
        <v>1501</v>
      </c>
      <c r="G613" s="60" t="s">
        <v>1502</v>
      </c>
      <c r="H613" s="64" t="s">
        <v>1504</v>
      </c>
      <c r="I613" s="63" t="s">
        <v>1505</v>
      </c>
      <c r="J613" s="53"/>
      <c r="K613" s="53"/>
      <c r="L613" s="53"/>
      <c r="M613" s="53"/>
      <c r="N613" s="53"/>
      <c r="O613" s="53"/>
      <c r="P613" s="53"/>
      <c r="Q613" s="53"/>
      <c r="R613" s="53"/>
      <c r="S613" s="53"/>
      <c r="T613" s="53"/>
      <c r="U613" s="53"/>
      <c r="V613" s="53"/>
      <c r="W613" s="53"/>
      <c r="X613" s="53"/>
      <c r="Y613" s="53"/>
      <c r="Z613" s="53"/>
    </row>
    <row r="614" spans="1:26" ht="12.75" customHeight="1">
      <c r="A614" s="53"/>
      <c r="B614" s="60" t="s">
        <v>1462</v>
      </c>
      <c r="C614" s="61" t="s">
        <v>1463</v>
      </c>
      <c r="D614" s="60" t="s">
        <v>1499</v>
      </c>
      <c r="E614" s="60" t="s">
        <v>1500</v>
      </c>
      <c r="F614" s="60" t="s">
        <v>1501</v>
      </c>
      <c r="G614" s="60" t="s">
        <v>1502</v>
      </c>
      <c r="H614" s="64" t="s">
        <v>317</v>
      </c>
      <c r="I614" s="63" t="s">
        <v>1506</v>
      </c>
      <c r="J614" s="53"/>
      <c r="K614" s="53"/>
      <c r="L614" s="53"/>
      <c r="M614" s="53"/>
      <c r="N614" s="53"/>
      <c r="O614" s="53"/>
      <c r="P614" s="53"/>
      <c r="Q614" s="53"/>
      <c r="R614" s="53"/>
      <c r="S614" s="53"/>
      <c r="T614" s="53"/>
      <c r="U614" s="53"/>
      <c r="V614" s="53"/>
      <c r="W614" s="53"/>
      <c r="X614" s="53"/>
      <c r="Y614" s="53"/>
      <c r="Z614" s="53"/>
    </row>
    <row r="615" spans="1:26" ht="12.75" customHeight="1">
      <c r="A615" s="53"/>
      <c r="B615" s="60" t="s">
        <v>1462</v>
      </c>
      <c r="C615" s="61" t="s">
        <v>1463</v>
      </c>
      <c r="D615" s="60" t="s">
        <v>1499</v>
      </c>
      <c r="E615" s="60" t="s">
        <v>1500</v>
      </c>
      <c r="F615" s="60" t="s">
        <v>1507</v>
      </c>
      <c r="G615" s="60" t="s">
        <v>1508</v>
      </c>
      <c r="H615" s="64"/>
      <c r="I615" s="63"/>
      <c r="J615" s="53"/>
      <c r="K615" s="53"/>
      <c r="L615" s="53"/>
      <c r="M615" s="53"/>
      <c r="N615" s="53"/>
      <c r="O615" s="53"/>
      <c r="P615" s="53"/>
      <c r="Q615" s="53"/>
      <c r="R615" s="53"/>
      <c r="S615" s="53"/>
      <c r="T615" s="53"/>
      <c r="U615" s="53"/>
      <c r="V615" s="53"/>
      <c r="W615" s="53"/>
      <c r="X615" s="53"/>
      <c r="Y615" s="53"/>
      <c r="Z615" s="53"/>
    </row>
    <row r="616" spans="1:26" ht="12.75" customHeight="1">
      <c r="A616" s="53"/>
      <c r="B616" s="60" t="s">
        <v>1462</v>
      </c>
      <c r="C616" s="61" t="s">
        <v>1463</v>
      </c>
      <c r="D616" s="60" t="s">
        <v>1499</v>
      </c>
      <c r="E616" s="60" t="s">
        <v>1500</v>
      </c>
      <c r="F616" s="60" t="s">
        <v>1509</v>
      </c>
      <c r="G616" s="60" t="s">
        <v>1510</v>
      </c>
      <c r="H616" s="64"/>
      <c r="I616" s="63"/>
      <c r="J616" s="53"/>
      <c r="K616" s="53"/>
      <c r="L616" s="53"/>
      <c r="M616" s="53"/>
      <c r="N616" s="53"/>
      <c r="O616" s="53"/>
      <c r="P616" s="53"/>
      <c r="Q616" s="53"/>
      <c r="R616" s="53"/>
      <c r="S616" s="53"/>
      <c r="T616" s="53"/>
      <c r="U616" s="53"/>
      <c r="V616" s="53"/>
      <c r="W616" s="53"/>
      <c r="X616" s="53"/>
      <c r="Y616" s="53"/>
      <c r="Z616" s="53"/>
    </row>
    <row r="617" spans="1:26" ht="12.75" customHeight="1">
      <c r="A617" s="53"/>
      <c r="B617" s="60" t="s">
        <v>1462</v>
      </c>
      <c r="C617" s="61" t="s">
        <v>1463</v>
      </c>
      <c r="D617" s="60" t="s">
        <v>1499</v>
      </c>
      <c r="E617" s="60" t="s">
        <v>1500</v>
      </c>
      <c r="F617" s="60" t="s">
        <v>1511</v>
      </c>
      <c r="G617" s="60" t="s">
        <v>1512</v>
      </c>
      <c r="H617" s="64"/>
      <c r="I617" s="63"/>
      <c r="J617" s="53"/>
      <c r="K617" s="53"/>
      <c r="L617" s="53"/>
      <c r="M617" s="53"/>
      <c r="N617" s="53"/>
      <c r="O617" s="53"/>
      <c r="P617" s="53"/>
      <c r="Q617" s="53"/>
      <c r="R617" s="53"/>
      <c r="S617" s="53"/>
      <c r="T617" s="53"/>
      <c r="U617" s="53"/>
      <c r="V617" s="53"/>
      <c r="W617" s="53"/>
      <c r="X617" s="53"/>
      <c r="Y617" s="53"/>
      <c r="Z617" s="53"/>
    </row>
    <row r="618" spans="1:26" ht="12.75" customHeight="1">
      <c r="A618" s="53"/>
      <c r="B618" s="60" t="s">
        <v>1462</v>
      </c>
      <c r="C618" s="61" t="s">
        <v>1463</v>
      </c>
      <c r="D618" s="60" t="s">
        <v>1499</v>
      </c>
      <c r="E618" s="60" t="s">
        <v>1500</v>
      </c>
      <c r="F618" s="60" t="s">
        <v>1513</v>
      </c>
      <c r="G618" s="60" t="s">
        <v>1514</v>
      </c>
      <c r="H618" s="64"/>
      <c r="I618" s="63"/>
      <c r="J618" s="53"/>
      <c r="K618" s="53"/>
      <c r="L618" s="53"/>
      <c r="M618" s="53"/>
      <c r="N618" s="53"/>
      <c r="O618" s="53"/>
      <c r="P618" s="53"/>
      <c r="Q618" s="53"/>
      <c r="R618" s="53"/>
      <c r="S618" s="53"/>
      <c r="T618" s="53"/>
      <c r="U618" s="53"/>
      <c r="V618" s="53"/>
      <c r="W618" s="53"/>
      <c r="X618" s="53"/>
      <c r="Y618" s="53"/>
      <c r="Z618" s="53"/>
    </row>
    <row r="619" spans="1:26" ht="12.75" customHeight="1">
      <c r="A619" s="53"/>
      <c r="B619" s="60" t="s">
        <v>1462</v>
      </c>
      <c r="C619" s="61" t="s">
        <v>1463</v>
      </c>
      <c r="D619" s="60" t="s">
        <v>1515</v>
      </c>
      <c r="E619" s="60" t="s">
        <v>1516</v>
      </c>
      <c r="F619" s="60" t="s">
        <v>1517</v>
      </c>
      <c r="G619" s="60" t="s">
        <v>1518</v>
      </c>
      <c r="H619" s="64" t="s">
        <v>1515</v>
      </c>
      <c r="I619" s="63" t="s">
        <v>1519</v>
      </c>
      <c r="J619" s="53"/>
      <c r="K619" s="53"/>
      <c r="L619" s="53"/>
      <c r="M619" s="53"/>
      <c r="N619" s="53"/>
      <c r="O619" s="53"/>
      <c r="P619" s="53"/>
      <c r="Q619" s="53"/>
      <c r="R619" s="53"/>
      <c r="S619" s="53"/>
      <c r="T619" s="53"/>
      <c r="U619" s="53"/>
      <c r="V619" s="53"/>
      <c r="W619" s="53"/>
      <c r="X619" s="53"/>
      <c r="Y619" s="53"/>
      <c r="Z619" s="53"/>
    </row>
    <row r="620" spans="1:26" ht="12.75" customHeight="1">
      <c r="A620" s="53"/>
      <c r="B620" s="60" t="s">
        <v>1462</v>
      </c>
      <c r="C620" s="61" t="s">
        <v>1463</v>
      </c>
      <c r="D620" s="60" t="s">
        <v>1515</v>
      </c>
      <c r="E620" s="60" t="s">
        <v>1516</v>
      </c>
      <c r="F620" s="60" t="s">
        <v>1517</v>
      </c>
      <c r="G620" s="60" t="s">
        <v>1518</v>
      </c>
      <c r="H620" s="64" t="s">
        <v>550</v>
      </c>
      <c r="I620" s="63" t="s">
        <v>1520</v>
      </c>
      <c r="J620" s="53"/>
      <c r="K620" s="53"/>
      <c r="L620" s="53"/>
      <c r="M620" s="53"/>
      <c r="N620" s="53"/>
      <c r="O620" s="53"/>
      <c r="P620" s="53"/>
      <c r="Q620" s="53"/>
      <c r="R620" s="53"/>
      <c r="S620" s="53"/>
      <c r="T620" s="53"/>
      <c r="U620" s="53"/>
      <c r="V620" s="53"/>
      <c r="W620" s="53"/>
      <c r="X620" s="53"/>
      <c r="Y620" s="53"/>
      <c r="Z620" s="53"/>
    </row>
    <row r="621" spans="1:26" ht="12.75" customHeight="1">
      <c r="A621" s="53"/>
      <c r="B621" s="60" t="s">
        <v>1462</v>
      </c>
      <c r="C621" s="61" t="s">
        <v>1463</v>
      </c>
      <c r="D621" s="60" t="s">
        <v>1515</v>
      </c>
      <c r="E621" s="60" t="s">
        <v>1516</v>
      </c>
      <c r="F621" s="60" t="s">
        <v>471</v>
      </c>
      <c r="G621" s="60" t="s">
        <v>1521</v>
      </c>
      <c r="H621" s="64"/>
      <c r="I621" s="63"/>
      <c r="J621" s="53"/>
      <c r="K621" s="53"/>
      <c r="L621" s="53"/>
      <c r="M621" s="53"/>
      <c r="N621" s="53"/>
      <c r="O621" s="53"/>
      <c r="P621" s="53"/>
      <c r="Q621" s="53"/>
      <c r="R621" s="53"/>
      <c r="S621" s="53"/>
      <c r="T621" s="53"/>
      <c r="U621" s="53"/>
      <c r="V621" s="53"/>
      <c r="W621" s="53"/>
      <c r="X621" s="53"/>
      <c r="Y621" s="53"/>
      <c r="Z621" s="53"/>
    </row>
    <row r="622" spans="1:26" ht="12.75" customHeight="1">
      <c r="A622" s="53"/>
      <c r="B622" s="60" t="s">
        <v>1462</v>
      </c>
      <c r="C622" s="61" t="s">
        <v>1463</v>
      </c>
      <c r="D622" s="60" t="s">
        <v>1515</v>
      </c>
      <c r="E622" s="60" t="s">
        <v>1516</v>
      </c>
      <c r="F622" s="60" t="s">
        <v>1522</v>
      </c>
      <c r="G622" s="60" t="s">
        <v>1523</v>
      </c>
      <c r="H622" s="64"/>
      <c r="I622" s="63"/>
      <c r="J622" s="53"/>
      <c r="K622" s="53"/>
      <c r="L622" s="53"/>
      <c r="M622" s="53"/>
      <c r="N622" s="53"/>
      <c r="O622" s="53"/>
      <c r="P622" s="53"/>
      <c r="Q622" s="53"/>
      <c r="R622" s="53"/>
      <c r="S622" s="53"/>
      <c r="T622" s="53"/>
      <c r="U622" s="53"/>
      <c r="V622" s="53"/>
      <c r="W622" s="53"/>
      <c r="X622" s="53"/>
      <c r="Y622" s="53"/>
      <c r="Z622" s="53"/>
    </row>
    <row r="623" spans="1:26" ht="12.75" customHeight="1">
      <c r="A623" s="53"/>
      <c r="B623" s="60" t="s">
        <v>1462</v>
      </c>
      <c r="C623" s="61" t="s">
        <v>1463</v>
      </c>
      <c r="D623" s="60" t="s">
        <v>1515</v>
      </c>
      <c r="E623" s="60" t="s">
        <v>1516</v>
      </c>
      <c r="F623" s="60" t="s">
        <v>1524</v>
      </c>
      <c r="G623" s="60" t="s">
        <v>1525</v>
      </c>
      <c r="H623" s="64"/>
      <c r="I623" s="63"/>
      <c r="J623" s="53"/>
      <c r="K623" s="53"/>
      <c r="L623" s="53"/>
      <c r="M623" s="53"/>
      <c r="N623" s="53"/>
      <c r="O623" s="53"/>
      <c r="P623" s="53"/>
      <c r="Q623" s="53"/>
      <c r="R623" s="53"/>
      <c r="S623" s="53"/>
      <c r="T623" s="53"/>
      <c r="U623" s="53"/>
      <c r="V623" s="53"/>
      <c r="W623" s="53"/>
      <c r="X623" s="53"/>
      <c r="Y623" s="53"/>
      <c r="Z623" s="53"/>
    </row>
    <row r="624" spans="1:26" ht="12.75" customHeight="1">
      <c r="A624" s="53"/>
      <c r="B624" s="60" t="s">
        <v>1462</v>
      </c>
      <c r="C624" s="61" t="s">
        <v>1463</v>
      </c>
      <c r="D624" s="60" t="s">
        <v>1515</v>
      </c>
      <c r="E624" s="60" t="s">
        <v>1516</v>
      </c>
      <c r="F624" s="60" t="s">
        <v>1526</v>
      </c>
      <c r="G624" s="60" t="s">
        <v>1527</v>
      </c>
      <c r="H624" s="64"/>
      <c r="I624" s="63"/>
      <c r="J624" s="53"/>
      <c r="K624" s="53"/>
      <c r="L624" s="53"/>
      <c r="M624" s="53"/>
      <c r="N624" s="53"/>
      <c r="O624" s="53"/>
      <c r="P624" s="53"/>
      <c r="Q624" s="53"/>
      <c r="R624" s="53"/>
      <c r="S624" s="53"/>
      <c r="T624" s="53"/>
      <c r="U624" s="53"/>
      <c r="V624" s="53"/>
      <c r="W624" s="53"/>
      <c r="X624" s="53"/>
      <c r="Y624" s="53"/>
      <c r="Z624" s="53"/>
    </row>
    <row r="625" spans="1:26" ht="12.75" customHeight="1">
      <c r="A625" s="53"/>
      <c r="B625" s="60" t="s">
        <v>1462</v>
      </c>
      <c r="C625" s="61" t="s">
        <v>1463</v>
      </c>
      <c r="D625" s="60" t="s">
        <v>1528</v>
      </c>
      <c r="E625" s="60" t="s">
        <v>1529</v>
      </c>
      <c r="F625" s="60" t="s">
        <v>1528</v>
      </c>
      <c r="G625" s="60" t="s">
        <v>1530</v>
      </c>
      <c r="H625" s="64"/>
      <c r="I625" s="63"/>
      <c r="J625" s="53"/>
      <c r="K625" s="53"/>
      <c r="L625" s="53"/>
      <c r="M625" s="53"/>
      <c r="N625" s="53"/>
      <c r="O625" s="53"/>
      <c r="P625" s="53"/>
      <c r="Q625" s="53"/>
      <c r="R625" s="53"/>
      <c r="S625" s="53"/>
      <c r="T625" s="53"/>
      <c r="U625" s="53"/>
      <c r="V625" s="53"/>
      <c r="W625" s="53"/>
      <c r="X625" s="53"/>
      <c r="Y625" s="53"/>
      <c r="Z625" s="53"/>
    </row>
    <row r="626" spans="1:26" ht="12.75" customHeight="1">
      <c r="A626" s="53"/>
      <c r="B626" s="60" t="s">
        <v>1462</v>
      </c>
      <c r="C626" s="61" t="s">
        <v>1463</v>
      </c>
      <c r="D626" s="60" t="s">
        <v>1528</v>
      </c>
      <c r="E626" s="60" t="s">
        <v>1529</v>
      </c>
      <c r="F626" s="60" t="s">
        <v>1531</v>
      </c>
      <c r="G626" s="60" t="s">
        <v>1532</v>
      </c>
      <c r="H626" s="64"/>
      <c r="I626" s="63"/>
      <c r="J626" s="53"/>
      <c r="K626" s="53"/>
      <c r="L626" s="53"/>
      <c r="M626" s="53"/>
      <c r="N626" s="53"/>
      <c r="O626" s="53"/>
      <c r="P626" s="53"/>
      <c r="Q626" s="53"/>
      <c r="R626" s="53"/>
      <c r="S626" s="53"/>
      <c r="T626" s="53"/>
      <c r="U626" s="53"/>
      <c r="V626" s="53"/>
      <c r="W626" s="53"/>
      <c r="X626" s="53"/>
      <c r="Y626" s="53"/>
      <c r="Z626" s="53"/>
    </row>
    <row r="627" spans="1:26" ht="12.75" customHeight="1">
      <c r="A627" s="53"/>
      <c r="B627" s="60" t="s">
        <v>1462</v>
      </c>
      <c r="C627" s="61" t="s">
        <v>1463</v>
      </c>
      <c r="D627" s="60" t="s">
        <v>1528</v>
      </c>
      <c r="E627" s="60" t="s">
        <v>1529</v>
      </c>
      <c r="F627" s="60" t="s">
        <v>1533</v>
      </c>
      <c r="G627" s="60" t="s">
        <v>1534</v>
      </c>
      <c r="H627" s="64"/>
      <c r="I627" s="63"/>
      <c r="J627" s="53"/>
      <c r="K627" s="53"/>
      <c r="L627" s="53"/>
      <c r="M627" s="53"/>
      <c r="N627" s="53"/>
      <c r="O627" s="53"/>
      <c r="P627" s="53"/>
      <c r="Q627" s="53"/>
      <c r="R627" s="53"/>
      <c r="S627" s="53"/>
      <c r="T627" s="53"/>
      <c r="U627" s="53"/>
      <c r="V627" s="53"/>
      <c r="W627" s="53"/>
      <c r="X627" s="53"/>
      <c r="Y627" s="53"/>
      <c r="Z627" s="53"/>
    </row>
    <row r="628" spans="1:26" ht="12.75" customHeight="1">
      <c r="A628" s="53"/>
      <c r="B628" s="60" t="s">
        <v>1462</v>
      </c>
      <c r="C628" s="61" t="s">
        <v>1463</v>
      </c>
      <c r="D628" s="60" t="s">
        <v>1528</v>
      </c>
      <c r="E628" s="60" t="s">
        <v>1529</v>
      </c>
      <c r="F628" s="60" t="s">
        <v>1285</v>
      </c>
      <c r="G628" s="60" t="s">
        <v>1535</v>
      </c>
      <c r="H628" s="64"/>
      <c r="I628" s="63"/>
      <c r="J628" s="53"/>
      <c r="K628" s="53"/>
      <c r="L628" s="53"/>
      <c r="M628" s="53"/>
      <c r="N628" s="53"/>
      <c r="O628" s="53"/>
      <c r="P628" s="53"/>
      <c r="Q628" s="53"/>
      <c r="R628" s="53"/>
      <c r="S628" s="53"/>
      <c r="T628" s="53"/>
      <c r="U628" s="53"/>
      <c r="V628" s="53"/>
      <c r="W628" s="53"/>
      <c r="X628" s="53"/>
      <c r="Y628" s="53"/>
      <c r="Z628" s="53"/>
    </row>
    <row r="629" spans="1:26" ht="12.75" customHeight="1">
      <c r="A629" s="53"/>
      <c r="B629" s="60" t="s">
        <v>1462</v>
      </c>
      <c r="C629" s="61" t="s">
        <v>1463</v>
      </c>
      <c r="D629" s="60" t="s">
        <v>1528</v>
      </c>
      <c r="E629" s="60" t="s">
        <v>1529</v>
      </c>
      <c r="F629" s="60" t="s">
        <v>1536</v>
      </c>
      <c r="G629" s="60" t="s">
        <v>1537</v>
      </c>
      <c r="H629" s="64"/>
      <c r="I629" s="63"/>
      <c r="J629" s="53"/>
      <c r="K629" s="53"/>
      <c r="L629" s="53"/>
      <c r="M629" s="53"/>
      <c r="N629" s="53"/>
      <c r="O629" s="53"/>
      <c r="P629" s="53"/>
      <c r="Q629" s="53"/>
      <c r="R629" s="53"/>
      <c r="S629" s="53"/>
      <c r="T629" s="53"/>
      <c r="U629" s="53"/>
      <c r="V629" s="53"/>
      <c r="W629" s="53"/>
      <c r="X629" s="53"/>
      <c r="Y629" s="53"/>
      <c r="Z629" s="53"/>
    </row>
    <row r="630" spans="1:26" ht="12.75" customHeight="1">
      <c r="A630" s="53"/>
      <c r="B630" s="60" t="s">
        <v>1462</v>
      </c>
      <c r="C630" s="61" t="s">
        <v>1463</v>
      </c>
      <c r="D630" s="60" t="s">
        <v>1538</v>
      </c>
      <c r="E630" s="60" t="s">
        <v>1539</v>
      </c>
      <c r="F630" s="60" t="s">
        <v>1538</v>
      </c>
      <c r="G630" s="60" t="s">
        <v>1540</v>
      </c>
      <c r="H630" s="64"/>
      <c r="I630" s="63"/>
      <c r="J630" s="53"/>
      <c r="K630" s="53"/>
      <c r="L630" s="53"/>
      <c r="M630" s="53"/>
      <c r="N630" s="53"/>
      <c r="O630" s="53"/>
      <c r="P630" s="53"/>
      <c r="Q630" s="53"/>
      <c r="R630" s="53"/>
      <c r="S630" s="53"/>
      <c r="T630" s="53"/>
      <c r="U630" s="53"/>
      <c r="V630" s="53"/>
      <c r="W630" s="53"/>
      <c r="X630" s="53"/>
      <c r="Y630" s="53"/>
      <c r="Z630" s="53"/>
    </row>
    <row r="631" spans="1:26" ht="12.75" customHeight="1">
      <c r="A631" s="53"/>
      <c r="B631" s="60" t="s">
        <v>1462</v>
      </c>
      <c r="C631" s="61" t="s">
        <v>1463</v>
      </c>
      <c r="D631" s="60" t="s">
        <v>1538</v>
      </c>
      <c r="E631" s="60" t="s">
        <v>1539</v>
      </c>
      <c r="F631" s="60" t="s">
        <v>899</v>
      </c>
      <c r="G631" s="60" t="s">
        <v>1541</v>
      </c>
      <c r="H631" s="64"/>
      <c r="I631" s="63"/>
      <c r="J631" s="53"/>
      <c r="K631" s="53"/>
      <c r="L631" s="53"/>
      <c r="M631" s="53"/>
      <c r="N631" s="53"/>
      <c r="O631" s="53"/>
      <c r="P631" s="53"/>
      <c r="Q631" s="53"/>
      <c r="R631" s="53"/>
      <c r="S631" s="53"/>
      <c r="T631" s="53"/>
      <c r="U631" s="53"/>
      <c r="V631" s="53"/>
      <c r="W631" s="53"/>
      <c r="X631" s="53"/>
      <c r="Y631" s="53"/>
      <c r="Z631" s="53"/>
    </row>
    <row r="632" spans="1:26" ht="12.75" customHeight="1">
      <c r="A632" s="53"/>
      <c r="B632" s="60" t="s">
        <v>1462</v>
      </c>
      <c r="C632" s="61" t="s">
        <v>1463</v>
      </c>
      <c r="D632" s="60" t="s">
        <v>1538</v>
      </c>
      <c r="E632" s="60" t="s">
        <v>1539</v>
      </c>
      <c r="F632" s="60" t="s">
        <v>770</v>
      </c>
      <c r="G632" s="60" t="s">
        <v>1542</v>
      </c>
      <c r="H632" s="64"/>
      <c r="I632" s="63"/>
      <c r="J632" s="53"/>
      <c r="K632" s="53"/>
      <c r="L632" s="53"/>
      <c r="M632" s="53"/>
      <c r="N632" s="53"/>
      <c r="O632" s="53"/>
      <c r="P632" s="53"/>
      <c r="Q632" s="53"/>
      <c r="R632" s="53"/>
      <c r="S632" s="53"/>
      <c r="T632" s="53"/>
      <c r="U632" s="53"/>
      <c r="V632" s="53"/>
      <c r="W632" s="53"/>
      <c r="X632" s="53"/>
      <c r="Y632" s="53"/>
      <c r="Z632" s="53"/>
    </row>
    <row r="633" spans="1:26" ht="12.75" customHeight="1">
      <c r="A633" s="53"/>
      <c r="B633" s="60" t="s">
        <v>1462</v>
      </c>
      <c r="C633" s="61" t="s">
        <v>1463</v>
      </c>
      <c r="D633" s="60" t="s">
        <v>1538</v>
      </c>
      <c r="E633" s="60" t="s">
        <v>1539</v>
      </c>
      <c r="F633" s="60" t="s">
        <v>1543</v>
      </c>
      <c r="G633" s="60" t="s">
        <v>1544</v>
      </c>
      <c r="H633" s="64"/>
      <c r="I633" s="63"/>
      <c r="J633" s="53"/>
      <c r="K633" s="53"/>
      <c r="L633" s="53"/>
      <c r="M633" s="53"/>
      <c r="N633" s="53"/>
      <c r="O633" s="53"/>
      <c r="P633" s="53"/>
      <c r="Q633" s="53"/>
      <c r="R633" s="53"/>
      <c r="S633" s="53"/>
      <c r="T633" s="53"/>
      <c r="U633" s="53"/>
      <c r="V633" s="53"/>
      <c r="W633" s="53"/>
      <c r="X633" s="53"/>
      <c r="Y633" s="53"/>
      <c r="Z633" s="53"/>
    </row>
    <row r="634" spans="1:26" ht="12.75" customHeight="1">
      <c r="A634" s="53"/>
      <c r="B634" s="60" t="s">
        <v>1462</v>
      </c>
      <c r="C634" s="61" t="s">
        <v>1463</v>
      </c>
      <c r="D634" s="60" t="s">
        <v>1538</v>
      </c>
      <c r="E634" s="60" t="s">
        <v>1539</v>
      </c>
      <c r="F634" s="60" t="s">
        <v>1545</v>
      </c>
      <c r="G634" s="60" t="s">
        <v>1546</v>
      </c>
      <c r="H634" s="64"/>
      <c r="I634" s="63"/>
      <c r="J634" s="53"/>
      <c r="K634" s="53"/>
      <c r="L634" s="53"/>
      <c r="M634" s="53"/>
      <c r="N634" s="53"/>
      <c r="O634" s="53"/>
      <c r="P634" s="53"/>
      <c r="Q634" s="53"/>
      <c r="R634" s="53"/>
      <c r="S634" s="53"/>
      <c r="T634" s="53"/>
      <c r="U634" s="53"/>
      <c r="V634" s="53"/>
      <c r="W634" s="53"/>
      <c r="X634" s="53"/>
      <c r="Y634" s="53"/>
      <c r="Z634" s="53"/>
    </row>
    <row r="635" spans="1:26" ht="12.75" customHeight="1">
      <c r="A635" s="53"/>
      <c r="B635" s="60" t="s">
        <v>1462</v>
      </c>
      <c r="C635" s="61" t="s">
        <v>1463</v>
      </c>
      <c r="D635" s="60" t="s">
        <v>1547</v>
      </c>
      <c r="E635" s="60" t="s">
        <v>1548</v>
      </c>
      <c r="F635" s="60" t="s">
        <v>322</v>
      </c>
      <c r="G635" s="60" t="s">
        <v>1549</v>
      </c>
      <c r="H635" s="64"/>
      <c r="I635" s="63"/>
      <c r="J635" s="53"/>
      <c r="K635" s="53"/>
      <c r="L635" s="53"/>
      <c r="M635" s="53"/>
      <c r="N635" s="53"/>
      <c r="O635" s="53"/>
      <c r="P635" s="53"/>
      <c r="Q635" s="53"/>
      <c r="R635" s="53"/>
      <c r="S635" s="53"/>
      <c r="T635" s="53"/>
      <c r="U635" s="53"/>
      <c r="V635" s="53"/>
      <c r="W635" s="53"/>
      <c r="X635" s="53"/>
      <c r="Y635" s="53"/>
      <c r="Z635" s="53"/>
    </row>
    <row r="636" spans="1:26" ht="12.75" customHeight="1">
      <c r="A636" s="53"/>
      <c r="B636" s="60" t="s">
        <v>1462</v>
      </c>
      <c r="C636" s="61" t="s">
        <v>1463</v>
      </c>
      <c r="D636" s="60" t="s">
        <v>1547</v>
      </c>
      <c r="E636" s="60" t="s">
        <v>1548</v>
      </c>
      <c r="F636" s="60" t="s">
        <v>136</v>
      </c>
      <c r="G636" s="60" t="s">
        <v>1550</v>
      </c>
      <c r="H636" s="64"/>
      <c r="I636" s="63"/>
      <c r="J636" s="53"/>
      <c r="K636" s="53"/>
      <c r="L636" s="53"/>
      <c r="M636" s="53"/>
      <c r="N636" s="53"/>
      <c r="O636" s="53"/>
      <c r="P636" s="53"/>
      <c r="Q636" s="53"/>
      <c r="R636" s="53"/>
      <c r="S636" s="53"/>
      <c r="T636" s="53"/>
      <c r="U636" s="53"/>
      <c r="V636" s="53"/>
      <c r="W636" s="53"/>
      <c r="X636" s="53"/>
      <c r="Y636" s="53"/>
      <c r="Z636" s="53"/>
    </row>
    <row r="637" spans="1:26" ht="12.75" customHeight="1">
      <c r="A637" s="53"/>
      <c r="B637" s="60" t="s">
        <v>1462</v>
      </c>
      <c r="C637" s="61" t="s">
        <v>1463</v>
      </c>
      <c r="D637" s="60" t="s">
        <v>1547</v>
      </c>
      <c r="E637" s="60" t="s">
        <v>1548</v>
      </c>
      <c r="F637" s="60" t="s">
        <v>1551</v>
      </c>
      <c r="G637" s="60" t="s">
        <v>1552</v>
      </c>
      <c r="H637" s="64"/>
      <c r="I637" s="63"/>
      <c r="J637" s="53"/>
      <c r="K637" s="53"/>
      <c r="L637" s="53"/>
      <c r="M637" s="53"/>
      <c r="N637" s="53"/>
      <c r="O637" s="53"/>
      <c r="P637" s="53"/>
      <c r="Q637" s="53"/>
      <c r="R637" s="53"/>
      <c r="S637" s="53"/>
      <c r="T637" s="53"/>
      <c r="U637" s="53"/>
      <c r="V637" s="53"/>
      <c r="W637" s="53"/>
      <c r="X637" s="53"/>
      <c r="Y637" s="53"/>
      <c r="Z637" s="53"/>
    </row>
    <row r="638" spans="1:26" ht="12.75" customHeight="1">
      <c r="A638" s="53"/>
      <c r="B638" s="60" t="s">
        <v>1462</v>
      </c>
      <c r="C638" s="61" t="s">
        <v>1463</v>
      </c>
      <c r="D638" s="60" t="s">
        <v>1547</v>
      </c>
      <c r="E638" s="60" t="s">
        <v>1548</v>
      </c>
      <c r="F638" s="60" t="s">
        <v>1553</v>
      </c>
      <c r="G638" s="60" t="s">
        <v>1554</v>
      </c>
      <c r="H638" s="64"/>
      <c r="I638" s="63"/>
      <c r="J638" s="53"/>
      <c r="K638" s="53"/>
      <c r="L638" s="53"/>
      <c r="M638" s="53"/>
      <c r="N638" s="53"/>
      <c r="O638" s="53"/>
      <c r="P638" s="53"/>
      <c r="Q638" s="53"/>
      <c r="R638" s="53"/>
      <c r="S638" s="53"/>
      <c r="T638" s="53"/>
      <c r="U638" s="53"/>
      <c r="V638" s="53"/>
      <c r="W638" s="53"/>
      <c r="X638" s="53"/>
      <c r="Y638" s="53"/>
      <c r="Z638" s="53"/>
    </row>
    <row r="639" spans="1:26" ht="12.75" customHeight="1">
      <c r="A639" s="53"/>
      <c r="B639" s="60" t="s">
        <v>1462</v>
      </c>
      <c r="C639" s="61" t="s">
        <v>1463</v>
      </c>
      <c r="D639" s="60" t="s">
        <v>1547</v>
      </c>
      <c r="E639" s="60" t="s">
        <v>1548</v>
      </c>
      <c r="F639" s="60" t="s">
        <v>1555</v>
      </c>
      <c r="G639" s="60" t="s">
        <v>1556</v>
      </c>
      <c r="H639" s="64"/>
      <c r="I639" s="63"/>
      <c r="J639" s="53"/>
      <c r="K639" s="53"/>
      <c r="L639" s="53"/>
      <c r="M639" s="53"/>
      <c r="N639" s="53"/>
      <c r="O639" s="53"/>
      <c r="P639" s="53"/>
      <c r="Q639" s="53"/>
      <c r="R639" s="53"/>
      <c r="S639" s="53"/>
      <c r="T639" s="53"/>
      <c r="U639" s="53"/>
      <c r="V639" s="53"/>
      <c r="W639" s="53"/>
      <c r="X639" s="53"/>
      <c r="Y639" s="53"/>
      <c r="Z639" s="53"/>
    </row>
    <row r="640" spans="1:26" ht="12.75" customHeight="1">
      <c r="A640" s="53"/>
      <c r="B640" s="60" t="s">
        <v>1462</v>
      </c>
      <c r="C640" s="61" t="s">
        <v>1463</v>
      </c>
      <c r="D640" s="60" t="s">
        <v>1547</v>
      </c>
      <c r="E640" s="60" t="s">
        <v>1548</v>
      </c>
      <c r="F640" s="60" t="s">
        <v>886</v>
      </c>
      <c r="G640" s="60" t="s">
        <v>1557</v>
      </c>
      <c r="H640" s="64"/>
      <c r="I640" s="63"/>
      <c r="J640" s="53"/>
      <c r="K640" s="53"/>
      <c r="L640" s="53"/>
      <c r="M640" s="53"/>
      <c r="N640" s="53"/>
      <c r="O640" s="53"/>
      <c r="P640" s="53"/>
      <c r="Q640" s="53"/>
      <c r="R640" s="53"/>
      <c r="S640" s="53"/>
      <c r="T640" s="53"/>
      <c r="U640" s="53"/>
      <c r="V640" s="53"/>
      <c r="W640" s="53"/>
      <c r="X640" s="53"/>
      <c r="Y640" s="53"/>
      <c r="Z640" s="53"/>
    </row>
    <row r="641" spans="1:26" ht="12.75" customHeight="1">
      <c r="A641" s="53"/>
      <c r="B641" s="60" t="s">
        <v>1462</v>
      </c>
      <c r="C641" s="61" t="s">
        <v>1463</v>
      </c>
      <c r="D641" s="60" t="s">
        <v>1547</v>
      </c>
      <c r="E641" s="60" t="s">
        <v>1548</v>
      </c>
      <c r="F641" s="60" t="s">
        <v>1558</v>
      </c>
      <c r="G641" s="60" t="s">
        <v>1559</v>
      </c>
      <c r="H641" s="64"/>
      <c r="I641" s="63"/>
      <c r="J641" s="53"/>
      <c r="K641" s="53"/>
      <c r="L641" s="53"/>
      <c r="M641" s="53"/>
      <c r="N641" s="53"/>
      <c r="O641" s="53"/>
      <c r="P641" s="53"/>
      <c r="Q641" s="53"/>
      <c r="R641" s="53"/>
      <c r="S641" s="53"/>
      <c r="T641" s="53"/>
      <c r="U641" s="53"/>
      <c r="V641" s="53"/>
      <c r="W641" s="53"/>
      <c r="X641" s="53"/>
      <c r="Y641" s="53"/>
      <c r="Z641" s="53"/>
    </row>
    <row r="642" spans="1:26" ht="12.75" customHeight="1">
      <c r="A642" s="53"/>
      <c r="B642" s="60" t="s">
        <v>1462</v>
      </c>
      <c r="C642" s="61" t="s">
        <v>1463</v>
      </c>
      <c r="D642" s="60" t="s">
        <v>1560</v>
      </c>
      <c r="E642" s="60" t="s">
        <v>1561</v>
      </c>
      <c r="F642" s="60" t="s">
        <v>1560</v>
      </c>
      <c r="G642" s="60" t="s">
        <v>1562</v>
      </c>
      <c r="H642" s="64"/>
      <c r="I642" s="63"/>
      <c r="J642" s="53"/>
      <c r="K642" s="53"/>
      <c r="L642" s="53"/>
      <c r="M642" s="53"/>
      <c r="N642" s="53"/>
      <c r="O642" s="53"/>
      <c r="P642" s="53"/>
      <c r="Q642" s="53"/>
      <c r="R642" s="53"/>
      <c r="S642" s="53"/>
      <c r="T642" s="53"/>
      <c r="U642" s="53"/>
      <c r="V642" s="53"/>
      <c r="W642" s="53"/>
      <c r="X642" s="53"/>
      <c r="Y642" s="53"/>
      <c r="Z642" s="53"/>
    </row>
    <row r="643" spans="1:26" ht="12.75" customHeight="1">
      <c r="A643" s="53"/>
      <c r="B643" s="60" t="s">
        <v>1462</v>
      </c>
      <c r="C643" s="61" t="s">
        <v>1463</v>
      </c>
      <c r="D643" s="60" t="s">
        <v>1560</v>
      </c>
      <c r="E643" s="60" t="s">
        <v>1561</v>
      </c>
      <c r="F643" s="60" t="s">
        <v>1563</v>
      </c>
      <c r="G643" s="60" t="s">
        <v>1564</v>
      </c>
      <c r="H643" s="64"/>
      <c r="I643" s="63"/>
      <c r="J643" s="53"/>
      <c r="K643" s="53"/>
      <c r="L643" s="53"/>
      <c r="M643" s="53"/>
      <c r="N643" s="53"/>
      <c r="O643" s="53"/>
      <c r="P643" s="53"/>
      <c r="Q643" s="53"/>
      <c r="R643" s="53"/>
      <c r="S643" s="53"/>
      <c r="T643" s="53"/>
      <c r="U643" s="53"/>
      <c r="V643" s="53"/>
      <c r="W643" s="53"/>
      <c r="X643" s="53"/>
      <c r="Y643" s="53"/>
      <c r="Z643" s="53"/>
    </row>
    <row r="644" spans="1:26" ht="12.75" customHeight="1">
      <c r="A644" s="53"/>
      <c r="B644" s="60" t="s">
        <v>1462</v>
      </c>
      <c r="C644" s="61" t="s">
        <v>1463</v>
      </c>
      <c r="D644" s="60" t="s">
        <v>1560</v>
      </c>
      <c r="E644" s="60" t="s">
        <v>1561</v>
      </c>
      <c r="F644" s="60" t="s">
        <v>1565</v>
      </c>
      <c r="G644" s="60" t="s">
        <v>1566</v>
      </c>
      <c r="H644" s="64"/>
      <c r="I644" s="63"/>
      <c r="J644" s="53"/>
      <c r="K644" s="53"/>
      <c r="L644" s="53"/>
      <c r="M644" s="53"/>
      <c r="N644" s="53"/>
      <c r="O644" s="53"/>
      <c r="P644" s="53"/>
      <c r="Q644" s="53"/>
      <c r="R644" s="53"/>
      <c r="S644" s="53"/>
      <c r="T644" s="53"/>
      <c r="U644" s="53"/>
      <c r="V644" s="53"/>
      <c r="W644" s="53"/>
      <c r="X644" s="53"/>
      <c r="Y644" s="53"/>
      <c r="Z644" s="53"/>
    </row>
    <row r="645" spans="1:26" ht="12.75" customHeight="1">
      <c r="A645" s="53"/>
      <c r="B645" s="60" t="s">
        <v>1462</v>
      </c>
      <c r="C645" s="61" t="s">
        <v>1463</v>
      </c>
      <c r="D645" s="60" t="s">
        <v>1560</v>
      </c>
      <c r="E645" s="60" t="s">
        <v>1561</v>
      </c>
      <c r="F645" s="60" t="s">
        <v>1567</v>
      </c>
      <c r="G645" s="60" t="s">
        <v>1568</v>
      </c>
      <c r="H645" s="64"/>
      <c r="I645" s="63"/>
      <c r="J645" s="53"/>
      <c r="K645" s="53"/>
      <c r="L645" s="53"/>
      <c r="M645" s="53"/>
      <c r="N645" s="53"/>
      <c r="O645" s="53"/>
      <c r="P645" s="53"/>
      <c r="Q645" s="53"/>
      <c r="R645" s="53"/>
      <c r="S645" s="53"/>
      <c r="T645" s="53"/>
      <c r="U645" s="53"/>
      <c r="V645" s="53"/>
      <c r="W645" s="53"/>
      <c r="X645" s="53"/>
      <c r="Y645" s="53"/>
      <c r="Z645" s="53"/>
    </row>
    <row r="646" spans="1:26" ht="12.75" customHeight="1">
      <c r="A646" s="53"/>
      <c r="B646" s="60" t="s">
        <v>1462</v>
      </c>
      <c r="C646" s="61" t="s">
        <v>1463</v>
      </c>
      <c r="D646" s="60" t="s">
        <v>1560</v>
      </c>
      <c r="E646" s="60" t="s">
        <v>1561</v>
      </c>
      <c r="F646" s="60" t="s">
        <v>1569</v>
      </c>
      <c r="G646" s="60" t="s">
        <v>1570</v>
      </c>
      <c r="H646" s="64"/>
      <c r="I646" s="63"/>
      <c r="J646" s="53"/>
      <c r="K646" s="53"/>
      <c r="L646" s="53"/>
      <c r="M646" s="53"/>
      <c r="N646" s="53"/>
      <c r="O646" s="53"/>
      <c r="P646" s="53"/>
      <c r="Q646" s="53"/>
      <c r="R646" s="53"/>
      <c r="S646" s="53"/>
      <c r="T646" s="53"/>
      <c r="U646" s="53"/>
      <c r="V646" s="53"/>
      <c r="W646" s="53"/>
      <c r="X646" s="53"/>
      <c r="Y646" s="53"/>
      <c r="Z646" s="53"/>
    </row>
    <row r="647" spans="1:26" ht="12.75" customHeight="1">
      <c r="A647" s="53"/>
      <c r="B647" s="60" t="s">
        <v>1462</v>
      </c>
      <c r="C647" s="61" t="s">
        <v>1463</v>
      </c>
      <c r="D647" s="60" t="s">
        <v>1571</v>
      </c>
      <c r="E647" s="60" t="s">
        <v>1572</v>
      </c>
      <c r="F647" s="60" t="s">
        <v>1571</v>
      </c>
      <c r="G647" s="60" t="s">
        <v>1573</v>
      </c>
      <c r="H647" s="64" t="s">
        <v>1574</v>
      </c>
      <c r="I647" s="63" t="s">
        <v>1575</v>
      </c>
      <c r="J647" s="53"/>
      <c r="K647" s="53"/>
      <c r="L647" s="53"/>
      <c r="M647" s="53"/>
      <c r="N647" s="53"/>
      <c r="O647" s="53"/>
      <c r="P647" s="53"/>
      <c r="Q647" s="53"/>
      <c r="R647" s="53"/>
      <c r="S647" s="53"/>
      <c r="T647" s="53"/>
      <c r="U647" s="53"/>
      <c r="V647" s="53"/>
      <c r="W647" s="53"/>
      <c r="X647" s="53"/>
      <c r="Y647" s="53"/>
      <c r="Z647" s="53"/>
    </row>
    <row r="648" spans="1:26" ht="12.75" customHeight="1">
      <c r="A648" s="53"/>
      <c r="B648" s="60" t="s">
        <v>1462</v>
      </c>
      <c r="C648" s="61" t="s">
        <v>1463</v>
      </c>
      <c r="D648" s="60" t="s">
        <v>1571</v>
      </c>
      <c r="E648" s="60" t="s">
        <v>1572</v>
      </c>
      <c r="F648" s="60" t="s">
        <v>1571</v>
      </c>
      <c r="G648" s="60" t="s">
        <v>1573</v>
      </c>
      <c r="H648" s="64" t="s">
        <v>1576</v>
      </c>
      <c r="I648" s="63" t="s">
        <v>1577</v>
      </c>
      <c r="J648" s="53"/>
      <c r="K648" s="53"/>
      <c r="L648" s="53"/>
      <c r="M648" s="53"/>
      <c r="N648" s="53"/>
      <c r="O648" s="53"/>
      <c r="P648" s="53"/>
      <c r="Q648" s="53"/>
      <c r="R648" s="53"/>
      <c r="S648" s="53"/>
      <c r="T648" s="53"/>
      <c r="U648" s="53"/>
      <c r="V648" s="53"/>
      <c r="W648" s="53"/>
      <c r="X648" s="53"/>
      <c r="Y648" s="53"/>
      <c r="Z648" s="53"/>
    </row>
    <row r="649" spans="1:26" ht="12.75" customHeight="1">
      <c r="A649" s="53"/>
      <c r="B649" s="60" t="s">
        <v>1462</v>
      </c>
      <c r="C649" s="61" t="s">
        <v>1463</v>
      </c>
      <c r="D649" s="60" t="s">
        <v>1571</v>
      </c>
      <c r="E649" s="60" t="s">
        <v>1572</v>
      </c>
      <c r="F649" s="60" t="s">
        <v>1578</v>
      </c>
      <c r="G649" s="60" t="s">
        <v>1579</v>
      </c>
      <c r="H649" s="64"/>
      <c r="I649" s="63"/>
      <c r="J649" s="53"/>
      <c r="K649" s="53"/>
      <c r="L649" s="53"/>
      <c r="M649" s="53"/>
      <c r="N649" s="53"/>
      <c r="O649" s="53"/>
      <c r="P649" s="53"/>
      <c r="Q649" s="53"/>
      <c r="R649" s="53"/>
      <c r="S649" s="53"/>
      <c r="T649" s="53"/>
      <c r="U649" s="53"/>
      <c r="V649" s="53"/>
      <c r="W649" s="53"/>
      <c r="X649" s="53"/>
      <c r="Y649" s="53"/>
      <c r="Z649" s="53"/>
    </row>
    <row r="650" spans="1:26" ht="12.75" customHeight="1">
      <c r="A650" s="53"/>
      <c r="B650" s="60" t="s">
        <v>1462</v>
      </c>
      <c r="C650" s="61" t="s">
        <v>1463</v>
      </c>
      <c r="D650" s="60" t="s">
        <v>1571</v>
      </c>
      <c r="E650" s="60" t="s">
        <v>1572</v>
      </c>
      <c r="F650" s="60" t="s">
        <v>633</v>
      </c>
      <c r="G650" s="60" t="s">
        <v>1580</v>
      </c>
      <c r="H650" s="64"/>
      <c r="I650" s="63"/>
      <c r="J650" s="53"/>
      <c r="K650" s="53"/>
      <c r="L650" s="53"/>
      <c r="M650" s="53"/>
      <c r="N650" s="53"/>
      <c r="O650" s="53"/>
      <c r="P650" s="53"/>
      <c r="Q650" s="53"/>
      <c r="R650" s="53"/>
      <c r="S650" s="53"/>
      <c r="T650" s="53"/>
      <c r="U650" s="53"/>
      <c r="V650" s="53"/>
      <c r="W650" s="53"/>
      <c r="X650" s="53"/>
      <c r="Y650" s="53"/>
      <c r="Z650" s="53"/>
    </row>
    <row r="651" spans="1:26" ht="12.75" customHeight="1">
      <c r="A651" s="53"/>
      <c r="B651" s="60" t="s">
        <v>1462</v>
      </c>
      <c r="C651" s="61" t="s">
        <v>1463</v>
      </c>
      <c r="D651" s="60" t="s">
        <v>1571</v>
      </c>
      <c r="E651" s="60" t="s">
        <v>1572</v>
      </c>
      <c r="F651" s="60" t="s">
        <v>1581</v>
      </c>
      <c r="G651" s="60" t="s">
        <v>1582</v>
      </c>
      <c r="H651" s="64"/>
      <c r="I651" s="63"/>
      <c r="J651" s="53"/>
      <c r="K651" s="53"/>
      <c r="L651" s="53"/>
      <c r="M651" s="53"/>
      <c r="N651" s="53"/>
      <c r="O651" s="53"/>
      <c r="P651" s="53"/>
      <c r="Q651" s="53"/>
      <c r="R651" s="53"/>
      <c r="S651" s="53"/>
      <c r="T651" s="53"/>
      <c r="U651" s="53"/>
      <c r="V651" s="53"/>
      <c r="W651" s="53"/>
      <c r="X651" s="53"/>
      <c r="Y651" s="53"/>
      <c r="Z651" s="53"/>
    </row>
    <row r="652" spans="1:26" ht="12.75" customHeight="1">
      <c r="A652" s="53"/>
      <c r="B652" s="60" t="s">
        <v>1462</v>
      </c>
      <c r="C652" s="61" t="s">
        <v>1463</v>
      </c>
      <c r="D652" s="60" t="s">
        <v>1583</v>
      </c>
      <c r="E652" s="60" t="s">
        <v>1584</v>
      </c>
      <c r="F652" s="60" t="s">
        <v>1585</v>
      </c>
      <c r="G652" s="60" t="s">
        <v>1586</v>
      </c>
      <c r="H652" s="64" t="s">
        <v>1585</v>
      </c>
      <c r="I652" s="63" t="s">
        <v>1587</v>
      </c>
      <c r="J652" s="53"/>
      <c r="K652" s="53"/>
      <c r="L652" s="53"/>
      <c r="M652" s="53"/>
      <c r="N652" s="53"/>
      <c r="O652" s="53"/>
      <c r="P652" s="53"/>
      <c r="Q652" s="53"/>
      <c r="R652" s="53"/>
      <c r="S652" s="53"/>
      <c r="T652" s="53"/>
      <c r="U652" s="53"/>
      <c r="V652" s="53"/>
      <c r="W652" s="53"/>
      <c r="X652" s="53"/>
      <c r="Y652" s="53"/>
      <c r="Z652" s="53"/>
    </row>
    <row r="653" spans="1:26" ht="12.75" customHeight="1">
      <c r="A653" s="53"/>
      <c r="B653" s="60" t="s">
        <v>1462</v>
      </c>
      <c r="C653" s="61" t="s">
        <v>1463</v>
      </c>
      <c r="D653" s="60" t="s">
        <v>1583</v>
      </c>
      <c r="E653" s="60" t="s">
        <v>1584</v>
      </c>
      <c r="F653" s="60" t="s">
        <v>1585</v>
      </c>
      <c r="G653" s="60" t="s">
        <v>1586</v>
      </c>
      <c r="H653" s="64" t="s">
        <v>1588</v>
      </c>
      <c r="I653" s="63" t="s">
        <v>1589</v>
      </c>
      <c r="J653" s="53"/>
      <c r="K653" s="53"/>
      <c r="L653" s="53"/>
      <c r="M653" s="53"/>
      <c r="N653" s="53"/>
      <c r="O653" s="53"/>
      <c r="P653" s="53"/>
      <c r="Q653" s="53"/>
      <c r="R653" s="53"/>
      <c r="S653" s="53"/>
      <c r="T653" s="53"/>
      <c r="U653" s="53"/>
      <c r="V653" s="53"/>
      <c r="W653" s="53"/>
      <c r="X653" s="53"/>
      <c r="Y653" s="53"/>
      <c r="Z653" s="53"/>
    </row>
    <row r="654" spans="1:26" ht="12.75" customHeight="1">
      <c r="A654" s="53"/>
      <c r="B654" s="60" t="s">
        <v>1462</v>
      </c>
      <c r="C654" s="61" t="s">
        <v>1463</v>
      </c>
      <c r="D654" s="60" t="s">
        <v>1583</v>
      </c>
      <c r="E654" s="60" t="s">
        <v>1584</v>
      </c>
      <c r="F654" s="60" t="s">
        <v>1590</v>
      </c>
      <c r="G654" s="60" t="s">
        <v>1591</v>
      </c>
      <c r="H654" s="64"/>
      <c r="I654" s="63"/>
      <c r="J654" s="53"/>
      <c r="K654" s="53"/>
      <c r="L654" s="53"/>
      <c r="M654" s="53"/>
      <c r="N654" s="53"/>
      <c r="O654" s="53"/>
      <c r="P654" s="53"/>
      <c r="Q654" s="53"/>
      <c r="R654" s="53"/>
      <c r="S654" s="53"/>
      <c r="T654" s="53"/>
      <c r="U654" s="53"/>
      <c r="V654" s="53"/>
      <c r="W654" s="53"/>
      <c r="X654" s="53"/>
      <c r="Y654" s="53"/>
      <c r="Z654" s="53"/>
    </row>
    <row r="655" spans="1:26" ht="12.75" customHeight="1">
      <c r="A655" s="53"/>
      <c r="B655" s="60" t="s">
        <v>1462</v>
      </c>
      <c r="C655" s="61" t="s">
        <v>1463</v>
      </c>
      <c r="D655" s="60" t="s">
        <v>1583</v>
      </c>
      <c r="E655" s="60" t="s">
        <v>1584</v>
      </c>
      <c r="F655" s="60" t="s">
        <v>1592</v>
      </c>
      <c r="G655" s="60" t="s">
        <v>1593</v>
      </c>
      <c r="H655" s="64"/>
      <c r="I655" s="63"/>
      <c r="J655" s="53"/>
      <c r="K655" s="53"/>
      <c r="L655" s="53"/>
      <c r="M655" s="53"/>
      <c r="N655" s="53"/>
      <c r="O655" s="53"/>
      <c r="P655" s="53"/>
      <c r="Q655" s="53"/>
      <c r="R655" s="53"/>
      <c r="S655" s="53"/>
      <c r="T655" s="53"/>
      <c r="U655" s="53"/>
      <c r="V655" s="53"/>
      <c r="W655" s="53"/>
      <c r="X655" s="53"/>
      <c r="Y655" s="53"/>
      <c r="Z655" s="53"/>
    </row>
    <row r="656" spans="1:26" ht="12.75" customHeight="1">
      <c r="A656" s="53"/>
      <c r="B656" s="60" t="s">
        <v>1462</v>
      </c>
      <c r="C656" s="61" t="s">
        <v>1463</v>
      </c>
      <c r="D656" s="60" t="s">
        <v>1583</v>
      </c>
      <c r="E656" s="60" t="s">
        <v>1584</v>
      </c>
      <c r="F656" s="60" t="s">
        <v>1594</v>
      </c>
      <c r="G656" s="60" t="s">
        <v>1595</v>
      </c>
      <c r="H656" s="64"/>
      <c r="I656" s="63"/>
      <c r="J656" s="53"/>
      <c r="K656" s="53"/>
      <c r="L656" s="53"/>
      <c r="M656" s="53"/>
      <c r="N656" s="53"/>
      <c r="O656" s="53"/>
      <c r="P656" s="53"/>
      <c r="Q656" s="53"/>
      <c r="R656" s="53"/>
      <c r="S656" s="53"/>
      <c r="T656" s="53"/>
      <c r="U656" s="53"/>
      <c r="V656" s="53"/>
      <c r="W656" s="53"/>
      <c r="X656" s="53"/>
      <c r="Y656" s="53"/>
      <c r="Z656" s="53"/>
    </row>
    <row r="657" spans="1:26" ht="12.75" customHeight="1">
      <c r="A657" s="53"/>
      <c r="B657" s="60" t="s">
        <v>1462</v>
      </c>
      <c r="C657" s="61" t="s">
        <v>1463</v>
      </c>
      <c r="D657" s="60" t="s">
        <v>1583</v>
      </c>
      <c r="E657" s="60" t="s">
        <v>1584</v>
      </c>
      <c r="F657" s="60" t="s">
        <v>1596</v>
      </c>
      <c r="G657" s="60" t="s">
        <v>1597</v>
      </c>
      <c r="H657" s="64"/>
      <c r="I657" s="63"/>
      <c r="J657" s="53"/>
      <c r="K657" s="53"/>
      <c r="L657" s="53"/>
      <c r="M657" s="53"/>
      <c r="N657" s="53"/>
      <c r="O657" s="53"/>
      <c r="P657" s="53"/>
      <c r="Q657" s="53"/>
      <c r="R657" s="53"/>
      <c r="S657" s="53"/>
      <c r="T657" s="53"/>
      <c r="U657" s="53"/>
      <c r="V657" s="53"/>
      <c r="W657" s="53"/>
      <c r="X657" s="53"/>
      <c r="Y657" s="53"/>
      <c r="Z657" s="53"/>
    </row>
    <row r="658" spans="1:26" ht="12.75" customHeight="1">
      <c r="A658" s="53"/>
      <c r="B658" s="60" t="s">
        <v>1462</v>
      </c>
      <c r="C658" s="61" t="s">
        <v>1463</v>
      </c>
      <c r="D658" s="60" t="s">
        <v>1583</v>
      </c>
      <c r="E658" s="60" t="s">
        <v>1584</v>
      </c>
      <c r="F658" s="60" t="s">
        <v>456</v>
      </c>
      <c r="G658" s="60" t="s">
        <v>1598</v>
      </c>
      <c r="H658" s="64"/>
      <c r="I658" s="63"/>
      <c r="J658" s="53"/>
      <c r="K658" s="53"/>
      <c r="L658" s="53"/>
      <c r="M658" s="53"/>
      <c r="N658" s="53"/>
      <c r="O658" s="53"/>
      <c r="P658" s="53"/>
      <c r="Q658" s="53"/>
      <c r="R658" s="53"/>
      <c r="S658" s="53"/>
      <c r="T658" s="53"/>
      <c r="U658" s="53"/>
      <c r="V658" s="53"/>
      <c r="W658" s="53"/>
      <c r="X658" s="53"/>
      <c r="Y658" s="53"/>
      <c r="Z658" s="53"/>
    </row>
    <row r="659" spans="1:26" ht="12.75" customHeight="1">
      <c r="A659" s="53"/>
      <c r="B659" s="60" t="s">
        <v>1462</v>
      </c>
      <c r="C659" s="61" t="s">
        <v>1463</v>
      </c>
      <c r="D659" s="60" t="s">
        <v>1583</v>
      </c>
      <c r="E659" s="60" t="s">
        <v>1584</v>
      </c>
      <c r="F659" s="60" t="s">
        <v>1599</v>
      </c>
      <c r="G659" s="60" t="s">
        <v>1600</v>
      </c>
      <c r="H659" s="64"/>
      <c r="I659" s="63"/>
      <c r="J659" s="53"/>
      <c r="K659" s="53"/>
      <c r="L659" s="53"/>
      <c r="M659" s="53"/>
      <c r="N659" s="53"/>
      <c r="O659" s="53"/>
      <c r="P659" s="53"/>
      <c r="Q659" s="53"/>
      <c r="R659" s="53"/>
      <c r="S659" s="53"/>
      <c r="T659" s="53"/>
      <c r="U659" s="53"/>
      <c r="V659" s="53"/>
      <c r="W659" s="53"/>
      <c r="X659" s="53"/>
      <c r="Y659" s="53"/>
      <c r="Z659" s="53"/>
    </row>
    <row r="660" spans="1:26" ht="12.75" customHeight="1">
      <c r="A660" s="53"/>
      <c r="B660" s="60" t="s">
        <v>1462</v>
      </c>
      <c r="C660" s="61" t="s">
        <v>1463</v>
      </c>
      <c r="D660" s="60" t="s">
        <v>1583</v>
      </c>
      <c r="E660" s="60" t="s">
        <v>1584</v>
      </c>
      <c r="F660" s="60" t="s">
        <v>1601</v>
      </c>
      <c r="G660" s="60" t="s">
        <v>1602</v>
      </c>
      <c r="H660" s="64"/>
      <c r="I660" s="63"/>
      <c r="J660" s="53"/>
      <c r="K660" s="53"/>
      <c r="L660" s="53"/>
      <c r="M660" s="53"/>
      <c r="N660" s="53"/>
      <c r="O660" s="53"/>
      <c r="P660" s="53"/>
      <c r="Q660" s="53"/>
      <c r="R660" s="53"/>
      <c r="S660" s="53"/>
      <c r="T660" s="53"/>
      <c r="U660" s="53"/>
      <c r="V660" s="53"/>
      <c r="W660" s="53"/>
      <c r="X660" s="53"/>
      <c r="Y660" s="53"/>
      <c r="Z660" s="53"/>
    </row>
    <row r="661" spans="1:26" ht="12.75" customHeight="1">
      <c r="A661" s="53"/>
      <c r="B661" s="60" t="s">
        <v>1462</v>
      </c>
      <c r="C661" s="61" t="s">
        <v>1463</v>
      </c>
      <c r="D661" s="60" t="s">
        <v>1603</v>
      </c>
      <c r="E661" s="60" t="s">
        <v>1604</v>
      </c>
      <c r="F661" s="60" t="s">
        <v>1605</v>
      </c>
      <c r="G661" s="60" t="s">
        <v>1606</v>
      </c>
      <c r="H661" s="64"/>
      <c r="I661" s="63"/>
      <c r="J661" s="53"/>
      <c r="K661" s="53"/>
      <c r="L661" s="53"/>
      <c r="M661" s="53"/>
      <c r="N661" s="53"/>
      <c r="O661" s="53"/>
      <c r="P661" s="53"/>
      <c r="Q661" s="53"/>
      <c r="R661" s="53"/>
      <c r="S661" s="53"/>
      <c r="T661" s="53"/>
      <c r="U661" s="53"/>
      <c r="V661" s="53"/>
      <c r="W661" s="53"/>
      <c r="X661" s="53"/>
      <c r="Y661" s="53"/>
      <c r="Z661" s="53"/>
    </row>
    <row r="662" spans="1:26" ht="12.75" customHeight="1">
      <c r="A662" s="53"/>
      <c r="B662" s="60" t="s">
        <v>1462</v>
      </c>
      <c r="C662" s="61" t="s">
        <v>1463</v>
      </c>
      <c r="D662" s="60" t="s">
        <v>1603</v>
      </c>
      <c r="E662" s="60" t="s">
        <v>1604</v>
      </c>
      <c r="F662" s="60" t="s">
        <v>1607</v>
      </c>
      <c r="G662" s="60" t="s">
        <v>1608</v>
      </c>
      <c r="H662" s="64"/>
      <c r="I662" s="63"/>
      <c r="J662" s="53"/>
      <c r="K662" s="53"/>
      <c r="L662" s="53"/>
      <c r="M662" s="53"/>
      <c r="N662" s="53"/>
      <c r="O662" s="53"/>
      <c r="P662" s="53"/>
      <c r="Q662" s="53"/>
      <c r="R662" s="53"/>
      <c r="S662" s="53"/>
      <c r="T662" s="53"/>
      <c r="U662" s="53"/>
      <c r="V662" s="53"/>
      <c r="W662" s="53"/>
      <c r="X662" s="53"/>
      <c r="Y662" s="53"/>
      <c r="Z662" s="53"/>
    </row>
    <row r="663" spans="1:26" ht="12.75" customHeight="1">
      <c r="A663" s="53"/>
      <c r="B663" s="60" t="s">
        <v>1462</v>
      </c>
      <c r="C663" s="61" t="s">
        <v>1463</v>
      </c>
      <c r="D663" s="60" t="s">
        <v>1603</v>
      </c>
      <c r="E663" s="60" t="s">
        <v>1604</v>
      </c>
      <c r="F663" s="60" t="s">
        <v>1609</v>
      </c>
      <c r="G663" s="60" t="s">
        <v>1610</v>
      </c>
      <c r="H663" s="64"/>
      <c r="I663" s="63"/>
      <c r="J663" s="53"/>
      <c r="K663" s="53"/>
      <c r="L663" s="53"/>
      <c r="M663" s="53"/>
      <c r="N663" s="53"/>
      <c r="O663" s="53"/>
      <c r="P663" s="53"/>
      <c r="Q663" s="53"/>
      <c r="R663" s="53"/>
      <c r="S663" s="53"/>
      <c r="T663" s="53"/>
      <c r="U663" s="53"/>
      <c r="V663" s="53"/>
      <c r="W663" s="53"/>
      <c r="X663" s="53"/>
      <c r="Y663" s="53"/>
      <c r="Z663" s="53"/>
    </row>
    <row r="664" spans="1:26" ht="12.75" customHeight="1">
      <c r="A664" s="53"/>
      <c r="B664" s="60" t="s">
        <v>1462</v>
      </c>
      <c r="C664" s="61" t="s">
        <v>1463</v>
      </c>
      <c r="D664" s="60" t="s">
        <v>1603</v>
      </c>
      <c r="E664" s="60" t="s">
        <v>1604</v>
      </c>
      <c r="F664" s="60" t="s">
        <v>1611</v>
      </c>
      <c r="G664" s="60" t="s">
        <v>1612</v>
      </c>
      <c r="H664" s="64"/>
      <c r="I664" s="63"/>
      <c r="J664" s="53"/>
      <c r="K664" s="53"/>
      <c r="L664" s="53"/>
      <c r="M664" s="53"/>
      <c r="N664" s="53"/>
      <c r="O664" s="53"/>
      <c r="P664" s="53"/>
      <c r="Q664" s="53"/>
      <c r="R664" s="53"/>
      <c r="S664" s="53"/>
      <c r="T664" s="53"/>
      <c r="U664" s="53"/>
      <c r="V664" s="53"/>
      <c r="W664" s="53"/>
      <c r="X664" s="53"/>
      <c r="Y664" s="53"/>
      <c r="Z664" s="53"/>
    </row>
    <row r="665" spans="1:26" ht="12.75" customHeight="1">
      <c r="A665" s="53"/>
      <c r="B665" s="60" t="s">
        <v>1462</v>
      </c>
      <c r="C665" s="61" t="s">
        <v>1463</v>
      </c>
      <c r="D665" s="60" t="s">
        <v>1603</v>
      </c>
      <c r="E665" s="60" t="s">
        <v>1604</v>
      </c>
      <c r="F665" s="60" t="s">
        <v>1613</v>
      </c>
      <c r="G665" s="60" t="s">
        <v>1614</v>
      </c>
      <c r="H665" s="64"/>
      <c r="I665" s="63"/>
      <c r="J665" s="53"/>
      <c r="K665" s="53"/>
      <c r="L665" s="53"/>
      <c r="M665" s="53"/>
      <c r="N665" s="53"/>
      <c r="O665" s="53"/>
      <c r="P665" s="53"/>
      <c r="Q665" s="53"/>
      <c r="R665" s="53"/>
      <c r="S665" s="53"/>
      <c r="T665" s="53"/>
      <c r="U665" s="53"/>
      <c r="V665" s="53"/>
      <c r="W665" s="53"/>
      <c r="X665" s="53"/>
      <c r="Y665" s="53"/>
      <c r="Z665" s="53"/>
    </row>
    <row r="666" spans="1:26" ht="12.75" customHeight="1">
      <c r="A666" s="53"/>
      <c r="B666" s="60" t="s">
        <v>1462</v>
      </c>
      <c r="C666" s="61" t="s">
        <v>1463</v>
      </c>
      <c r="D666" s="60" t="s">
        <v>1603</v>
      </c>
      <c r="E666" s="60" t="s">
        <v>1604</v>
      </c>
      <c r="F666" s="60" t="s">
        <v>1615</v>
      </c>
      <c r="G666" s="60" t="s">
        <v>1616</v>
      </c>
      <c r="H666" s="64"/>
      <c r="I666" s="63"/>
      <c r="J666" s="53"/>
      <c r="K666" s="53"/>
      <c r="L666" s="53"/>
      <c r="M666" s="53"/>
      <c r="N666" s="53"/>
      <c r="O666" s="53"/>
      <c r="P666" s="53"/>
      <c r="Q666" s="53"/>
      <c r="R666" s="53"/>
      <c r="S666" s="53"/>
      <c r="T666" s="53"/>
      <c r="U666" s="53"/>
      <c r="V666" s="53"/>
      <c r="W666" s="53"/>
      <c r="X666" s="53"/>
      <c r="Y666" s="53"/>
      <c r="Z666" s="53"/>
    </row>
    <row r="667" spans="1:26" ht="12.75" customHeight="1">
      <c r="A667" s="53"/>
      <c r="B667" s="60" t="s">
        <v>1462</v>
      </c>
      <c r="C667" s="61" t="s">
        <v>1463</v>
      </c>
      <c r="D667" s="60" t="s">
        <v>1617</v>
      </c>
      <c r="E667" s="60" t="s">
        <v>1618</v>
      </c>
      <c r="F667" s="60" t="s">
        <v>1617</v>
      </c>
      <c r="G667" s="60" t="s">
        <v>1619</v>
      </c>
      <c r="H667" s="64"/>
      <c r="I667" s="63"/>
      <c r="J667" s="53"/>
      <c r="K667" s="53"/>
      <c r="L667" s="53"/>
      <c r="M667" s="53"/>
      <c r="N667" s="53"/>
      <c r="O667" s="53"/>
      <c r="P667" s="53"/>
      <c r="Q667" s="53"/>
      <c r="R667" s="53"/>
      <c r="S667" s="53"/>
      <c r="T667" s="53"/>
      <c r="U667" s="53"/>
      <c r="V667" s="53"/>
      <c r="W667" s="53"/>
      <c r="X667" s="53"/>
      <c r="Y667" s="53"/>
      <c r="Z667" s="53"/>
    </row>
    <row r="668" spans="1:26" ht="12.75" customHeight="1">
      <c r="A668" s="53"/>
      <c r="B668" s="60" t="s">
        <v>1462</v>
      </c>
      <c r="C668" s="61" t="s">
        <v>1463</v>
      </c>
      <c r="D668" s="60" t="s">
        <v>1617</v>
      </c>
      <c r="E668" s="60" t="s">
        <v>1618</v>
      </c>
      <c r="F668" s="60" t="s">
        <v>1620</v>
      </c>
      <c r="G668" s="60" t="s">
        <v>1621</v>
      </c>
      <c r="H668" s="64"/>
      <c r="I668" s="63"/>
      <c r="J668" s="53"/>
      <c r="K668" s="53"/>
      <c r="L668" s="53"/>
      <c r="M668" s="53"/>
      <c r="N668" s="53"/>
      <c r="O668" s="53"/>
      <c r="P668" s="53"/>
      <c r="Q668" s="53"/>
      <c r="R668" s="53"/>
      <c r="S668" s="53"/>
      <c r="T668" s="53"/>
      <c r="U668" s="53"/>
      <c r="V668" s="53"/>
      <c r="W668" s="53"/>
      <c r="X668" s="53"/>
      <c r="Y668" s="53"/>
      <c r="Z668" s="53"/>
    </row>
    <row r="669" spans="1:26" ht="12.75" customHeight="1">
      <c r="A669" s="53"/>
      <c r="B669" s="60" t="s">
        <v>1462</v>
      </c>
      <c r="C669" s="61" t="s">
        <v>1463</v>
      </c>
      <c r="D669" s="60" t="s">
        <v>1617</v>
      </c>
      <c r="E669" s="60" t="s">
        <v>1618</v>
      </c>
      <c r="F669" s="60" t="s">
        <v>1622</v>
      </c>
      <c r="G669" s="60" t="s">
        <v>1623</v>
      </c>
      <c r="H669" s="64"/>
      <c r="I669" s="63"/>
      <c r="J669" s="53"/>
      <c r="K669" s="53"/>
      <c r="L669" s="53"/>
      <c r="M669" s="53"/>
      <c r="N669" s="53"/>
      <c r="O669" s="53"/>
      <c r="P669" s="53"/>
      <c r="Q669" s="53"/>
      <c r="R669" s="53"/>
      <c r="S669" s="53"/>
      <c r="T669" s="53"/>
      <c r="U669" s="53"/>
      <c r="V669" s="53"/>
      <c r="W669" s="53"/>
      <c r="X669" s="53"/>
      <c r="Y669" s="53"/>
      <c r="Z669" s="53"/>
    </row>
    <row r="670" spans="1:26" ht="12.75" customHeight="1">
      <c r="A670" s="53"/>
      <c r="B670" s="60" t="s">
        <v>1462</v>
      </c>
      <c r="C670" s="61" t="s">
        <v>1463</v>
      </c>
      <c r="D670" s="60" t="s">
        <v>1617</v>
      </c>
      <c r="E670" s="60" t="s">
        <v>1618</v>
      </c>
      <c r="F670" s="60" t="s">
        <v>1624</v>
      </c>
      <c r="G670" s="60" t="s">
        <v>1625</v>
      </c>
      <c r="H670" s="64"/>
      <c r="I670" s="63"/>
      <c r="J670" s="53"/>
      <c r="K670" s="53"/>
      <c r="L670" s="53"/>
      <c r="M670" s="53"/>
      <c r="N670" s="53"/>
      <c r="O670" s="53"/>
      <c r="P670" s="53"/>
      <c r="Q670" s="53"/>
      <c r="R670" s="53"/>
      <c r="S670" s="53"/>
      <c r="T670" s="53"/>
      <c r="U670" s="53"/>
      <c r="V670" s="53"/>
      <c r="W670" s="53"/>
      <c r="X670" s="53"/>
      <c r="Y670" s="53"/>
      <c r="Z670" s="53"/>
    </row>
    <row r="671" spans="1:26" ht="12.75" customHeight="1">
      <c r="A671" s="53"/>
      <c r="B671" s="60" t="s">
        <v>1462</v>
      </c>
      <c r="C671" s="61" t="s">
        <v>1463</v>
      </c>
      <c r="D671" s="60" t="s">
        <v>1617</v>
      </c>
      <c r="E671" s="60" t="s">
        <v>1618</v>
      </c>
      <c r="F671" s="60" t="s">
        <v>1626</v>
      </c>
      <c r="G671" s="60" t="s">
        <v>1627</v>
      </c>
      <c r="H671" s="64"/>
      <c r="I671" s="63"/>
      <c r="J671" s="53"/>
      <c r="K671" s="53"/>
      <c r="L671" s="53"/>
      <c r="M671" s="53"/>
      <c r="N671" s="53"/>
      <c r="O671" s="53"/>
      <c r="P671" s="53"/>
      <c r="Q671" s="53"/>
      <c r="R671" s="53"/>
      <c r="S671" s="53"/>
      <c r="T671" s="53"/>
      <c r="U671" s="53"/>
      <c r="V671" s="53"/>
      <c r="W671" s="53"/>
      <c r="X671" s="53"/>
      <c r="Y671" s="53"/>
      <c r="Z671" s="53"/>
    </row>
    <row r="672" spans="1:26" ht="12.75" customHeight="1">
      <c r="A672" s="53"/>
      <c r="B672" s="60" t="s">
        <v>1462</v>
      </c>
      <c r="C672" s="61" t="s">
        <v>1463</v>
      </c>
      <c r="D672" s="60" t="s">
        <v>1617</v>
      </c>
      <c r="E672" s="60" t="s">
        <v>1618</v>
      </c>
      <c r="F672" s="60" t="s">
        <v>1628</v>
      </c>
      <c r="G672" s="60" t="s">
        <v>1629</v>
      </c>
      <c r="H672" s="64"/>
      <c r="I672" s="63"/>
      <c r="J672" s="53"/>
      <c r="K672" s="53"/>
      <c r="L672" s="53"/>
      <c r="M672" s="53"/>
      <c r="N672" s="53"/>
      <c r="O672" s="53"/>
      <c r="P672" s="53"/>
      <c r="Q672" s="53"/>
      <c r="R672" s="53"/>
      <c r="S672" s="53"/>
      <c r="T672" s="53"/>
      <c r="U672" s="53"/>
      <c r="V672" s="53"/>
      <c r="W672" s="53"/>
      <c r="X672" s="53"/>
      <c r="Y672" s="53"/>
      <c r="Z672" s="53"/>
    </row>
    <row r="673" spans="1:26" ht="12.75" customHeight="1">
      <c r="A673" s="53"/>
      <c r="B673" s="60" t="s">
        <v>1462</v>
      </c>
      <c r="C673" s="61" t="s">
        <v>1463</v>
      </c>
      <c r="D673" s="60" t="s">
        <v>1617</v>
      </c>
      <c r="E673" s="60" t="s">
        <v>1618</v>
      </c>
      <c r="F673" s="60" t="s">
        <v>1630</v>
      </c>
      <c r="G673" s="60" t="s">
        <v>1631</v>
      </c>
      <c r="H673" s="64"/>
      <c r="I673" s="63"/>
      <c r="J673" s="53"/>
      <c r="K673" s="53"/>
      <c r="L673" s="53"/>
      <c r="M673" s="53"/>
      <c r="N673" s="53"/>
      <c r="O673" s="53"/>
      <c r="P673" s="53"/>
      <c r="Q673" s="53"/>
      <c r="R673" s="53"/>
      <c r="S673" s="53"/>
      <c r="T673" s="53"/>
      <c r="U673" s="53"/>
      <c r="V673" s="53"/>
      <c r="W673" s="53"/>
      <c r="X673" s="53"/>
      <c r="Y673" s="53"/>
      <c r="Z673" s="53"/>
    </row>
    <row r="674" spans="1:26" ht="12.75" customHeight="1">
      <c r="A674" s="53"/>
      <c r="B674" s="60" t="s">
        <v>1462</v>
      </c>
      <c r="C674" s="61" t="s">
        <v>1463</v>
      </c>
      <c r="D674" s="60" t="s">
        <v>1617</v>
      </c>
      <c r="E674" s="60" t="s">
        <v>1618</v>
      </c>
      <c r="F674" s="60" t="s">
        <v>1632</v>
      </c>
      <c r="G674" s="60" t="s">
        <v>1633</v>
      </c>
      <c r="H674" s="64"/>
      <c r="I674" s="63"/>
      <c r="J674" s="53"/>
      <c r="K674" s="53"/>
      <c r="L674" s="53"/>
      <c r="M674" s="53"/>
      <c r="N674" s="53"/>
      <c r="O674" s="53"/>
      <c r="P674" s="53"/>
      <c r="Q674" s="53"/>
      <c r="R674" s="53"/>
      <c r="S674" s="53"/>
      <c r="T674" s="53"/>
      <c r="U674" s="53"/>
      <c r="V674" s="53"/>
      <c r="W674" s="53"/>
      <c r="X674" s="53"/>
      <c r="Y674" s="53"/>
      <c r="Z674" s="53"/>
    </row>
    <row r="675" spans="1:26" ht="12.75" customHeight="1">
      <c r="A675" s="53"/>
      <c r="B675" s="60" t="s">
        <v>1462</v>
      </c>
      <c r="C675" s="61" t="s">
        <v>1463</v>
      </c>
      <c r="D675" s="60" t="s">
        <v>1617</v>
      </c>
      <c r="E675" s="60" t="s">
        <v>1618</v>
      </c>
      <c r="F675" s="60" t="s">
        <v>1047</v>
      </c>
      <c r="G675" s="60" t="s">
        <v>1634</v>
      </c>
      <c r="H675" s="64"/>
      <c r="I675" s="63"/>
      <c r="J675" s="53"/>
      <c r="K675" s="53"/>
      <c r="L675" s="53"/>
      <c r="M675" s="53"/>
      <c r="N675" s="53"/>
      <c r="O675" s="53"/>
      <c r="P675" s="53"/>
      <c r="Q675" s="53"/>
      <c r="R675" s="53"/>
      <c r="S675" s="53"/>
      <c r="T675" s="53"/>
      <c r="U675" s="53"/>
      <c r="V675" s="53"/>
      <c r="W675" s="53"/>
      <c r="X675" s="53"/>
      <c r="Y675" s="53"/>
      <c r="Z675" s="53"/>
    </row>
    <row r="676" spans="1:26" ht="12.75" customHeight="1">
      <c r="A676" s="53"/>
      <c r="B676" s="60" t="s">
        <v>1462</v>
      </c>
      <c r="C676" s="61" t="s">
        <v>1463</v>
      </c>
      <c r="D676" s="60" t="s">
        <v>1617</v>
      </c>
      <c r="E676" s="60" t="s">
        <v>1618</v>
      </c>
      <c r="F676" s="60" t="s">
        <v>1635</v>
      </c>
      <c r="G676" s="60" t="s">
        <v>1636</v>
      </c>
      <c r="H676" s="64"/>
      <c r="I676" s="63"/>
      <c r="J676" s="53"/>
      <c r="K676" s="53"/>
      <c r="L676" s="53"/>
      <c r="M676" s="53"/>
      <c r="N676" s="53"/>
      <c r="O676" s="53"/>
      <c r="P676" s="53"/>
      <c r="Q676" s="53"/>
      <c r="R676" s="53"/>
      <c r="S676" s="53"/>
      <c r="T676" s="53"/>
      <c r="U676" s="53"/>
      <c r="V676" s="53"/>
      <c r="W676" s="53"/>
      <c r="X676" s="53"/>
      <c r="Y676" s="53"/>
      <c r="Z676" s="53"/>
    </row>
    <row r="677" spans="1:26" ht="12.75" customHeight="1">
      <c r="A677" s="53"/>
      <c r="B677" s="60" t="s">
        <v>1462</v>
      </c>
      <c r="C677" s="61" t="s">
        <v>1463</v>
      </c>
      <c r="D677" s="60" t="s">
        <v>1617</v>
      </c>
      <c r="E677" s="60" t="s">
        <v>1618</v>
      </c>
      <c r="F677" s="60" t="s">
        <v>1637</v>
      </c>
      <c r="G677" s="60" t="s">
        <v>1638</v>
      </c>
      <c r="H677" s="64"/>
      <c r="I677" s="63"/>
      <c r="J677" s="53"/>
      <c r="K677" s="53"/>
      <c r="L677" s="53"/>
      <c r="M677" s="53"/>
      <c r="N677" s="53"/>
      <c r="O677" s="53"/>
      <c r="P677" s="53"/>
      <c r="Q677" s="53"/>
      <c r="R677" s="53"/>
      <c r="S677" s="53"/>
      <c r="T677" s="53"/>
      <c r="U677" s="53"/>
      <c r="V677" s="53"/>
      <c r="W677" s="53"/>
      <c r="X677" s="53"/>
      <c r="Y677" s="53"/>
      <c r="Z677" s="53"/>
    </row>
    <row r="678" spans="1:26" ht="12.75" customHeight="1">
      <c r="A678" s="53"/>
      <c r="B678" s="60" t="s">
        <v>1462</v>
      </c>
      <c r="C678" s="61" t="s">
        <v>1463</v>
      </c>
      <c r="D678" s="60" t="s">
        <v>1639</v>
      </c>
      <c r="E678" s="60" t="s">
        <v>1640</v>
      </c>
      <c r="F678" s="60" t="s">
        <v>1639</v>
      </c>
      <c r="G678" s="60" t="s">
        <v>1641</v>
      </c>
      <c r="H678" s="64"/>
      <c r="I678" s="63"/>
      <c r="J678" s="53"/>
      <c r="K678" s="53"/>
      <c r="L678" s="53"/>
      <c r="M678" s="53"/>
      <c r="N678" s="53"/>
      <c r="O678" s="53"/>
      <c r="P678" s="53"/>
      <c r="Q678" s="53"/>
      <c r="R678" s="53"/>
      <c r="S678" s="53"/>
      <c r="T678" s="53"/>
      <c r="U678" s="53"/>
      <c r="V678" s="53"/>
      <c r="W678" s="53"/>
      <c r="X678" s="53"/>
      <c r="Y678" s="53"/>
      <c r="Z678" s="53"/>
    </row>
    <row r="679" spans="1:26" ht="12.75" customHeight="1">
      <c r="A679" s="53"/>
      <c r="B679" s="60" t="s">
        <v>1462</v>
      </c>
      <c r="C679" s="61" t="s">
        <v>1463</v>
      </c>
      <c r="D679" s="60" t="s">
        <v>1639</v>
      </c>
      <c r="E679" s="60" t="s">
        <v>1640</v>
      </c>
      <c r="F679" s="60" t="s">
        <v>1642</v>
      </c>
      <c r="G679" s="60" t="s">
        <v>1643</v>
      </c>
      <c r="H679" s="64"/>
      <c r="I679" s="63"/>
      <c r="J679" s="53"/>
      <c r="K679" s="53"/>
      <c r="L679" s="53"/>
      <c r="M679" s="53"/>
      <c r="N679" s="53"/>
      <c r="O679" s="53"/>
      <c r="P679" s="53"/>
      <c r="Q679" s="53"/>
      <c r="R679" s="53"/>
      <c r="S679" s="53"/>
      <c r="T679" s="53"/>
      <c r="U679" s="53"/>
      <c r="V679" s="53"/>
      <c r="W679" s="53"/>
      <c r="X679" s="53"/>
      <c r="Y679" s="53"/>
      <c r="Z679" s="53"/>
    </row>
    <row r="680" spans="1:26" ht="12.75" customHeight="1">
      <c r="A680" s="53"/>
      <c r="B680" s="60" t="s">
        <v>1462</v>
      </c>
      <c r="C680" s="61" t="s">
        <v>1463</v>
      </c>
      <c r="D680" s="60" t="s">
        <v>1639</v>
      </c>
      <c r="E680" s="60" t="s">
        <v>1640</v>
      </c>
      <c r="F680" s="60" t="s">
        <v>1644</v>
      </c>
      <c r="G680" s="60" t="s">
        <v>1645</v>
      </c>
      <c r="H680" s="64"/>
      <c r="I680" s="63"/>
      <c r="J680" s="53"/>
      <c r="K680" s="53"/>
      <c r="L680" s="53"/>
      <c r="M680" s="53"/>
      <c r="N680" s="53"/>
      <c r="O680" s="53"/>
      <c r="P680" s="53"/>
      <c r="Q680" s="53"/>
      <c r="R680" s="53"/>
      <c r="S680" s="53"/>
      <c r="T680" s="53"/>
      <c r="U680" s="53"/>
      <c r="V680" s="53"/>
      <c r="W680" s="53"/>
      <c r="X680" s="53"/>
      <c r="Y680" s="53"/>
      <c r="Z680" s="53"/>
    </row>
    <row r="681" spans="1:26" ht="12.75" customHeight="1">
      <c r="A681" s="53"/>
      <c r="B681" s="60" t="s">
        <v>1462</v>
      </c>
      <c r="C681" s="61" t="s">
        <v>1463</v>
      </c>
      <c r="D681" s="60" t="s">
        <v>1646</v>
      </c>
      <c r="E681" s="60" t="s">
        <v>1647</v>
      </c>
      <c r="F681" s="60" t="s">
        <v>1646</v>
      </c>
      <c r="G681" s="60" t="s">
        <v>1648</v>
      </c>
      <c r="H681" s="64"/>
      <c r="I681" s="63"/>
      <c r="J681" s="53"/>
      <c r="K681" s="53"/>
      <c r="L681" s="53"/>
      <c r="M681" s="53"/>
      <c r="N681" s="53"/>
      <c r="O681" s="53"/>
      <c r="P681" s="53"/>
      <c r="Q681" s="53"/>
      <c r="R681" s="53"/>
      <c r="S681" s="53"/>
      <c r="T681" s="53"/>
      <c r="U681" s="53"/>
      <c r="V681" s="53"/>
      <c r="W681" s="53"/>
      <c r="X681" s="53"/>
      <c r="Y681" s="53"/>
      <c r="Z681" s="53"/>
    </row>
    <row r="682" spans="1:26" ht="12.75" customHeight="1">
      <c r="A682" s="53"/>
      <c r="B682" s="60" t="s">
        <v>1462</v>
      </c>
      <c r="C682" s="61" t="s">
        <v>1463</v>
      </c>
      <c r="D682" s="60" t="s">
        <v>1646</v>
      </c>
      <c r="E682" s="60" t="s">
        <v>1647</v>
      </c>
      <c r="F682" s="60" t="s">
        <v>1649</v>
      </c>
      <c r="G682" s="60" t="s">
        <v>1650</v>
      </c>
      <c r="H682" s="64"/>
      <c r="I682" s="63"/>
      <c r="J682" s="53"/>
      <c r="K682" s="53"/>
      <c r="L682" s="53"/>
      <c r="M682" s="53"/>
      <c r="N682" s="53"/>
      <c r="O682" s="53"/>
      <c r="P682" s="53"/>
      <c r="Q682" s="53"/>
      <c r="R682" s="53"/>
      <c r="S682" s="53"/>
      <c r="T682" s="53"/>
      <c r="U682" s="53"/>
      <c r="V682" s="53"/>
      <c r="W682" s="53"/>
      <c r="X682" s="53"/>
      <c r="Y682" s="53"/>
      <c r="Z682" s="53"/>
    </row>
    <row r="683" spans="1:26" ht="12.75" customHeight="1">
      <c r="A683" s="53"/>
      <c r="B683" s="60" t="s">
        <v>1462</v>
      </c>
      <c r="C683" s="61" t="s">
        <v>1463</v>
      </c>
      <c r="D683" s="60" t="s">
        <v>1646</v>
      </c>
      <c r="E683" s="60" t="s">
        <v>1647</v>
      </c>
      <c r="F683" s="60" t="s">
        <v>1651</v>
      </c>
      <c r="G683" s="60" t="s">
        <v>1652</v>
      </c>
      <c r="H683" s="64"/>
      <c r="I683" s="63"/>
      <c r="J683" s="53"/>
      <c r="K683" s="53"/>
      <c r="L683" s="53"/>
      <c r="M683" s="53"/>
      <c r="N683" s="53"/>
      <c r="O683" s="53"/>
      <c r="P683" s="53"/>
      <c r="Q683" s="53"/>
      <c r="R683" s="53"/>
      <c r="S683" s="53"/>
      <c r="T683" s="53"/>
      <c r="U683" s="53"/>
      <c r="V683" s="53"/>
      <c r="W683" s="53"/>
      <c r="X683" s="53"/>
      <c r="Y683" s="53"/>
      <c r="Z683" s="53"/>
    </row>
    <row r="684" spans="1:26" ht="12.75" customHeight="1">
      <c r="A684" s="53"/>
      <c r="B684" s="60" t="s">
        <v>1462</v>
      </c>
      <c r="C684" s="61" t="s">
        <v>1463</v>
      </c>
      <c r="D684" s="60" t="s">
        <v>1646</v>
      </c>
      <c r="E684" s="60" t="s">
        <v>1647</v>
      </c>
      <c r="F684" s="60" t="s">
        <v>1653</v>
      </c>
      <c r="G684" s="60" t="s">
        <v>1654</v>
      </c>
      <c r="H684" s="64"/>
      <c r="I684" s="63"/>
      <c r="J684" s="53"/>
      <c r="K684" s="53"/>
      <c r="L684" s="53"/>
      <c r="M684" s="53"/>
      <c r="N684" s="53"/>
      <c r="O684" s="53"/>
      <c r="P684" s="53"/>
      <c r="Q684" s="53"/>
      <c r="R684" s="53"/>
      <c r="S684" s="53"/>
      <c r="T684" s="53"/>
      <c r="U684" s="53"/>
      <c r="V684" s="53"/>
      <c r="W684" s="53"/>
      <c r="X684" s="53"/>
      <c r="Y684" s="53"/>
      <c r="Z684" s="53"/>
    </row>
    <row r="685" spans="1:26" ht="12.75" customHeight="1">
      <c r="A685" s="53"/>
      <c r="B685" s="60" t="s">
        <v>1462</v>
      </c>
      <c r="C685" s="61" t="s">
        <v>1463</v>
      </c>
      <c r="D685" s="60" t="s">
        <v>1646</v>
      </c>
      <c r="E685" s="60" t="s">
        <v>1647</v>
      </c>
      <c r="F685" s="60" t="s">
        <v>1655</v>
      </c>
      <c r="G685" s="60" t="s">
        <v>1656</v>
      </c>
      <c r="H685" s="64"/>
      <c r="I685" s="63"/>
      <c r="J685" s="53"/>
      <c r="K685" s="53"/>
      <c r="L685" s="53"/>
      <c r="M685" s="53"/>
      <c r="N685" s="53"/>
      <c r="O685" s="53"/>
      <c r="P685" s="53"/>
      <c r="Q685" s="53"/>
      <c r="R685" s="53"/>
      <c r="S685" s="53"/>
      <c r="T685" s="53"/>
      <c r="U685" s="53"/>
      <c r="V685" s="53"/>
      <c r="W685" s="53"/>
      <c r="X685" s="53"/>
      <c r="Y685" s="53"/>
      <c r="Z685" s="53"/>
    </row>
    <row r="686" spans="1:26" ht="12.75" customHeight="1">
      <c r="A686" s="53"/>
      <c r="B686" s="60" t="s">
        <v>1462</v>
      </c>
      <c r="C686" s="61" t="s">
        <v>1463</v>
      </c>
      <c r="D686" s="60" t="s">
        <v>1646</v>
      </c>
      <c r="E686" s="60" t="s">
        <v>1647</v>
      </c>
      <c r="F686" s="60" t="s">
        <v>1657</v>
      </c>
      <c r="G686" s="60" t="s">
        <v>1658</v>
      </c>
      <c r="H686" s="64"/>
      <c r="I686" s="63"/>
      <c r="J686" s="53"/>
      <c r="K686" s="53"/>
      <c r="L686" s="53"/>
      <c r="M686" s="53"/>
      <c r="N686" s="53"/>
      <c r="O686" s="53"/>
      <c r="P686" s="53"/>
      <c r="Q686" s="53"/>
      <c r="R686" s="53"/>
      <c r="S686" s="53"/>
      <c r="T686" s="53"/>
      <c r="U686" s="53"/>
      <c r="V686" s="53"/>
      <c r="W686" s="53"/>
      <c r="X686" s="53"/>
      <c r="Y686" s="53"/>
      <c r="Z686" s="53"/>
    </row>
    <row r="687" spans="1:26" ht="12.75" customHeight="1">
      <c r="A687" s="53"/>
      <c r="B687" s="60" t="s">
        <v>1462</v>
      </c>
      <c r="C687" s="61" t="s">
        <v>1463</v>
      </c>
      <c r="D687" s="60" t="s">
        <v>1646</v>
      </c>
      <c r="E687" s="60" t="s">
        <v>1647</v>
      </c>
      <c r="F687" s="60" t="s">
        <v>1659</v>
      </c>
      <c r="G687" s="60" t="s">
        <v>1660</v>
      </c>
      <c r="H687" s="64"/>
      <c r="I687" s="63"/>
      <c r="J687" s="53"/>
      <c r="K687" s="53"/>
      <c r="L687" s="53"/>
      <c r="M687" s="53"/>
      <c r="N687" s="53"/>
      <c r="O687" s="53"/>
      <c r="P687" s="53"/>
      <c r="Q687" s="53"/>
      <c r="R687" s="53"/>
      <c r="S687" s="53"/>
      <c r="T687" s="53"/>
      <c r="U687" s="53"/>
      <c r="V687" s="53"/>
      <c r="W687" s="53"/>
      <c r="X687" s="53"/>
      <c r="Y687" s="53"/>
      <c r="Z687" s="53"/>
    </row>
    <row r="688" spans="1:26" ht="12.75" customHeight="1">
      <c r="A688" s="53"/>
      <c r="B688" s="60" t="s">
        <v>1462</v>
      </c>
      <c r="C688" s="61" t="s">
        <v>1463</v>
      </c>
      <c r="D688" s="60" t="s">
        <v>1661</v>
      </c>
      <c r="E688" s="60" t="s">
        <v>1662</v>
      </c>
      <c r="F688" s="60" t="s">
        <v>1661</v>
      </c>
      <c r="G688" s="60" t="s">
        <v>1663</v>
      </c>
      <c r="H688" s="64"/>
      <c r="I688" s="63"/>
      <c r="J688" s="53"/>
      <c r="K688" s="53"/>
      <c r="L688" s="53"/>
      <c r="M688" s="53"/>
      <c r="N688" s="53"/>
      <c r="O688" s="53"/>
      <c r="P688" s="53"/>
      <c r="Q688" s="53"/>
      <c r="R688" s="53"/>
      <c r="S688" s="53"/>
      <c r="T688" s="53"/>
      <c r="U688" s="53"/>
      <c r="V688" s="53"/>
      <c r="W688" s="53"/>
      <c r="X688" s="53"/>
      <c r="Y688" s="53"/>
      <c r="Z688" s="53"/>
    </row>
    <row r="689" spans="1:26" ht="12.75" customHeight="1">
      <c r="A689" s="53"/>
      <c r="B689" s="60" t="s">
        <v>1462</v>
      </c>
      <c r="C689" s="61" t="s">
        <v>1463</v>
      </c>
      <c r="D689" s="60" t="s">
        <v>1661</v>
      </c>
      <c r="E689" s="60" t="s">
        <v>1662</v>
      </c>
      <c r="F689" s="60" t="s">
        <v>1664</v>
      </c>
      <c r="G689" s="60" t="s">
        <v>1665</v>
      </c>
      <c r="H689" s="64"/>
      <c r="I689" s="63"/>
      <c r="J689" s="53"/>
      <c r="K689" s="53"/>
      <c r="L689" s="53"/>
      <c r="M689" s="53"/>
      <c r="N689" s="53"/>
      <c r="O689" s="53"/>
      <c r="P689" s="53"/>
      <c r="Q689" s="53"/>
      <c r="R689" s="53"/>
      <c r="S689" s="53"/>
      <c r="T689" s="53"/>
      <c r="U689" s="53"/>
      <c r="V689" s="53"/>
      <c r="W689" s="53"/>
      <c r="X689" s="53"/>
      <c r="Y689" s="53"/>
      <c r="Z689" s="53"/>
    </row>
    <row r="690" spans="1:26" ht="12.75" customHeight="1">
      <c r="A690" s="53"/>
      <c r="B690" s="60" t="s">
        <v>1462</v>
      </c>
      <c r="C690" s="61" t="s">
        <v>1463</v>
      </c>
      <c r="D690" s="60" t="s">
        <v>1661</v>
      </c>
      <c r="E690" s="60" t="s">
        <v>1662</v>
      </c>
      <c r="F690" s="60" t="s">
        <v>1666</v>
      </c>
      <c r="G690" s="60" t="s">
        <v>1667</v>
      </c>
      <c r="H690" s="64"/>
      <c r="I690" s="63"/>
      <c r="J690" s="53"/>
      <c r="K690" s="53"/>
      <c r="L690" s="53"/>
      <c r="M690" s="53"/>
      <c r="N690" s="53"/>
      <c r="O690" s="53"/>
      <c r="P690" s="53"/>
      <c r="Q690" s="53"/>
      <c r="R690" s="53"/>
      <c r="S690" s="53"/>
      <c r="T690" s="53"/>
      <c r="U690" s="53"/>
      <c r="V690" s="53"/>
      <c r="W690" s="53"/>
      <c r="X690" s="53"/>
      <c r="Y690" s="53"/>
      <c r="Z690" s="53"/>
    </row>
    <row r="691" spans="1:26" ht="12.75" customHeight="1">
      <c r="A691" s="53"/>
      <c r="B691" s="60" t="s">
        <v>1462</v>
      </c>
      <c r="C691" s="61" t="s">
        <v>1463</v>
      </c>
      <c r="D691" s="60" t="s">
        <v>1661</v>
      </c>
      <c r="E691" s="60" t="s">
        <v>1662</v>
      </c>
      <c r="F691" s="60" t="s">
        <v>1668</v>
      </c>
      <c r="G691" s="60" t="s">
        <v>1669</v>
      </c>
      <c r="H691" s="64"/>
      <c r="I691" s="63"/>
      <c r="J691" s="53"/>
      <c r="K691" s="53"/>
      <c r="L691" s="53"/>
      <c r="M691" s="53"/>
      <c r="N691" s="53"/>
      <c r="O691" s="53"/>
      <c r="P691" s="53"/>
      <c r="Q691" s="53"/>
      <c r="R691" s="53"/>
      <c r="S691" s="53"/>
      <c r="T691" s="53"/>
      <c r="U691" s="53"/>
      <c r="V691" s="53"/>
      <c r="W691" s="53"/>
      <c r="X691" s="53"/>
      <c r="Y691" s="53"/>
      <c r="Z691" s="53"/>
    </row>
    <row r="692" spans="1:26" ht="12.75" customHeight="1">
      <c r="A692" s="53"/>
      <c r="B692" s="60" t="s">
        <v>1462</v>
      </c>
      <c r="C692" s="61" t="s">
        <v>1463</v>
      </c>
      <c r="D692" s="60" t="s">
        <v>1670</v>
      </c>
      <c r="E692" s="60" t="s">
        <v>1671</v>
      </c>
      <c r="F692" s="60" t="s">
        <v>1670</v>
      </c>
      <c r="G692" s="60" t="s">
        <v>1672</v>
      </c>
      <c r="H692" s="64"/>
      <c r="I692" s="63"/>
      <c r="J692" s="53"/>
      <c r="K692" s="53"/>
      <c r="L692" s="53"/>
      <c r="M692" s="53"/>
      <c r="N692" s="53"/>
      <c r="O692" s="53"/>
      <c r="P692" s="53"/>
      <c r="Q692" s="53"/>
      <c r="R692" s="53"/>
      <c r="S692" s="53"/>
      <c r="T692" s="53"/>
      <c r="U692" s="53"/>
      <c r="V692" s="53"/>
      <c r="W692" s="53"/>
      <c r="X692" s="53"/>
      <c r="Y692" s="53"/>
      <c r="Z692" s="53"/>
    </row>
    <row r="693" spans="1:26" ht="12.75" customHeight="1">
      <c r="A693" s="53"/>
      <c r="B693" s="60" t="s">
        <v>1462</v>
      </c>
      <c r="C693" s="61" t="s">
        <v>1463</v>
      </c>
      <c r="D693" s="60" t="s">
        <v>1670</v>
      </c>
      <c r="E693" s="60" t="s">
        <v>1671</v>
      </c>
      <c r="F693" s="60" t="s">
        <v>1673</v>
      </c>
      <c r="G693" s="60" t="s">
        <v>1674</v>
      </c>
      <c r="H693" s="64"/>
      <c r="I693" s="63"/>
      <c r="J693" s="53"/>
      <c r="K693" s="53"/>
      <c r="L693" s="53"/>
      <c r="M693" s="53"/>
      <c r="N693" s="53"/>
      <c r="O693" s="53"/>
      <c r="P693" s="53"/>
      <c r="Q693" s="53"/>
      <c r="R693" s="53"/>
      <c r="S693" s="53"/>
      <c r="T693" s="53"/>
      <c r="U693" s="53"/>
      <c r="V693" s="53"/>
      <c r="W693" s="53"/>
      <c r="X693" s="53"/>
      <c r="Y693" s="53"/>
      <c r="Z693" s="53"/>
    </row>
    <row r="694" spans="1:26" ht="12.75" customHeight="1">
      <c r="A694" s="53"/>
      <c r="B694" s="60" t="s">
        <v>1462</v>
      </c>
      <c r="C694" s="61" t="s">
        <v>1463</v>
      </c>
      <c r="D694" s="60" t="s">
        <v>1670</v>
      </c>
      <c r="E694" s="60" t="s">
        <v>1671</v>
      </c>
      <c r="F694" s="60" t="s">
        <v>1675</v>
      </c>
      <c r="G694" s="60" t="s">
        <v>1676</v>
      </c>
      <c r="H694" s="64"/>
      <c r="I694" s="63"/>
      <c r="J694" s="53"/>
      <c r="K694" s="53"/>
      <c r="L694" s="53"/>
      <c r="M694" s="53"/>
      <c r="N694" s="53"/>
      <c r="O694" s="53"/>
      <c r="P694" s="53"/>
      <c r="Q694" s="53"/>
      <c r="R694" s="53"/>
      <c r="S694" s="53"/>
      <c r="T694" s="53"/>
      <c r="U694" s="53"/>
      <c r="V694" s="53"/>
      <c r="W694" s="53"/>
      <c r="X694" s="53"/>
      <c r="Y694" s="53"/>
      <c r="Z694" s="53"/>
    </row>
    <row r="695" spans="1:26" ht="12.75" customHeight="1">
      <c r="A695" s="53"/>
      <c r="B695" s="60" t="s">
        <v>1462</v>
      </c>
      <c r="C695" s="61" t="s">
        <v>1463</v>
      </c>
      <c r="D695" s="60" t="s">
        <v>1677</v>
      </c>
      <c r="E695" s="60" t="s">
        <v>1678</v>
      </c>
      <c r="F695" s="60" t="s">
        <v>1677</v>
      </c>
      <c r="G695" s="60" t="s">
        <v>1679</v>
      </c>
      <c r="H695" s="64"/>
      <c r="I695" s="63"/>
      <c r="J695" s="53"/>
      <c r="K695" s="53"/>
      <c r="L695" s="53"/>
      <c r="M695" s="53"/>
      <c r="N695" s="53"/>
      <c r="O695" s="53"/>
      <c r="P695" s="53"/>
      <c r="Q695" s="53"/>
      <c r="R695" s="53"/>
      <c r="S695" s="53"/>
      <c r="T695" s="53"/>
      <c r="U695" s="53"/>
      <c r="V695" s="53"/>
      <c r="W695" s="53"/>
      <c r="X695" s="53"/>
      <c r="Y695" s="53"/>
      <c r="Z695" s="53"/>
    </row>
    <row r="696" spans="1:26" ht="12.75" customHeight="1">
      <c r="A696" s="53"/>
      <c r="B696" s="60" t="s">
        <v>1462</v>
      </c>
      <c r="C696" s="61" t="s">
        <v>1463</v>
      </c>
      <c r="D696" s="60" t="s">
        <v>1677</v>
      </c>
      <c r="E696" s="60" t="s">
        <v>1678</v>
      </c>
      <c r="F696" s="60" t="s">
        <v>1680</v>
      </c>
      <c r="G696" s="60" t="s">
        <v>1681</v>
      </c>
      <c r="H696" s="64"/>
      <c r="I696" s="63"/>
      <c r="J696" s="53"/>
      <c r="K696" s="53"/>
      <c r="L696" s="53"/>
      <c r="M696" s="53"/>
      <c r="N696" s="53"/>
      <c r="O696" s="53"/>
      <c r="P696" s="53"/>
      <c r="Q696" s="53"/>
      <c r="R696" s="53"/>
      <c r="S696" s="53"/>
      <c r="T696" s="53"/>
      <c r="U696" s="53"/>
      <c r="V696" s="53"/>
      <c r="W696" s="53"/>
      <c r="X696" s="53"/>
      <c r="Y696" s="53"/>
      <c r="Z696" s="53"/>
    </row>
    <row r="697" spans="1:26" ht="12.75" customHeight="1">
      <c r="A697" s="53"/>
      <c r="B697" s="60" t="s">
        <v>1682</v>
      </c>
      <c r="C697" s="61" t="s">
        <v>1683</v>
      </c>
      <c r="D697" s="60" t="s">
        <v>1684</v>
      </c>
      <c r="E697" s="60" t="s">
        <v>1685</v>
      </c>
      <c r="F697" s="60" t="s">
        <v>1684</v>
      </c>
      <c r="G697" s="60" t="s">
        <v>1686</v>
      </c>
      <c r="H697" s="64" t="s">
        <v>1687</v>
      </c>
      <c r="I697" s="63" t="s">
        <v>1688</v>
      </c>
      <c r="J697" s="53"/>
      <c r="K697" s="53"/>
      <c r="L697" s="53"/>
      <c r="M697" s="53"/>
      <c r="N697" s="53"/>
      <c r="O697" s="53"/>
      <c r="P697" s="53"/>
      <c r="Q697" s="53"/>
      <c r="R697" s="53"/>
      <c r="S697" s="53"/>
      <c r="T697" s="53"/>
      <c r="U697" s="53"/>
      <c r="V697" s="53"/>
      <c r="W697" s="53"/>
      <c r="X697" s="53"/>
      <c r="Y697" s="53"/>
      <c r="Z697" s="53"/>
    </row>
    <row r="698" spans="1:26" ht="12.75" customHeight="1">
      <c r="A698" s="53"/>
      <c r="B698" s="60" t="s">
        <v>1682</v>
      </c>
      <c r="C698" s="61" t="s">
        <v>1683</v>
      </c>
      <c r="D698" s="60" t="s">
        <v>1684</v>
      </c>
      <c r="E698" s="60" t="s">
        <v>1685</v>
      </c>
      <c r="F698" s="60" t="s">
        <v>1684</v>
      </c>
      <c r="G698" s="60" t="s">
        <v>1686</v>
      </c>
      <c r="H698" s="64" t="s">
        <v>1689</v>
      </c>
      <c r="I698" s="63" t="s">
        <v>1690</v>
      </c>
      <c r="J698" s="53"/>
      <c r="K698" s="53"/>
      <c r="L698" s="53"/>
      <c r="M698" s="53"/>
      <c r="N698" s="53"/>
      <c r="O698" s="53"/>
      <c r="P698" s="53"/>
      <c r="Q698" s="53"/>
      <c r="R698" s="53"/>
      <c r="S698" s="53"/>
      <c r="T698" s="53"/>
      <c r="U698" s="53"/>
      <c r="V698" s="53"/>
      <c r="W698" s="53"/>
      <c r="X698" s="53"/>
      <c r="Y698" s="53"/>
      <c r="Z698" s="53"/>
    </row>
    <row r="699" spans="1:26" ht="12.75" customHeight="1">
      <c r="A699" s="53"/>
      <c r="B699" s="60" t="s">
        <v>1682</v>
      </c>
      <c r="C699" s="61" t="s">
        <v>1683</v>
      </c>
      <c r="D699" s="60" t="s">
        <v>1684</v>
      </c>
      <c r="E699" s="60" t="s">
        <v>1685</v>
      </c>
      <c r="F699" s="60" t="s">
        <v>1684</v>
      </c>
      <c r="G699" s="60" t="s">
        <v>1686</v>
      </c>
      <c r="H699" s="64" t="s">
        <v>1691</v>
      </c>
      <c r="I699" s="63" t="s">
        <v>1692</v>
      </c>
      <c r="J699" s="53"/>
      <c r="K699" s="53"/>
      <c r="L699" s="53"/>
      <c r="M699" s="53"/>
      <c r="N699" s="53"/>
      <c r="O699" s="53"/>
      <c r="P699" s="53"/>
      <c r="Q699" s="53"/>
      <c r="R699" s="53"/>
      <c r="S699" s="53"/>
      <c r="T699" s="53"/>
      <c r="U699" s="53"/>
      <c r="V699" s="53"/>
      <c r="W699" s="53"/>
      <c r="X699" s="53"/>
      <c r="Y699" s="53"/>
      <c r="Z699" s="53"/>
    </row>
    <row r="700" spans="1:26" ht="12.75" customHeight="1">
      <c r="A700" s="53"/>
      <c r="B700" s="60" t="s">
        <v>1682</v>
      </c>
      <c r="C700" s="61" t="s">
        <v>1683</v>
      </c>
      <c r="D700" s="60" t="s">
        <v>1684</v>
      </c>
      <c r="E700" s="60" t="s">
        <v>1685</v>
      </c>
      <c r="F700" s="60" t="s">
        <v>1684</v>
      </c>
      <c r="G700" s="60" t="s">
        <v>1686</v>
      </c>
      <c r="H700" s="64" t="s">
        <v>1693</v>
      </c>
      <c r="I700" s="63" t="s">
        <v>1694</v>
      </c>
      <c r="J700" s="53"/>
      <c r="K700" s="53"/>
      <c r="L700" s="53"/>
      <c r="M700" s="53"/>
      <c r="N700" s="53"/>
      <c r="O700" s="53"/>
      <c r="P700" s="53"/>
      <c r="Q700" s="53"/>
      <c r="R700" s="53"/>
      <c r="S700" s="53"/>
      <c r="T700" s="53"/>
      <c r="U700" s="53"/>
      <c r="V700" s="53"/>
      <c r="W700" s="53"/>
      <c r="X700" s="53"/>
      <c r="Y700" s="53"/>
      <c r="Z700" s="53"/>
    </row>
    <row r="701" spans="1:26" ht="12.75" customHeight="1">
      <c r="A701" s="53"/>
      <c r="B701" s="60" t="s">
        <v>1682</v>
      </c>
      <c r="C701" s="61" t="s">
        <v>1683</v>
      </c>
      <c r="D701" s="60" t="s">
        <v>1684</v>
      </c>
      <c r="E701" s="60" t="s">
        <v>1685</v>
      </c>
      <c r="F701" s="60" t="s">
        <v>1695</v>
      </c>
      <c r="G701" s="60" t="s">
        <v>1696</v>
      </c>
      <c r="H701" s="64"/>
      <c r="I701" s="63"/>
      <c r="J701" s="53"/>
      <c r="K701" s="53"/>
      <c r="L701" s="53"/>
      <c r="M701" s="53"/>
      <c r="N701" s="53"/>
      <c r="O701" s="53"/>
      <c r="P701" s="53"/>
      <c r="Q701" s="53"/>
      <c r="R701" s="53"/>
      <c r="S701" s="53"/>
      <c r="T701" s="53"/>
      <c r="U701" s="53"/>
      <c r="V701" s="53"/>
      <c r="W701" s="53"/>
      <c r="X701" s="53"/>
      <c r="Y701" s="53"/>
      <c r="Z701" s="53"/>
    </row>
    <row r="702" spans="1:26" ht="12.75" customHeight="1">
      <c r="A702" s="53"/>
      <c r="B702" s="60" t="s">
        <v>1682</v>
      </c>
      <c r="C702" s="61" t="s">
        <v>1683</v>
      </c>
      <c r="D702" s="60" t="s">
        <v>1684</v>
      </c>
      <c r="E702" s="60" t="s">
        <v>1685</v>
      </c>
      <c r="F702" s="60" t="s">
        <v>1697</v>
      </c>
      <c r="G702" s="60" t="s">
        <v>1698</v>
      </c>
      <c r="H702" s="64"/>
      <c r="I702" s="63"/>
      <c r="J702" s="53"/>
      <c r="K702" s="53"/>
      <c r="L702" s="53"/>
      <c r="M702" s="53"/>
      <c r="N702" s="53"/>
      <c r="O702" s="53"/>
      <c r="P702" s="53"/>
      <c r="Q702" s="53"/>
      <c r="R702" s="53"/>
      <c r="S702" s="53"/>
      <c r="T702" s="53"/>
      <c r="U702" s="53"/>
      <c r="V702" s="53"/>
      <c r="W702" s="53"/>
      <c r="X702" s="53"/>
      <c r="Y702" s="53"/>
      <c r="Z702" s="53"/>
    </row>
    <row r="703" spans="1:26" ht="12.75" customHeight="1">
      <c r="A703" s="53"/>
      <c r="B703" s="60" t="s">
        <v>1682</v>
      </c>
      <c r="C703" s="61" t="s">
        <v>1683</v>
      </c>
      <c r="D703" s="60" t="s">
        <v>1684</v>
      </c>
      <c r="E703" s="60" t="s">
        <v>1685</v>
      </c>
      <c r="F703" s="60" t="s">
        <v>1699</v>
      </c>
      <c r="G703" s="60" t="s">
        <v>1700</v>
      </c>
      <c r="H703" s="64"/>
      <c r="I703" s="63"/>
      <c r="J703" s="53"/>
      <c r="K703" s="53"/>
      <c r="L703" s="53"/>
      <c r="M703" s="53"/>
      <c r="N703" s="53"/>
      <c r="O703" s="53"/>
      <c r="P703" s="53"/>
      <c r="Q703" s="53"/>
      <c r="R703" s="53"/>
      <c r="S703" s="53"/>
      <c r="T703" s="53"/>
      <c r="U703" s="53"/>
      <c r="V703" s="53"/>
      <c r="W703" s="53"/>
      <c r="X703" s="53"/>
      <c r="Y703" s="53"/>
      <c r="Z703" s="53"/>
    </row>
    <row r="704" spans="1:26" ht="12.75" customHeight="1">
      <c r="A704" s="53"/>
      <c r="B704" s="60" t="s">
        <v>1682</v>
      </c>
      <c r="C704" s="61" t="s">
        <v>1683</v>
      </c>
      <c r="D704" s="60" t="s">
        <v>1684</v>
      </c>
      <c r="E704" s="60" t="s">
        <v>1685</v>
      </c>
      <c r="F704" s="60" t="s">
        <v>308</v>
      </c>
      <c r="G704" s="60" t="s">
        <v>1701</v>
      </c>
      <c r="H704" s="64"/>
      <c r="I704" s="63"/>
      <c r="J704" s="53"/>
      <c r="K704" s="53"/>
      <c r="L704" s="53"/>
      <c r="M704" s="53"/>
      <c r="N704" s="53"/>
      <c r="O704" s="53"/>
      <c r="P704" s="53"/>
      <c r="Q704" s="53"/>
      <c r="R704" s="53"/>
      <c r="S704" s="53"/>
      <c r="T704" s="53"/>
      <c r="U704" s="53"/>
      <c r="V704" s="53"/>
      <c r="W704" s="53"/>
      <c r="X704" s="53"/>
      <c r="Y704" s="53"/>
      <c r="Z704" s="53"/>
    </row>
    <row r="705" spans="1:26" ht="12.75" customHeight="1">
      <c r="A705" s="53"/>
      <c r="B705" s="60" t="s">
        <v>1682</v>
      </c>
      <c r="C705" s="61" t="s">
        <v>1683</v>
      </c>
      <c r="D705" s="60" t="s">
        <v>1702</v>
      </c>
      <c r="E705" s="60" t="s">
        <v>1703</v>
      </c>
      <c r="F705" s="60" t="s">
        <v>1702</v>
      </c>
      <c r="G705" s="60" t="s">
        <v>1704</v>
      </c>
      <c r="H705" s="64"/>
      <c r="I705" s="63"/>
      <c r="J705" s="53"/>
      <c r="K705" s="53"/>
      <c r="L705" s="53"/>
      <c r="M705" s="53"/>
      <c r="N705" s="53"/>
      <c r="O705" s="53"/>
      <c r="P705" s="53"/>
      <c r="Q705" s="53"/>
      <c r="R705" s="53"/>
      <c r="S705" s="53"/>
      <c r="T705" s="53"/>
      <c r="U705" s="53"/>
      <c r="V705" s="53"/>
      <c r="W705" s="53"/>
      <c r="X705" s="53"/>
      <c r="Y705" s="53"/>
      <c r="Z705" s="53"/>
    </row>
    <row r="706" spans="1:26" ht="12.75" customHeight="1">
      <c r="A706" s="53"/>
      <c r="B706" s="60" t="s">
        <v>1682</v>
      </c>
      <c r="C706" s="61" t="s">
        <v>1683</v>
      </c>
      <c r="D706" s="60" t="s">
        <v>1702</v>
      </c>
      <c r="E706" s="60" t="s">
        <v>1703</v>
      </c>
      <c r="F706" s="60" t="s">
        <v>1705</v>
      </c>
      <c r="G706" s="60" t="s">
        <v>1706</v>
      </c>
      <c r="H706" s="64"/>
      <c r="I706" s="63"/>
      <c r="J706" s="53"/>
      <c r="K706" s="53"/>
      <c r="L706" s="53"/>
      <c r="M706" s="53"/>
      <c r="N706" s="53"/>
      <c r="O706" s="53"/>
      <c r="P706" s="53"/>
      <c r="Q706" s="53"/>
      <c r="R706" s="53"/>
      <c r="S706" s="53"/>
      <c r="T706" s="53"/>
      <c r="U706" s="53"/>
      <c r="V706" s="53"/>
      <c r="W706" s="53"/>
      <c r="X706" s="53"/>
      <c r="Y706" s="53"/>
      <c r="Z706" s="53"/>
    </row>
    <row r="707" spans="1:26" ht="12.75" customHeight="1">
      <c r="A707" s="53"/>
      <c r="B707" s="60" t="s">
        <v>1682</v>
      </c>
      <c r="C707" s="61" t="s">
        <v>1683</v>
      </c>
      <c r="D707" s="60" t="s">
        <v>1702</v>
      </c>
      <c r="E707" s="60" t="s">
        <v>1703</v>
      </c>
      <c r="F707" s="60" t="s">
        <v>1707</v>
      </c>
      <c r="G707" s="60" t="s">
        <v>1708</v>
      </c>
      <c r="H707" s="64"/>
      <c r="I707" s="63"/>
      <c r="J707" s="53"/>
      <c r="K707" s="53"/>
      <c r="L707" s="53"/>
      <c r="M707" s="53"/>
      <c r="N707" s="53"/>
      <c r="O707" s="53"/>
      <c r="P707" s="53"/>
      <c r="Q707" s="53"/>
      <c r="R707" s="53"/>
      <c r="S707" s="53"/>
      <c r="T707" s="53"/>
      <c r="U707" s="53"/>
      <c r="V707" s="53"/>
      <c r="W707" s="53"/>
      <c r="X707" s="53"/>
      <c r="Y707" s="53"/>
      <c r="Z707" s="53"/>
    </row>
    <row r="708" spans="1:26" ht="12.75" customHeight="1">
      <c r="A708" s="53"/>
      <c r="B708" s="60" t="s">
        <v>1682</v>
      </c>
      <c r="C708" s="61" t="s">
        <v>1683</v>
      </c>
      <c r="D708" s="60" t="s">
        <v>1709</v>
      </c>
      <c r="E708" s="60" t="s">
        <v>1710</v>
      </c>
      <c r="F708" s="60" t="s">
        <v>1709</v>
      </c>
      <c r="G708" s="60" t="s">
        <v>1711</v>
      </c>
      <c r="H708" s="64"/>
      <c r="I708" s="63"/>
      <c r="J708" s="53"/>
      <c r="K708" s="53"/>
      <c r="L708" s="53"/>
      <c r="M708" s="53"/>
      <c r="N708" s="53"/>
      <c r="O708" s="53"/>
      <c r="P708" s="53"/>
      <c r="Q708" s="53"/>
      <c r="R708" s="53"/>
      <c r="S708" s="53"/>
      <c r="T708" s="53"/>
      <c r="U708" s="53"/>
      <c r="V708" s="53"/>
      <c r="W708" s="53"/>
      <c r="X708" s="53"/>
      <c r="Y708" s="53"/>
      <c r="Z708" s="53"/>
    </row>
    <row r="709" spans="1:26" ht="12.75" customHeight="1">
      <c r="A709" s="53"/>
      <c r="B709" s="60" t="s">
        <v>1682</v>
      </c>
      <c r="C709" s="61" t="s">
        <v>1683</v>
      </c>
      <c r="D709" s="60" t="s">
        <v>1709</v>
      </c>
      <c r="E709" s="60" t="s">
        <v>1710</v>
      </c>
      <c r="F709" s="60" t="s">
        <v>1712</v>
      </c>
      <c r="G709" s="60" t="s">
        <v>1713</v>
      </c>
      <c r="H709" s="64"/>
      <c r="I709" s="63"/>
      <c r="J709" s="53"/>
      <c r="K709" s="53"/>
      <c r="L709" s="53"/>
      <c r="M709" s="53"/>
      <c r="N709" s="53"/>
      <c r="O709" s="53"/>
      <c r="P709" s="53"/>
      <c r="Q709" s="53"/>
      <c r="R709" s="53"/>
      <c r="S709" s="53"/>
      <c r="T709" s="53"/>
      <c r="U709" s="53"/>
      <c r="V709" s="53"/>
      <c r="W709" s="53"/>
      <c r="X709" s="53"/>
      <c r="Y709" s="53"/>
      <c r="Z709" s="53"/>
    </row>
    <row r="710" spans="1:26" ht="12.75" customHeight="1">
      <c r="A710" s="53"/>
      <c r="B710" s="60" t="s">
        <v>1682</v>
      </c>
      <c r="C710" s="61" t="s">
        <v>1683</v>
      </c>
      <c r="D710" s="60" t="s">
        <v>1714</v>
      </c>
      <c r="E710" s="60" t="s">
        <v>1715</v>
      </c>
      <c r="F710" s="60" t="s">
        <v>1714</v>
      </c>
      <c r="G710" s="60" t="s">
        <v>1716</v>
      </c>
      <c r="H710" s="64"/>
      <c r="I710" s="63"/>
      <c r="J710" s="53"/>
      <c r="K710" s="53"/>
      <c r="L710" s="53"/>
      <c r="M710" s="53"/>
      <c r="N710" s="53"/>
      <c r="O710" s="53"/>
      <c r="P710" s="53"/>
      <c r="Q710" s="53"/>
      <c r="R710" s="53"/>
      <c r="S710" s="53"/>
      <c r="T710" s="53"/>
      <c r="U710" s="53"/>
      <c r="V710" s="53"/>
      <c r="W710" s="53"/>
      <c r="X710" s="53"/>
      <c r="Y710" s="53"/>
      <c r="Z710" s="53"/>
    </row>
    <row r="711" spans="1:26" ht="12.75" customHeight="1">
      <c r="A711" s="53"/>
      <c r="B711" s="60" t="s">
        <v>1682</v>
      </c>
      <c r="C711" s="61" t="s">
        <v>1683</v>
      </c>
      <c r="D711" s="60" t="s">
        <v>1714</v>
      </c>
      <c r="E711" s="60" t="s">
        <v>1715</v>
      </c>
      <c r="F711" s="60" t="s">
        <v>1717</v>
      </c>
      <c r="G711" s="60" t="s">
        <v>1718</v>
      </c>
      <c r="H711" s="64"/>
      <c r="I711" s="63"/>
      <c r="J711" s="53"/>
      <c r="K711" s="53"/>
      <c r="L711" s="53"/>
      <c r="M711" s="53"/>
      <c r="N711" s="53"/>
      <c r="O711" s="53"/>
      <c r="P711" s="53"/>
      <c r="Q711" s="53"/>
      <c r="R711" s="53"/>
      <c r="S711" s="53"/>
      <c r="T711" s="53"/>
      <c r="U711" s="53"/>
      <c r="V711" s="53"/>
      <c r="W711" s="53"/>
      <c r="X711" s="53"/>
      <c r="Y711" s="53"/>
      <c r="Z711" s="53"/>
    </row>
    <row r="712" spans="1:26" ht="12.75" customHeight="1">
      <c r="A712" s="53"/>
      <c r="B712" s="60" t="s">
        <v>1682</v>
      </c>
      <c r="C712" s="61" t="s">
        <v>1683</v>
      </c>
      <c r="D712" s="60" t="s">
        <v>1714</v>
      </c>
      <c r="E712" s="60" t="s">
        <v>1715</v>
      </c>
      <c r="F712" s="60" t="s">
        <v>226</v>
      </c>
      <c r="G712" s="60" t="s">
        <v>1719</v>
      </c>
      <c r="H712" s="64"/>
      <c r="I712" s="63"/>
      <c r="J712" s="53"/>
      <c r="K712" s="53"/>
      <c r="L712" s="53"/>
      <c r="M712" s="53"/>
      <c r="N712" s="53"/>
      <c r="O712" s="53"/>
      <c r="P712" s="53"/>
      <c r="Q712" s="53"/>
      <c r="R712" s="53"/>
      <c r="S712" s="53"/>
      <c r="T712" s="53"/>
      <c r="U712" s="53"/>
      <c r="V712" s="53"/>
      <c r="W712" s="53"/>
      <c r="X712" s="53"/>
      <c r="Y712" s="53"/>
      <c r="Z712" s="53"/>
    </row>
    <row r="713" spans="1:26" ht="12.75" customHeight="1">
      <c r="A713" s="53"/>
      <c r="B713" s="60" t="s">
        <v>1682</v>
      </c>
      <c r="C713" s="61" t="s">
        <v>1683</v>
      </c>
      <c r="D713" s="60" t="s">
        <v>1720</v>
      </c>
      <c r="E713" s="60" t="s">
        <v>1721</v>
      </c>
      <c r="F713" s="60" t="s">
        <v>1720</v>
      </c>
      <c r="G713" s="60" t="s">
        <v>1722</v>
      </c>
      <c r="H713" s="64" t="s">
        <v>1720</v>
      </c>
      <c r="I713" s="63" t="s">
        <v>1723</v>
      </c>
      <c r="J713" s="53"/>
      <c r="K713" s="53"/>
      <c r="L713" s="53"/>
      <c r="M713" s="53"/>
      <c r="N713" s="53"/>
      <c r="O713" s="53"/>
      <c r="P713" s="53"/>
      <c r="Q713" s="53"/>
      <c r="R713" s="53"/>
      <c r="S713" s="53"/>
      <c r="T713" s="53"/>
      <c r="U713" s="53"/>
      <c r="V713" s="53"/>
      <c r="W713" s="53"/>
      <c r="X713" s="53"/>
      <c r="Y713" s="53"/>
      <c r="Z713" s="53"/>
    </row>
    <row r="714" spans="1:26" ht="12.75" customHeight="1">
      <c r="A714" s="53"/>
      <c r="B714" s="60" t="s">
        <v>1682</v>
      </c>
      <c r="C714" s="61" t="s">
        <v>1683</v>
      </c>
      <c r="D714" s="60" t="s">
        <v>1720</v>
      </c>
      <c r="E714" s="60" t="s">
        <v>1721</v>
      </c>
      <c r="F714" s="60" t="s">
        <v>1720</v>
      </c>
      <c r="G714" s="60" t="s">
        <v>1722</v>
      </c>
      <c r="H714" s="64" t="s">
        <v>1724</v>
      </c>
      <c r="I714" s="63" t="s">
        <v>1725</v>
      </c>
      <c r="J714" s="53"/>
      <c r="K714" s="53"/>
      <c r="L714" s="53"/>
      <c r="M714" s="53"/>
      <c r="N714" s="53"/>
      <c r="O714" s="53"/>
      <c r="P714" s="53"/>
      <c r="Q714" s="53"/>
      <c r="R714" s="53"/>
      <c r="S714" s="53"/>
      <c r="T714" s="53"/>
      <c r="U714" s="53"/>
      <c r="V714" s="53"/>
      <c r="W714" s="53"/>
      <c r="X714" s="53"/>
      <c r="Y714" s="53"/>
      <c r="Z714" s="53"/>
    </row>
    <row r="715" spans="1:26" ht="12.75" customHeight="1">
      <c r="A715" s="53"/>
      <c r="B715" s="60" t="s">
        <v>1682</v>
      </c>
      <c r="C715" s="61" t="s">
        <v>1683</v>
      </c>
      <c r="D715" s="60" t="s">
        <v>1720</v>
      </c>
      <c r="E715" s="60" t="s">
        <v>1721</v>
      </c>
      <c r="F715" s="60" t="s">
        <v>1720</v>
      </c>
      <c r="G715" s="60" t="s">
        <v>1722</v>
      </c>
      <c r="H715" s="64" t="s">
        <v>1726</v>
      </c>
      <c r="I715" s="63" t="s">
        <v>1727</v>
      </c>
      <c r="J715" s="53"/>
      <c r="K715" s="53"/>
      <c r="L715" s="53"/>
      <c r="M715" s="53"/>
      <c r="N715" s="53"/>
      <c r="O715" s="53"/>
      <c r="P715" s="53"/>
      <c r="Q715" s="53"/>
      <c r="R715" s="53"/>
      <c r="S715" s="53"/>
      <c r="T715" s="53"/>
      <c r="U715" s="53"/>
      <c r="V715" s="53"/>
      <c r="W715" s="53"/>
      <c r="X715" s="53"/>
      <c r="Y715" s="53"/>
      <c r="Z715" s="53"/>
    </row>
    <row r="716" spans="1:26" ht="12.75" customHeight="1">
      <c r="A716" s="53"/>
      <c r="B716" s="60" t="s">
        <v>1682</v>
      </c>
      <c r="C716" s="61" t="s">
        <v>1683</v>
      </c>
      <c r="D716" s="60" t="s">
        <v>1720</v>
      </c>
      <c r="E716" s="60" t="s">
        <v>1721</v>
      </c>
      <c r="F716" s="60" t="s">
        <v>1720</v>
      </c>
      <c r="G716" s="60" t="s">
        <v>1722</v>
      </c>
      <c r="H716" s="64" t="s">
        <v>1728</v>
      </c>
      <c r="I716" s="63" t="s">
        <v>1729</v>
      </c>
      <c r="J716" s="53"/>
      <c r="K716" s="53"/>
      <c r="L716" s="53"/>
      <c r="M716" s="53"/>
      <c r="N716" s="53"/>
      <c r="O716" s="53"/>
      <c r="P716" s="53"/>
      <c r="Q716" s="53"/>
      <c r="R716" s="53"/>
      <c r="S716" s="53"/>
      <c r="T716" s="53"/>
      <c r="U716" s="53"/>
      <c r="V716" s="53"/>
      <c r="W716" s="53"/>
      <c r="X716" s="53"/>
      <c r="Y716" s="53"/>
      <c r="Z716" s="53"/>
    </row>
    <row r="717" spans="1:26" ht="12.75" customHeight="1">
      <c r="A717" s="53"/>
      <c r="B717" s="60" t="s">
        <v>1682</v>
      </c>
      <c r="C717" s="61" t="s">
        <v>1683</v>
      </c>
      <c r="D717" s="60" t="s">
        <v>1720</v>
      </c>
      <c r="E717" s="60" t="s">
        <v>1721</v>
      </c>
      <c r="F717" s="60" t="s">
        <v>1720</v>
      </c>
      <c r="G717" s="60" t="s">
        <v>1722</v>
      </c>
      <c r="H717" s="64" t="s">
        <v>1730</v>
      </c>
      <c r="I717" s="63" t="s">
        <v>1731</v>
      </c>
      <c r="J717" s="53"/>
      <c r="K717" s="53"/>
      <c r="L717" s="53"/>
      <c r="M717" s="53"/>
      <c r="N717" s="53"/>
      <c r="O717" s="53"/>
      <c r="P717" s="53"/>
      <c r="Q717" s="53"/>
      <c r="R717" s="53"/>
      <c r="S717" s="53"/>
      <c r="T717" s="53"/>
      <c r="U717" s="53"/>
      <c r="V717" s="53"/>
      <c r="W717" s="53"/>
      <c r="X717" s="53"/>
      <c r="Y717" s="53"/>
      <c r="Z717" s="53"/>
    </row>
    <row r="718" spans="1:26" ht="12.75" customHeight="1">
      <c r="A718" s="53"/>
      <c r="B718" s="60" t="s">
        <v>1682</v>
      </c>
      <c r="C718" s="61" t="s">
        <v>1683</v>
      </c>
      <c r="D718" s="60" t="s">
        <v>1720</v>
      </c>
      <c r="E718" s="60" t="s">
        <v>1721</v>
      </c>
      <c r="F718" s="60" t="s">
        <v>1720</v>
      </c>
      <c r="G718" s="60" t="s">
        <v>1722</v>
      </c>
      <c r="H718" s="64" t="s">
        <v>1732</v>
      </c>
      <c r="I718" s="63" t="s">
        <v>1733</v>
      </c>
      <c r="J718" s="53"/>
      <c r="K718" s="53"/>
      <c r="L718" s="53"/>
      <c r="M718" s="53"/>
      <c r="N718" s="53"/>
      <c r="O718" s="53"/>
      <c r="P718" s="53"/>
      <c r="Q718" s="53"/>
      <c r="R718" s="53"/>
      <c r="S718" s="53"/>
      <c r="T718" s="53"/>
      <c r="U718" s="53"/>
      <c r="V718" s="53"/>
      <c r="W718" s="53"/>
      <c r="X718" s="53"/>
      <c r="Y718" s="53"/>
      <c r="Z718" s="53"/>
    </row>
    <row r="719" spans="1:26" ht="12.75" customHeight="1">
      <c r="A719" s="53"/>
      <c r="B719" s="60" t="s">
        <v>1682</v>
      </c>
      <c r="C719" s="61" t="s">
        <v>1683</v>
      </c>
      <c r="D719" s="60" t="s">
        <v>1720</v>
      </c>
      <c r="E719" s="60" t="s">
        <v>1721</v>
      </c>
      <c r="F719" s="60" t="s">
        <v>1720</v>
      </c>
      <c r="G719" s="60" t="s">
        <v>1722</v>
      </c>
      <c r="H719" s="64" t="s">
        <v>1734</v>
      </c>
      <c r="I719" s="63" t="s">
        <v>1735</v>
      </c>
      <c r="J719" s="53"/>
      <c r="K719" s="53"/>
      <c r="L719" s="53"/>
      <c r="M719" s="53"/>
      <c r="N719" s="53"/>
      <c r="O719" s="53"/>
      <c r="P719" s="53"/>
      <c r="Q719" s="53"/>
      <c r="R719" s="53"/>
      <c r="S719" s="53"/>
      <c r="T719" s="53"/>
      <c r="U719" s="53"/>
      <c r="V719" s="53"/>
      <c r="W719" s="53"/>
      <c r="X719" s="53"/>
      <c r="Y719" s="53"/>
      <c r="Z719" s="53"/>
    </row>
    <row r="720" spans="1:26" ht="12.75" customHeight="1">
      <c r="A720" s="53"/>
      <c r="B720" s="60" t="s">
        <v>1682</v>
      </c>
      <c r="C720" s="61" t="s">
        <v>1683</v>
      </c>
      <c r="D720" s="60" t="s">
        <v>1720</v>
      </c>
      <c r="E720" s="60" t="s">
        <v>1721</v>
      </c>
      <c r="F720" s="60" t="s">
        <v>1720</v>
      </c>
      <c r="G720" s="60" t="s">
        <v>1722</v>
      </c>
      <c r="H720" s="64" t="s">
        <v>1736</v>
      </c>
      <c r="I720" s="63" t="s">
        <v>1737</v>
      </c>
      <c r="J720" s="53"/>
      <c r="K720" s="53"/>
      <c r="L720" s="53"/>
      <c r="M720" s="53"/>
      <c r="N720" s="53"/>
      <c r="O720" s="53"/>
      <c r="P720" s="53"/>
      <c r="Q720" s="53"/>
      <c r="R720" s="53"/>
      <c r="S720" s="53"/>
      <c r="T720" s="53"/>
      <c r="U720" s="53"/>
      <c r="V720" s="53"/>
      <c r="W720" s="53"/>
      <c r="X720" s="53"/>
      <c r="Y720" s="53"/>
      <c r="Z720" s="53"/>
    </row>
    <row r="721" spans="1:26" ht="12.75" customHeight="1">
      <c r="A721" s="53"/>
      <c r="B721" s="60" t="s">
        <v>1682</v>
      </c>
      <c r="C721" s="61" t="s">
        <v>1683</v>
      </c>
      <c r="D721" s="60" t="s">
        <v>1720</v>
      </c>
      <c r="E721" s="60" t="s">
        <v>1721</v>
      </c>
      <c r="F721" s="60" t="s">
        <v>1720</v>
      </c>
      <c r="G721" s="63">
        <v>120550</v>
      </c>
      <c r="H721" s="64" t="s">
        <v>1738</v>
      </c>
      <c r="I721" s="63" t="s">
        <v>1739</v>
      </c>
      <c r="J721" s="53"/>
      <c r="K721" s="53"/>
      <c r="L721" s="53"/>
      <c r="M721" s="53"/>
      <c r="N721" s="53"/>
      <c r="O721" s="53"/>
      <c r="P721" s="53"/>
      <c r="Q721" s="53"/>
      <c r="R721" s="53"/>
      <c r="S721" s="53"/>
      <c r="T721" s="53"/>
      <c r="U721" s="53"/>
      <c r="V721" s="53"/>
      <c r="W721" s="53"/>
      <c r="X721" s="53"/>
      <c r="Y721" s="53"/>
      <c r="Z721" s="53"/>
    </row>
    <row r="722" spans="1:26" ht="12.75" customHeight="1">
      <c r="A722" s="53"/>
      <c r="B722" s="60" t="s">
        <v>1682</v>
      </c>
      <c r="C722" s="61" t="s">
        <v>1683</v>
      </c>
      <c r="D722" s="60" t="s">
        <v>1720</v>
      </c>
      <c r="E722" s="60" t="s">
        <v>1721</v>
      </c>
      <c r="F722" s="60" t="s">
        <v>1268</v>
      </c>
      <c r="G722" s="60" t="s">
        <v>1740</v>
      </c>
      <c r="H722" s="64"/>
      <c r="I722" s="63"/>
      <c r="J722" s="53"/>
      <c r="K722" s="53"/>
      <c r="L722" s="53"/>
      <c r="M722" s="53"/>
      <c r="N722" s="53"/>
      <c r="O722" s="53"/>
      <c r="P722" s="53"/>
      <c r="Q722" s="53"/>
      <c r="R722" s="53"/>
      <c r="S722" s="53"/>
      <c r="T722" s="53"/>
      <c r="U722" s="53"/>
      <c r="V722" s="53"/>
      <c r="W722" s="53"/>
      <c r="X722" s="53"/>
      <c r="Y722" s="53"/>
      <c r="Z722" s="53"/>
    </row>
    <row r="723" spans="1:26" ht="12.75" customHeight="1">
      <c r="A723" s="53"/>
      <c r="B723" s="60" t="s">
        <v>1682</v>
      </c>
      <c r="C723" s="61" t="s">
        <v>1683</v>
      </c>
      <c r="D723" s="60" t="s">
        <v>1720</v>
      </c>
      <c r="E723" s="60" t="s">
        <v>1721</v>
      </c>
      <c r="F723" s="60" t="s">
        <v>1375</v>
      </c>
      <c r="G723" s="60" t="s">
        <v>1741</v>
      </c>
      <c r="H723" s="64"/>
      <c r="I723" s="63"/>
      <c r="J723" s="53"/>
      <c r="K723" s="53"/>
      <c r="L723" s="53"/>
      <c r="M723" s="53"/>
      <c r="N723" s="53"/>
      <c r="O723" s="53"/>
      <c r="P723" s="53"/>
      <c r="Q723" s="53"/>
      <c r="R723" s="53"/>
      <c r="S723" s="53"/>
      <c r="T723" s="53"/>
      <c r="U723" s="53"/>
      <c r="V723" s="53"/>
      <c r="W723" s="53"/>
      <c r="X723" s="53"/>
      <c r="Y723" s="53"/>
      <c r="Z723" s="53"/>
    </row>
    <row r="724" spans="1:26" ht="12.75" customHeight="1">
      <c r="A724" s="53"/>
      <c r="B724" s="60" t="s">
        <v>1682</v>
      </c>
      <c r="C724" s="61" t="s">
        <v>1683</v>
      </c>
      <c r="D724" s="60" t="s">
        <v>1163</v>
      </c>
      <c r="E724" s="60" t="s">
        <v>1742</v>
      </c>
      <c r="F724" s="60" t="s">
        <v>1743</v>
      </c>
      <c r="G724" s="60" t="s">
        <v>1744</v>
      </c>
      <c r="H724" s="64"/>
      <c r="I724" s="63"/>
      <c r="J724" s="53"/>
      <c r="K724" s="53"/>
      <c r="L724" s="53"/>
      <c r="M724" s="53"/>
      <c r="N724" s="53"/>
      <c r="O724" s="53"/>
      <c r="P724" s="53"/>
      <c r="Q724" s="53"/>
      <c r="R724" s="53"/>
      <c r="S724" s="53"/>
      <c r="T724" s="53"/>
      <c r="U724" s="53"/>
      <c r="V724" s="53"/>
      <c r="W724" s="53"/>
      <c r="X724" s="53"/>
      <c r="Y724" s="53"/>
      <c r="Z724" s="53"/>
    </row>
    <row r="725" spans="1:26" ht="12.75" customHeight="1">
      <c r="A725" s="53"/>
      <c r="B725" s="60" t="s">
        <v>1682</v>
      </c>
      <c r="C725" s="61" t="s">
        <v>1683</v>
      </c>
      <c r="D725" s="60" t="s">
        <v>1163</v>
      </c>
      <c r="E725" s="60" t="s">
        <v>1742</v>
      </c>
      <c r="F725" s="60" t="s">
        <v>188</v>
      </c>
      <c r="G725" s="60" t="s">
        <v>1745</v>
      </c>
      <c r="H725" s="64"/>
      <c r="I725" s="63"/>
      <c r="J725" s="53"/>
      <c r="K725" s="53"/>
      <c r="L725" s="53"/>
      <c r="M725" s="53"/>
      <c r="N725" s="53"/>
      <c r="O725" s="53"/>
      <c r="P725" s="53"/>
      <c r="Q725" s="53"/>
      <c r="R725" s="53"/>
      <c r="S725" s="53"/>
      <c r="T725" s="53"/>
      <c r="U725" s="53"/>
      <c r="V725" s="53"/>
      <c r="W725" s="53"/>
      <c r="X725" s="53"/>
      <c r="Y725" s="53"/>
      <c r="Z725" s="53"/>
    </row>
    <row r="726" spans="1:26" ht="12.75" customHeight="1">
      <c r="A726" s="53"/>
      <c r="B726" s="60" t="s">
        <v>1682</v>
      </c>
      <c r="C726" s="61" t="s">
        <v>1683</v>
      </c>
      <c r="D726" s="60" t="s">
        <v>1746</v>
      </c>
      <c r="E726" s="60" t="s">
        <v>1747</v>
      </c>
      <c r="F726" s="60" t="s">
        <v>1746</v>
      </c>
      <c r="G726" s="60" t="s">
        <v>1748</v>
      </c>
      <c r="H726" s="64" t="s">
        <v>1749</v>
      </c>
      <c r="I726" s="63" t="s">
        <v>1750</v>
      </c>
      <c r="J726" s="53"/>
      <c r="K726" s="53"/>
      <c r="L726" s="53"/>
      <c r="M726" s="53"/>
      <c r="N726" s="53"/>
      <c r="O726" s="53"/>
      <c r="P726" s="53"/>
      <c r="Q726" s="53"/>
      <c r="R726" s="53"/>
      <c r="S726" s="53"/>
      <c r="T726" s="53"/>
      <c r="U726" s="53"/>
      <c r="V726" s="53"/>
      <c r="W726" s="53"/>
      <c r="X726" s="53"/>
      <c r="Y726" s="53"/>
      <c r="Z726" s="53"/>
    </row>
    <row r="727" spans="1:26" ht="12.75" customHeight="1">
      <c r="A727" s="53"/>
      <c r="B727" s="60" t="s">
        <v>1682</v>
      </c>
      <c r="C727" s="61" t="s">
        <v>1683</v>
      </c>
      <c r="D727" s="60" t="s">
        <v>1746</v>
      </c>
      <c r="E727" s="60" t="s">
        <v>1747</v>
      </c>
      <c r="F727" s="60" t="s">
        <v>1746</v>
      </c>
      <c r="G727" s="60" t="s">
        <v>1748</v>
      </c>
      <c r="H727" s="64" t="s">
        <v>1746</v>
      </c>
      <c r="I727" s="63" t="s">
        <v>1751</v>
      </c>
      <c r="J727" s="53"/>
      <c r="K727" s="53"/>
      <c r="L727" s="53"/>
      <c r="M727" s="53"/>
      <c r="N727" s="53"/>
      <c r="O727" s="53"/>
      <c r="P727" s="53"/>
      <c r="Q727" s="53"/>
      <c r="R727" s="53"/>
      <c r="S727" s="53"/>
      <c r="T727" s="53"/>
      <c r="U727" s="53"/>
      <c r="V727" s="53"/>
      <c r="W727" s="53"/>
      <c r="X727" s="53"/>
      <c r="Y727" s="53"/>
      <c r="Z727" s="53"/>
    </row>
    <row r="728" spans="1:26" ht="12.75" customHeight="1">
      <c r="A728" s="53"/>
      <c r="B728" s="60" t="s">
        <v>1682</v>
      </c>
      <c r="C728" s="61" t="s">
        <v>1683</v>
      </c>
      <c r="D728" s="60" t="s">
        <v>1746</v>
      </c>
      <c r="E728" s="60" t="s">
        <v>1747</v>
      </c>
      <c r="F728" s="60" t="s">
        <v>1752</v>
      </c>
      <c r="G728" s="60" t="s">
        <v>1753</v>
      </c>
      <c r="H728" s="64"/>
      <c r="I728" s="63"/>
      <c r="J728" s="53"/>
      <c r="K728" s="53"/>
      <c r="L728" s="53"/>
      <c r="M728" s="53"/>
      <c r="N728" s="53"/>
      <c r="O728" s="53"/>
      <c r="P728" s="53"/>
      <c r="Q728" s="53"/>
      <c r="R728" s="53"/>
      <c r="S728" s="53"/>
      <c r="T728" s="53"/>
      <c r="U728" s="53"/>
      <c r="V728" s="53"/>
      <c r="W728" s="53"/>
      <c r="X728" s="53"/>
      <c r="Y728" s="53"/>
      <c r="Z728" s="53"/>
    </row>
    <row r="729" spans="1:26" ht="12.75" customHeight="1">
      <c r="A729" s="53"/>
      <c r="B729" s="60" t="s">
        <v>1682</v>
      </c>
      <c r="C729" s="61" t="s">
        <v>1683</v>
      </c>
      <c r="D729" s="60" t="s">
        <v>1746</v>
      </c>
      <c r="E729" s="60" t="s">
        <v>1747</v>
      </c>
      <c r="F729" s="60" t="s">
        <v>1754</v>
      </c>
      <c r="G729" s="60" t="s">
        <v>1755</v>
      </c>
      <c r="H729" s="64"/>
      <c r="I729" s="63"/>
      <c r="J729" s="53"/>
      <c r="K729" s="53"/>
      <c r="L729" s="53"/>
      <c r="M729" s="53"/>
      <c r="N729" s="53"/>
      <c r="O729" s="53"/>
      <c r="P729" s="53"/>
      <c r="Q729" s="53"/>
      <c r="R729" s="53"/>
      <c r="S729" s="53"/>
      <c r="T729" s="53"/>
      <c r="U729" s="53"/>
      <c r="V729" s="53"/>
      <c r="W729" s="53"/>
      <c r="X729" s="53"/>
      <c r="Y729" s="53"/>
      <c r="Z729" s="53"/>
    </row>
    <row r="730" spans="1:26" ht="12.75" customHeight="1">
      <c r="A730" s="53"/>
      <c r="B730" s="60" t="s">
        <v>1682</v>
      </c>
      <c r="C730" s="61" t="s">
        <v>1683</v>
      </c>
      <c r="D730" s="60" t="s">
        <v>1746</v>
      </c>
      <c r="E730" s="60" t="s">
        <v>1747</v>
      </c>
      <c r="F730" s="60" t="s">
        <v>1756</v>
      </c>
      <c r="G730" s="60" t="s">
        <v>1757</v>
      </c>
      <c r="H730" s="64"/>
      <c r="I730" s="63"/>
      <c r="J730" s="53"/>
      <c r="K730" s="53"/>
      <c r="L730" s="53"/>
      <c r="M730" s="53"/>
      <c r="N730" s="53"/>
      <c r="O730" s="53"/>
      <c r="P730" s="53"/>
      <c r="Q730" s="53"/>
      <c r="R730" s="53"/>
      <c r="S730" s="53"/>
      <c r="T730" s="53"/>
      <c r="U730" s="53"/>
      <c r="V730" s="53"/>
      <c r="W730" s="53"/>
      <c r="X730" s="53"/>
      <c r="Y730" s="53"/>
      <c r="Z730" s="53"/>
    </row>
    <row r="731" spans="1:26" ht="12.75" customHeight="1">
      <c r="A731" s="53"/>
      <c r="B731" s="60" t="s">
        <v>1682</v>
      </c>
      <c r="C731" s="61" t="s">
        <v>1683</v>
      </c>
      <c r="D731" s="60" t="s">
        <v>1758</v>
      </c>
      <c r="E731" s="60" t="s">
        <v>1759</v>
      </c>
      <c r="F731" s="60" t="s">
        <v>1758</v>
      </c>
      <c r="G731" s="60" t="s">
        <v>1760</v>
      </c>
      <c r="H731" s="64" t="s">
        <v>1761</v>
      </c>
      <c r="I731" s="63" t="s">
        <v>1762</v>
      </c>
      <c r="J731" s="53"/>
      <c r="K731" s="53"/>
      <c r="L731" s="53"/>
      <c r="M731" s="53"/>
      <c r="N731" s="53"/>
      <c r="O731" s="53"/>
      <c r="P731" s="53"/>
      <c r="Q731" s="53"/>
      <c r="R731" s="53"/>
      <c r="S731" s="53"/>
      <c r="T731" s="53"/>
      <c r="U731" s="53"/>
      <c r="V731" s="53"/>
      <c r="W731" s="53"/>
      <c r="X731" s="53"/>
      <c r="Y731" s="53"/>
      <c r="Z731" s="53"/>
    </row>
    <row r="732" spans="1:26" ht="12.75" customHeight="1">
      <c r="A732" s="53"/>
      <c r="B732" s="60" t="s">
        <v>1682</v>
      </c>
      <c r="C732" s="61" t="s">
        <v>1683</v>
      </c>
      <c r="D732" s="60" t="s">
        <v>1758</v>
      </c>
      <c r="E732" s="60" t="s">
        <v>1759</v>
      </c>
      <c r="F732" s="60" t="s">
        <v>1758</v>
      </c>
      <c r="G732" s="60" t="s">
        <v>1760</v>
      </c>
      <c r="H732" s="64" t="s">
        <v>1763</v>
      </c>
      <c r="I732" s="63" t="s">
        <v>1764</v>
      </c>
      <c r="J732" s="53"/>
      <c r="K732" s="53"/>
      <c r="L732" s="53"/>
      <c r="M732" s="53"/>
      <c r="N732" s="53"/>
      <c r="O732" s="53"/>
      <c r="P732" s="53"/>
      <c r="Q732" s="53"/>
      <c r="R732" s="53"/>
      <c r="S732" s="53"/>
      <c r="T732" s="53"/>
      <c r="U732" s="53"/>
      <c r="V732" s="53"/>
      <c r="W732" s="53"/>
      <c r="X732" s="53"/>
      <c r="Y732" s="53"/>
      <c r="Z732" s="53"/>
    </row>
    <row r="733" spans="1:26" ht="12.75" customHeight="1">
      <c r="A733" s="53"/>
      <c r="B733" s="60" t="s">
        <v>1682</v>
      </c>
      <c r="C733" s="61" t="s">
        <v>1683</v>
      </c>
      <c r="D733" s="60" t="s">
        <v>1758</v>
      </c>
      <c r="E733" s="60" t="s">
        <v>1759</v>
      </c>
      <c r="F733" s="60" t="s">
        <v>1758</v>
      </c>
      <c r="G733" s="60" t="s">
        <v>1760</v>
      </c>
      <c r="H733" s="64" t="s">
        <v>1765</v>
      </c>
      <c r="I733" s="63" t="s">
        <v>1766</v>
      </c>
      <c r="J733" s="53"/>
      <c r="K733" s="53"/>
      <c r="L733" s="53"/>
      <c r="M733" s="53"/>
      <c r="N733" s="53"/>
      <c r="O733" s="53"/>
      <c r="P733" s="53"/>
      <c r="Q733" s="53"/>
      <c r="R733" s="53"/>
      <c r="S733" s="53"/>
      <c r="T733" s="53"/>
      <c r="U733" s="53"/>
      <c r="V733" s="53"/>
      <c r="W733" s="53"/>
      <c r="X733" s="53"/>
      <c r="Y733" s="53"/>
      <c r="Z733" s="53"/>
    </row>
    <row r="734" spans="1:26" ht="12.75" customHeight="1">
      <c r="A734" s="53"/>
      <c r="B734" s="60" t="s">
        <v>1682</v>
      </c>
      <c r="C734" s="61" t="s">
        <v>1683</v>
      </c>
      <c r="D734" s="60" t="s">
        <v>1758</v>
      </c>
      <c r="E734" s="60" t="s">
        <v>1759</v>
      </c>
      <c r="F734" s="60" t="s">
        <v>1767</v>
      </c>
      <c r="G734" s="60" t="s">
        <v>1768</v>
      </c>
      <c r="H734" s="64"/>
      <c r="I734" s="63"/>
      <c r="J734" s="53"/>
      <c r="K734" s="53"/>
      <c r="L734" s="53"/>
      <c r="M734" s="53"/>
      <c r="N734" s="53"/>
      <c r="O734" s="53"/>
      <c r="P734" s="53"/>
      <c r="Q734" s="53"/>
      <c r="R734" s="53"/>
      <c r="S734" s="53"/>
      <c r="T734" s="53"/>
      <c r="U734" s="53"/>
      <c r="V734" s="53"/>
      <c r="W734" s="53"/>
      <c r="X734" s="53"/>
      <c r="Y734" s="53"/>
      <c r="Z734" s="53"/>
    </row>
    <row r="735" spans="1:26" ht="12.75" customHeight="1">
      <c r="A735" s="53"/>
      <c r="B735" s="60" t="s">
        <v>1682</v>
      </c>
      <c r="C735" s="61" t="s">
        <v>1683</v>
      </c>
      <c r="D735" s="60" t="s">
        <v>1769</v>
      </c>
      <c r="E735" s="60" t="s">
        <v>1770</v>
      </c>
      <c r="F735" s="60" t="s">
        <v>1769</v>
      </c>
      <c r="G735" s="60" t="s">
        <v>1771</v>
      </c>
      <c r="H735" s="64"/>
      <c r="I735" s="63"/>
      <c r="J735" s="53"/>
      <c r="K735" s="53"/>
      <c r="L735" s="53"/>
      <c r="M735" s="53"/>
      <c r="N735" s="53"/>
      <c r="O735" s="53"/>
      <c r="P735" s="53"/>
      <c r="Q735" s="53"/>
      <c r="R735" s="53"/>
      <c r="S735" s="53"/>
      <c r="T735" s="53"/>
      <c r="U735" s="53"/>
      <c r="V735" s="53"/>
      <c r="W735" s="53"/>
      <c r="X735" s="53"/>
      <c r="Y735" s="53"/>
      <c r="Z735" s="53"/>
    </row>
    <row r="736" spans="1:26" ht="12.75" customHeight="1">
      <c r="A736" s="53"/>
      <c r="B736" s="60" t="s">
        <v>1682</v>
      </c>
      <c r="C736" s="61" t="s">
        <v>1683</v>
      </c>
      <c r="D736" s="60" t="s">
        <v>1772</v>
      </c>
      <c r="E736" s="60" t="s">
        <v>1773</v>
      </c>
      <c r="F736" s="60" t="s">
        <v>1774</v>
      </c>
      <c r="G736" s="60" t="s">
        <v>1775</v>
      </c>
      <c r="H736" s="64" t="s">
        <v>1776</v>
      </c>
      <c r="I736" s="63" t="s">
        <v>1777</v>
      </c>
      <c r="J736" s="53"/>
      <c r="K736" s="53"/>
      <c r="L736" s="53"/>
      <c r="M736" s="53"/>
      <c r="N736" s="53"/>
      <c r="O736" s="53"/>
      <c r="P736" s="53"/>
      <c r="Q736" s="53"/>
      <c r="R736" s="53"/>
      <c r="S736" s="53"/>
      <c r="T736" s="53"/>
      <c r="U736" s="53"/>
      <c r="V736" s="53"/>
      <c r="W736" s="53"/>
      <c r="X736" s="53"/>
      <c r="Y736" s="53"/>
      <c r="Z736" s="53"/>
    </row>
    <row r="737" spans="1:26" ht="12.75" customHeight="1">
      <c r="A737" s="53"/>
      <c r="B737" s="60" t="s">
        <v>1682</v>
      </c>
      <c r="C737" s="61" t="s">
        <v>1683</v>
      </c>
      <c r="D737" s="60" t="s">
        <v>1772</v>
      </c>
      <c r="E737" s="60" t="s">
        <v>1773</v>
      </c>
      <c r="F737" s="60" t="s">
        <v>1774</v>
      </c>
      <c r="G737" s="60" t="s">
        <v>1775</v>
      </c>
      <c r="H737" s="64" t="s">
        <v>1778</v>
      </c>
      <c r="I737" s="63" t="s">
        <v>1779</v>
      </c>
      <c r="J737" s="53"/>
      <c r="K737" s="53"/>
      <c r="L737" s="53"/>
      <c r="M737" s="53"/>
      <c r="N737" s="53"/>
      <c r="O737" s="53"/>
      <c r="P737" s="53"/>
      <c r="Q737" s="53"/>
      <c r="R737" s="53"/>
      <c r="S737" s="53"/>
      <c r="T737" s="53"/>
      <c r="U737" s="53"/>
      <c r="V737" s="53"/>
      <c r="W737" s="53"/>
      <c r="X737" s="53"/>
      <c r="Y737" s="53"/>
      <c r="Z737" s="53"/>
    </row>
    <row r="738" spans="1:26" ht="12.75" customHeight="1">
      <c r="A738" s="53"/>
      <c r="B738" s="60" t="s">
        <v>1682</v>
      </c>
      <c r="C738" s="61" t="s">
        <v>1683</v>
      </c>
      <c r="D738" s="60" t="s">
        <v>1772</v>
      </c>
      <c r="E738" s="60" t="s">
        <v>1773</v>
      </c>
      <c r="F738" s="60" t="s">
        <v>1774</v>
      </c>
      <c r="G738" s="60" t="s">
        <v>1775</v>
      </c>
      <c r="H738" s="64" t="s">
        <v>1780</v>
      </c>
      <c r="I738" s="63" t="s">
        <v>1781</v>
      </c>
      <c r="J738" s="53"/>
      <c r="K738" s="53"/>
      <c r="L738" s="53"/>
      <c r="M738" s="53"/>
      <c r="N738" s="53"/>
      <c r="O738" s="53"/>
      <c r="P738" s="53"/>
      <c r="Q738" s="53"/>
      <c r="R738" s="53"/>
      <c r="S738" s="53"/>
      <c r="T738" s="53"/>
      <c r="U738" s="53"/>
      <c r="V738" s="53"/>
      <c r="W738" s="53"/>
      <c r="X738" s="53"/>
      <c r="Y738" s="53"/>
      <c r="Z738" s="53"/>
    </row>
    <row r="739" spans="1:26" ht="12.75" customHeight="1">
      <c r="A739" s="53"/>
      <c r="B739" s="60" t="s">
        <v>1682</v>
      </c>
      <c r="C739" s="61" t="s">
        <v>1683</v>
      </c>
      <c r="D739" s="60" t="s">
        <v>1772</v>
      </c>
      <c r="E739" s="60" t="s">
        <v>1773</v>
      </c>
      <c r="F739" s="60" t="s">
        <v>1782</v>
      </c>
      <c r="G739" s="60" t="s">
        <v>1783</v>
      </c>
      <c r="H739" s="64"/>
      <c r="I739" s="63"/>
      <c r="J739" s="53"/>
      <c r="K739" s="53"/>
      <c r="L739" s="53"/>
      <c r="M739" s="53"/>
      <c r="N739" s="53"/>
      <c r="O739" s="53"/>
      <c r="P739" s="53"/>
      <c r="Q739" s="53"/>
      <c r="R739" s="53"/>
      <c r="S739" s="53"/>
      <c r="T739" s="53"/>
      <c r="U739" s="53"/>
      <c r="V739" s="53"/>
      <c r="W739" s="53"/>
      <c r="X739" s="53"/>
      <c r="Y739" s="53"/>
      <c r="Z739" s="53"/>
    </row>
    <row r="740" spans="1:26" ht="12.75" customHeight="1">
      <c r="A740" s="53"/>
      <c r="B740" s="60" t="s">
        <v>1682</v>
      </c>
      <c r="C740" s="61" t="s">
        <v>1683</v>
      </c>
      <c r="D740" s="60" t="s">
        <v>1784</v>
      </c>
      <c r="E740" s="60" t="s">
        <v>1785</v>
      </c>
      <c r="F740" s="60" t="s">
        <v>1784</v>
      </c>
      <c r="G740" s="60" t="s">
        <v>1786</v>
      </c>
      <c r="H740" s="64" t="s">
        <v>1784</v>
      </c>
      <c r="I740" s="63" t="s">
        <v>1787</v>
      </c>
      <c r="J740" s="53"/>
      <c r="K740" s="53"/>
      <c r="L740" s="53"/>
      <c r="M740" s="53"/>
      <c r="N740" s="53"/>
      <c r="O740" s="53"/>
      <c r="P740" s="53"/>
      <c r="Q740" s="53"/>
      <c r="R740" s="53"/>
      <c r="S740" s="53"/>
      <c r="T740" s="53"/>
      <c r="U740" s="53"/>
      <c r="V740" s="53"/>
      <c r="W740" s="53"/>
      <c r="X740" s="53"/>
      <c r="Y740" s="53"/>
      <c r="Z740" s="53"/>
    </row>
    <row r="741" spans="1:26" ht="12.75" customHeight="1">
      <c r="A741" s="53"/>
      <c r="B741" s="60" t="s">
        <v>1682</v>
      </c>
      <c r="C741" s="61" t="s">
        <v>1683</v>
      </c>
      <c r="D741" s="60" t="s">
        <v>1784</v>
      </c>
      <c r="E741" s="60" t="s">
        <v>1785</v>
      </c>
      <c r="F741" s="60" t="s">
        <v>1784</v>
      </c>
      <c r="G741" s="60" t="s">
        <v>1786</v>
      </c>
      <c r="H741" s="64" t="s">
        <v>308</v>
      </c>
      <c r="I741" s="63" t="s">
        <v>1788</v>
      </c>
      <c r="J741" s="53"/>
      <c r="K741" s="53"/>
      <c r="L741" s="53"/>
      <c r="M741" s="53"/>
      <c r="N741" s="53"/>
      <c r="O741" s="53"/>
      <c r="P741" s="53"/>
      <c r="Q741" s="53"/>
      <c r="R741" s="53"/>
      <c r="S741" s="53"/>
      <c r="T741" s="53"/>
      <c r="U741" s="53"/>
      <c r="V741" s="53"/>
      <c r="W741" s="53"/>
      <c r="X741" s="53"/>
      <c r="Y741" s="53"/>
      <c r="Z741" s="53"/>
    </row>
    <row r="742" spans="1:26" ht="12.75" customHeight="1">
      <c r="A742" s="53"/>
      <c r="B742" s="60" t="s">
        <v>1682</v>
      </c>
      <c r="C742" s="61" t="s">
        <v>1683</v>
      </c>
      <c r="D742" s="60" t="s">
        <v>1784</v>
      </c>
      <c r="E742" s="60" t="s">
        <v>1785</v>
      </c>
      <c r="F742" s="60" t="s">
        <v>1784</v>
      </c>
      <c r="G742" s="60" t="s">
        <v>1786</v>
      </c>
      <c r="H742" s="64" t="s">
        <v>1789</v>
      </c>
      <c r="I742" s="63" t="s">
        <v>1790</v>
      </c>
      <c r="J742" s="53"/>
      <c r="K742" s="53"/>
      <c r="L742" s="53"/>
      <c r="M742" s="53"/>
      <c r="N742" s="53"/>
      <c r="O742" s="53"/>
      <c r="P742" s="53"/>
      <c r="Q742" s="53"/>
      <c r="R742" s="53"/>
      <c r="S742" s="53"/>
      <c r="T742" s="53"/>
      <c r="U742" s="53"/>
      <c r="V742" s="53"/>
      <c r="W742" s="53"/>
      <c r="X742" s="53"/>
      <c r="Y742" s="53"/>
      <c r="Z742" s="53"/>
    </row>
    <row r="743" spans="1:26" ht="12.75" customHeight="1">
      <c r="A743" s="53"/>
      <c r="B743" s="60" t="s">
        <v>1682</v>
      </c>
      <c r="C743" s="61" t="s">
        <v>1683</v>
      </c>
      <c r="D743" s="60" t="s">
        <v>1791</v>
      </c>
      <c r="E743" s="60" t="s">
        <v>1792</v>
      </c>
      <c r="F743" s="60" t="s">
        <v>1791</v>
      </c>
      <c r="G743" s="60" t="s">
        <v>1793</v>
      </c>
      <c r="H743" s="64"/>
      <c r="I743" s="63"/>
      <c r="J743" s="53"/>
      <c r="K743" s="53"/>
      <c r="L743" s="53"/>
      <c r="M743" s="53"/>
      <c r="N743" s="53"/>
      <c r="O743" s="53"/>
      <c r="P743" s="53"/>
      <c r="Q743" s="53"/>
      <c r="R743" s="53"/>
      <c r="S743" s="53"/>
      <c r="T743" s="53"/>
      <c r="U743" s="53"/>
      <c r="V743" s="53"/>
      <c r="W743" s="53"/>
      <c r="X743" s="53"/>
      <c r="Y743" s="53"/>
      <c r="Z743" s="53"/>
    </row>
    <row r="744" spans="1:26" ht="12.75" customHeight="1">
      <c r="A744" s="53"/>
      <c r="B744" s="60" t="s">
        <v>1682</v>
      </c>
      <c r="C744" s="61" t="s">
        <v>1683</v>
      </c>
      <c r="D744" s="60" t="s">
        <v>1794</v>
      </c>
      <c r="E744" s="60" t="s">
        <v>1795</v>
      </c>
      <c r="F744" s="60" t="s">
        <v>1794</v>
      </c>
      <c r="G744" s="60" t="s">
        <v>1796</v>
      </c>
      <c r="H744" s="64"/>
      <c r="I744" s="63"/>
      <c r="J744" s="53"/>
      <c r="K744" s="53"/>
      <c r="L744" s="53"/>
      <c r="M744" s="53"/>
      <c r="N744" s="53"/>
      <c r="O744" s="53"/>
      <c r="P744" s="53"/>
      <c r="Q744" s="53"/>
      <c r="R744" s="53"/>
      <c r="S744" s="53"/>
      <c r="T744" s="53"/>
      <c r="U744" s="53"/>
      <c r="V744" s="53"/>
      <c r="W744" s="53"/>
      <c r="X744" s="53"/>
      <c r="Y744" s="53"/>
      <c r="Z744" s="53"/>
    </row>
    <row r="745" spans="1:26" ht="12.75" customHeight="1">
      <c r="A745" s="53"/>
      <c r="B745" s="60" t="s">
        <v>1797</v>
      </c>
      <c r="C745" s="61" t="s">
        <v>1798</v>
      </c>
      <c r="D745" s="60" t="s">
        <v>1799</v>
      </c>
      <c r="E745" s="60" t="s">
        <v>1800</v>
      </c>
      <c r="F745" s="60" t="s">
        <v>1799</v>
      </c>
      <c r="G745" s="60" t="s">
        <v>1801</v>
      </c>
      <c r="H745" s="64" t="s">
        <v>1799</v>
      </c>
      <c r="I745" s="63" t="s">
        <v>1802</v>
      </c>
      <c r="J745" s="53"/>
      <c r="K745" s="53"/>
      <c r="L745" s="53"/>
      <c r="M745" s="53"/>
      <c r="N745" s="53"/>
      <c r="O745" s="53"/>
      <c r="P745" s="53"/>
      <c r="Q745" s="53"/>
      <c r="R745" s="53"/>
      <c r="S745" s="53"/>
      <c r="T745" s="53"/>
      <c r="U745" s="53"/>
      <c r="V745" s="53"/>
      <c r="W745" s="53"/>
      <c r="X745" s="53"/>
      <c r="Y745" s="53"/>
      <c r="Z745" s="53"/>
    </row>
    <row r="746" spans="1:26" ht="12.75" customHeight="1">
      <c r="A746" s="53"/>
      <c r="B746" s="60" t="s">
        <v>1797</v>
      </c>
      <c r="C746" s="61" t="s">
        <v>1798</v>
      </c>
      <c r="D746" s="60" t="s">
        <v>1799</v>
      </c>
      <c r="E746" s="60" t="s">
        <v>1800</v>
      </c>
      <c r="F746" s="60" t="s">
        <v>1799</v>
      </c>
      <c r="G746" s="60" t="s">
        <v>1801</v>
      </c>
      <c r="H746" s="64" t="s">
        <v>1803</v>
      </c>
      <c r="I746" s="63" t="s">
        <v>1804</v>
      </c>
      <c r="J746" s="53"/>
      <c r="K746" s="53"/>
      <c r="L746" s="53"/>
      <c r="M746" s="53"/>
      <c r="N746" s="53"/>
      <c r="O746" s="53"/>
      <c r="P746" s="53"/>
      <c r="Q746" s="53"/>
      <c r="R746" s="53"/>
      <c r="S746" s="53"/>
      <c r="T746" s="53"/>
      <c r="U746" s="53"/>
      <c r="V746" s="53"/>
      <c r="W746" s="53"/>
      <c r="X746" s="53"/>
      <c r="Y746" s="53"/>
      <c r="Z746" s="53"/>
    </row>
    <row r="747" spans="1:26" ht="12.75" customHeight="1">
      <c r="A747" s="53"/>
      <c r="B747" s="60" t="s">
        <v>1797</v>
      </c>
      <c r="C747" s="61" t="s">
        <v>1798</v>
      </c>
      <c r="D747" s="60" t="s">
        <v>1799</v>
      </c>
      <c r="E747" s="60" t="s">
        <v>1800</v>
      </c>
      <c r="F747" s="60" t="s">
        <v>1799</v>
      </c>
      <c r="G747" s="60" t="s">
        <v>1801</v>
      </c>
      <c r="H747" s="64" t="s">
        <v>1805</v>
      </c>
      <c r="I747" s="63" t="s">
        <v>1806</v>
      </c>
      <c r="J747" s="53"/>
      <c r="K747" s="53"/>
      <c r="L747" s="53"/>
      <c r="M747" s="53"/>
      <c r="N747" s="53"/>
      <c r="O747" s="53"/>
      <c r="P747" s="53"/>
      <c r="Q747" s="53"/>
      <c r="R747" s="53"/>
      <c r="S747" s="53"/>
      <c r="T747" s="53"/>
      <c r="U747" s="53"/>
      <c r="V747" s="53"/>
      <c r="W747" s="53"/>
      <c r="X747" s="53"/>
      <c r="Y747" s="53"/>
      <c r="Z747" s="53"/>
    </row>
    <row r="748" spans="1:26" ht="12.75" customHeight="1">
      <c r="A748" s="53"/>
      <c r="B748" s="60" t="s">
        <v>1797</v>
      </c>
      <c r="C748" s="61" t="s">
        <v>1798</v>
      </c>
      <c r="D748" s="60" t="s">
        <v>1799</v>
      </c>
      <c r="E748" s="60" t="s">
        <v>1800</v>
      </c>
      <c r="F748" s="60" t="s">
        <v>1799</v>
      </c>
      <c r="G748" s="60" t="s">
        <v>1801</v>
      </c>
      <c r="H748" s="64" t="s">
        <v>1807</v>
      </c>
      <c r="I748" s="63" t="s">
        <v>1808</v>
      </c>
      <c r="J748" s="53"/>
      <c r="K748" s="53"/>
      <c r="L748" s="53"/>
      <c r="M748" s="53"/>
      <c r="N748" s="53"/>
      <c r="O748" s="53"/>
      <c r="P748" s="53"/>
      <c r="Q748" s="53"/>
      <c r="R748" s="53"/>
      <c r="S748" s="53"/>
      <c r="T748" s="53"/>
      <c r="U748" s="53"/>
      <c r="V748" s="53"/>
      <c r="W748" s="53"/>
      <c r="X748" s="53"/>
      <c r="Y748" s="53"/>
      <c r="Z748" s="53"/>
    </row>
    <row r="749" spans="1:26" ht="12.75" customHeight="1">
      <c r="A749" s="53"/>
      <c r="B749" s="60" t="s">
        <v>1797</v>
      </c>
      <c r="C749" s="61" t="s">
        <v>1798</v>
      </c>
      <c r="D749" s="60" t="s">
        <v>1799</v>
      </c>
      <c r="E749" s="60" t="s">
        <v>1800</v>
      </c>
      <c r="F749" s="60" t="s">
        <v>1799</v>
      </c>
      <c r="G749" s="60" t="s">
        <v>1801</v>
      </c>
      <c r="H749" s="64" t="s">
        <v>1435</v>
      </c>
      <c r="I749" s="63" t="s">
        <v>1809</v>
      </c>
      <c r="J749" s="53"/>
      <c r="K749" s="53"/>
      <c r="L749" s="53"/>
      <c r="M749" s="53"/>
      <c r="N749" s="53"/>
      <c r="O749" s="53"/>
      <c r="P749" s="53"/>
      <c r="Q749" s="53"/>
      <c r="R749" s="53"/>
      <c r="S749" s="53"/>
      <c r="T749" s="53"/>
      <c r="U749" s="53"/>
      <c r="V749" s="53"/>
      <c r="W749" s="53"/>
      <c r="X749" s="53"/>
      <c r="Y749" s="53"/>
      <c r="Z749" s="53"/>
    </row>
    <row r="750" spans="1:26" ht="12.75" customHeight="1">
      <c r="A750" s="53"/>
      <c r="B750" s="60" t="s">
        <v>1797</v>
      </c>
      <c r="C750" s="61" t="s">
        <v>1798</v>
      </c>
      <c r="D750" s="60" t="s">
        <v>1799</v>
      </c>
      <c r="E750" s="60" t="s">
        <v>1800</v>
      </c>
      <c r="F750" s="60" t="s">
        <v>1799</v>
      </c>
      <c r="G750" s="60" t="s">
        <v>1801</v>
      </c>
      <c r="H750" s="64" t="s">
        <v>1810</v>
      </c>
      <c r="I750" s="63" t="s">
        <v>1811</v>
      </c>
      <c r="J750" s="53"/>
      <c r="K750" s="53"/>
      <c r="L750" s="53"/>
      <c r="M750" s="53"/>
      <c r="N750" s="53"/>
      <c r="O750" s="53"/>
      <c r="P750" s="53"/>
      <c r="Q750" s="53"/>
      <c r="R750" s="53"/>
      <c r="S750" s="53"/>
      <c r="T750" s="53"/>
      <c r="U750" s="53"/>
      <c r="V750" s="53"/>
      <c r="W750" s="53"/>
      <c r="X750" s="53"/>
      <c r="Y750" s="53"/>
      <c r="Z750" s="53"/>
    </row>
    <row r="751" spans="1:26" ht="12.75" customHeight="1">
      <c r="A751" s="53"/>
      <c r="B751" s="60" t="s">
        <v>1797</v>
      </c>
      <c r="C751" s="61" t="s">
        <v>1798</v>
      </c>
      <c r="D751" s="60" t="s">
        <v>1799</v>
      </c>
      <c r="E751" s="60" t="s">
        <v>1800</v>
      </c>
      <c r="F751" s="60" t="s">
        <v>1799</v>
      </c>
      <c r="G751" s="60" t="s">
        <v>1801</v>
      </c>
      <c r="H751" s="64" t="s">
        <v>1812</v>
      </c>
      <c r="I751" s="63" t="s">
        <v>1813</v>
      </c>
      <c r="J751" s="53"/>
      <c r="K751" s="53"/>
      <c r="L751" s="53"/>
      <c r="M751" s="53"/>
      <c r="N751" s="53"/>
      <c r="O751" s="53"/>
      <c r="P751" s="53"/>
      <c r="Q751" s="53"/>
      <c r="R751" s="53"/>
      <c r="S751" s="53"/>
      <c r="T751" s="53"/>
      <c r="U751" s="53"/>
      <c r="V751" s="53"/>
      <c r="W751" s="53"/>
      <c r="X751" s="53"/>
      <c r="Y751" s="53"/>
      <c r="Z751" s="53"/>
    </row>
    <row r="752" spans="1:26" ht="12.75" customHeight="1">
      <c r="A752" s="53"/>
      <c r="B752" s="60" t="s">
        <v>1797</v>
      </c>
      <c r="C752" s="61" t="s">
        <v>1798</v>
      </c>
      <c r="D752" s="60" t="s">
        <v>1799</v>
      </c>
      <c r="E752" s="60" t="s">
        <v>1800</v>
      </c>
      <c r="F752" s="60" t="s">
        <v>1799</v>
      </c>
      <c r="G752" s="60" t="s">
        <v>1801</v>
      </c>
      <c r="H752" s="64" t="s">
        <v>1814</v>
      </c>
      <c r="I752" s="63" t="s">
        <v>1815</v>
      </c>
      <c r="J752" s="53"/>
      <c r="K752" s="53"/>
      <c r="L752" s="53"/>
      <c r="M752" s="53"/>
      <c r="N752" s="53"/>
      <c r="O752" s="53"/>
      <c r="P752" s="53"/>
      <c r="Q752" s="53"/>
      <c r="R752" s="53"/>
      <c r="S752" s="53"/>
      <c r="T752" s="53"/>
      <c r="U752" s="53"/>
      <c r="V752" s="53"/>
      <c r="W752" s="53"/>
      <c r="X752" s="53"/>
      <c r="Y752" s="53"/>
      <c r="Z752" s="53"/>
    </row>
    <row r="753" spans="1:26" ht="12.75" customHeight="1">
      <c r="A753" s="53"/>
      <c r="B753" s="60" t="s">
        <v>1797</v>
      </c>
      <c r="C753" s="61" t="s">
        <v>1798</v>
      </c>
      <c r="D753" s="60" t="s">
        <v>1799</v>
      </c>
      <c r="E753" s="60" t="s">
        <v>1800</v>
      </c>
      <c r="F753" s="60" t="s">
        <v>1799</v>
      </c>
      <c r="G753" s="60" t="s">
        <v>1801</v>
      </c>
      <c r="H753" s="64" t="s">
        <v>1816</v>
      </c>
      <c r="I753" s="63" t="s">
        <v>1817</v>
      </c>
      <c r="J753" s="53"/>
      <c r="K753" s="53"/>
      <c r="L753" s="53"/>
      <c r="M753" s="53"/>
      <c r="N753" s="53"/>
      <c r="O753" s="53"/>
      <c r="P753" s="53"/>
      <c r="Q753" s="53"/>
      <c r="R753" s="53"/>
      <c r="S753" s="53"/>
      <c r="T753" s="53"/>
      <c r="U753" s="53"/>
      <c r="V753" s="53"/>
      <c r="W753" s="53"/>
      <c r="X753" s="53"/>
      <c r="Y753" s="53"/>
      <c r="Z753" s="53"/>
    </row>
    <row r="754" spans="1:26" ht="12.75" customHeight="1">
      <c r="A754" s="53"/>
      <c r="B754" s="60" t="s">
        <v>1797</v>
      </c>
      <c r="C754" s="61" t="s">
        <v>1798</v>
      </c>
      <c r="D754" s="60" t="s">
        <v>1799</v>
      </c>
      <c r="E754" s="60" t="s">
        <v>1800</v>
      </c>
      <c r="F754" s="60" t="s">
        <v>1818</v>
      </c>
      <c r="G754" s="60" t="s">
        <v>1819</v>
      </c>
      <c r="H754" s="64"/>
      <c r="I754" s="63"/>
      <c r="J754" s="53"/>
      <c r="K754" s="53"/>
      <c r="L754" s="53"/>
      <c r="M754" s="53"/>
      <c r="N754" s="53"/>
      <c r="O754" s="53"/>
      <c r="P754" s="53"/>
      <c r="Q754" s="53"/>
      <c r="R754" s="53"/>
      <c r="S754" s="53"/>
      <c r="T754" s="53"/>
      <c r="U754" s="53"/>
      <c r="V754" s="53"/>
      <c r="W754" s="53"/>
      <c r="X754" s="53"/>
      <c r="Y754" s="53"/>
      <c r="Z754" s="53"/>
    </row>
    <row r="755" spans="1:26" ht="12.75" customHeight="1">
      <c r="A755" s="53"/>
      <c r="B755" s="60" t="s">
        <v>1797</v>
      </c>
      <c r="C755" s="61" t="s">
        <v>1798</v>
      </c>
      <c r="D755" s="60" t="s">
        <v>1799</v>
      </c>
      <c r="E755" s="60" t="s">
        <v>1800</v>
      </c>
      <c r="F755" s="60" t="s">
        <v>1820</v>
      </c>
      <c r="G755" s="60" t="s">
        <v>1821</v>
      </c>
      <c r="H755" s="64"/>
      <c r="I755" s="63"/>
      <c r="J755" s="53"/>
      <c r="K755" s="53"/>
      <c r="L755" s="53"/>
      <c r="M755" s="53"/>
      <c r="N755" s="53"/>
      <c r="O755" s="53"/>
      <c r="P755" s="53"/>
      <c r="Q755" s="53"/>
      <c r="R755" s="53"/>
      <c r="S755" s="53"/>
      <c r="T755" s="53"/>
      <c r="U755" s="53"/>
      <c r="V755" s="53"/>
      <c r="W755" s="53"/>
      <c r="X755" s="53"/>
      <c r="Y755" s="53"/>
      <c r="Z755" s="53"/>
    </row>
    <row r="756" spans="1:26" ht="12.75" customHeight="1">
      <c r="A756" s="53"/>
      <c r="B756" s="60" t="s">
        <v>1797</v>
      </c>
      <c r="C756" s="61" t="s">
        <v>1798</v>
      </c>
      <c r="D756" s="60" t="s">
        <v>1799</v>
      </c>
      <c r="E756" s="60" t="s">
        <v>1800</v>
      </c>
      <c r="F756" s="60" t="s">
        <v>1822</v>
      </c>
      <c r="G756" s="60" t="s">
        <v>1823</v>
      </c>
      <c r="H756" s="64"/>
      <c r="I756" s="63"/>
      <c r="J756" s="53"/>
      <c r="K756" s="53"/>
      <c r="L756" s="53"/>
      <c r="M756" s="53"/>
      <c r="N756" s="53"/>
      <c r="O756" s="53"/>
      <c r="P756" s="53"/>
      <c r="Q756" s="53"/>
      <c r="R756" s="53"/>
      <c r="S756" s="53"/>
      <c r="T756" s="53"/>
      <c r="U756" s="53"/>
      <c r="V756" s="53"/>
      <c r="W756" s="53"/>
      <c r="X756" s="53"/>
      <c r="Y756" s="53"/>
      <c r="Z756" s="53"/>
    </row>
    <row r="757" spans="1:26" ht="12.75" customHeight="1">
      <c r="A757" s="53"/>
      <c r="B757" s="60" t="s">
        <v>1797</v>
      </c>
      <c r="C757" s="61" t="s">
        <v>1798</v>
      </c>
      <c r="D757" s="60" t="s">
        <v>1799</v>
      </c>
      <c r="E757" s="60" t="s">
        <v>1800</v>
      </c>
      <c r="F757" s="60" t="s">
        <v>1824</v>
      </c>
      <c r="G757" s="60" t="s">
        <v>1825</v>
      </c>
      <c r="H757" s="64"/>
      <c r="I757" s="63"/>
      <c r="J757" s="53"/>
      <c r="K757" s="53"/>
      <c r="L757" s="53"/>
      <c r="M757" s="53"/>
      <c r="N757" s="53"/>
      <c r="O757" s="53"/>
      <c r="P757" s="53"/>
      <c r="Q757" s="53"/>
      <c r="R757" s="53"/>
      <c r="S757" s="53"/>
      <c r="T757" s="53"/>
      <c r="U757" s="53"/>
      <c r="V757" s="53"/>
      <c r="W757" s="53"/>
      <c r="X757" s="53"/>
      <c r="Y757" s="53"/>
      <c r="Z757" s="53"/>
    </row>
    <row r="758" spans="1:26" ht="12.75" customHeight="1">
      <c r="A758" s="53"/>
      <c r="B758" s="60" t="s">
        <v>1797</v>
      </c>
      <c r="C758" s="61" t="s">
        <v>1798</v>
      </c>
      <c r="D758" s="60" t="s">
        <v>1799</v>
      </c>
      <c r="E758" s="60" t="s">
        <v>1800</v>
      </c>
      <c r="F758" s="60" t="s">
        <v>1826</v>
      </c>
      <c r="G758" s="60" t="s">
        <v>1827</v>
      </c>
      <c r="H758" s="64"/>
      <c r="I758" s="63"/>
      <c r="J758" s="53"/>
      <c r="K758" s="53"/>
      <c r="L758" s="53"/>
      <c r="M758" s="53"/>
      <c r="N758" s="53"/>
      <c r="O758" s="53"/>
      <c r="P758" s="53"/>
      <c r="Q758" s="53"/>
      <c r="R758" s="53"/>
      <c r="S758" s="53"/>
      <c r="T758" s="53"/>
      <c r="U758" s="53"/>
      <c r="V758" s="53"/>
      <c r="W758" s="53"/>
      <c r="X758" s="53"/>
      <c r="Y758" s="53"/>
      <c r="Z758" s="53"/>
    </row>
    <row r="759" spans="1:26" ht="12.75" customHeight="1">
      <c r="A759" s="53"/>
      <c r="B759" s="60" t="s">
        <v>1797</v>
      </c>
      <c r="C759" s="61" t="s">
        <v>1798</v>
      </c>
      <c r="D759" s="60" t="s">
        <v>1799</v>
      </c>
      <c r="E759" s="60" t="s">
        <v>1800</v>
      </c>
      <c r="F759" s="60" t="s">
        <v>1828</v>
      </c>
      <c r="G759" s="60" t="s">
        <v>1829</v>
      </c>
      <c r="H759" s="64"/>
      <c r="I759" s="63"/>
      <c r="J759" s="53"/>
      <c r="K759" s="53"/>
      <c r="L759" s="53"/>
      <c r="M759" s="53"/>
      <c r="N759" s="53"/>
      <c r="O759" s="53"/>
      <c r="P759" s="53"/>
      <c r="Q759" s="53"/>
      <c r="R759" s="53"/>
      <c r="S759" s="53"/>
      <c r="T759" s="53"/>
      <c r="U759" s="53"/>
      <c r="V759" s="53"/>
      <c r="W759" s="53"/>
      <c r="X759" s="53"/>
      <c r="Y759" s="53"/>
      <c r="Z759" s="53"/>
    </row>
    <row r="760" spans="1:26" ht="12.75" customHeight="1">
      <c r="A760" s="53"/>
      <c r="B760" s="60" t="s">
        <v>1797</v>
      </c>
      <c r="C760" s="61" t="s">
        <v>1798</v>
      </c>
      <c r="D760" s="60" t="s">
        <v>1799</v>
      </c>
      <c r="E760" s="60" t="s">
        <v>1800</v>
      </c>
      <c r="F760" s="60" t="s">
        <v>1243</v>
      </c>
      <c r="G760" s="60" t="s">
        <v>1830</v>
      </c>
      <c r="H760" s="64"/>
      <c r="I760" s="63"/>
      <c r="J760" s="53"/>
      <c r="K760" s="53"/>
      <c r="L760" s="53"/>
      <c r="M760" s="53"/>
      <c r="N760" s="53"/>
      <c r="O760" s="53"/>
      <c r="P760" s="53"/>
      <c r="Q760" s="53"/>
      <c r="R760" s="53"/>
      <c r="S760" s="53"/>
      <c r="T760" s="53"/>
      <c r="U760" s="53"/>
      <c r="V760" s="53"/>
      <c r="W760" s="53"/>
      <c r="X760" s="53"/>
      <c r="Y760" s="53"/>
      <c r="Z760" s="53"/>
    </row>
    <row r="761" spans="1:26" ht="12.75" customHeight="1">
      <c r="A761" s="53"/>
      <c r="B761" s="60" t="s">
        <v>1797</v>
      </c>
      <c r="C761" s="61" t="s">
        <v>1798</v>
      </c>
      <c r="D761" s="60" t="s">
        <v>332</v>
      </c>
      <c r="E761" s="60" t="s">
        <v>1831</v>
      </c>
      <c r="F761" s="60" t="s">
        <v>1832</v>
      </c>
      <c r="G761" s="60" t="s">
        <v>1833</v>
      </c>
      <c r="H761" s="64"/>
      <c r="I761" s="63"/>
      <c r="J761" s="53"/>
      <c r="K761" s="53"/>
      <c r="L761" s="53"/>
      <c r="M761" s="53"/>
      <c r="N761" s="53"/>
      <c r="O761" s="53"/>
      <c r="P761" s="53"/>
      <c r="Q761" s="53"/>
      <c r="R761" s="53"/>
      <c r="S761" s="53"/>
      <c r="T761" s="53"/>
      <c r="U761" s="53"/>
      <c r="V761" s="53"/>
      <c r="W761" s="53"/>
      <c r="X761" s="53"/>
      <c r="Y761" s="53"/>
      <c r="Z761" s="53"/>
    </row>
    <row r="762" spans="1:26" ht="12.75" customHeight="1">
      <c r="A762" s="53"/>
      <c r="B762" s="60" t="s">
        <v>1797</v>
      </c>
      <c r="C762" s="61" t="s">
        <v>1798</v>
      </c>
      <c r="D762" s="60" t="s">
        <v>332</v>
      </c>
      <c r="E762" s="60" t="s">
        <v>1831</v>
      </c>
      <c r="F762" s="60" t="s">
        <v>1834</v>
      </c>
      <c r="G762" s="60" t="s">
        <v>1835</v>
      </c>
      <c r="H762" s="64"/>
      <c r="I762" s="63"/>
      <c r="J762" s="53"/>
      <c r="K762" s="53"/>
      <c r="L762" s="53"/>
      <c r="M762" s="53"/>
      <c r="N762" s="53"/>
      <c r="O762" s="53"/>
      <c r="P762" s="53"/>
      <c r="Q762" s="53"/>
      <c r="R762" s="53"/>
      <c r="S762" s="53"/>
      <c r="T762" s="53"/>
      <c r="U762" s="53"/>
      <c r="V762" s="53"/>
      <c r="W762" s="53"/>
      <c r="X762" s="53"/>
      <c r="Y762" s="53"/>
      <c r="Z762" s="53"/>
    </row>
    <row r="763" spans="1:26" ht="12.75" customHeight="1">
      <c r="A763" s="53"/>
      <c r="B763" s="60" t="s">
        <v>1797</v>
      </c>
      <c r="C763" s="61" t="s">
        <v>1798</v>
      </c>
      <c r="D763" s="60" t="s">
        <v>332</v>
      </c>
      <c r="E763" s="60" t="s">
        <v>1831</v>
      </c>
      <c r="F763" s="60" t="s">
        <v>1411</v>
      </c>
      <c r="G763" s="60" t="s">
        <v>1836</v>
      </c>
      <c r="H763" s="64"/>
      <c r="I763" s="63"/>
      <c r="J763" s="53"/>
      <c r="K763" s="53"/>
      <c r="L763" s="53"/>
      <c r="M763" s="53"/>
      <c r="N763" s="53"/>
      <c r="O763" s="53"/>
      <c r="P763" s="53"/>
      <c r="Q763" s="53"/>
      <c r="R763" s="53"/>
      <c r="S763" s="53"/>
      <c r="T763" s="53"/>
      <c r="U763" s="53"/>
      <c r="V763" s="53"/>
      <c r="W763" s="53"/>
      <c r="X763" s="53"/>
      <c r="Y763" s="53"/>
      <c r="Z763" s="53"/>
    </row>
    <row r="764" spans="1:26" ht="12.75" customHeight="1">
      <c r="A764" s="53"/>
      <c r="B764" s="60" t="s">
        <v>1797</v>
      </c>
      <c r="C764" s="61" t="s">
        <v>1798</v>
      </c>
      <c r="D764" s="60" t="s">
        <v>1837</v>
      </c>
      <c r="E764" s="60" t="s">
        <v>1838</v>
      </c>
      <c r="F764" s="60" t="s">
        <v>1837</v>
      </c>
      <c r="G764" s="60" t="s">
        <v>1839</v>
      </c>
      <c r="H764" s="64" t="s">
        <v>1837</v>
      </c>
      <c r="I764" s="63" t="s">
        <v>1840</v>
      </c>
      <c r="J764" s="53"/>
      <c r="K764" s="53"/>
      <c r="L764" s="53"/>
      <c r="M764" s="53"/>
      <c r="N764" s="53"/>
      <c r="O764" s="53"/>
      <c r="P764" s="53"/>
      <c r="Q764" s="53"/>
      <c r="R764" s="53"/>
      <c r="S764" s="53"/>
      <c r="T764" s="53"/>
      <c r="U764" s="53"/>
      <c r="V764" s="53"/>
      <c r="W764" s="53"/>
      <c r="X764" s="53"/>
      <c r="Y764" s="53"/>
      <c r="Z764" s="53"/>
    </row>
    <row r="765" spans="1:26" ht="12.75" customHeight="1">
      <c r="A765" s="53"/>
      <c r="B765" s="60" t="s">
        <v>1797</v>
      </c>
      <c r="C765" s="61" t="s">
        <v>1798</v>
      </c>
      <c r="D765" s="60" t="s">
        <v>1837</v>
      </c>
      <c r="E765" s="60" t="s">
        <v>1838</v>
      </c>
      <c r="F765" s="60" t="s">
        <v>1837</v>
      </c>
      <c r="G765" s="60" t="s">
        <v>1839</v>
      </c>
      <c r="H765" s="64" t="s">
        <v>1106</v>
      </c>
      <c r="I765" s="63" t="s">
        <v>1841</v>
      </c>
      <c r="J765" s="53"/>
      <c r="K765" s="53"/>
      <c r="L765" s="53"/>
      <c r="M765" s="53"/>
      <c r="N765" s="53"/>
      <c r="O765" s="53"/>
      <c r="P765" s="53"/>
      <c r="Q765" s="53"/>
      <c r="R765" s="53"/>
      <c r="S765" s="53"/>
      <c r="T765" s="53"/>
      <c r="U765" s="53"/>
      <c r="V765" s="53"/>
      <c r="W765" s="53"/>
      <c r="X765" s="53"/>
      <c r="Y765" s="53"/>
      <c r="Z765" s="53"/>
    </row>
    <row r="766" spans="1:26" ht="12.75" customHeight="1">
      <c r="A766" s="53"/>
      <c r="B766" s="60" t="s">
        <v>1797</v>
      </c>
      <c r="C766" s="61" t="s">
        <v>1798</v>
      </c>
      <c r="D766" s="60" t="s">
        <v>1837</v>
      </c>
      <c r="E766" s="60" t="s">
        <v>1838</v>
      </c>
      <c r="F766" s="60" t="s">
        <v>1842</v>
      </c>
      <c r="G766" s="60" t="s">
        <v>1843</v>
      </c>
      <c r="H766" s="64"/>
      <c r="I766" s="63"/>
      <c r="J766" s="53"/>
      <c r="K766" s="53"/>
      <c r="L766" s="53"/>
      <c r="M766" s="53"/>
      <c r="N766" s="53"/>
      <c r="O766" s="53"/>
      <c r="P766" s="53"/>
      <c r="Q766" s="53"/>
      <c r="R766" s="53"/>
      <c r="S766" s="53"/>
      <c r="T766" s="53"/>
      <c r="U766" s="53"/>
      <c r="V766" s="53"/>
      <c r="W766" s="53"/>
      <c r="X766" s="53"/>
      <c r="Y766" s="53"/>
      <c r="Z766" s="53"/>
    </row>
    <row r="767" spans="1:26" ht="12.75" customHeight="1">
      <c r="A767" s="53"/>
      <c r="B767" s="60" t="s">
        <v>1797</v>
      </c>
      <c r="C767" s="61" t="s">
        <v>1798</v>
      </c>
      <c r="D767" s="60" t="s">
        <v>1837</v>
      </c>
      <c r="E767" s="60" t="s">
        <v>1838</v>
      </c>
      <c r="F767" s="60" t="s">
        <v>1844</v>
      </c>
      <c r="G767" s="60" t="s">
        <v>1845</v>
      </c>
      <c r="H767" s="64"/>
      <c r="I767" s="63"/>
      <c r="J767" s="53"/>
      <c r="K767" s="53"/>
      <c r="L767" s="53"/>
      <c r="M767" s="53"/>
      <c r="N767" s="53"/>
      <c r="O767" s="53"/>
      <c r="P767" s="53"/>
      <c r="Q767" s="53"/>
      <c r="R767" s="53"/>
      <c r="S767" s="53"/>
      <c r="T767" s="53"/>
      <c r="U767" s="53"/>
      <c r="V767" s="53"/>
      <c r="W767" s="53"/>
      <c r="X767" s="53"/>
      <c r="Y767" s="53"/>
      <c r="Z767" s="53"/>
    </row>
    <row r="768" spans="1:26" ht="12.75" customHeight="1">
      <c r="A768" s="53"/>
      <c r="B768" s="60" t="s">
        <v>1797</v>
      </c>
      <c r="C768" s="61" t="s">
        <v>1798</v>
      </c>
      <c r="D768" s="60" t="s">
        <v>1837</v>
      </c>
      <c r="E768" s="60" t="s">
        <v>1838</v>
      </c>
      <c r="F768" s="60" t="s">
        <v>1846</v>
      </c>
      <c r="G768" s="60" t="s">
        <v>1847</v>
      </c>
      <c r="H768" s="64"/>
      <c r="I768" s="63"/>
      <c r="J768" s="53"/>
      <c r="K768" s="53"/>
      <c r="L768" s="53"/>
      <c r="M768" s="53"/>
      <c r="N768" s="53"/>
      <c r="O768" s="53"/>
      <c r="P768" s="53"/>
      <c r="Q768" s="53"/>
      <c r="R768" s="53"/>
      <c r="S768" s="53"/>
      <c r="T768" s="53"/>
      <c r="U768" s="53"/>
      <c r="V768" s="53"/>
      <c r="W768" s="53"/>
      <c r="X768" s="53"/>
      <c r="Y768" s="53"/>
      <c r="Z768" s="53"/>
    </row>
    <row r="769" spans="1:26" ht="12.75" customHeight="1">
      <c r="A769" s="53"/>
      <c r="B769" s="60" t="s">
        <v>1797</v>
      </c>
      <c r="C769" s="61" t="s">
        <v>1798</v>
      </c>
      <c r="D769" s="60" t="s">
        <v>1837</v>
      </c>
      <c r="E769" s="60" t="s">
        <v>1838</v>
      </c>
      <c r="F769" s="60" t="s">
        <v>1848</v>
      </c>
      <c r="G769" s="60" t="s">
        <v>1849</v>
      </c>
      <c r="H769" s="64"/>
      <c r="I769" s="63"/>
      <c r="J769" s="53"/>
      <c r="K769" s="53"/>
      <c r="L769" s="53"/>
      <c r="M769" s="53"/>
      <c r="N769" s="53"/>
      <c r="O769" s="53"/>
      <c r="P769" s="53"/>
      <c r="Q769" s="53"/>
      <c r="R769" s="53"/>
      <c r="S769" s="53"/>
      <c r="T769" s="53"/>
      <c r="U769" s="53"/>
      <c r="V769" s="53"/>
      <c r="W769" s="53"/>
      <c r="X769" s="53"/>
      <c r="Y769" s="53"/>
      <c r="Z769" s="53"/>
    </row>
    <row r="770" spans="1:26" ht="12.75" customHeight="1">
      <c r="A770" s="53"/>
      <c r="B770" s="60" t="s">
        <v>1797</v>
      </c>
      <c r="C770" s="61" t="s">
        <v>1798</v>
      </c>
      <c r="D770" s="60" t="s">
        <v>1837</v>
      </c>
      <c r="E770" s="60" t="s">
        <v>1838</v>
      </c>
      <c r="F770" s="60" t="s">
        <v>1026</v>
      </c>
      <c r="G770" s="60" t="s">
        <v>1850</v>
      </c>
      <c r="H770" s="64"/>
      <c r="I770" s="63"/>
      <c r="J770" s="53"/>
      <c r="K770" s="53"/>
      <c r="L770" s="53"/>
      <c r="M770" s="53"/>
      <c r="N770" s="53"/>
      <c r="O770" s="53"/>
      <c r="P770" s="53"/>
      <c r="Q770" s="53"/>
      <c r="R770" s="53"/>
      <c r="S770" s="53"/>
      <c r="T770" s="53"/>
      <c r="U770" s="53"/>
      <c r="V770" s="53"/>
      <c r="W770" s="53"/>
      <c r="X770" s="53"/>
      <c r="Y770" s="53"/>
      <c r="Z770" s="53"/>
    </row>
    <row r="771" spans="1:26" ht="12.75" customHeight="1">
      <c r="A771" s="53"/>
      <c r="B771" s="60" t="s">
        <v>1797</v>
      </c>
      <c r="C771" s="61" t="s">
        <v>1798</v>
      </c>
      <c r="D771" s="60" t="s">
        <v>1837</v>
      </c>
      <c r="E771" s="60" t="s">
        <v>1838</v>
      </c>
      <c r="F771" s="60" t="s">
        <v>188</v>
      </c>
      <c r="G771" s="60" t="s">
        <v>1851</v>
      </c>
      <c r="H771" s="64"/>
      <c r="I771" s="63"/>
      <c r="J771" s="53"/>
      <c r="K771" s="53"/>
      <c r="L771" s="53"/>
      <c r="M771" s="53"/>
      <c r="N771" s="53"/>
      <c r="O771" s="53"/>
      <c r="P771" s="53"/>
      <c r="Q771" s="53"/>
      <c r="R771" s="53"/>
      <c r="S771" s="53"/>
      <c r="T771" s="53"/>
      <c r="U771" s="53"/>
      <c r="V771" s="53"/>
      <c r="W771" s="53"/>
      <c r="X771" s="53"/>
      <c r="Y771" s="53"/>
      <c r="Z771" s="53"/>
    </row>
    <row r="772" spans="1:26" ht="12.75" customHeight="1">
      <c r="A772" s="53"/>
      <c r="B772" s="60" t="s">
        <v>1797</v>
      </c>
      <c r="C772" s="61" t="s">
        <v>1798</v>
      </c>
      <c r="D772" s="60" t="s">
        <v>1837</v>
      </c>
      <c r="E772" s="60" t="s">
        <v>1838</v>
      </c>
      <c r="F772" s="60" t="s">
        <v>456</v>
      </c>
      <c r="G772" s="60" t="s">
        <v>1852</v>
      </c>
      <c r="H772" s="64"/>
      <c r="I772" s="63"/>
      <c r="J772" s="53"/>
      <c r="K772" s="53"/>
      <c r="L772" s="53"/>
      <c r="M772" s="53"/>
      <c r="N772" s="53"/>
      <c r="O772" s="53"/>
      <c r="P772" s="53"/>
      <c r="Q772" s="53"/>
      <c r="R772" s="53"/>
      <c r="S772" s="53"/>
      <c r="T772" s="53"/>
      <c r="U772" s="53"/>
      <c r="V772" s="53"/>
      <c r="W772" s="53"/>
      <c r="X772" s="53"/>
      <c r="Y772" s="53"/>
      <c r="Z772" s="53"/>
    </row>
    <row r="773" spans="1:26" ht="12.75" customHeight="1">
      <c r="A773" s="53"/>
      <c r="B773" s="60" t="s">
        <v>1797</v>
      </c>
      <c r="C773" s="61" t="s">
        <v>1798</v>
      </c>
      <c r="D773" s="60" t="s">
        <v>606</v>
      </c>
      <c r="E773" s="60" t="s">
        <v>1853</v>
      </c>
      <c r="F773" s="60" t="s">
        <v>606</v>
      </c>
      <c r="G773" s="60" t="s">
        <v>1854</v>
      </c>
      <c r="H773" s="64" t="s">
        <v>606</v>
      </c>
      <c r="I773" s="63" t="s">
        <v>1855</v>
      </c>
      <c r="J773" s="53"/>
      <c r="K773" s="53"/>
      <c r="L773" s="53"/>
      <c r="M773" s="53"/>
      <c r="N773" s="53"/>
      <c r="O773" s="53"/>
      <c r="P773" s="53"/>
      <c r="Q773" s="53"/>
      <c r="R773" s="53"/>
      <c r="S773" s="53"/>
      <c r="T773" s="53"/>
      <c r="U773" s="53"/>
      <c r="V773" s="53"/>
      <c r="W773" s="53"/>
      <c r="X773" s="53"/>
      <c r="Y773" s="53"/>
      <c r="Z773" s="53"/>
    </row>
    <row r="774" spans="1:26" ht="12.75" customHeight="1">
      <c r="A774" s="53"/>
      <c r="B774" s="60" t="s">
        <v>1797</v>
      </c>
      <c r="C774" s="61" t="s">
        <v>1798</v>
      </c>
      <c r="D774" s="60" t="s">
        <v>606</v>
      </c>
      <c r="E774" s="60" t="s">
        <v>1853</v>
      </c>
      <c r="F774" s="60" t="s">
        <v>606</v>
      </c>
      <c r="G774" s="60" t="s">
        <v>1854</v>
      </c>
      <c r="H774" s="64" t="s">
        <v>1856</v>
      </c>
      <c r="I774" s="63" t="s">
        <v>1857</v>
      </c>
      <c r="J774" s="53"/>
      <c r="K774" s="53"/>
      <c r="L774" s="53"/>
      <c r="M774" s="53"/>
      <c r="N774" s="53"/>
      <c r="O774" s="53"/>
      <c r="P774" s="53"/>
      <c r="Q774" s="53"/>
      <c r="R774" s="53"/>
      <c r="S774" s="53"/>
      <c r="T774" s="53"/>
      <c r="U774" s="53"/>
      <c r="V774" s="53"/>
      <c r="W774" s="53"/>
      <c r="X774" s="53"/>
      <c r="Y774" s="53"/>
      <c r="Z774" s="53"/>
    </row>
    <row r="775" spans="1:26" ht="12.75" customHeight="1">
      <c r="A775" s="53"/>
      <c r="B775" s="60" t="s">
        <v>1797</v>
      </c>
      <c r="C775" s="61" t="s">
        <v>1798</v>
      </c>
      <c r="D775" s="60" t="s">
        <v>606</v>
      </c>
      <c r="E775" s="60" t="s">
        <v>1853</v>
      </c>
      <c r="F775" s="60" t="s">
        <v>1858</v>
      </c>
      <c r="G775" s="60" t="s">
        <v>1859</v>
      </c>
      <c r="H775" s="64"/>
      <c r="I775" s="63"/>
      <c r="J775" s="53"/>
      <c r="K775" s="53"/>
      <c r="L775" s="53"/>
      <c r="M775" s="53"/>
      <c r="N775" s="53"/>
      <c r="O775" s="53"/>
      <c r="P775" s="53"/>
      <c r="Q775" s="53"/>
      <c r="R775" s="53"/>
      <c r="S775" s="53"/>
      <c r="T775" s="53"/>
      <c r="U775" s="53"/>
      <c r="V775" s="53"/>
      <c r="W775" s="53"/>
      <c r="X775" s="53"/>
      <c r="Y775" s="53"/>
      <c r="Z775" s="53"/>
    </row>
    <row r="776" spans="1:26" ht="12.75" customHeight="1">
      <c r="A776" s="53"/>
      <c r="B776" s="60" t="s">
        <v>1797</v>
      </c>
      <c r="C776" s="61" t="s">
        <v>1798</v>
      </c>
      <c r="D776" s="60" t="s">
        <v>606</v>
      </c>
      <c r="E776" s="60" t="s">
        <v>1853</v>
      </c>
      <c r="F776" s="60" t="s">
        <v>1860</v>
      </c>
      <c r="G776" s="60" t="s">
        <v>1861</v>
      </c>
      <c r="H776" s="64"/>
      <c r="I776" s="63"/>
      <c r="J776" s="53"/>
      <c r="K776" s="53"/>
      <c r="L776" s="53"/>
      <c r="M776" s="53"/>
      <c r="N776" s="53"/>
      <c r="O776" s="53"/>
      <c r="P776" s="53"/>
      <c r="Q776" s="53"/>
      <c r="R776" s="53"/>
      <c r="S776" s="53"/>
      <c r="T776" s="53"/>
      <c r="U776" s="53"/>
      <c r="V776" s="53"/>
      <c r="W776" s="53"/>
      <c r="X776" s="53"/>
      <c r="Y776" s="53"/>
      <c r="Z776" s="53"/>
    </row>
    <row r="777" spans="1:26" ht="12.75" customHeight="1">
      <c r="A777" s="53"/>
      <c r="B777" s="60" t="s">
        <v>1797</v>
      </c>
      <c r="C777" s="61" t="s">
        <v>1798</v>
      </c>
      <c r="D777" s="60" t="s">
        <v>606</v>
      </c>
      <c r="E777" s="60" t="s">
        <v>1853</v>
      </c>
      <c r="F777" s="60" t="s">
        <v>1862</v>
      </c>
      <c r="G777" s="60" t="s">
        <v>1863</v>
      </c>
      <c r="H777" s="64"/>
      <c r="I777" s="63"/>
      <c r="J777" s="53"/>
      <c r="K777" s="53"/>
      <c r="L777" s="53"/>
      <c r="M777" s="53"/>
      <c r="N777" s="53"/>
      <c r="O777" s="53"/>
      <c r="P777" s="53"/>
      <c r="Q777" s="53"/>
      <c r="R777" s="53"/>
      <c r="S777" s="53"/>
      <c r="T777" s="53"/>
      <c r="U777" s="53"/>
      <c r="V777" s="53"/>
      <c r="W777" s="53"/>
      <c r="X777" s="53"/>
      <c r="Y777" s="53"/>
      <c r="Z777" s="53"/>
    </row>
    <row r="778" spans="1:26" ht="12.75" customHeight="1">
      <c r="A778" s="53"/>
      <c r="B778" s="60" t="s">
        <v>1797</v>
      </c>
      <c r="C778" s="61" t="s">
        <v>1798</v>
      </c>
      <c r="D778" s="60" t="s">
        <v>606</v>
      </c>
      <c r="E778" s="60" t="s">
        <v>1853</v>
      </c>
      <c r="F778" s="60" t="s">
        <v>1864</v>
      </c>
      <c r="G778" s="60" t="s">
        <v>1865</v>
      </c>
      <c r="H778" s="64"/>
      <c r="I778" s="63"/>
      <c r="J778" s="53"/>
      <c r="K778" s="53"/>
      <c r="L778" s="53"/>
      <c r="M778" s="53"/>
      <c r="N778" s="53"/>
      <c r="O778" s="53"/>
      <c r="P778" s="53"/>
      <c r="Q778" s="53"/>
      <c r="R778" s="53"/>
      <c r="S778" s="53"/>
      <c r="T778" s="53"/>
      <c r="U778" s="53"/>
      <c r="V778" s="53"/>
      <c r="W778" s="53"/>
      <c r="X778" s="53"/>
      <c r="Y778" s="53"/>
      <c r="Z778" s="53"/>
    </row>
    <row r="779" spans="1:26" ht="12.75" customHeight="1">
      <c r="A779" s="53"/>
      <c r="B779" s="60" t="s">
        <v>1797</v>
      </c>
      <c r="C779" s="61" t="s">
        <v>1798</v>
      </c>
      <c r="D779" s="60" t="s">
        <v>1866</v>
      </c>
      <c r="E779" s="60" t="s">
        <v>1867</v>
      </c>
      <c r="F779" s="60" t="s">
        <v>1866</v>
      </c>
      <c r="G779" s="60" t="s">
        <v>1868</v>
      </c>
      <c r="H779" s="64"/>
      <c r="I779" s="63"/>
      <c r="J779" s="53"/>
      <c r="K779" s="53"/>
      <c r="L779" s="53"/>
      <c r="M779" s="53"/>
      <c r="N779" s="53"/>
      <c r="O779" s="53"/>
      <c r="P779" s="53"/>
      <c r="Q779" s="53"/>
      <c r="R779" s="53"/>
      <c r="S779" s="53"/>
      <c r="T779" s="53"/>
      <c r="U779" s="53"/>
      <c r="V779" s="53"/>
      <c r="W779" s="53"/>
      <c r="X779" s="53"/>
      <c r="Y779" s="53"/>
      <c r="Z779" s="53"/>
    </row>
    <row r="780" spans="1:26" ht="12.75" customHeight="1">
      <c r="A780" s="53"/>
      <c r="B780" s="60" t="s">
        <v>1797</v>
      </c>
      <c r="C780" s="61" t="s">
        <v>1798</v>
      </c>
      <c r="D780" s="60" t="s">
        <v>1866</v>
      </c>
      <c r="E780" s="60" t="s">
        <v>1867</v>
      </c>
      <c r="F780" s="60" t="s">
        <v>1869</v>
      </c>
      <c r="G780" s="60" t="s">
        <v>1870</v>
      </c>
      <c r="H780" s="64"/>
      <c r="I780" s="63"/>
      <c r="J780" s="53"/>
      <c r="K780" s="53"/>
      <c r="L780" s="53"/>
      <c r="M780" s="53"/>
      <c r="N780" s="53"/>
      <c r="O780" s="53"/>
      <c r="P780" s="53"/>
      <c r="Q780" s="53"/>
      <c r="R780" s="53"/>
      <c r="S780" s="53"/>
      <c r="T780" s="53"/>
      <c r="U780" s="53"/>
      <c r="V780" s="53"/>
      <c r="W780" s="53"/>
      <c r="X780" s="53"/>
      <c r="Y780" s="53"/>
      <c r="Z780" s="53"/>
    </row>
    <row r="781" spans="1:26" ht="12.75" customHeight="1">
      <c r="A781" s="53"/>
      <c r="B781" s="60" t="s">
        <v>1797</v>
      </c>
      <c r="C781" s="61" t="s">
        <v>1798</v>
      </c>
      <c r="D781" s="60" t="s">
        <v>1866</v>
      </c>
      <c r="E781" s="60" t="s">
        <v>1867</v>
      </c>
      <c r="F781" s="60" t="s">
        <v>1871</v>
      </c>
      <c r="G781" s="60" t="s">
        <v>1872</v>
      </c>
      <c r="H781" s="64"/>
      <c r="I781" s="63"/>
      <c r="J781" s="53"/>
      <c r="K781" s="53"/>
      <c r="L781" s="53"/>
      <c r="M781" s="53"/>
      <c r="N781" s="53"/>
      <c r="O781" s="53"/>
      <c r="P781" s="53"/>
      <c r="Q781" s="53"/>
      <c r="R781" s="53"/>
      <c r="S781" s="53"/>
      <c r="T781" s="53"/>
      <c r="U781" s="53"/>
      <c r="V781" s="53"/>
      <c r="W781" s="53"/>
      <c r="X781" s="53"/>
      <c r="Y781" s="53"/>
      <c r="Z781" s="53"/>
    </row>
    <row r="782" spans="1:26" ht="12.75" customHeight="1">
      <c r="A782" s="53"/>
      <c r="B782" s="60" t="s">
        <v>1797</v>
      </c>
      <c r="C782" s="61" t="s">
        <v>1798</v>
      </c>
      <c r="D782" s="60" t="s">
        <v>1873</v>
      </c>
      <c r="E782" s="60" t="s">
        <v>1874</v>
      </c>
      <c r="F782" s="60" t="s">
        <v>1873</v>
      </c>
      <c r="G782" s="60" t="s">
        <v>1875</v>
      </c>
      <c r="H782" s="64" t="s">
        <v>1876</v>
      </c>
      <c r="I782" s="63" t="s">
        <v>1877</v>
      </c>
      <c r="J782" s="53"/>
      <c r="K782" s="53"/>
      <c r="L782" s="53"/>
      <c r="M782" s="53"/>
      <c r="N782" s="53"/>
      <c r="O782" s="53"/>
      <c r="P782" s="53"/>
      <c r="Q782" s="53"/>
      <c r="R782" s="53"/>
      <c r="S782" s="53"/>
      <c r="T782" s="53"/>
      <c r="U782" s="53"/>
      <c r="V782" s="53"/>
      <c r="W782" s="53"/>
      <c r="X782" s="53"/>
      <c r="Y782" s="53"/>
      <c r="Z782" s="53"/>
    </row>
    <row r="783" spans="1:26" ht="12.75" customHeight="1">
      <c r="A783" s="53"/>
      <c r="B783" s="60" t="s">
        <v>1797</v>
      </c>
      <c r="C783" s="61" t="s">
        <v>1798</v>
      </c>
      <c r="D783" s="60" t="s">
        <v>1873</v>
      </c>
      <c r="E783" s="60" t="s">
        <v>1874</v>
      </c>
      <c r="F783" s="60" t="s">
        <v>1873</v>
      </c>
      <c r="G783" s="60" t="s">
        <v>1875</v>
      </c>
      <c r="H783" s="64" t="s">
        <v>1878</v>
      </c>
      <c r="I783" s="63" t="s">
        <v>1879</v>
      </c>
      <c r="J783" s="53"/>
      <c r="K783" s="53"/>
      <c r="L783" s="53"/>
      <c r="M783" s="53"/>
      <c r="N783" s="53"/>
      <c r="O783" s="53"/>
      <c r="P783" s="53"/>
      <c r="Q783" s="53"/>
      <c r="R783" s="53"/>
      <c r="S783" s="53"/>
      <c r="T783" s="53"/>
      <c r="U783" s="53"/>
      <c r="V783" s="53"/>
      <c r="W783" s="53"/>
      <c r="X783" s="53"/>
      <c r="Y783" s="53"/>
      <c r="Z783" s="53"/>
    </row>
    <row r="784" spans="1:26" ht="12.75" customHeight="1">
      <c r="A784" s="53"/>
      <c r="B784" s="60" t="s">
        <v>1797</v>
      </c>
      <c r="C784" s="61" t="s">
        <v>1798</v>
      </c>
      <c r="D784" s="60" t="s">
        <v>1873</v>
      </c>
      <c r="E784" s="60" t="s">
        <v>1874</v>
      </c>
      <c r="F784" s="60" t="s">
        <v>1873</v>
      </c>
      <c r="G784" s="60" t="s">
        <v>1875</v>
      </c>
      <c r="H784" s="64" t="s">
        <v>1880</v>
      </c>
      <c r="I784" s="63" t="s">
        <v>1881</v>
      </c>
      <c r="J784" s="53"/>
      <c r="K784" s="53"/>
      <c r="L784" s="53"/>
      <c r="M784" s="53"/>
      <c r="N784" s="53"/>
      <c r="O784" s="53"/>
      <c r="P784" s="53"/>
      <c r="Q784" s="53"/>
      <c r="R784" s="53"/>
      <c r="S784" s="53"/>
      <c r="T784" s="53"/>
      <c r="U784" s="53"/>
      <c r="V784" s="53"/>
      <c r="W784" s="53"/>
      <c r="X784" s="53"/>
      <c r="Y784" s="53"/>
      <c r="Z784" s="53"/>
    </row>
    <row r="785" spans="1:26" ht="12.75" customHeight="1">
      <c r="A785" s="53"/>
      <c r="B785" s="60" t="s">
        <v>1797</v>
      </c>
      <c r="C785" s="61" t="s">
        <v>1798</v>
      </c>
      <c r="D785" s="60" t="s">
        <v>1873</v>
      </c>
      <c r="E785" s="60" t="s">
        <v>1874</v>
      </c>
      <c r="F785" s="60" t="s">
        <v>1882</v>
      </c>
      <c r="G785" s="60" t="s">
        <v>1883</v>
      </c>
      <c r="H785" s="64"/>
      <c r="I785" s="63"/>
      <c r="J785" s="53"/>
      <c r="K785" s="53"/>
      <c r="L785" s="53"/>
      <c r="M785" s="53"/>
      <c r="N785" s="53"/>
      <c r="O785" s="53"/>
      <c r="P785" s="53"/>
      <c r="Q785" s="53"/>
      <c r="R785" s="53"/>
      <c r="S785" s="53"/>
      <c r="T785" s="53"/>
      <c r="U785" s="53"/>
      <c r="V785" s="53"/>
      <c r="W785" s="53"/>
      <c r="X785" s="53"/>
      <c r="Y785" s="53"/>
      <c r="Z785" s="53"/>
    </row>
    <row r="786" spans="1:26" ht="12.75" customHeight="1">
      <c r="A786" s="53"/>
      <c r="B786" s="60" t="s">
        <v>1797</v>
      </c>
      <c r="C786" s="61" t="s">
        <v>1798</v>
      </c>
      <c r="D786" s="60" t="s">
        <v>1873</v>
      </c>
      <c r="E786" s="60" t="s">
        <v>1874</v>
      </c>
      <c r="F786" s="60" t="s">
        <v>1884</v>
      </c>
      <c r="G786" s="60" t="s">
        <v>1885</v>
      </c>
      <c r="H786" s="64"/>
      <c r="I786" s="63"/>
      <c r="J786" s="53"/>
      <c r="K786" s="53"/>
      <c r="L786" s="53"/>
      <c r="M786" s="53"/>
      <c r="N786" s="53"/>
      <c r="O786" s="53"/>
      <c r="P786" s="53"/>
      <c r="Q786" s="53"/>
      <c r="R786" s="53"/>
      <c r="S786" s="53"/>
      <c r="T786" s="53"/>
      <c r="U786" s="53"/>
      <c r="V786" s="53"/>
      <c r="W786" s="53"/>
      <c r="X786" s="53"/>
      <c r="Y786" s="53"/>
      <c r="Z786" s="53"/>
    </row>
    <row r="787" spans="1:26" ht="12.75" customHeight="1">
      <c r="A787" s="53"/>
      <c r="B787" s="60" t="s">
        <v>1797</v>
      </c>
      <c r="C787" s="61" t="s">
        <v>1798</v>
      </c>
      <c r="D787" s="60" t="s">
        <v>1873</v>
      </c>
      <c r="E787" s="60" t="s">
        <v>1874</v>
      </c>
      <c r="F787" s="60" t="s">
        <v>1886</v>
      </c>
      <c r="G787" s="60" t="s">
        <v>1887</v>
      </c>
      <c r="H787" s="64"/>
      <c r="I787" s="63"/>
      <c r="J787" s="53"/>
      <c r="K787" s="53"/>
      <c r="L787" s="53"/>
      <c r="M787" s="53"/>
      <c r="N787" s="53"/>
      <c r="O787" s="53"/>
      <c r="P787" s="53"/>
      <c r="Q787" s="53"/>
      <c r="R787" s="53"/>
      <c r="S787" s="53"/>
      <c r="T787" s="53"/>
      <c r="U787" s="53"/>
      <c r="V787" s="53"/>
      <c r="W787" s="53"/>
      <c r="X787" s="53"/>
      <c r="Y787" s="53"/>
      <c r="Z787" s="53"/>
    </row>
    <row r="788" spans="1:26" ht="12.75" customHeight="1">
      <c r="A788" s="53"/>
      <c r="B788" s="60" t="s">
        <v>1797</v>
      </c>
      <c r="C788" s="61" t="s">
        <v>1798</v>
      </c>
      <c r="D788" s="60" t="s">
        <v>1873</v>
      </c>
      <c r="E788" s="60" t="s">
        <v>1874</v>
      </c>
      <c r="F788" s="60" t="s">
        <v>308</v>
      </c>
      <c r="G788" s="60" t="s">
        <v>1888</v>
      </c>
      <c r="H788" s="64"/>
      <c r="I788" s="63"/>
      <c r="J788" s="53"/>
      <c r="K788" s="53"/>
      <c r="L788" s="53"/>
      <c r="M788" s="53"/>
      <c r="N788" s="53"/>
      <c r="O788" s="53"/>
      <c r="P788" s="53"/>
      <c r="Q788" s="53"/>
      <c r="R788" s="53"/>
      <c r="S788" s="53"/>
      <c r="T788" s="53"/>
      <c r="U788" s="53"/>
      <c r="V788" s="53"/>
      <c r="W788" s="53"/>
      <c r="X788" s="53"/>
      <c r="Y788" s="53"/>
      <c r="Z788" s="53"/>
    </row>
    <row r="789" spans="1:26" ht="12.75" customHeight="1">
      <c r="A789" s="53"/>
      <c r="B789" s="60" t="s">
        <v>1797</v>
      </c>
      <c r="C789" s="61" t="s">
        <v>1798</v>
      </c>
      <c r="D789" s="60" t="s">
        <v>1873</v>
      </c>
      <c r="E789" s="60" t="s">
        <v>1874</v>
      </c>
      <c r="F789" s="60" t="s">
        <v>1889</v>
      </c>
      <c r="G789" s="60" t="s">
        <v>1890</v>
      </c>
      <c r="H789" s="64"/>
      <c r="I789" s="63"/>
      <c r="J789" s="53"/>
      <c r="K789" s="53"/>
      <c r="L789" s="53"/>
      <c r="M789" s="53"/>
      <c r="N789" s="53"/>
      <c r="O789" s="53"/>
      <c r="P789" s="53"/>
      <c r="Q789" s="53"/>
      <c r="R789" s="53"/>
      <c r="S789" s="53"/>
      <c r="T789" s="53"/>
      <c r="U789" s="53"/>
      <c r="V789" s="53"/>
      <c r="W789" s="53"/>
      <c r="X789" s="53"/>
      <c r="Y789" s="53"/>
      <c r="Z789" s="53"/>
    </row>
    <row r="790" spans="1:26" ht="12.75" customHeight="1">
      <c r="A790" s="53"/>
      <c r="B790" s="60" t="s">
        <v>1797</v>
      </c>
      <c r="C790" s="61" t="s">
        <v>1798</v>
      </c>
      <c r="D790" s="60" t="s">
        <v>1873</v>
      </c>
      <c r="E790" s="60" t="s">
        <v>1874</v>
      </c>
      <c r="F790" s="60" t="s">
        <v>1891</v>
      </c>
      <c r="G790" s="60" t="s">
        <v>1892</v>
      </c>
      <c r="H790" s="64"/>
      <c r="I790" s="63"/>
      <c r="J790" s="53"/>
      <c r="K790" s="53"/>
      <c r="L790" s="53"/>
      <c r="M790" s="53"/>
      <c r="N790" s="53"/>
      <c r="O790" s="53"/>
      <c r="P790" s="53"/>
      <c r="Q790" s="53"/>
      <c r="R790" s="53"/>
      <c r="S790" s="53"/>
      <c r="T790" s="53"/>
      <c r="U790" s="53"/>
      <c r="V790" s="53"/>
      <c r="W790" s="53"/>
      <c r="X790" s="53"/>
      <c r="Y790" s="53"/>
      <c r="Z790" s="53"/>
    </row>
    <row r="791" spans="1:26" ht="12.75" customHeight="1">
      <c r="A791" s="53"/>
      <c r="B791" s="60" t="s">
        <v>1797</v>
      </c>
      <c r="C791" s="61" t="s">
        <v>1798</v>
      </c>
      <c r="D791" s="60" t="s">
        <v>1873</v>
      </c>
      <c r="E791" s="60" t="s">
        <v>1874</v>
      </c>
      <c r="F791" s="60" t="s">
        <v>1893</v>
      </c>
      <c r="G791" s="60" t="s">
        <v>1894</v>
      </c>
      <c r="H791" s="64"/>
      <c r="I791" s="63"/>
      <c r="J791" s="53"/>
      <c r="K791" s="53"/>
      <c r="L791" s="53"/>
      <c r="M791" s="53"/>
      <c r="N791" s="53"/>
      <c r="O791" s="53"/>
      <c r="P791" s="53"/>
      <c r="Q791" s="53"/>
      <c r="R791" s="53"/>
      <c r="S791" s="53"/>
      <c r="T791" s="53"/>
      <c r="U791" s="53"/>
      <c r="V791" s="53"/>
      <c r="W791" s="53"/>
      <c r="X791" s="53"/>
      <c r="Y791" s="53"/>
      <c r="Z791" s="53"/>
    </row>
    <row r="792" spans="1:26" ht="12.75" customHeight="1">
      <c r="A792" s="53"/>
      <c r="B792" s="60" t="s">
        <v>1797</v>
      </c>
      <c r="C792" s="61" t="s">
        <v>1798</v>
      </c>
      <c r="D792" s="60" t="s">
        <v>1895</v>
      </c>
      <c r="E792" s="60" t="s">
        <v>1896</v>
      </c>
      <c r="F792" s="60" t="s">
        <v>1895</v>
      </c>
      <c r="G792" s="60" t="s">
        <v>1897</v>
      </c>
      <c r="H792" s="64"/>
      <c r="I792" s="63"/>
      <c r="J792" s="53"/>
      <c r="K792" s="53"/>
      <c r="L792" s="53"/>
      <c r="M792" s="53"/>
      <c r="N792" s="53"/>
      <c r="O792" s="53"/>
      <c r="P792" s="53"/>
      <c r="Q792" s="53"/>
      <c r="R792" s="53"/>
      <c r="S792" s="53"/>
      <c r="T792" s="53"/>
      <c r="U792" s="53"/>
      <c r="V792" s="53"/>
      <c r="W792" s="53"/>
      <c r="X792" s="53"/>
      <c r="Y792" s="53"/>
      <c r="Z792" s="53"/>
    </row>
    <row r="793" spans="1:26" ht="12.75" customHeight="1">
      <c r="A793" s="53"/>
      <c r="B793" s="60" t="s">
        <v>1797</v>
      </c>
      <c r="C793" s="61" t="s">
        <v>1798</v>
      </c>
      <c r="D793" s="60" t="s">
        <v>1898</v>
      </c>
      <c r="E793" s="60" t="s">
        <v>1899</v>
      </c>
      <c r="F793" s="60" t="s">
        <v>1898</v>
      </c>
      <c r="G793" s="60" t="s">
        <v>1900</v>
      </c>
      <c r="H793" s="64" t="s">
        <v>1901</v>
      </c>
      <c r="I793" s="63" t="s">
        <v>1902</v>
      </c>
      <c r="J793" s="53"/>
      <c r="K793" s="53"/>
      <c r="L793" s="53"/>
      <c r="M793" s="53"/>
      <c r="N793" s="53"/>
      <c r="O793" s="53"/>
      <c r="P793" s="53"/>
      <c r="Q793" s="53"/>
      <c r="R793" s="53"/>
      <c r="S793" s="53"/>
      <c r="T793" s="53"/>
      <c r="U793" s="53"/>
      <c r="V793" s="53"/>
      <c r="W793" s="53"/>
      <c r="X793" s="53"/>
      <c r="Y793" s="53"/>
      <c r="Z793" s="53"/>
    </row>
    <row r="794" spans="1:26" ht="12.75" customHeight="1">
      <c r="A794" s="53"/>
      <c r="B794" s="60" t="s">
        <v>1797</v>
      </c>
      <c r="C794" s="61" t="s">
        <v>1798</v>
      </c>
      <c r="D794" s="60" t="s">
        <v>1898</v>
      </c>
      <c r="E794" s="60" t="s">
        <v>1899</v>
      </c>
      <c r="F794" s="60" t="s">
        <v>1898</v>
      </c>
      <c r="G794" s="60" t="s">
        <v>1900</v>
      </c>
      <c r="H794" s="64" t="s">
        <v>1898</v>
      </c>
      <c r="I794" s="63" t="s">
        <v>1903</v>
      </c>
      <c r="J794" s="53"/>
      <c r="K794" s="53"/>
      <c r="L794" s="53"/>
      <c r="M794" s="53"/>
      <c r="N794" s="53"/>
      <c r="O794" s="53"/>
      <c r="P794" s="53"/>
      <c r="Q794" s="53"/>
      <c r="R794" s="53"/>
      <c r="S794" s="53"/>
      <c r="T794" s="53"/>
      <c r="U794" s="53"/>
      <c r="V794" s="53"/>
      <c r="W794" s="53"/>
      <c r="X794" s="53"/>
      <c r="Y794" s="53"/>
      <c r="Z794" s="53"/>
    </row>
    <row r="795" spans="1:26" ht="12.75" customHeight="1">
      <c r="A795" s="53"/>
      <c r="B795" s="60" t="s">
        <v>1797</v>
      </c>
      <c r="C795" s="61" t="s">
        <v>1798</v>
      </c>
      <c r="D795" s="60" t="s">
        <v>1898</v>
      </c>
      <c r="E795" s="60" t="s">
        <v>1899</v>
      </c>
      <c r="F795" s="60" t="s">
        <v>1898</v>
      </c>
      <c r="G795" s="60" t="s">
        <v>1900</v>
      </c>
      <c r="H795" s="64" t="s">
        <v>1018</v>
      </c>
      <c r="I795" s="63" t="s">
        <v>1904</v>
      </c>
      <c r="J795" s="53"/>
      <c r="K795" s="53"/>
      <c r="L795" s="53"/>
      <c r="M795" s="53"/>
      <c r="N795" s="53"/>
      <c r="O795" s="53"/>
      <c r="P795" s="53"/>
      <c r="Q795" s="53"/>
      <c r="R795" s="53"/>
      <c r="S795" s="53"/>
      <c r="T795" s="53"/>
      <c r="U795" s="53"/>
      <c r="V795" s="53"/>
      <c r="W795" s="53"/>
      <c r="X795" s="53"/>
      <c r="Y795" s="53"/>
      <c r="Z795" s="53"/>
    </row>
    <row r="796" spans="1:26" ht="12.75" customHeight="1">
      <c r="A796" s="53"/>
      <c r="B796" s="60" t="s">
        <v>1797</v>
      </c>
      <c r="C796" s="61" t="s">
        <v>1798</v>
      </c>
      <c r="D796" s="60" t="s">
        <v>1898</v>
      </c>
      <c r="E796" s="60" t="s">
        <v>1899</v>
      </c>
      <c r="F796" s="60" t="s">
        <v>1898</v>
      </c>
      <c r="G796" s="60" t="s">
        <v>1900</v>
      </c>
      <c r="H796" s="64" t="s">
        <v>200</v>
      </c>
      <c r="I796" s="63" t="s">
        <v>1905</v>
      </c>
      <c r="J796" s="53"/>
      <c r="K796" s="53"/>
      <c r="L796" s="53"/>
      <c r="M796" s="53"/>
      <c r="N796" s="53"/>
      <c r="O796" s="53"/>
      <c r="P796" s="53"/>
      <c r="Q796" s="53"/>
      <c r="R796" s="53"/>
      <c r="S796" s="53"/>
      <c r="T796" s="53"/>
      <c r="U796" s="53"/>
      <c r="V796" s="53"/>
      <c r="W796" s="53"/>
      <c r="X796" s="53"/>
      <c r="Y796" s="53"/>
      <c r="Z796" s="53"/>
    </row>
    <row r="797" spans="1:26" ht="12.75" customHeight="1">
      <c r="A797" s="53"/>
      <c r="B797" s="60" t="s">
        <v>1797</v>
      </c>
      <c r="C797" s="61" t="s">
        <v>1798</v>
      </c>
      <c r="D797" s="60" t="s">
        <v>1898</v>
      </c>
      <c r="E797" s="60" t="s">
        <v>1899</v>
      </c>
      <c r="F797" s="60" t="s">
        <v>1898</v>
      </c>
      <c r="G797" s="60" t="s">
        <v>1900</v>
      </c>
      <c r="H797" s="64" t="s">
        <v>1026</v>
      </c>
      <c r="I797" s="63" t="s">
        <v>1906</v>
      </c>
      <c r="J797" s="53"/>
      <c r="K797" s="53"/>
      <c r="L797" s="53"/>
      <c r="M797" s="53"/>
      <c r="N797" s="53"/>
      <c r="O797" s="53"/>
      <c r="P797" s="53"/>
      <c r="Q797" s="53"/>
      <c r="R797" s="53"/>
      <c r="S797" s="53"/>
      <c r="T797" s="53"/>
      <c r="U797" s="53"/>
      <c r="V797" s="53"/>
      <c r="W797" s="53"/>
      <c r="X797" s="53"/>
      <c r="Y797" s="53"/>
      <c r="Z797" s="53"/>
    </row>
    <row r="798" spans="1:26" ht="12.75" customHeight="1">
      <c r="A798" s="53"/>
      <c r="B798" s="60" t="s">
        <v>1797</v>
      </c>
      <c r="C798" s="61" t="s">
        <v>1798</v>
      </c>
      <c r="D798" s="60" t="s">
        <v>1898</v>
      </c>
      <c r="E798" s="60" t="s">
        <v>1899</v>
      </c>
      <c r="F798" s="60" t="s">
        <v>349</v>
      </c>
      <c r="G798" s="60" t="s">
        <v>1907</v>
      </c>
      <c r="H798" s="64"/>
      <c r="I798" s="63"/>
      <c r="J798" s="53"/>
      <c r="K798" s="53"/>
      <c r="L798" s="53"/>
      <c r="M798" s="53"/>
      <c r="N798" s="53"/>
      <c r="O798" s="53"/>
      <c r="P798" s="53"/>
      <c r="Q798" s="53"/>
      <c r="R798" s="53"/>
      <c r="S798" s="53"/>
      <c r="T798" s="53"/>
      <c r="U798" s="53"/>
      <c r="V798" s="53"/>
      <c r="W798" s="53"/>
      <c r="X798" s="53"/>
      <c r="Y798" s="53"/>
      <c r="Z798" s="53"/>
    </row>
    <row r="799" spans="1:26" ht="12.75" customHeight="1">
      <c r="A799" s="53"/>
      <c r="B799" s="60" t="s">
        <v>1797</v>
      </c>
      <c r="C799" s="61" t="s">
        <v>1798</v>
      </c>
      <c r="D799" s="60" t="s">
        <v>1898</v>
      </c>
      <c r="E799" s="60" t="s">
        <v>1899</v>
      </c>
      <c r="F799" s="60" t="s">
        <v>1908</v>
      </c>
      <c r="G799" s="60" t="s">
        <v>1909</v>
      </c>
      <c r="H799" s="64"/>
      <c r="I799" s="63"/>
      <c r="J799" s="53"/>
      <c r="K799" s="53"/>
      <c r="L799" s="53"/>
      <c r="M799" s="53"/>
      <c r="N799" s="53"/>
      <c r="O799" s="53"/>
      <c r="P799" s="53"/>
      <c r="Q799" s="53"/>
      <c r="R799" s="53"/>
      <c r="S799" s="53"/>
      <c r="T799" s="53"/>
      <c r="U799" s="53"/>
      <c r="V799" s="53"/>
      <c r="W799" s="53"/>
      <c r="X799" s="53"/>
      <c r="Y799" s="53"/>
      <c r="Z799" s="53"/>
    </row>
    <row r="800" spans="1:26" ht="12.75" customHeight="1">
      <c r="A800" s="53"/>
      <c r="B800" s="60" t="s">
        <v>1797</v>
      </c>
      <c r="C800" s="61" t="s">
        <v>1798</v>
      </c>
      <c r="D800" s="60" t="s">
        <v>1910</v>
      </c>
      <c r="E800" s="60" t="s">
        <v>1911</v>
      </c>
      <c r="F800" s="60" t="s">
        <v>1910</v>
      </c>
      <c r="G800" s="60" t="s">
        <v>1912</v>
      </c>
      <c r="H800" s="64" t="s">
        <v>1913</v>
      </c>
      <c r="I800" s="63" t="s">
        <v>1914</v>
      </c>
      <c r="J800" s="53"/>
      <c r="K800" s="53"/>
      <c r="L800" s="53"/>
      <c r="M800" s="53"/>
      <c r="N800" s="53"/>
      <c r="O800" s="53"/>
      <c r="P800" s="53"/>
      <c r="Q800" s="53"/>
      <c r="R800" s="53"/>
      <c r="S800" s="53"/>
      <c r="T800" s="53"/>
      <c r="U800" s="53"/>
      <c r="V800" s="53"/>
      <c r="W800" s="53"/>
      <c r="X800" s="53"/>
      <c r="Y800" s="53"/>
      <c r="Z800" s="53"/>
    </row>
    <row r="801" spans="1:26" ht="12.75" customHeight="1">
      <c r="A801" s="53"/>
      <c r="B801" s="60" t="s">
        <v>1797</v>
      </c>
      <c r="C801" s="61" t="s">
        <v>1798</v>
      </c>
      <c r="D801" s="60" t="s">
        <v>1910</v>
      </c>
      <c r="E801" s="60" t="s">
        <v>1911</v>
      </c>
      <c r="F801" s="60" t="s">
        <v>1910</v>
      </c>
      <c r="G801" s="60" t="s">
        <v>1912</v>
      </c>
      <c r="H801" s="64" t="s">
        <v>1910</v>
      </c>
      <c r="I801" s="63" t="s">
        <v>1915</v>
      </c>
      <c r="J801" s="53"/>
      <c r="K801" s="53"/>
      <c r="L801" s="53"/>
      <c r="M801" s="53"/>
      <c r="N801" s="53"/>
      <c r="O801" s="53"/>
      <c r="P801" s="53"/>
      <c r="Q801" s="53"/>
      <c r="R801" s="53"/>
      <c r="S801" s="53"/>
      <c r="T801" s="53"/>
      <c r="U801" s="53"/>
      <c r="V801" s="53"/>
      <c r="W801" s="53"/>
      <c r="X801" s="53"/>
      <c r="Y801" s="53"/>
      <c r="Z801" s="53"/>
    </row>
    <row r="802" spans="1:26" ht="12.75" customHeight="1">
      <c r="A802" s="53"/>
      <c r="B802" s="60" t="s">
        <v>1797</v>
      </c>
      <c r="C802" s="61" t="s">
        <v>1798</v>
      </c>
      <c r="D802" s="60" t="s">
        <v>1910</v>
      </c>
      <c r="E802" s="60" t="s">
        <v>1911</v>
      </c>
      <c r="F802" s="60" t="s">
        <v>1910</v>
      </c>
      <c r="G802" s="60" t="s">
        <v>1912</v>
      </c>
      <c r="H802" s="64" t="s">
        <v>1916</v>
      </c>
      <c r="I802" s="63" t="s">
        <v>1917</v>
      </c>
      <c r="J802" s="53"/>
      <c r="K802" s="53"/>
      <c r="L802" s="53"/>
      <c r="M802" s="53"/>
      <c r="N802" s="53"/>
      <c r="O802" s="53"/>
      <c r="P802" s="53"/>
      <c r="Q802" s="53"/>
      <c r="R802" s="53"/>
      <c r="S802" s="53"/>
      <c r="T802" s="53"/>
      <c r="U802" s="53"/>
      <c r="V802" s="53"/>
      <c r="W802" s="53"/>
      <c r="X802" s="53"/>
      <c r="Y802" s="53"/>
      <c r="Z802" s="53"/>
    </row>
    <row r="803" spans="1:26" ht="12.75" customHeight="1">
      <c r="A803" s="53"/>
      <c r="B803" s="60" t="s">
        <v>1797</v>
      </c>
      <c r="C803" s="61" t="s">
        <v>1798</v>
      </c>
      <c r="D803" s="60" t="s">
        <v>1910</v>
      </c>
      <c r="E803" s="60" t="s">
        <v>1911</v>
      </c>
      <c r="F803" s="60" t="s">
        <v>1910</v>
      </c>
      <c r="G803" s="60" t="s">
        <v>1912</v>
      </c>
      <c r="H803" s="64" t="s">
        <v>1918</v>
      </c>
      <c r="I803" s="63" t="s">
        <v>1919</v>
      </c>
      <c r="J803" s="53"/>
      <c r="K803" s="53"/>
      <c r="L803" s="53"/>
      <c r="M803" s="53"/>
      <c r="N803" s="53"/>
      <c r="O803" s="53"/>
      <c r="P803" s="53"/>
      <c r="Q803" s="53"/>
      <c r="R803" s="53"/>
      <c r="S803" s="53"/>
      <c r="T803" s="53"/>
      <c r="U803" s="53"/>
      <c r="V803" s="53"/>
      <c r="W803" s="53"/>
      <c r="X803" s="53"/>
      <c r="Y803" s="53"/>
      <c r="Z803" s="53"/>
    </row>
    <row r="804" spans="1:26" ht="12.75" customHeight="1">
      <c r="A804" s="53"/>
      <c r="B804" s="60" t="s">
        <v>1797</v>
      </c>
      <c r="C804" s="61" t="s">
        <v>1798</v>
      </c>
      <c r="D804" s="60" t="s">
        <v>1910</v>
      </c>
      <c r="E804" s="60" t="s">
        <v>1911</v>
      </c>
      <c r="F804" s="60" t="s">
        <v>1910</v>
      </c>
      <c r="G804" s="60" t="s">
        <v>1912</v>
      </c>
      <c r="H804" s="64" t="s">
        <v>1920</v>
      </c>
      <c r="I804" s="63" t="s">
        <v>1921</v>
      </c>
      <c r="J804" s="53"/>
      <c r="K804" s="53"/>
      <c r="L804" s="53"/>
      <c r="M804" s="53"/>
      <c r="N804" s="53"/>
      <c r="O804" s="53"/>
      <c r="P804" s="53"/>
      <c r="Q804" s="53"/>
      <c r="R804" s="53"/>
      <c r="S804" s="53"/>
      <c r="T804" s="53"/>
      <c r="U804" s="53"/>
      <c r="V804" s="53"/>
      <c r="W804" s="53"/>
      <c r="X804" s="53"/>
      <c r="Y804" s="53"/>
      <c r="Z804" s="53"/>
    </row>
    <row r="805" spans="1:26" ht="12.75" customHeight="1">
      <c r="A805" s="53"/>
      <c r="B805" s="60" t="s">
        <v>1797</v>
      </c>
      <c r="C805" s="61" t="s">
        <v>1798</v>
      </c>
      <c r="D805" s="60" t="s">
        <v>1910</v>
      </c>
      <c r="E805" s="60" t="s">
        <v>1911</v>
      </c>
      <c r="F805" s="60" t="s">
        <v>1922</v>
      </c>
      <c r="G805" s="60" t="s">
        <v>1923</v>
      </c>
      <c r="H805" s="64"/>
      <c r="I805" s="63"/>
      <c r="J805" s="53"/>
      <c r="K805" s="53"/>
      <c r="L805" s="53"/>
      <c r="M805" s="53"/>
      <c r="N805" s="53"/>
      <c r="O805" s="53"/>
      <c r="P805" s="53"/>
      <c r="Q805" s="53"/>
      <c r="R805" s="53"/>
      <c r="S805" s="53"/>
      <c r="T805" s="53"/>
      <c r="U805" s="53"/>
      <c r="V805" s="53"/>
      <c r="W805" s="53"/>
      <c r="X805" s="53"/>
      <c r="Y805" s="53"/>
      <c r="Z805" s="53"/>
    </row>
    <row r="806" spans="1:26" ht="12.75" customHeight="1">
      <c r="A806" s="53"/>
      <c r="B806" s="60" t="s">
        <v>1797</v>
      </c>
      <c r="C806" s="61" t="s">
        <v>1798</v>
      </c>
      <c r="D806" s="60" t="s">
        <v>1924</v>
      </c>
      <c r="E806" s="60" t="s">
        <v>1925</v>
      </c>
      <c r="F806" s="60" t="s">
        <v>1924</v>
      </c>
      <c r="G806" s="60" t="s">
        <v>1926</v>
      </c>
      <c r="H806" s="64"/>
      <c r="I806" s="63"/>
      <c r="J806" s="53"/>
      <c r="K806" s="53"/>
      <c r="L806" s="53"/>
      <c r="M806" s="53"/>
      <c r="N806" s="53"/>
      <c r="O806" s="53"/>
      <c r="P806" s="53"/>
      <c r="Q806" s="53"/>
      <c r="R806" s="53"/>
      <c r="S806" s="53"/>
      <c r="T806" s="53"/>
      <c r="U806" s="53"/>
      <c r="V806" s="53"/>
      <c r="W806" s="53"/>
      <c r="X806" s="53"/>
      <c r="Y806" s="53"/>
      <c r="Z806" s="53"/>
    </row>
    <row r="807" spans="1:26" ht="12.75" customHeight="1">
      <c r="A807" s="53"/>
      <c r="B807" s="60" t="s">
        <v>1797</v>
      </c>
      <c r="C807" s="61" t="s">
        <v>1798</v>
      </c>
      <c r="D807" s="60" t="s">
        <v>1924</v>
      </c>
      <c r="E807" s="60" t="s">
        <v>1925</v>
      </c>
      <c r="F807" s="60" t="s">
        <v>1927</v>
      </c>
      <c r="G807" s="60" t="s">
        <v>1928</v>
      </c>
      <c r="H807" s="64"/>
      <c r="I807" s="63"/>
      <c r="J807" s="53"/>
      <c r="K807" s="53"/>
      <c r="L807" s="53"/>
      <c r="M807" s="53"/>
      <c r="N807" s="53"/>
      <c r="O807" s="53"/>
      <c r="P807" s="53"/>
      <c r="Q807" s="53"/>
      <c r="R807" s="53"/>
      <c r="S807" s="53"/>
      <c r="T807" s="53"/>
      <c r="U807" s="53"/>
      <c r="V807" s="53"/>
      <c r="W807" s="53"/>
      <c r="X807" s="53"/>
      <c r="Y807" s="53"/>
      <c r="Z807" s="53"/>
    </row>
    <row r="808" spans="1:26" ht="12.75" customHeight="1">
      <c r="A808" s="53"/>
      <c r="B808" s="60" t="s">
        <v>1797</v>
      </c>
      <c r="C808" s="61" t="s">
        <v>1798</v>
      </c>
      <c r="D808" s="60" t="s">
        <v>1924</v>
      </c>
      <c r="E808" s="60" t="s">
        <v>1925</v>
      </c>
      <c r="F808" s="60" t="s">
        <v>1929</v>
      </c>
      <c r="G808" s="60" t="s">
        <v>1930</v>
      </c>
      <c r="H808" s="64"/>
      <c r="I808" s="63"/>
      <c r="J808" s="53"/>
      <c r="K808" s="53"/>
      <c r="L808" s="53"/>
      <c r="M808" s="53"/>
      <c r="N808" s="53"/>
      <c r="O808" s="53"/>
      <c r="P808" s="53"/>
      <c r="Q808" s="53"/>
      <c r="R808" s="53"/>
      <c r="S808" s="53"/>
      <c r="T808" s="53"/>
      <c r="U808" s="53"/>
      <c r="V808" s="53"/>
      <c r="W808" s="53"/>
      <c r="X808" s="53"/>
      <c r="Y808" s="53"/>
      <c r="Z808" s="53"/>
    </row>
    <row r="809" spans="1:26" ht="12.75" customHeight="1">
      <c r="A809" s="53"/>
      <c r="B809" s="60" t="s">
        <v>1797</v>
      </c>
      <c r="C809" s="61" t="s">
        <v>1798</v>
      </c>
      <c r="D809" s="60" t="s">
        <v>1924</v>
      </c>
      <c r="E809" s="60" t="s">
        <v>1925</v>
      </c>
      <c r="F809" s="60" t="s">
        <v>1931</v>
      </c>
      <c r="G809" s="60" t="s">
        <v>1932</v>
      </c>
      <c r="H809" s="64"/>
      <c r="I809" s="63"/>
      <c r="J809" s="53"/>
      <c r="K809" s="53"/>
      <c r="L809" s="53"/>
      <c r="M809" s="53"/>
      <c r="N809" s="53"/>
      <c r="O809" s="53"/>
      <c r="P809" s="53"/>
      <c r="Q809" s="53"/>
      <c r="R809" s="53"/>
      <c r="S809" s="53"/>
      <c r="T809" s="53"/>
      <c r="U809" s="53"/>
      <c r="V809" s="53"/>
      <c r="W809" s="53"/>
      <c r="X809" s="53"/>
      <c r="Y809" s="53"/>
      <c r="Z809" s="53"/>
    </row>
    <row r="810" spans="1:26" ht="12.75" customHeight="1">
      <c r="A810" s="53"/>
      <c r="B810" s="60" t="s">
        <v>1797</v>
      </c>
      <c r="C810" s="61" t="s">
        <v>1798</v>
      </c>
      <c r="D810" s="60" t="s">
        <v>1924</v>
      </c>
      <c r="E810" s="60" t="s">
        <v>1925</v>
      </c>
      <c r="F810" s="60" t="s">
        <v>1933</v>
      </c>
      <c r="G810" s="60" t="s">
        <v>1934</v>
      </c>
      <c r="H810" s="64"/>
      <c r="I810" s="63"/>
      <c r="J810" s="53"/>
      <c r="K810" s="53"/>
      <c r="L810" s="53"/>
      <c r="M810" s="53"/>
      <c r="N810" s="53"/>
      <c r="O810" s="53"/>
      <c r="P810" s="53"/>
      <c r="Q810" s="53"/>
      <c r="R810" s="53"/>
      <c r="S810" s="53"/>
      <c r="T810" s="53"/>
      <c r="U810" s="53"/>
      <c r="V810" s="53"/>
      <c r="W810" s="53"/>
      <c r="X810" s="53"/>
      <c r="Y810" s="53"/>
      <c r="Z810" s="53"/>
    </row>
    <row r="811" spans="1:26" ht="12.75" customHeight="1">
      <c r="A811" s="53"/>
      <c r="B811" s="60" t="s">
        <v>1797</v>
      </c>
      <c r="C811" s="61" t="s">
        <v>1798</v>
      </c>
      <c r="D811" s="60" t="s">
        <v>1935</v>
      </c>
      <c r="E811" s="60" t="s">
        <v>1936</v>
      </c>
      <c r="F811" s="60" t="s">
        <v>1935</v>
      </c>
      <c r="G811" s="60" t="s">
        <v>1937</v>
      </c>
      <c r="H811" s="64"/>
      <c r="I811" s="63"/>
      <c r="J811" s="53"/>
      <c r="K811" s="53"/>
      <c r="L811" s="53"/>
      <c r="M811" s="53"/>
      <c r="N811" s="53"/>
      <c r="O811" s="53"/>
      <c r="P811" s="53"/>
      <c r="Q811" s="53"/>
      <c r="R811" s="53"/>
      <c r="S811" s="53"/>
      <c r="T811" s="53"/>
      <c r="U811" s="53"/>
      <c r="V811" s="53"/>
      <c r="W811" s="53"/>
      <c r="X811" s="53"/>
      <c r="Y811" s="53"/>
      <c r="Z811" s="53"/>
    </row>
    <row r="812" spans="1:26" ht="12.75" customHeight="1">
      <c r="A812" s="53"/>
      <c r="B812" s="60" t="s">
        <v>1797</v>
      </c>
      <c r="C812" s="61" t="s">
        <v>1798</v>
      </c>
      <c r="D812" s="60" t="s">
        <v>1935</v>
      </c>
      <c r="E812" s="60" t="s">
        <v>1936</v>
      </c>
      <c r="F812" s="60" t="s">
        <v>1938</v>
      </c>
      <c r="G812" s="60" t="s">
        <v>1939</v>
      </c>
      <c r="H812" s="64"/>
      <c r="I812" s="63"/>
      <c r="J812" s="53"/>
      <c r="K812" s="53"/>
      <c r="L812" s="53"/>
      <c r="M812" s="53"/>
      <c r="N812" s="53"/>
      <c r="O812" s="53"/>
      <c r="P812" s="53"/>
      <c r="Q812" s="53"/>
      <c r="R812" s="53"/>
      <c r="S812" s="53"/>
      <c r="T812" s="53"/>
      <c r="U812" s="53"/>
      <c r="V812" s="53"/>
      <c r="W812" s="53"/>
      <c r="X812" s="53"/>
      <c r="Y812" s="53"/>
      <c r="Z812" s="53"/>
    </row>
    <row r="813" spans="1:26" ht="12.75" customHeight="1">
      <c r="A813" s="53"/>
      <c r="B813" s="60" t="s">
        <v>1797</v>
      </c>
      <c r="C813" s="61" t="s">
        <v>1798</v>
      </c>
      <c r="D813" s="60" t="s">
        <v>1935</v>
      </c>
      <c r="E813" s="60" t="s">
        <v>1936</v>
      </c>
      <c r="F813" s="60" t="s">
        <v>372</v>
      </c>
      <c r="G813" s="60" t="s">
        <v>1940</v>
      </c>
      <c r="H813" s="64"/>
      <c r="I813" s="63"/>
      <c r="J813" s="53"/>
      <c r="K813" s="53"/>
      <c r="L813" s="53"/>
      <c r="M813" s="53"/>
      <c r="N813" s="53"/>
      <c r="O813" s="53"/>
      <c r="P813" s="53"/>
      <c r="Q813" s="53"/>
      <c r="R813" s="53"/>
      <c r="S813" s="53"/>
      <c r="T813" s="53"/>
      <c r="U813" s="53"/>
      <c r="V813" s="53"/>
      <c r="W813" s="53"/>
      <c r="X813" s="53"/>
      <c r="Y813" s="53"/>
      <c r="Z813" s="53"/>
    </row>
    <row r="814" spans="1:26" ht="12.75" customHeight="1">
      <c r="A814" s="53"/>
      <c r="B814" s="60" t="s">
        <v>1797</v>
      </c>
      <c r="C814" s="61" t="s">
        <v>1798</v>
      </c>
      <c r="D814" s="60" t="s">
        <v>1135</v>
      </c>
      <c r="E814" s="60" t="s">
        <v>1941</v>
      </c>
      <c r="F814" s="60" t="s">
        <v>1135</v>
      </c>
      <c r="G814" s="60" t="s">
        <v>1942</v>
      </c>
      <c r="H814" s="64"/>
      <c r="I814" s="63"/>
      <c r="J814" s="53"/>
      <c r="K814" s="53"/>
      <c r="L814" s="53"/>
      <c r="M814" s="53"/>
      <c r="N814" s="53"/>
      <c r="O814" s="53"/>
      <c r="P814" s="53"/>
      <c r="Q814" s="53"/>
      <c r="R814" s="53"/>
      <c r="S814" s="53"/>
      <c r="T814" s="53"/>
      <c r="U814" s="53"/>
      <c r="V814" s="53"/>
      <c r="W814" s="53"/>
      <c r="X814" s="53"/>
      <c r="Y814" s="53"/>
      <c r="Z814" s="53"/>
    </row>
    <row r="815" spans="1:26" ht="12.75" customHeight="1">
      <c r="A815" s="53"/>
      <c r="B815" s="60" t="s">
        <v>1797</v>
      </c>
      <c r="C815" s="61" t="s">
        <v>1798</v>
      </c>
      <c r="D815" s="60" t="s">
        <v>192</v>
      </c>
      <c r="E815" s="60" t="s">
        <v>1943</v>
      </c>
      <c r="F815" s="60" t="s">
        <v>1944</v>
      </c>
      <c r="G815" s="60" t="s">
        <v>1945</v>
      </c>
      <c r="H815" s="64" t="s">
        <v>192</v>
      </c>
      <c r="I815" s="63" t="s">
        <v>1946</v>
      </c>
      <c r="J815" s="53"/>
      <c r="K815" s="53"/>
      <c r="L815" s="53"/>
      <c r="M815" s="53"/>
      <c r="N815" s="53"/>
      <c r="O815" s="53"/>
      <c r="P815" s="53"/>
      <c r="Q815" s="53"/>
      <c r="R815" s="53"/>
      <c r="S815" s="53"/>
      <c r="T815" s="53"/>
      <c r="U815" s="53"/>
      <c r="V815" s="53"/>
      <c r="W815" s="53"/>
      <c r="X815" s="53"/>
      <c r="Y815" s="53"/>
      <c r="Z815" s="53"/>
    </row>
    <row r="816" spans="1:26" ht="12.75" customHeight="1">
      <c r="A816" s="53"/>
      <c r="B816" s="60" t="s">
        <v>1797</v>
      </c>
      <c r="C816" s="61" t="s">
        <v>1798</v>
      </c>
      <c r="D816" s="60" t="s">
        <v>192</v>
      </c>
      <c r="E816" s="60" t="s">
        <v>1943</v>
      </c>
      <c r="F816" s="60" t="s">
        <v>1944</v>
      </c>
      <c r="G816" s="60" t="s">
        <v>1945</v>
      </c>
      <c r="H816" s="64" t="s">
        <v>1947</v>
      </c>
      <c r="I816" s="63" t="s">
        <v>1948</v>
      </c>
      <c r="J816" s="53"/>
      <c r="K816" s="53"/>
      <c r="L816" s="53"/>
      <c r="M816" s="53"/>
      <c r="N816" s="53"/>
      <c r="O816" s="53"/>
      <c r="P816" s="53"/>
      <c r="Q816" s="53"/>
      <c r="R816" s="53"/>
      <c r="S816" s="53"/>
      <c r="T816" s="53"/>
      <c r="U816" s="53"/>
      <c r="V816" s="53"/>
      <c r="W816" s="53"/>
      <c r="X816" s="53"/>
      <c r="Y816" s="53"/>
      <c r="Z816" s="53"/>
    </row>
    <row r="817" spans="1:26" ht="12.75" customHeight="1">
      <c r="A817" s="53"/>
      <c r="B817" s="60" t="s">
        <v>1797</v>
      </c>
      <c r="C817" s="61" t="s">
        <v>1798</v>
      </c>
      <c r="D817" s="60" t="s">
        <v>192</v>
      </c>
      <c r="E817" s="60" t="s">
        <v>1943</v>
      </c>
      <c r="F817" s="60" t="s">
        <v>1142</v>
      </c>
      <c r="G817" s="60" t="s">
        <v>1949</v>
      </c>
      <c r="H817" s="64"/>
      <c r="I817" s="63"/>
      <c r="J817" s="53"/>
      <c r="K817" s="53"/>
      <c r="L817" s="53"/>
      <c r="M817" s="53"/>
      <c r="N817" s="53"/>
      <c r="O817" s="53"/>
      <c r="P817" s="53"/>
      <c r="Q817" s="53"/>
      <c r="R817" s="53"/>
      <c r="S817" s="53"/>
      <c r="T817" s="53"/>
      <c r="U817" s="53"/>
      <c r="V817" s="53"/>
      <c r="W817" s="53"/>
      <c r="X817" s="53"/>
      <c r="Y817" s="53"/>
      <c r="Z817" s="53"/>
    </row>
    <row r="818" spans="1:26" ht="12.75" customHeight="1">
      <c r="A818" s="53"/>
      <c r="B818" s="60" t="s">
        <v>1797</v>
      </c>
      <c r="C818" s="61" t="s">
        <v>1798</v>
      </c>
      <c r="D818" s="60" t="s">
        <v>192</v>
      </c>
      <c r="E818" s="60" t="s">
        <v>1943</v>
      </c>
      <c r="F818" s="60" t="s">
        <v>1950</v>
      </c>
      <c r="G818" s="60" t="s">
        <v>1951</v>
      </c>
      <c r="H818" s="64"/>
      <c r="I818" s="63"/>
      <c r="J818" s="53"/>
      <c r="K818" s="53"/>
      <c r="L818" s="53"/>
      <c r="M818" s="53"/>
      <c r="N818" s="53"/>
      <c r="O818" s="53"/>
      <c r="P818" s="53"/>
      <c r="Q818" s="53"/>
      <c r="R818" s="53"/>
      <c r="S818" s="53"/>
      <c r="T818" s="53"/>
      <c r="U818" s="53"/>
      <c r="V818" s="53"/>
      <c r="W818" s="53"/>
      <c r="X818" s="53"/>
      <c r="Y818" s="53"/>
      <c r="Z818" s="53"/>
    </row>
    <row r="819" spans="1:26" ht="12.75" customHeight="1">
      <c r="A819" s="53"/>
      <c r="B819" s="60" t="s">
        <v>1797</v>
      </c>
      <c r="C819" s="61" t="s">
        <v>1798</v>
      </c>
      <c r="D819" s="60" t="s">
        <v>192</v>
      </c>
      <c r="E819" s="60" t="s">
        <v>1943</v>
      </c>
      <c r="F819" s="60" t="s">
        <v>308</v>
      </c>
      <c r="G819" s="60" t="s">
        <v>1952</v>
      </c>
      <c r="H819" s="64"/>
      <c r="I819" s="63"/>
      <c r="J819" s="53"/>
      <c r="K819" s="53"/>
      <c r="L819" s="53"/>
      <c r="M819" s="53"/>
      <c r="N819" s="53"/>
      <c r="O819" s="53"/>
      <c r="P819" s="53"/>
      <c r="Q819" s="53"/>
      <c r="R819" s="53"/>
      <c r="S819" s="53"/>
      <c r="T819" s="53"/>
      <c r="U819" s="53"/>
      <c r="V819" s="53"/>
      <c r="W819" s="53"/>
      <c r="X819" s="53"/>
      <c r="Y819" s="53"/>
      <c r="Z819" s="53"/>
    </row>
    <row r="820" spans="1:26" ht="12.75" customHeight="1">
      <c r="A820" s="53"/>
      <c r="B820" s="60" t="s">
        <v>1797</v>
      </c>
      <c r="C820" s="61" t="s">
        <v>1798</v>
      </c>
      <c r="D820" s="60" t="s">
        <v>192</v>
      </c>
      <c r="E820" s="60" t="s">
        <v>1943</v>
      </c>
      <c r="F820" s="60" t="s">
        <v>1953</v>
      </c>
      <c r="G820" s="60" t="s">
        <v>1954</v>
      </c>
      <c r="H820" s="64"/>
      <c r="I820" s="63"/>
      <c r="J820" s="53"/>
      <c r="K820" s="53"/>
      <c r="L820" s="53"/>
      <c r="M820" s="53"/>
      <c r="N820" s="53"/>
      <c r="O820" s="53"/>
      <c r="P820" s="53"/>
      <c r="Q820" s="53"/>
      <c r="R820" s="53"/>
      <c r="S820" s="53"/>
      <c r="T820" s="53"/>
      <c r="U820" s="53"/>
      <c r="V820" s="53"/>
      <c r="W820" s="53"/>
      <c r="X820" s="53"/>
      <c r="Y820" s="53"/>
      <c r="Z820" s="53"/>
    </row>
    <row r="821" spans="1:26" ht="12.75" customHeight="1">
      <c r="A821" s="53"/>
      <c r="B821" s="60" t="s">
        <v>1797</v>
      </c>
      <c r="C821" s="61" t="s">
        <v>1798</v>
      </c>
      <c r="D821" s="60" t="s">
        <v>158</v>
      </c>
      <c r="E821" s="60" t="s">
        <v>1955</v>
      </c>
      <c r="F821" s="60" t="s">
        <v>1956</v>
      </c>
      <c r="G821" s="60" t="s">
        <v>1957</v>
      </c>
      <c r="H821" s="64" t="s">
        <v>1958</v>
      </c>
      <c r="I821" s="63" t="s">
        <v>1959</v>
      </c>
      <c r="J821" s="53"/>
      <c r="K821" s="53"/>
      <c r="L821" s="53"/>
      <c r="M821" s="53"/>
      <c r="N821" s="53"/>
      <c r="O821" s="53"/>
      <c r="P821" s="53"/>
      <c r="Q821" s="53"/>
      <c r="R821" s="53"/>
      <c r="S821" s="53"/>
      <c r="T821" s="53"/>
      <c r="U821" s="53"/>
      <c r="V821" s="53"/>
      <c r="W821" s="53"/>
      <c r="X821" s="53"/>
      <c r="Y821" s="53"/>
      <c r="Z821" s="53"/>
    </row>
    <row r="822" spans="1:26" ht="12.75" customHeight="1">
      <c r="A822" s="53"/>
      <c r="B822" s="60" t="s">
        <v>1797</v>
      </c>
      <c r="C822" s="61" t="s">
        <v>1798</v>
      </c>
      <c r="D822" s="60" t="s">
        <v>158</v>
      </c>
      <c r="E822" s="60" t="s">
        <v>1955</v>
      </c>
      <c r="F822" s="60" t="s">
        <v>1956</v>
      </c>
      <c r="G822" s="60" t="s">
        <v>1957</v>
      </c>
      <c r="H822" s="64" t="s">
        <v>1960</v>
      </c>
      <c r="I822" s="63" t="s">
        <v>1961</v>
      </c>
      <c r="J822" s="53"/>
      <c r="K822" s="53"/>
      <c r="L822" s="53"/>
      <c r="M822" s="53"/>
      <c r="N822" s="53"/>
      <c r="O822" s="53"/>
      <c r="P822" s="53"/>
      <c r="Q822" s="53"/>
      <c r="R822" s="53"/>
      <c r="S822" s="53"/>
      <c r="T822" s="53"/>
      <c r="U822" s="53"/>
      <c r="V822" s="53"/>
      <c r="W822" s="53"/>
      <c r="X822" s="53"/>
      <c r="Y822" s="53"/>
      <c r="Z822" s="53"/>
    </row>
    <row r="823" spans="1:26" ht="12.75" customHeight="1">
      <c r="A823" s="53"/>
      <c r="B823" s="60" t="s">
        <v>1797</v>
      </c>
      <c r="C823" s="61" t="s">
        <v>1798</v>
      </c>
      <c r="D823" s="60" t="s">
        <v>158</v>
      </c>
      <c r="E823" s="60" t="s">
        <v>1955</v>
      </c>
      <c r="F823" s="60" t="s">
        <v>1962</v>
      </c>
      <c r="G823" s="60" t="s">
        <v>1963</v>
      </c>
      <c r="H823" s="64"/>
      <c r="I823" s="63"/>
      <c r="J823" s="53"/>
      <c r="K823" s="53"/>
      <c r="L823" s="53"/>
      <c r="M823" s="53"/>
      <c r="N823" s="53"/>
      <c r="O823" s="53"/>
      <c r="P823" s="53"/>
      <c r="Q823" s="53"/>
      <c r="R823" s="53"/>
      <c r="S823" s="53"/>
      <c r="T823" s="53"/>
      <c r="U823" s="53"/>
      <c r="V823" s="53"/>
      <c r="W823" s="53"/>
      <c r="X823" s="53"/>
      <c r="Y823" s="53"/>
      <c r="Z823" s="53"/>
    </row>
    <row r="824" spans="1:26" ht="12.75" customHeight="1">
      <c r="A824" s="53"/>
      <c r="B824" s="60" t="s">
        <v>1797</v>
      </c>
      <c r="C824" s="61" t="s">
        <v>1798</v>
      </c>
      <c r="D824" s="60" t="s">
        <v>158</v>
      </c>
      <c r="E824" s="60" t="s">
        <v>1955</v>
      </c>
      <c r="F824" s="60" t="s">
        <v>533</v>
      </c>
      <c r="G824" s="60" t="s">
        <v>1964</v>
      </c>
      <c r="H824" s="64"/>
      <c r="I824" s="63"/>
      <c r="J824" s="53"/>
      <c r="K824" s="53"/>
      <c r="L824" s="53"/>
      <c r="M824" s="53"/>
      <c r="N824" s="53"/>
      <c r="O824" s="53"/>
      <c r="P824" s="53"/>
      <c r="Q824" s="53"/>
      <c r="R824" s="53"/>
      <c r="S824" s="53"/>
      <c r="T824" s="53"/>
      <c r="U824" s="53"/>
      <c r="V824" s="53"/>
      <c r="W824" s="53"/>
      <c r="X824" s="53"/>
      <c r="Y824" s="53"/>
      <c r="Z824" s="53"/>
    </row>
    <row r="825" spans="1:26" ht="12.75" customHeight="1">
      <c r="A825" s="53"/>
      <c r="B825" s="60" t="s">
        <v>1797</v>
      </c>
      <c r="C825" s="61" t="s">
        <v>1798</v>
      </c>
      <c r="D825" s="60" t="s">
        <v>1965</v>
      </c>
      <c r="E825" s="60" t="s">
        <v>1966</v>
      </c>
      <c r="F825" s="60" t="s">
        <v>1965</v>
      </c>
      <c r="G825" s="60" t="s">
        <v>1967</v>
      </c>
      <c r="H825" s="64"/>
      <c r="I825" s="63"/>
      <c r="J825" s="53"/>
      <c r="K825" s="53"/>
      <c r="L825" s="53"/>
      <c r="M825" s="53"/>
      <c r="N825" s="53"/>
      <c r="O825" s="53"/>
      <c r="P825" s="53"/>
      <c r="Q825" s="53"/>
      <c r="R825" s="53"/>
      <c r="S825" s="53"/>
      <c r="T825" s="53"/>
      <c r="U825" s="53"/>
      <c r="V825" s="53"/>
      <c r="W825" s="53"/>
      <c r="X825" s="53"/>
      <c r="Y825" s="53"/>
      <c r="Z825" s="53"/>
    </row>
    <row r="826" spans="1:26" ht="12.75" customHeight="1">
      <c r="A826" s="53"/>
      <c r="B826" s="60" t="s">
        <v>1797</v>
      </c>
      <c r="C826" s="61" t="s">
        <v>1798</v>
      </c>
      <c r="D826" s="60" t="s">
        <v>1965</v>
      </c>
      <c r="E826" s="60" t="s">
        <v>1966</v>
      </c>
      <c r="F826" s="60" t="s">
        <v>1968</v>
      </c>
      <c r="G826" s="60" t="s">
        <v>1969</v>
      </c>
      <c r="H826" s="64"/>
      <c r="I826" s="63"/>
      <c r="J826" s="53"/>
      <c r="K826" s="53"/>
      <c r="L826" s="53"/>
      <c r="M826" s="53"/>
      <c r="N826" s="53"/>
      <c r="O826" s="53"/>
      <c r="P826" s="53"/>
      <c r="Q826" s="53"/>
      <c r="R826" s="53"/>
      <c r="S826" s="53"/>
      <c r="T826" s="53"/>
      <c r="U826" s="53"/>
      <c r="V826" s="53"/>
      <c r="W826" s="53"/>
      <c r="X826" s="53"/>
      <c r="Y826" s="53"/>
      <c r="Z826" s="53"/>
    </row>
    <row r="827" spans="1:26" ht="12.75" customHeight="1">
      <c r="A827" s="53"/>
      <c r="B827" s="60" t="s">
        <v>1797</v>
      </c>
      <c r="C827" s="61" t="s">
        <v>1798</v>
      </c>
      <c r="D827" s="60" t="s">
        <v>1965</v>
      </c>
      <c r="E827" s="60" t="s">
        <v>1966</v>
      </c>
      <c r="F827" s="60" t="s">
        <v>1970</v>
      </c>
      <c r="G827" s="60" t="s">
        <v>1971</v>
      </c>
      <c r="H827" s="64"/>
      <c r="I827" s="63"/>
      <c r="J827" s="53"/>
      <c r="K827" s="53"/>
      <c r="L827" s="53"/>
      <c r="M827" s="53"/>
      <c r="N827" s="53"/>
      <c r="O827" s="53"/>
      <c r="P827" s="53"/>
      <c r="Q827" s="53"/>
      <c r="R827" s="53"/>
      <c r="S827" s="53"/>
      <c r="T827" s="53"/>
      <c r="U827" s="53"/>
      <c r="V827" s="53"/>
      <c r="W827" s="53"/>
      <c r="X827" s="53"/>
      <c r="Y827" s="53"/>
      <c r="Z827" s="53"/>
    </row>
    <row r="828" spans="1:26" ht="12.75" customHeight="1">
      <c r="A828" s="53"/>
      <c r="B828" s="60" t="s">
        <v>1797</v>
      </c>
      <c r="C828" s="61" t="s">
        <v>1798</v>
      </c>
      <c r="D828" s="60" t="s">
        <v>1734</v>
      </c>
      <c r="E828" s="60" t="s">
        <v>1972</v>
      </c>
      <c r="F828" s="60" t="s">
        <v>158</v>
      </c>
      <c r="G828" s="60" t="s">
        <v>1973</v>
      </c>
      <c r="H828" s="64"/>
      <c r="I828" s="63"/>
      <c r="J828" s="53"/>
      <c r="K828" s="53"/>
      <c r="L828" s="53"/>
      <c r="M828" s="53"/>
      <c r="N828" s="53"/>
      <c r="O828" s="53"/>
      <c r="P828" s="53"/>
      <c r="Q828" s="53"/>
      <c r="R828" s="53"/>
      <c r="S828" s="53"/>
      <c r="T828" s="53"/>
      <c r="U828" s="53"/>
      <c r="V828" s="53"/>
      <c r="W828" s="53"/>
      <c r="X828" s="53"/>
      <c r="Y828" s="53"/>
      <c r="Z828" s="53"/>
    </row>
    <row r="829" spans="1:26" ht="12.75" customHeight="1">
      <c r="A829" s="53"/>
      <c r="B829" s="60" t="s">
        <v>1797</v>
      </c>
      <c r="C829" s="61" t="s">
        <v>1798</v>
      </c>
      <c r="D829" s="60" t="s">
        <v>1734</v>
      </c>
      <c r="E829" s="60" t="s">
        <v>1972</v>
      </c>
      <c r="F829" s="60" t="s">
        <v>136</v>
      </c>
      <c r="G829" s="60" t="s">
        <v>1974</v>
      </c>
      <c r="H829" s="64"/>
      <c r="I829" s="63"/>
      <c r="J829" s="53"/>
      <c r="K829" s="53"/>
      <c r="L829" s="53"/>
      <c r="M829" s="53"/>
      <c r="N829" s="53"/>
      <c r="O829" s="53"/>
      <c r="P829" s="53"/>
      <c r="Q829" s="53"/>
      <c r="R829" s="53"/>
      <c r="S829" s="53"/>
      <c r="T829" s="53"/>
      <c r="U829" s="53"/>
      <c r="V829" s="53"/>
      <c r="W829" s="53"/>
      <c r="X829" s="53"/>
      <c r="Y829" s="53"/>
      <c r="Z829" s="53"/>
    </row>
    <row r="830" spans="1:26" ht="12.75" customHeight="1">
      <c r="A830" s="53"/>
      <c r="B830" s="60" t="s">
        <v>1797</v>
      </c>
      <c r="C830" s="61" t="s">
        <v>1798</v>
      </c>
      <c r="D830" s="60" t="s">
        <v>1734</v>
      </c>
      <c r="E830" s="60" t="s">
        <v>1972</v>
      </c>
      <c r="F830" s="60" t="s">
        <v>1975</v>
      </c>
      <c r="G830" s="60" t="s">
        <v>1976</v>
      </c>
      <c r="H830" s="64"/>
      <c r="I830" s="63"/>
      <c r="J830" s="53"/>
      <c r="K830" s="53"/>
      <c r="L830" s="53"/>
      <c r="M830" s="53"/>
      <c r="N830" s="53"/>
      <c r="O830" s="53"/>
      <c r="P830" s="53"/>
      <c r="Q830" s="53"/>
      <c r="R830" s="53"/>
      <c r="S830" s="53"/>
      <c r="T830" s="53"/>
      <c r="U830" s="53"/>
      <c r="V830" s="53"/>
      <c r="W830" s="53"/>
      <c r="X830" s="53"/>
      <c r="Y830" s="53"/>
      <c r="Z830" s="53"/>
    </row>
    <row r="831" spans="1:26" ht="12.75" customHeight="1">
      <c r="A831" s="53"/>
      <c r="B831" s="60" t="s">
        <v>1797</v>
      </c>
      <c r="C831" s="61" t="s">
        <v>1798</v>
      </c>
      <c r="D831" s="60" t="s">
        <v>1734</v>
      </c>
      <c r="E831" s="60" t="s">
        <v>1972</v>
      </c>
      <c r="F831" s="60" t="s">
        <v>1977</v>
      </c>
      <c r="G831" s="60" t="s">
        <v>1978</v>
      </c>
      <c r="H831" s="64"/>
      <c r="I831" s="63"/>
      <c r="J831" s="53"/>
      <c r="K831" s="53"/>
      <c r="L831" s="53"/>
      <c r="M831" s="53"/>
      <c r="N831" s="53"/>
      <c r="O831" s="53"/>
      <c r="P831" s="53"/>
      <c r="Q831" s="53"/>
      <c r="R831" s="53"/>
      <c r="S831" s="53"/>
      <c r="T831" s="53"/>
      <c r="U831" s="53"/>
      <c r="V831" s="53"/>
      <c r="W831" s="53"/>
      <c r="X831" s="53"/>
      <c r="Y831" s="53"/>
      <c r="Z831" s="53"/>
    </row>
    <row r="832" spans="1:26" ht="12.75" customHeight="1">
      <c r="A832" s="53"/>
      <c r="B832" s="60" t="s">
        <v>1797</v>
      </c>
      <c r="C832" s="61" t="s">
        <v>1798</v>
      </c>
      <c r="D832" s="60" t="s">
        <v>1979</v>
      </c>
      <c r="E832" s="60" t="s">
        <v>1980</v>
      </c>
      <c r="F832" s="60" t="s">
        <v>1979</v>
      </c>
      <c r="G832" s="60" t="s">
        <v>1981</v>
      </c>
      <c r="H832" s="64"/>
      <c r="I832" s="63"/>
      <c r="J832" s="53"/>
      <c r="K832" s="53"/>
      <c r="L832" s="53"/>
      <c r="M832" s="53"/>
      <c r="N832" s="53"/>
      <c r="O832" s="53"/>
      <c r="P832" s="53"/>
      <c r="Q832" s="53"/>
      <c r="R832" s="53"/>
      <c r="S832" s="53"/>
      <c r="T832" s="53"/>
      <c r="U832" s="53"/>
      <c r="V832" s="53"/>
      <c r="W832" s="53"/>
      <c r="X832" s="53"/>
      <c r="Y832" s="53"/>
      <c r="Z832" s="53"/>
    </row>
    <row r="833" spans="1:26" ht="12.75" customHeight="1">
      <c r="A833" s="53"/>
      <c r="B833" s="60" t="s">
        <v>1797</v>
      </c>
      <c r="C833" s="61" t="s">
        <v>1798</v>
      </c>
      <c r="D833" s="60" t="s">
        <v>1979</v>
      </c>
      <c r="E833" s="60" t="s">
        <v>1980</v>
      </c>
      <c r="F833" s="60" t="s">
        <v>1982</v>
      </c>
      <c r="G833" s="60" t="s">
        <v>1983</v>
      </c>
      <c r="H833" s="64"/>
      <c r="I833" s="63"/>
      <c r="J833" s="53"/>
      <c r="K833" s="53"/>
      <c r="L833" s="53"/>
      <c r="M833" s="53"/>
      <c r="N833" s="53"/>
      <c r="O833" s="53"/>
      <c r="P833" s="53"/>
      <c r="Q833" s="53"/>
      <c r="R833" s="53"/>
      <c r="S833" s="53"/>
      <c r="T833" s="53"/>
      <c r="U833" s="53"/>
      <c r="V833" s="53"/>
      <c r="W833" s="53"/>
      <c r="X833" s="53"/>
      <c r="Y833" s="53"/>
      <c r="Z833" s="53"/>
    </row>
    <row r="834" spans="1:26" ht="12.75" customHeight="1">
      <c r="A834" s="53"/>
      <c r="B834" s="60" t="s">
        <v>1797</v>
      </c>
      <c r="C834" s="61" t="s">
        <v>1798</v>
      </c>
      <c r="D834" s="60" t="s">
        <v>1979</v>
      </c>
      <c r="E834" s="60" t="s">
        <v>1980</v>
      </c>
      <c r="F834" s="60" t="s">
        <v>1984</v>
      </c>
      <c r="G834" s="60" t="s">
        <v>1985</v>
      </c>
      <c r="H834" s="64"/>
      <c r="I834" s="63"/>
      <c r="J834" s="53"/>
      <c r="K834" s="53"/>
      <c r="L834" s="53"/>
      <c r="M834" s="53"/>
      <c r="N834" s="53"/>
      <c r="O834" s="53"/>
      <c r="P834" s="53"/>
      <c r="Q834" s="53"/>
      <c r="R834" s="53"/>
      <c r="S834" s="53"/>
      <c r="T834" s="53"/>
      <c r="U834" s="53"/>
      <c r="V834" s="53"/>
      <c r="W834" s="53"/>
      <c r="X834" s="53"/>
      <c r="Y834" s="53"/>
      <c r="Z834" s="53"/>
    </row>
    <row r="835" spans="1:26" ht="12.75" customHeight="1">
      <c r="A835" s="53"/>
      <c r="B835" s="60" t="s">
        <v>1797</v>
      </c>
      <c r="C835" s="61" t="s">
        <v>1798</v>
      </c>
      <c r="D835" s="60" t="s">
        <v>1979</v>
      </c>
      <c r="E835" s="60" t="s">
        <v>1980</v>
      </c>
      <c r="F835" s="60" t="s">
        <v>838</v>
      </c>
      <c r="G835" s="60" t="s">
        <v>1986</v>
      </c>
      <c r="H835" s="64"/>
      <c r="I835" s="63"/>
      <c r="J835" s="53"/>
      <c r="K835" s="53"/>
      <c r="L835" s="53"/>
      <c r="M835" s="53"/>
      <c r="N835" s="53"/>
      <c r="O835" s="53"/>
      <c r="P835" s="53"/>
      <c r="Q835" s="53"/>
      <c r="R835" s="53"/>
      <c r="S835" s="53"/>
      <c r="T835" s="53"/>
      <c r="U835" s="53"/>
      <c r="V835" s="53"/>
      <c r="W835" s="53"/>
      <c r="X835" s="53"/>
      <c r="Y835" s="53"/>
      <c r="Z835" s="53"/>
    </row>
    <row r="836" spans="1:26" ht="12.75" customHeight="1">
      <c r="A836" s="53"/>
      <c r="B836" s="60" t="s">
        <v>1797</v>
      </c>
      <c r="C836" s="61" t="s">
        <v>1798</v>
      </c>
      <c r="D836" s="60" t="s">
        <v>1677</v>
      </c>
      <c r="E836" s="60" t="s">
        <v>1987</v>
      </c>
      <c r="F836" s="60" t="s">
        <v>1677</v>
      </c>
      <c r="G836" s="60" t="s">
        <v>1988</v>
      </c>
      <c r="H836" s="64"/>
      <c r="I836" s="63"/>
      <c r="J836" s="53"/>
      <c r="K836" s="53"/>
      <c r="L836" s="53"/>
      <c r="M836" s="53"/>
      <c r="N836" s="53"/>
      <c r="O836" s="53"/>
      <c r="P836" s="53"/>
      <c r="Q836" s="53"/>
      <c r="R836" s="53"/>
      <c r="S836" s="53"/>
      <c r="T836" s="53"/>
      <c r="U836" s="53"/>
      <c r="V836" s="53"/>
      <c r="W836" s="53"/>
      <c r="X836" s="53"/>
      <c r="Y836" s="53"/>
      <c r="Z836" s="53"/>
    </row>
    <row r="837" spans="1:26" ht="12.75" customHeight="1">
      <c r="A837" s="53"/>
      <c r="B837" s="60" t="s">
        <v>1797</v>
      </c>
      <c r="C837" s="61" t="s">
        <v>1798</v>
      </c>
      <c r="D837" s="60" t="s">
        <v>1989</v>
      </c>
      <c r="E837" s="60" t="s">
        <v>1990</v>
      </c>
      <c r="F837" s="60" t="s">
        <v>1989</v>
      </c>
      <c r="G837" s="60" t="s">
        <v>1991</v>
      </c>
      <c r="H837" s="64"/>
      <c r="I837" s="63"/>
      <c r="J837" s="53"/>
      <c r="K837" s="53"/>
      <c r="L837" s="53"/>
      <c r="M837" s="53"/>
      <c r="N837" s="53"/>
      <c r="O837" s="53"/>
      <c r="P837" s="53"/>
      <c r="Q837" s="53"/>
      <c r="R837" s="53"/>
      <c r="S837" s="53"/>
      <c r="T837" s="53"/>
      <c r="U837" s="53"/>
      <c r="V837" s="53"/>
      <c r="W837" s="53"/>
      <c r="X837" s="53"/>
      <c r="Y837" s="53"/>
      <c r="Z837" s="53"/>
    </row>
    <row r="838" spans="1:26" ht="12.75" customHeight="1">
      <c r="A838" s="53"/>
      <c r="B838" s="60" t="s">
        <v>1797</v>
      </c>
      <c r="C838" s="61" t="s">
        <v>1798</v>
      </c>
      <c r="D838" s="60" t="s">
        <v>1989</v>
      </c>
      <c r="E838" s="60" t="s">
        <v>1990</v>
      </c>
      <c r="F838" s="60" t="s">
        <v>1992</v>
      </c>
      <c r="G838" s="60" t="s">
        <v>1993</v>
      </c>
      <c r="H838" s="64"/>
      <c r="I838" s="63"/>
      <c r="J838" s="53"/>
      <c r="K838" s="53"/>
      <c r="L838" s="53"/>
      <c r="M838" s="53"/>
      <c r="N838" s="53"/>
      <c r="O838" s="53"/>
      <c r="P838" s="53"/>
      <c r="Q838" s="53"/>
      <c r="R838" s="53"/>
      <c r="S838" s="53"/>
      <c r="T838" s="53"/>
      <c r="U838" s="53"/>
      <c r="V838" s="53"/>
      <c r="W838" s="53"/>
      <c r="X838" s="53"/>
      <c r="Y838" s="53"/>
      <c r="Z838" s="53"/>
    </row>
    <row r="839" spans="1:26" ht="12.75" customHeight="1">
      <c r="A839" s="53"/>
      <c r="B839" s="60" t="s">
        <v>1797</v>
      </c>
      <c r="C839" s="61" t="s">
        <v>1798</v>
      </c>
      <c r="D839" s="60" t="s">
        <v>1989</v>
      </c>
      <c r="E839" s="60" t="s">
        <v>1990</v>
      </c>
      <c r="F839" s="60" t="s">
        <v>1994</v>
      </c>
      <c r="G839" s="60" t="s">
        <v>1995</v>
      </c>
      <c r="H839" s="64"/>
      <c r="I839" s="63"/>
      <c r="J839" s="53"/>
      <c r="K839" s="53"/>
      <c r="L839" s="53"/>
      <c r="M839" s="53"/>
      <c r="N839" s="53"/>
      <c r="O839" s="53"/>
      <c r="P839" s="53"/>
      <c r="Q839" s="53"/>
      <c r="R839" s="53"/>
      <c r="S839" s="53"/>
      <c r="T839" s="53"/>
      <c r="U839" s="53"/>
      <c r="V839" s="53"/>
      <c r="W839" s="53"/>
      <c r="X839" s="53"/>
      <c r="Y839" s="53"/>
      <c r="Z839" s="53"/>
    </row>
    <row r="840" spans="1:26" ht="12.75" customHeight="1">
      <c r="A840" s="53"/>
      <c r="B840" s="60" t="s">
        <v>1797</v>
      </c>
      <c r="C840" s="61" t="s">
        <v>1798</v>
      </c>
      <c r="D840" s="60" t="s">
        <v>1996</v>
      </c>
      <c r="E840" s="60" t="s">
        <v>1997</v>
      </c>
      <c r="F840" s="60" t="s">
        <v>1996</v>
      </c>
      <c r="G840" s="60" t="s">
        <v>1998</v>
      </c>
      <c r="H840" s="64"/>
      <c r="I840" s="63"/>
      <c r="J840" s="53"/>
      <c r="K840" s="53"/>
      <c r="L840" s="53"/>
      <c r="M840" s="53"/>
      <c r="N840" s="53"/>
      <c r="O840" s="53"/>
      <c r="P840" s="53"/>
      <c r="Q840" s="53"/>
      <c r="R840" s="53"/>
      <c r="S840" s="53"/>
      <c r="T840" s="53"/>
      <c r="U840" s="53"/>
      <c r="V840" s="53"/>
      <c r="W840" s="53"/>
      <c r="X840" s="53"/>
      <c r="Y840" s="53"/>
      <c r="Z840" s="53"/>
    </row>
    <row r="841" spans="1:26" ht="12.75" customHeight="1">
      <c r="A841" s="53"/>
      <c r="B841" s="60" t="s">
        <v>1797</v>
      </c>
      <c r="C841" s="61" t="s">
        <v>1798</v>
      </c>
      <c r="D841" s="60" t="s">
        <v>1999</v>
      </c>
      <c r="E841" s="60" t="s">
        <v>2000</v>
      </c>
      <c r="F841" s="60" t="s">
        <v>1999</v>
      </c>
      <c r="G841" s="60" t="s">
        <v>2001</v>
      </c>
      <c r="H841" s="64"/>
      <c r="I841" s="63"/>
      <c r="J841" s="53"/>
      <c r="K841" s="53"/>
      <c r="L841" s="53"/>
      <c r="M841" s="53"/>
      <c r="N841" s="53"/>
      <c r="O841" s="53"/>
      <c r="P841" s="53"/>
      <c r="Q841" s="53"/>
      <c r="R841" s="53"/>
      <c r="S841" s="53"/>
      <c r="T841" s="53"/>
      <c r="U841" s="53"/>
      <c r="V841" s="53"/>
      <c r="W841" s="53"/>
      <c r="X841" s="53"/>
      <c r="Y841" s="53"/>
      <c r="Z841" s="53"/>
    </row>
    <row r="842" spans="1:26" ht="12.75" customHeight="1">
      <c r="A842" s="53"/>
      <c r="B842" s="60" t="s">
        <v>1797</v>
      </c>
      <c r="C842" s="61" t="s">
        <v>1798</v>
      </c>
      <c r="D842" s="60" t="s">
        <v>317</v>
      </c>
      <c r="E842" s="60" t="s">
        <v>2002</v>
      </c>
      <c r="F842" s="60" t="s">
        <v>317</v>
      </c>
      <c r="G842" s="60" t="s">
        <v>2003</v>
      </c>
      <c r="H842" s="64"/>
      <c r="I842" s="63"/>
      <c r="J842" s="53"/>
      <c r="K842" s="53"/>
      <c r="L842" s="53"/>
      <c r="M842" s="53"/>
      <c r="N842" s="53"/>
      <c r="O842" s="53"/>
      <c r="P842" s="53"/>
      <c r="Q842" s="53"/>
      <c r="R842" s="53"/>
      <c r="S842" s="53"/>
      <c r="T842" s="53"/>
      <c r="U842" s="53"/>
      <c r="V842" s="53"/>
      <c r="W842" s="53"/>
      <c r="X842" s="53"/>
      <c r="Y842" s="53"/>
      <c r="Z842" s="53"/>
    </row>
    <row r="843" spans="1:26" ht="12.75" customHeight="1">
      <c r="A843" s="53"/>
      <c r="B843" s="60" t="s">
        <v>1797</v>
      </c>
      <c r="C843" s="61" t="s">
        <v>1798</v>
      </c>
      <c r="D843" s="60" t="s">
        <v>317</v>
      </c>
      <c r="E843" s="60" t="s">
        <v>2002</v>
      </c>
      <c r="F843" s="60" t="s">
        <v>2004</v>
      </c>
      <c r="G843" s="60" t="s">
        <v>2005</v>
      </c>
      <c r="H843" s="64"/>
      <c r="I843" s="63"/>
      <c r="J843" s="53"/>
      <c r="K843" s="53"/>
      <c r="L843" s="53"/>
      <c r="M843" s="53"/>
      <c r="N843" s="53"/>
      <c r="O843" s="53"/>
      <c r="P843" s="53"/>
      <c r="Q843" s="53"/>
      <c r="R843" s="53"/>
      <c r="S843" s="53"/>
      <c r="T843" s="53"/>
      <c r="U843" s="53"/>
      <c r="V843" s="53"/>
      <c r="W843" s="53"/>
      <c r="X843" s="53"/>
      <c r="Y843" s="53"/>
      <c r="Z843" s="53"/>
    </row>
    <row r="844" spans="1:26" ht="12.75" customHeight="1">
      <c r="A844" s="53"/>
      <c r="B844" s="60" t="s">
        <v>2006</v>
      </c>
      <c r="C844" s="61" t="s">
        <v>2007</v>
      </c>
      <c r="D844" s="60" t="s">
        <v>2008</v>
      </c>
      <c r="E844" s="60" t="s">
        <v>2009</v>
      </c>
      <c r="F844" s="60" t="s">
        <v>2010</v>
      </c>
      <c r="G844" s="60" t="s">
        <v>2011</v>
      </c>
      <c r="H844" s="64"/>
      <c r="I844" s="63"/>
      <c r="J844" s="53"/>
      <c r="K844" s="53"/>
      <c r="L844" s="53"/>
      <c r="M844" s="53"/>
      <c r="N844" s="53"/>
      <c r="O844" s="53"/>
      <c r="P844" s="53"/>
      <c r="Q844" s="53"/>
      <c r="R844" s="53"/>
      <c r="S844" s="53"/>
      <c r="T844" s="53"/>
      <c r="U844" s="53"/>
      <c r="V844" s="53"/>
      <c r="W844" s="53"/>
      <c r="X844" s="53"/>
      <c r="Y844" s="53"/>
      <c r="Z844" s="53"/>
    </row>
    <row r="845" spans="1:26" ht="12.75" customHeight="1">
      <c r="A845" s="53"/>
      <c r="B845" s="60" t="s">
        <v>2006</v>
      </c>
      <c r="C845" s="61" t="s">
        <v>2007</v>
      </c>
      <c r="D845" s="60" t="s">
        <v>2008</v>
      </c>
      <c r="E845" s="60" t="s">
        <v>2009</v>
      </c>
      <c r="F845" s="60" t="s">
        <v>2012</v>
      </c>
      <c r="G845" s="60" t="s">
        <v>2013</v>
      </c>
      <c r="H845" s="64"/>
      <c r="I845" s="63"/>
      <c r="J845" s="53"/>
      <c r="K845" s="53"/>
      <c r="L845" s="53"/>
      <c r="M845" s="53"/>
      <c r="N845" s="53"/>
      <c r="O845" s="53"/>
      <c r="P845" s="53"/>
      <c r="Q845" s="53"/>
      <c r="R845" s="53"/>
      <c r="S845" s="53"/>
      <c r="T845" s="53"/>
      <c r="U845" s="53"/>
      <c r="V845" s="53"/>
      <c r="W845" s="53"/>
      <c r="X845" s="53"/>
      <c r="Y845" s="53"/>
      <c r="Z845" s="53"/>
    </row>
    <row r="846" spans="1:26" ht="12.75" customHeight="1">
      <c r="A846" s="53"/>
      <c r="B846" s="60" t="s">
        <v>2006</v>
      </c>
      <c r="C846" s="61" t="s">
        <v>2007</v>
      </c>
      <c r="D846" s="60" t="s">
        <v>2008</v>
      </c>
      <c r="E846" s="60" t="s">
        <v>2009</v>
      </c>
      <c r="F846" s="60" t="s">
        <v>2014</v>
      </c>
      <c r="G846" s="60" t="s">
        <v>2015</v>
      </c>
      <c r="H846" s="64"/>
      <c r="I846" s="63"/>
      <c r="J846" s="53"/>
      <c r="K846" s="53"/>
      <c r="L846" s="53"/>
      <c r="M846" s="53"/>
      <c r="N846" s="53"/>
      <c r="O846" s="53"/>
      <c r="P846" s="53"/>
      <c r="Q846" s="53"/>
      <c r="R846" s="53"/>
      <c r="S846" s="53"/>
      <c r="T846" s="53"/>
      <c r="U846" s="53"/>
      <c r="V846" s="53"/>
      <c r="W846" s="53"/>
      <c r="X846" s="53"/>
      <c r="Y846" s="53"/>
      <c r="Z846" s="53"/>
    </row>
    <row r="847" spans="1:26" ht="12.75" customHeight="1">
      <c r="A847" s="53"/>
      <c r="B847" s="60" t="s">
        <v>2006</v>
      </c>
      <c r="C847" s="61" t="s">
        <v>2007</v>
      </c>
      <c r="D847" s="60" t="s">
        <v>2008</v>
      </c>
      <c r="E847" s="60" t="s">
        <v>2009</v>
      </c>
      <c r="F847" s="60" t="s">
        <v>533</v>
      </c>
      <c r="G847" s="60" t="s">
        <v>2016</v>
      </c>
      <c r="H847" s="64"/>
      <c r="I847" s="63"/>
      <c r="J847" s="53"/>
      <c r="K847" s="53"/>
      <c r="L847" s="53"/>
      <c r="M847" s="53"/>
      <c r="N847" s="53"/>
      <c r="O847" s="53"/>
      <c r="P847" s="53"/>
      <c r="Q847" s="53"/>
      <c r="R847" s="53"/>
      <c r="S847" s="53"/>
      <c r="T847" s="53"/>
      <c r="U847" s="53"/>
      <c r="V847" s="53"/>
      <c r="W847" s="53"/>
      <c r="X847" s="53"/>
      <c r="Y847" s="53"/>
      <c r="Z847" s="53"/>
    </row>
    <row r="848" spans="1:26" ht="12.75" customHeight="1">
      <c r="A848" s="53"/>
      <c r="B848" s="60" t="s">
        <v>2006</v>
      </c>
      <c r="C848" s="61" t="s">
        <v>2007</v>
      </c>
      <c r="D848" s="60" t="s">
        <v>2008</v>
      </c>
      <c r="E848" s="60" t="s">
        <v>2009</v>
      </c>
      <c r="F848" s="60" t="s">
        <v>2017</v>
      </c>
      <c r="G848" s="60" t="s">
        <v>2018</v>
      </c>
      <c r="H848" s="64"/>
      <c r="I848" s="63"/>
      <c r="J848" s="53"/>
      <c r="K848" s="53"/>
      <c r="L848" s="53"/>
      <c r="M848" s="53"/>
      <c r="N848" s="53"/>
      <c r="O848" s="53"/>
      <c r="P848" s="53"/>
      <c r="Q848" s="53"/>
      <c r="R848" s="53"/>
      <c r="S848" s="53"/>
      <c r="T848" s="53"/>
      <c r="U848" s="53"/>
      <c r="V848" s="53"/>
      <c r="W848" s="53"/>
      <c r="X848" s="53"/>
      <c r="Y848" s="53"/>
      <c r="Z848" s="53"/>
    </row>
    <row r="849" spans="1:26" ht="12.75" customHeight="1">
      <c r="A849" s="53"/>
      <c r="B849" s="60" t="s">
        <v>2006</v>
      </c>
      <c r="C849" s="61" t="s">
        <v>2007</v>
      </c>
      <c r="D849" s="60" t="s">
        <v>2008</v>
      </c>
      <c r="E849" s="60" t="s">
        <v>2009</v>
      </c>
      <c r="F849" s="60" t="s">
        <v>2019</v>
      </c>
      <c r="G849" s="60" t="s">
        <v>2020</v>
      </c>
      <c r="H849" s="64"/>
      <c r="I849" s="63"/>
      <c r="J849" s="53"/>
      <c r="K849" s="53"/>
      <c r="L849" s="53"/>
      <c r="M849" s="53"/>
      <c r="N849" s="53"/>
      <c r="O849" s="53"/>
      <c r="P849" s="53"/>
      <c r="Q849" s="53"/>
      <c r="R849" s="53"/>
      <c r="S849" s="53"/>
      <c r="T849" s="53"/>
      <c r="U849" s="53"/>
      <c r="V849" s="53"/>
      <c r="W849" s="53"/>
      <c r="X849" s="53"/>
      <c r="Y849" s="53"/>
      <c r="Z849" s="53"/>
    </row>
    <row r="850" spans="1:26" ht="12.75" customHeight="1">
      <c r="A850" s="53"/>
      <c r="B850" s="60" t="s">
        <v>2006</v>
      </c>
      <c r="C850" s="61" t="s">
        <v>2007</v>
      </c>
      <c r="D850" s="60" t="s">
        <v>2008</v>
      </c>
      <c r="E850" s="60" t="s">
        <v>2009</v>
      </c>
      <c r="F850" s="60" t="s">
        <v>2021</v>
      </c>
      <c r="G850" s="60" t="s">
        <v>2022</v>
      </c>
      <c r="H850" s="64"/>
      <c r="I850" s="63"/>
      <c r="J850" s="53"/>
      <c r="K850" s="53"/>
      <c r="L850" s="53"/>
      <c r="M850" s="53"/>
      <c r="N850" s="53"/>
      <c r="O850" s="53"/>
      <c r="P850" s="53"/>
      <c r="Q850" s="53"/>
      <c r="R850" s="53"/>
      <c r="S850" s="53"/>
      <c r="T850" s="53"/>
      <c r="U850" s="53"/>
      <c r="V850" s="53"/>
      <c r="W850" s="53"/>
      <c r="X850" s="53"/>
      <c r="Y850" s="53"/>
      <c r="Z850" s="53"/>
    </row>
    <row r="851" spans="1:26" ht="12.75" customHeight="1">
      <c r="A851" s="53"/>
      <c r="B851" s="60" t="s">
        <v>2006</v>
      </c>
      <c r="C851" s="61" t="s">
        <v>2007</v>
      </c>
      <c r="D851" s="60" t="s">
        <v>2008</v>
      </c>
      <c r="E851" s="60" t="s">
        <v>2009</v>
      </c>
      <c r="F851" s="60" t="s">
        <v>2023</v>
      </c>
      <c r="G851" s="60" t="s">
        <v>2024</v>
      </c>
      <c r="H851" s="64"/>
      <c r="I851" s="63"/>
      <c r="J851" s="53"/>
      <c r="K851" s="53"/>
      <c r="L851" s="53"/>
      <c r="M851" s="53"/>
      <c r="N851" s="53"/>
      <c r="O851" s="53"/>
      <c r="P851" s="53"/>
      <c r="Q851" s="53"/>
      <c r="R851" s="53"/>
      <c r="S851" s="53"/>
      <c r="T851" s="53"/>
      <c r="U851" s="53"/>
      <c r="V851" s="53"/>
      <c r="W851" s="53"/>
      <c r="X851" s="53"/>
      <c r="Y851" s="53"/>
      <c r="Z851" s="53"/>
    </row>
    <row r="852" spans="1:26" ht="12.75" customHeight="1">
      <c r="A852" s="53"/>
      <c r="B852" s="60" t="s">
        <v>2006</v>
      </c>
      <c r="C852" s="61" t="s">
        <v>2007</v>
      </c>
      <c r="D852" s="60" t="s">
        <v>2008</v>
      </c>
      <c r="E852" s="60" t="s">
        <v>2009</v>
      </c>
      <c r="F852" s="60" t="s">
        <v>2025</v>
      </c>
      <c r="G852" s="60" t="s">
        <v>2026</v>
      </c>
      <c r="H852" s="64"/>
      <c r="I852" s="63"/>
      <c r="J852" s="53"/>
      <c r="K852" s="53"/>
      <c r="L852" s="53"/>
      <c r="M852" s="53"/>
      <c r="N852" s="53"/>
      <c r="O852" s="53"/>
      <c r="P852" s="53"/>
      <c r="Q852" s="53"/>
      <c r="R852" s="53"/>
      <c r="S852" s="53"/>
      <c r="T852" s="53"/>
      <c r="U852" s="53"/>
      <c r="V852" s="53"/>
      <c r="W852" s="53"/>
      <c r="X852" s="53"/>
      <c r="Y852" s="53"/>
      <c r="Z852" s="53"/>
    </row>
    <row r="853" spans="1:26" ht="12.75" customHeight="1">
      <c r="A853" s="53"/>
      <c r="B853" s="60" t="s">
        <v>2006</v>
      </c>
      <c r="C853" s="61" t="s">
        <v>2007</v>
      </c>
      <c r="D853" s="60" t="s">
        <v>2027</v>
      </c>
      <c r="E853" s="60" t="s">
        <v>2028</v>
      </c>
      <c r="F853" s="60" t="s">
        <v>2027</v>
      </c>
      <c r="G853" s="60" t="s">
        <v>2029</v>
      </c>
      <c r="H853" s="64" t="s">
        <v>2027</v>
      </c>
      <c r="I853" s="63" t="s">
        <v>2030</v>
      </c>
      <c r="J853" s="53"/>
      <c r="K853" s="53"/>
      <c r="L853" s="53"/>
      <c r="M853" s="53"/>
      <c r="N853" s="53"/>
      <c r="O853" s="53"/>
      <c r="P853" s="53"/>
      <c r="Q853" s="53"/>
      <c r="R853" s="53"/>
      <c r="S853" s="53"/>
      <c r="T853" s="53"/>
      <c r="U853" s="53"/>
      <c r="V853" s="53"/>
      <c r="W853" s="53"/>
      <c r="X853" s="53"/>
      <c r="Y853" s="53"/>
      <c r="Z853" s="53"/>
    </row>
    <row r="854" spans="1:26" ht="12.75" customHeight="1">
      <c r="A854" s="53"/>
      <c r="B854" s="60" t="s">
        <v>2006</v>
      </c>
      <c r="C854" s="61" t="s">
        <v>2007</v>
      </c>
      <c r="D854" s="60" t="s">
        <v>2027</v>
      </c>
      <c r="E854" s="60" t="s">
        <v>2028</v>
      </c>
      <c r="F854" s="60" t="s">
        <v>2027</v>
      </c>
      <c r="G854" s="60" t="s">
        <v>2029</v>
      </c>
      <c r="H854" s="64" t="s">
        <v>2031</v>
      </c>
      <c r="I854" s="63" t="s">
        <v>2032</v>
      </c>
      <c r="J854" s="53"/>
      <c r="K854" s="53"/>
      <c r="L854" s="53"/>
      <c r="M854" s="53"/>
      <c r="N854" s="53"/>
      <c r="O854" s="53"/>
      <c r="P854" s="53"/>
      <c r="Q854" s="53"/>
      <c r="R854" s="53"/>
      <c r="S854" s="53"/>
      <c r="T854" s="53"/>
      <c r="U854" s="53"/>
      <c r="V854" s="53"/>
      <c r="W854" s="53"/>
      <c r="X854" s="53"/>
      <c r="Y854" s="53"/>
      <c r="Z854" s="53"/>
    </row>
    <row r="855" spans="1:26" ht="12.75" customHeight="1">
      <c r="A855" s="53"/>
      <c r="B855" s="60" t="s">
        <v>2006</v>
      </c>
      <c r="C855" s="61" t="s">
        <v>2007</v>
      </c>
      <c r="D855" s="60" t="s">
        <v>2027</v>
      </c>
      <c r="E855" s="60" t="s">
        <v>2028</v>
      </c>
      <c r="F855" s="60" t="s">
        <v>2033</v>
      </c>
      <c r="G855" s="60" t="s">
        <v>2034</v>
      </c>
      <c r="H855" s="64"/>
      <c r="I855" s="63"/>
      <c r="J855" s="53"/>
      <c r="K855" s="53"/>
      <c r="L855" s="53"/>
      <c r="M855" s="53"/>
      <c r="N855" s="53"/>
      <c r="O855" s="53"/>
      <c r="P855" s="53"/>
      <c r="Q855" s="53"/>
      <c r="R855" s="53"/>
      <c r="S855" s="53"/>
      <c r="T855" s="53"/>
      <c r="U855" s="53"/>
      <c r="V855" s="53"/>
      <c r="W855" s="53"/>
      <c r="X855" s="53"/>
      <c r="Y855" s="53"/>
      <c r="Z855" s="53"/>
    </row>
    <row r="856" spans="1:26" ht="12.75" customHeight="1">
      <c r="A856" s="53"/>
      <c r="B856" s="60" t="s">
        <v>2006</v>
      </c>
      <c r="C856" s="61" t="s">
        <v>2007</v>
      </c>
      <c r="D856" s="60" t="s">
        <v>2027</v>
      </c>
      <c r="E856" s="60" t="s">
        <v>2028</v>
      </c>
      <c r="F856" s="60" t="s">
        <v>2035</v>
      </c>
      <c r="G856" s="60" t="s">
        <v>2036</v>
      </c>
      <c r="H856" s="64"/>
      <c r="I856" s="63"/>
      <c r="J856" s="53"/>
      <c r="K856" s="53"/>
      <c r="L856" s="53"/>
      <c r="M856" s="53"/>
      <c r="N856" s="53"/>
      <c r="O856" s="53"/>
      <c r="P856" s="53"/>
      <c r="Q856" s="53"/>
      <c r="R856" s="53"/>
      <c r="S856" s="53"/>
      <c r="T856" s="53"/>
      <c r="U856" s="53"/>
      <c r="V856" s="53"/>
      <c r="W856" s="53"/>
      <c r="X856" s="53"/>
      <c r="Y856" s="53"/>
      <c r="Z856" s="53"/>
    </row>
    <row r="857" spans="1:26" ht="12.75" customHeight="1">
      <c r="A857" s="53"/>
      <c r="B857" s="60" t="s">
        <v>2006</v>
      </c>
      <c r="C857" s="61" t="s">
        <v>2007</v>
      </c>
      <c r="D857" s="60" t="s">
        <v>2027</v>
      </c>
      <c r="E857" s="60" t="s">
        <v>2028</v>
      </c>
      <c r="F857" s="60" t="s">
        <v>2037</v>
      </c>
      <c r="G857" s="60" t="s">
        <v>2038</v>
      </c>
      <c r="H857" s="64"/>
      <c r="I857" s="63"/>
      <c r="J857" s="53"/>
      <c r="K857" s="53"/>
      <c r="L857" s="53"/>
      <c r="M857" s="53"/>
      <c r="N857" s="53"/>
      <c r="O857" s="53"/>
      <c r="P857" s="53"/>
      <c r="Q857" s="53"/>
      <c r="R857" s="53"/>
      <c r="S857" s="53"/>
      <c r="T857" s="53"/>
      <c r="U857" s="53"/>
      <c r="V857" s="53"/>
      <c r="W857" s="53"/>
      <c r="X857" s="53"/>
      <c r="Y857" s="53"/>
      <c r="Z857" s="53"/>
    </row>
    <row r="858" spans="1:26" ht="12.75" customHeight="1">
      <c r="A858" s="53"/>
      <c r="B858" s="60" t="s">
        <v>2006</v>
      </c>
      <c r="C858" s="61" t="s">
        <v>2007</v>
      </c>
      <c r="D858" s="60" t="s">
        <v>2027</v>
      </c>
      <c r="E858" s="60" t="s">
        <v>2028</v>
      </c>
      <c r="F858" s="60" t="s">
        <v>2039</v>
      </c>
      <c r="G858" s="60" t="s">
        <v>2040</v>
      </c>
      <c r="H858" s="64"/>
      <c r="I858" s="63"/>
      <c r="J858" s="53"/>
      <c r="K858" s="53"/>
      <c r="L858" s="53"/>
      <c r="M858" s="53"/>
      <c r="N858" s="53"/>
      <c r="O858" s="53"/>
      <c r="P858" s="53"/>
      <c r="Q858" s="53"/>
      <c r="R858" s="53"/>
      <c r="S858" s="53"/>
      <c r="T858" s="53"/>
      <c r="U858" s="53"/>
      <c r="V858" s="53"/>
      <c r="W858" s="53"/>
      <c r="X858" s="53"/>
      <c r="Y858" s="53"/>
      <c r="Z858" s="53"/>
    </row>
    <row r="859" spans="1:26" ht="12.75" customHeight="1">
      <c r="A859" s="53"/>
      <c r="B859" s="60" t="s">
        <v>2006</v>
      </c>
      <c r="C859" s="61" t="s">
        <v>2007</v>
      </c>
      <c r="D859" s="60" t="s">
        <v>2027</v>
      </c>
      <c r="E859" s="60" t="s">
        <v>2028</v>
      </c>
      <c r="F859" s="60" t="s">
        <v>770</v>
      </c>
      <c r="G859" s="60" t="s">
        <v>2041</v>
      </c>
      <c r="H859" s="64"/>
      <c r="I859" s="63"/>
      <c r="J859" s="53"/>
      <c r="K859" s="53"/>
      <c r="L859" s="53"/>
      <c r="M859" s="53"/>
      <c r="N859" s="53"/>
      <c r="O859" s="53"/>
      <c r="P859" s="53"/>
      <c r="Q859" s="53"/>
      <c r="R859" s="53"/>
      <c r="S859" s="53"/>
      <c r="T859" s="53"/>
      <c r="U859" s="53"/>
      <c r="V859" s="53"/>
      <c r="W859" s="53"/>
      <c r="X859" s="53"/>
      <c r="Y859" s="53"/>
      <c r="Z859" s="53"/>
    </row>
    <row r="860" spans="1:26" ht="12.75" customHeight="1">
      <c r="A860" s="53"/>
      <c r="B860" s="60" t="s">
        <v>2006</v>
      </c>
      <c r="C860" s="61" t="s">
        <v>2007</v>
      </c>
      <c r="D860" s="60" t="s">
        <v>2027</v>
      </c>
      <c r="E860" s="60" t="s">
        <v>2028</v>
      </c>
      <c r="F860" s="60" t="s">
        <v>2042</v>
      </c>
      <c r="G860" s="60" t="s">
        <v>2043</v>
      </c>
      <c r="H860" s="64"/>
      <c r="I860" s="63"/>
      <c r="J860" s="53"/>
      <c r="K860" s="53"/>
      <c r="L860" s="53"/>
      <c r="M860" s="53"/>
      <c r="N860" s="53"/>
      <c r="O860" s="53"/>
      <c r="P860" s="53"/>
      <c r="Q860" s="53"/>
      <c r="R860" s="53"/>
      <c r="S860" s="53"/>
      <c r="T860" s="53"/>
      <c r="U860" s="53"/>
      <c r="V860" s="53"/>
      <c r="W860" s="53"/>
      <c r="X860" s="53"/>
      <c r="Y860" s="53"/>
      <c r="Z860" s="53"/>
    </row>
    <row r="861" spans="1:26" ht="12.75" customHeight="1">
      <c r="A861" s="53"/>
      <c r="B861" s="60" t="s">
        <v>2006</v>
      </c>
      <c r="C861" s="61" t="s">
        <v>2007</v>
      </c>
      <c r="D861" s="60" t="s">
        <v>2027</v>
      </c>
      <c r="E861" s="60" t="s">
        <v>2028</v>
      </c>
      <c r="F861" s="60" t="s">
        <v>2044</v>
      </c>
      <c r="G861" s="60" t="s">
        <v>2045</v>
      </c>
      <c r="H861" s="64"/>
      <c r="I861" s="63"/>
      <c r="J861" s="53"/>
      <c r="K861" s="53"/>
      <c r="L861" s="53"/>
      <c r="M861" s="53"/>
      <c r="N861" s="53"/>
      <c r="O861" s="53"/>
      <c r="P861" s="53"/>
      <c r="Q861" s="53"/>
      <c r="R861" s="53"/>
      <c r="S861" s="53"/>
      <c r="T861" s="53"/>
      <c r="U861" s="53"/>
      <c r="V861" s="53"/>
      <c r="W861" s="53"/>
      <c r="X861" s="53"/>
      <c r="Y861" s="53"/>
      <c r="Z861" s="53"/>
    </row>
    <row r="862" spans="1:26" ht="12.75" customHeight="1">
      <c r="A862" s="53"/>
      <c r="B862" s="60" t="s">
        <v>2006</v>
      </c>
      <c r="C862" s="61" t="s">
        <v>2007</v>
      </c>
      <c r="D862" s="60" t="s">
        <v>2027</v>
      </c>
      <c r="E862" s="60" t="s">
        <v>2028</v>
      </c>
      <c r="F862" s="60" t="s">
        <v>2046</v>
      </c>
      <c r="G862" s="60" t="s">
        <v>2047</v>
      </c>
      <c r="H862" s="64"/>
      <c r="I862" s="63"/>
      <c r="J862" s="53"/>
      <c r="K862" s="53"/>
      <c r="L862" s="53"/>
      <c r="M862" s="53"/>
      <c r="N862" s="53"/>
      <c r="O862" s="53"/>
      <c r="P862" s="53"/>
      <c r="Q862" s="53"/>
      <c r="R862" s="53"/>
      <c r="S862" s="53"/>
      <c r="T862" s="53"/>
      <c r="U862" s="53"/>
      <c r="V862" s="53"/>
      <c r="W862" s="53"/>
      <c r="X862" s="53"/>
      <c r="Y862" s="53"/>
      <c r="Z862" s="53"/>
    </row>
    <row r="863" spans="1:26" ht="12.75" customHeight="1">
      <c r="A863" s="53"/>
      <c r="B863" s="60" t="s">
        <v>2006</v>
      </c>
      <c r="C863" s="61" t="s">
        <v>2007</v>
      </c>
      <c r="D863" s="60" t="s">
        <v>2048</v>
      </c>
      <c r="E863" s="60" t="s">
        <v>2049</v>
      </c>
      <c r="F863" s="60" t="s">
        <v>2050</v>
      </c>
      <c r="G863" s="60" t="s">
        <v>2051</v>
      </c>
      <c r="H863" s="64"/>
      <c r="I863" s="63"/>
      <c r="J863" s="53"/>
      <c r="K863" s="53"/>
      <c r="L863" s="53"/>
      <c r="M863" s="53"/>
      <c r="N863" s="53"/>
      <c r="O863" s="53"/>
      <c r="P863" s="53"/>
      <c r="Q863" s="53"/>
      <c r="R863" s="53"/>
      <c r="S863" s="53"/>
      <c r="T863" s="53"/>
      <c r="U863" s="53"/>
      <c r="V863" s="53"/>
      <c r="W863" s="53"/>
      <c r="X863" s="53"/>
      <c r="Y863" s="53"/>
      <c r="Z863" s="53"/>
    </row>
    <row r="864" spans="1:26" ht="12.75" customHeight="1">
      <c r="A864" s="53"/>
      <c r="B864" s="60" t="s">
        <v>2006</v>
      </c>
      <c r="C864" s="61" t="s">
        <v>2007</v>
      </c>
      <c r="D864" s="60" t="s">
        <v>2048</v>
      </c>
      <c r="E864" s="60" t="s">
        <v>2049</v>
      </c>
      <c r="F864" s="60" t="s">
        <v>2052</v>
      </c>
      <c r="G864" s="60" t="s">
        <v>2053</v>
      </c>
      <c r="H864" s="64"/>
      <c r="I864" s="63"/>
      <c r="J864" s="53"/>
      <c r="K864" s="53"/>
      <c r="L864" s="53"/>
      <c r="M864" s="53"/>
      <c r="N864" s="53"/>
      <c r="O864" s="53"/>
      <c r="P864" s="53"/>
      <c r="Q864" s="53"/>
      <c r="R864" s="53"/>
      <c r="S864" s="53"/>
      <c r="T864" s="53"/>
      <c r="U864" s="53"/>
      <c r="V864" s="53"/>
      <c r="W864" s="53"/>
      <c r="X864" s="53"/>
      <c r="Y864" s="53"/>
      <c r="Z864" s="53"/>
    </row>
    <row r="865" spans="1:26" ht="12.75" customHeight="1">
      <c r="A865" s="53"/>
      <c r="B865" s="60" t="s">
        <v>2006</v>
      </c>
      <c r="C865" s="61" t="s">
        <v>2007</v>
      </c>
      <c r="D865" s="60" t="s">
        <v>2048</v>
      </c>
      <c r="E865" s="60" t="s">
        <v>2049</v>
      </c>
      <c r="F865" s="60" t="s">
        <v>2054</v>
      </c>
      <c r="G865" s="60" t="s">
        <v>2055</v>
      </c>
      <c r="H865" s="64"/>
      <c r="I865" s="63"/>
      <c r="J865" s="53"/>
      <c r="K865" s="53"/>
      <c r="L865" s="53"/>
      <c r="M865" s="53"/>
      <c r="N865" s="53"/>
      <c r="O865" s="53"/>
      <c r="P865" s="53"/>
      <c r="Q865" s="53"/>
      <c r="R865" s="53"/>
      <c r="S865" s="53"/>
      <c r="T865" s="53"/>
      <c r="U865" s="53"/>
      <c r="V865" s="53"/>
      <c r="W865" s="53"/>
      <c r="X865" s="53"/>
      <c r="Y865" s="53"/>
      <c r="Z865" s="53"/>
    </row>
    <row r="866" spans="1:26" ht="12.75" customHeight="1">
      <c r="A866" s="53"/>
      <c r="B866" s="60" t="s">
        <v>2006</v>
      </c>
      <c r="C866" s="61" t="s">
        <v>2007</v>
      </c>
      <c r="D866" s="60" t="s">
        <v>2048</v>
      </c>
      <c r="E866" s="60" t="s">
        <v>2049</v>
      </c>
      <c r="F866" s="60" t="s">
        <v>2056</v>
      </c>
      <c r="G866" s="60" t="s">
        <v>2057</v>
      </c>
      <c r="H866" s="64"/>
      <c r="I866" s="63"/>
      <c r="J866" s="53"/>
      <c r="K866" s="53"/>
      <c r="L866" s="53"/>
      <c r="M866" s="53"/>
      <c r="N866" s="53"/>
      <c r="O866" s="53"/>
      <c r="P866" s="53"/>
      <c r="Q866" s="53"/>
      <c r="R866" s="53"/>
      <c r="S866" s="53"/>
      <c r="T866" s="53"/>
      <c r="U866" s="53"/>
      <c r="V866" s="53"/>
      <c r="W866" s="53"/>
      <c r="X866" s="53"/>
      <c r="Y866" s="53"/>
      <c r="Z866" s="53"/>
    </row>
    <row r="867" spans="1:26" ht="12.75" customHeight="1">
      <c r="A867" s="53"/>
      <c r="B867" s="60" t="s">
        <v>2006</v>
      </c>
      <c r="C867" s="61" t="s">
        <v>2007</v>
      </c>
      <c r="D867" s="60" t="s">
        <v>2048</v>
      </c>
      <c r="E867" s="60" t="s">
        <v>2049</v>
      </c>
      <c r="F867" s="60" t="s">
        <v>2058</v>
      </c>
      <c r="G867" s="60" t="s">
        <v>2059</v>
      </c>
      <c r="H867" s="64"/>
      <c r="I867" s="63"/>
      <c r="J867" s="53"/>
      <c r="K867" s="53"/>
      <c r="L867" s="53"/>
      <c r="M867" s="53"/>
      <c r="N867" s="53"/>
      <c r="O867" s="53"/>
      <c r="P867" s="53"/>
      <c r="Q867" s="53"/>
      <c r="R867" s="53"/>
      <c r="S867" s="53"/>
      <c r="T867" s="53"/>
      <c r="U867" s="53"/>
      <c r="V867" s="53"/>
      <c r="W867" s="53"/>
      <c r="X867" s="53"/>
      <c r="Y867" s="53"/>
      <c r="Z867" s="53"/>
    </row>
    <row r="868" spans="1:26" ht="12.75" customHeight="1">
      <c r="A868" s="53"/>
      <c r="B868" s="60" t="s">
        <v>2006</v>
      </c>
      <c r="C868" s="61" t="s">
        <v>2007</v>
      </c>
      <c r="D868" s="60" t="s">
        <v>2048</v>
      </c>
      <c r="E868" s="60" t="s">
        <v>2049</v>
      </c>
      <c r="F868" s="60" t="s">
        <v>2060</v>
      </c>
      <c r="G868" s="60" t="s">
        <v>2061</v>
      </c>
      <c r="H868" s="64"/>
      <c r="I868" s="63"/>
      <c r="J868" s="53"/>
      <c r="K868" s="53"/>
      <c r="L868" s="53"/>
      <c r="M868" s="53"/>
      <c r="N868" s="53"/>
      <c r="O868" s="53"/>
      <c r="P868" s="53"/>
      <c r="Q868" s="53"/>
      <c r="R868" s="53"/>
      <c r="S868" s="53"/>
      <c r="T868" s="53"/>
      <c r="U868" s="53"/>
      <c r="V868" s="53"/>
      <c r="W868" s="53"/>
      <c r="X868" s="53"/>
      <c r="Y868" s="53"/>
      <c r="Z868" s="53"/>
    </row>
    <row r="869" spans="1:26" ht="12.75" customHeight="1">
      <c r="A869" s="53"/>
      <c r="B869" s="60" t="s">
        <v>2006</v>
      </c>
      <c r="C869" s="61" t="s">
        <v>2007</v>
      </c>
      <c r="D869" s="60" t="s">
        <v>2062</v>
      </c>
      <c r="E869" s="60" t="s">
        <v>2063</v>
      </c>
      <c r="F869" s="60" t="s">
        <v>2064</v>
      </c>
      <c r="G869" s="60" t="s">
        <v>2065</v>
      </c>
      <c r="H869" s="64"/>
      <c r="I869" s="63"/>
      <c r="J869" s="53"/>
      <c r="K869" s="53"/>
      <c r="L869" s="53"/>
      <c r="M869" s="53"/>
      <c r="N869" s="53"/>
      <c r="O869" s="53"/>
      <c r="P869" s="53"/>
      <c r="Q869" s="53"/>
      <c r="R869" s="53"/>
      <c r="S869" s="53"/>
      <c r="T869" s="53"/>
      <c r="U869" s="53"/>
      <c r="V869" s="53"/>
      <c r="W869" s="53"/>
      <c r="X869" s="53"/>
      <c r="Y869" s="53"/>
      <c r="Z869" s="53"/>
    </row>
    <row r="870" spans="1:26" ht="12.75" customHeight="1">
      <c r="A870" s="53"/>
      <c r="B870" s="60" t="s">
        <v>2006</v>
      </c>
      <c r="C870" s="61" t="s">
        <v>2007</v>
      </c>
      <c r="D870" s="60" t="s">
        <v>2062</v>
      </c>
      <c r="E870" s="60" t="s">
        <v>2063</v>
      </c>
      <c r="F870" s="60" t="s">
        <v>2066</v>
      </c>
      <c r="G870" s="60" t="s">
        <v>2067</v>
      </c>
      <c r="H870" s="64"/>
      <c r="I870" s="63"/>
      <c r="J870" s="53"/>
      <c r="K870" s="53"/>
      <c r="L870" s="53"/>
      <c r="M870" s="53"/>
      <c r="N870" s="53"/>
      <c r="O870" s="53"/>
      <c r="P870" s="53"/>
      <c r="Q870" s="53"/>
      <c r="R870" s="53"/>
      <c r="S870" s="53"/>
      <c r="T870" s="53"/>
      <c r="U870" s="53"/>
      <c r="V870" s="53"/>
      <c r="W870" s="53"/>
      <c r="X870" s="53"/>
      <c r="Y870" s="53"/>
      <c r="Z870" s="53"/>
    </row>
    <row r="871" spans="1:26" ht="12.75" customHeight="1">
      <c r="A871" s="53"/>
      <c r="B871" s="60" t="s">
        <v>2006</v>
      </c>
      <c r="C871" s="61" t="s">
        <v>2007</v>
      </c>
      <c r="D871" s="60" t="s">
        <v>2062</v>
      </c>
      <c r="E871" s="60" t="s">
        <v>2063</v>
      </c>
      <c r="F871" s="60" t="s">
        <v>2068</v>
      </c>
      <c r="G871" s="60" t="s">
        <v>2069</v>
      </c>
      <c r="H871" s="64"/>
      <c r="I871" s="63"/>
      <c r="J871" s="53"/>
      <c r="K871" s="53"/>
      <c r="L871" s="53"/>
      <c r="M871" s="53"/>
      <c r="N871" s="53"/>
      <c r="O871" s="53"/>
      <c r="P871" s="53"/>
      <c r="Q871" s="53"/>
      <c r="R871" s="53"/>
      <c r="S871" s="53"/>
      <c r="T871" s="53"/>
      <c r="U871" s="53"/>
      <c r="V871" s="53"/>
      <c r="W871" s="53"/>
      <c r="X871" s="53"/>
      <c r="Y871" s="53"/>
      <c r="Z871" s="53"/>
    </row>
    <row r="872" spans="1:26" ht="12.75" customHeight="1">
      <c r="A872" s="53"/>
      <c r="B872" s="60" t="s">
        <v>2006</v>
      </c>
      <c r="C872" s="61" t="s">
        <v>2007</v>
      </c>
      <c r="D872" s="60" t="s">
        <v>2062</v>
      </c>
      <c r="E872" s="60" t="s">
        <v>2063</v>
      </c>
      <c r="F872" s="60" t="s">
        <v>2070</v>
      </c>
      <c r="G872" s="60" t="s">
        <v>2071</v>
      </c>
      <c r="H872" s="64"/>
      <c r="I872" s="63"/>
      <c r="J872" s="53"/>
      <c r="K872" s="53"/>
      <c r="L872" s="53"/>
      <c r="M872" s="53"/>
      <c r="N872" s="53"/>
      <c r="O872" s="53"/>
      <c r="P872" s="53"/>
      <c r="Q872" s="53"/>
      <c r="R872" s="53"/>
      <c r="S872" s="53"/>
      <c r="T872" s="53"/>
      <c r="U872" s="53"/>
      <c r="V872" s="53"/>
      <c r="W872" s="53"/>
      <c r="X872" s="53"/>
      <c r="Y872" s="53"/>
      <c r="Z872" s="53"/>
    </row>
    <row r="873" spans="1:26" ht="12.75" customHeight="1">
      <c r="A873" s="53"/>
      <c r="B873" s="60" t="s">
        <v>2006</v>
      </c>
      <c r="C873" s="61" t="s">
        <v>2007</v>
      </c>
      <c r="D873" s="60" t="s">
        <v>2062</v>
      </c>
      <c r="E873" s="60" t="s">
        <v>2063</v>
      </c>
      <c r="F873" s="60" t="s">
        <v>2072</v>
      </c>
      <c r="G873" s="60" t="s">
        <v>2073</v>
      </c>
      <c r="H873" s="64"/>
      <c r="I873" s="63"/>
      <c r="J873" s="53"/>
      <c r="K873" s="53"/>
      <c r="L873" s="53"/>
      <c r="M873" s="53"/>
      <c r="N873" s="53"/>
      <c r="O873" s="53"/>
      <c r="P873" s="53"/>
      <c r="Q873" s="53"/>
      <c r="R873" s="53"/>
      <c r="S873" s="53"/>
      <c r="T873" s="53"/>
      <c r="U873" s="53"/>
      <c r="V873" s="53"/>
      <c r="W873" s="53"/>
      <c r="X873" s="53"/>
      <c r="Y873" s="53"/>
      <c r="Z873" s="53"/>
    </row>
    <row r="874" spans="1:26" ht="12.75" customHeight="1">
      <c r="A874" s="53"/>
      <c r="B874" s="60" t="s">
        <v>2006</v>
      </c>
      <c r="C874" s="61" t="s">
        <v>2007</v>
      </c>
      <c r="D874" s="60" t="s">
        <v>390</v>
      </c>
      <c r="E874" s="60" t="s">
        <v>2074</v>
      </c>
      <c r="F874" s="60" t="s">
        <v>2075</v>
      </c>
      <c r="G874" s="60" t="s">
        <v>2076</v>
      </c>
      <c r="H874" s="64"/>
      <c r="I874" s="63"/>
      <c r="J874" s="53"/>
      <c r="K874" s="53"/>
      <c r="L874" s="53"/>
      <c r="M874" s="53"/>
      <c r="N874" s="53"/>
      <c r="O874" s="53"/>
      <c r="P874" s="53"/>
      <c r="Q874" s="53"/>
      <c r="R874" s="53"/>
      <c r="S874" s="53"/>
      <c r="T874" s="53"/>
      <c r="U874" s="53"/>
      <c r="V874" s="53"/>
      <c r="W874" s="53"/>
      <c r="X874" s="53"/>
      <c r="Y874" s="53"/>
      <c r="Z874" s="53"/>
    </row>
    <row r="875" spans="1:26" ht="12.75" customHeight="1">
      <c r="A875" s="53"/>
      <c r="B875" s="60" t="s">
        <v>2006</v>
      </c>
      <c r="C875" s="61" t="s">
        <v>2007</v>
      </c>
      <c r="D875" s="60" t="s">
        <v>390</v>
      </c>
      <c r="E875" s="60" t="s">
        <v>2074</v>
      </c>
      <c r="F875" s="60" t="s">
        <v>2077</v>
      </c>
      <c r="G875" s="60" t="s">
        <v>2078</v>
      </c>
      <c r="H875" s="64"/>
      <c r="I875" s="63"/>
      <c r="J875" s="53"/>
      <c r="K875" s="53"/>
      <c r="L875" s="53"/>
      <c r="M875" s="53"/>
      <c r="N875" s="53"/>
      <c r="O875" s="53"/>
      <c r="P875" s="53"/>
      <c r="Q875" s="53"/>
      <c r="R875" s="53"/>
      <c r="S875" s="53"/>
      <c r="T875" s="53"/>
      <c r="U875" s="53"/>
      <c r="V875" s="53"/>
      <c r="W875" s="53"/>
      <c r="X875" s="53"/>
      <c r="Y875" s="53"/>
      <c r="Z875" s="53"/>
    </row>
    <row r="876" spans="1:26" ht="12.75" customHeight="1">
      <c r="A876" s="53"/>
      <c r="B876" s="60" t="s">
        <v>2006</v>
      </c>
      <c r="C876" s="61" t="s">
        <v>2007</v>
      </c>
      <c r="D876" s="60" t="s">
        <v>390</v>
      </c>
      <c r="E876" s="60" t="s">
        <v>2074</v>
      </c>
      <c r="F876" s="60" t="s">
        <v>2079</v>
      </c>
      <c r="G876" s="60" t="s">
        <v>2080</v>
      </c>
      <c r="H876" s="64"/>
      <c r="I876" s="63"/>
      <c r="J876" s="53"/>
      <c r="K876" s="53"/>
      <c r="L876" s="53"/>
      <c r="M876" s="53"/>
      <c r="N876" s="53"/>
      <c r="O876" s="53"/>
      <c r="P876" s="53"/>
      <c r="Q876" s="53"/>
      <c r="R876" s="53"/>
      <c r="S876" s="53"/>
      <c r="T876" s="53"/>
      <c r="U876" s="53"/>
      <c r="V876" s="53"/>
      <c r="W876" s="53"/>
      <c r="X876" s="53"/>
      <c r="Y876" s="53"/>
      <c r="Z876" s="53"/>
    </row>
    <row r="877" spans="1:26" ht="12.75" customHeight="1">
      <c r="A877" s="53"/>
      <c r="B877" s="60" t="s">
        <v>2006</v>
      </c>
      <c r="C877" s="61" t="s">
        <v>2007</v>
      </c>
      <c r="D877" s="60" t="s">
        <v>390</v>
      </c>
      <c r="E877" s="60" t="s">
        <v>2074</v>
      </c>
      <c r="F877" s="60" t="s">
        <v>2081</v>
      </c>
      <c r="G877" s="60" t="s">
        <v>2082</v>
      </c>
      <c r="H877" s="64"/>
      <c r="I877" s="63"/>
      <c r="J877" s="53"/>
      <c r="K877" s="53"/>
      <c r="L877" s="53"/>
      <c r="M877" s="53"/>
      <c r="N877" s="53"/>
      <c r="O877" s="53"/>
      <c r="P877" s="53"/>
      <c r="Q877" s="53"/>
      <c r="R877" s="53"/>
      <c r="S877" s="53"/>
      <c r="T877" s="53"/>
      <c r="U877" s="53"/>
      <c r="V877" s="53"/>
      <c r="W877" s="53"/>
      <c r="X877" s="53"/>
      <c r="Y877" s="53"/>
      <c r="Z877" s="53"/>
    </row>
    <row r="878" spans="1:26" ht="12.75" customHeight="1">
      <c r="A878" s="53"/>
      <c r="B878" s="60" t="s">
        <v>2006</v>
      </c>
      <c r="C878" s="61" t="s">
        <v>2007</v>
      </c>
      <c r="D878" s="60" t="s">
        <v>390</v>
      </c>
      <c r="E878" s="60" t="s">
        <v>2074</v>
      </c>
      <c r="F878" s="60" t="s">
        <v>2083</v>
      </c>
      <c r="G878" s="60" t="s">
        <v>2084</v>
      </c>
      <c r="H878" s="64"/>
      <c r="I878" s="63"/>
      <c r="J878" s="53"/>
      <c r="K878" s="53"/>
      <c r="L878" s="53"/>
      <c r="M878" s="53"/>
      <c r="N878" s="53"/>
      <c r="O878" s="53"/>
      <c r="P878" s="53"/>
      <c r="Q878" s="53"/>
      <c r="R878" s="53"/>
      <c r="S878" s="53"/>
      <c r="T878" s="53"/>
      <c r="U878" s="53"/>
      <c r="V878" s="53"/>
      <c r="W878" s="53"/>
      <c r="X878" s="53"/>
      <c r="Y878" s="53"/>
      <c r="Z878" s="53"/>
    </row>
    <row r="879" spans="1:26" ht="12.75" customHeight="1">
      <c r="A879" s="53"/>
      <c r="B879" s="60" t="s">
        <v>2006</v>
      </c>
      <c r="C879" s="61" t="s">
        <v>2007</v>
      </c>
      <c r="D879" s="60" t="s">
        <v>390</v>
      </c>
      <c r="E879" s="60" t="s">
        <v>2074</v>
      </c>
      <c r="F879" s="60" t="s">
        <v>2085</v>
      </c>
      <c r="G879" s="60" t="s">
        <v>2086</v>
      </c>
      <c r="H879" s="64"/>
      <c r="I879" s="63"/>
      <c r="J879" s="53"/>
      <c r="K879" s="53"/>
      <c r="L879" s="53"/>
      <c r="M879" s="53"/>
      <c r="N879" s="53"/>
      <c r="O879" s="53"/>
      <c r="P879" s="53"/>
      <c r="Q879" s="53"/>
      <c r="R879" s="53"/>
      <c r="S879" s="53"/>
      <c r="T879" s="53"/>
      <c r="U879" s="53"/>
      <c r="V879" s="53"/>
      <c r="W879" s="53"/>
      <c r="X879" s="53"/>
      <c r="Y879" s="53"/>
      <c r="Z879" s="53"/>
    </row>
    <row r="880" spans="1:26" ht="12.75" customHeight="1">
      <c r="A880" s="53"/>
      <c r="B880" s="60" t="s">
        <v>2006</v>
      </c>
      <c r="C880" s="61" t="s">
        <v>2007</v>
      </c>
      <c r="D880" s="60" t="s">
        <v>390</v>
      </c>
      <c r="E880" s="60" t="s">
        <v>2074</v>
      </c>
      <c r="F880" s="60" t="s">
        <v>2087</v>
      </c>
      <c r="G880" s="60" t="s">
        <v>2088</v>
      </c>
      <c r="H880" s="64"/>
      <c r="I880" s="63"/>
      <c r="J880" s="53"/>
      <c r="K880" s="53"/>
      <c r="L880" s="53"/>
      <c r="M880" s="53"/>
      <c r="N880" s="53"/>
      <c r="O880" s="53"/>
      <c r="P880" s="53"/>
      <c r="Q880" s="53"/>
      <c r="R880" s="53"/>
      <c r="S880" s="53"/>
      <c r="T880" s="53"/>
      <c r="U880" s="53"/>
      <c r="V880" s="53"/>
      <c r="W880" s="53"/>
      <c r="X880" s="53"/>
      <c r="Y880" s="53"/>
      <c r="Z880" s="53"/>
    </row>
    <row r="881" spans="1:26" ht="12.75" customHeight="1">
      <c r="A881" s="53"/>
      <c r="B881" s="60" t="s">
        <v>2006</v>
      </c>
      <c r="C881" s="61" t="s">
        <v>2007</v>
      </c>
      <c r="D881" s="60" t="s">
        <v>2089</v>
      </c>
      <c r="E881" s="60" t="s">
        <v>2090</v>
      </c>
      <c r="F881" s="60" t="s">
        <v>2089</v>
      </c>
      <c r="G881" s="60" t="s">
        <v>2091</v>
      </c>
      <c r="H881" s="64"/>
      <c r="I881" s="63"/>
      <c r="J881" s="53"/>
      <c r="K881" s="53"/>
      <c r="L881" s="53"/>
      <c r="M881" s="53"/>
      <c r="N881" s="53"/>
      <c r="O881" s="53"/>
      <c r="P881" s="53"/>
      <c r="Q881" s="53"/>
      <c r="R881" s="53"/>
      <c r="S881" s="53"/>
      <c r="T881" s="53"/>
      <c r="U881" s="53"/>
      <c r="V881" s="53"/>
      <c r="W881" s="53"/>
      <c r="X881" s="53"/>
      <c r="Y881" s="53"/>
      <c r="Z881" s="53"/>
    </row>
    <row r="882" spans="1:26" ht="12.75" customHeight="1">
      <c r="A882" s="53"/>
      <c r="B882" s="60" t="s">
        <v>2006</v>
      </c>
      <c r="C882" s="61" t="s">
        <v>2007</v>
      </c>
      <c r="D882" s="60" t="s">
        <v>2089</v>
      </c>
      <c r="E882" s="60" t="s">
        <v>2090</v>
      </c>
      <c r="F882" s="60" t="s">
        <v>2092</v>
      </c>
      <c r="G882" s="60" t="s">
        <v>2093</v>
      </c>
      <c r="H882" s="64"/>
      <c r="I882" s="63"/>
      <c r="J882" s="53"/>
      <c r="K882" s="53"/>
      <c r="L882" s="53"/>
      <c r="M882" s="53"/>
      <c r="N882" s="53"/>
      <c r="O882" s="53"/>
      <c r="P882" s="53"/>
      <c r="Q882" s="53"/>
      <c r="R882" s="53"/>
      <c r="S882" s="53"/>
      <c r="T882" s="53"/>
      <c r="U882" s="53"/>
      <c r="V882" s="53"/>
      <c r="W882" s="53"/>
      <c r="X882" s="53"/>
      <c r="Y882" s="53"/>
      <c r="Z882" s="53"/>
    </row>
    <row r="883" spans="1:26" ht="12.75" customHeight="1">
      <c r="A883" s="53"/>
      <c r="B883" s="60" t="s">
        <v>2006</v>
      </c>
      <c r="C883" s="61" t="s">
        <v>2007</v>
      </c>
      <c r="D883" s="60" t="s">
        <v>2089</v>
      </c>
      <c r="E883" s="60" t="s">
        <v>2090</v>
      </c>
      <c r="F883" s="60" t="s">
        <v>2094</v>
      </c>
      <c r="G883" s="60" t="s">
        <v>2095</v>
      </c>
      <c r="H883" s="64"/>
      <c r="I883" s="63"/>
      <c r="J883" s="53"/>
      <c r="K883" s="53"/>
      <c r="L883" s="53"/>
      <c r="M883" s="53"/>
      <c r="N883" s="53"/>
      <c r="O883" s="53"/>
      <c r="P883" s="53"/>
      <c r="Q883" s="53"/>
      <c r="R883" s="53"/>
      <c r="S883" s="53"/>
      <c r="T883" s="53"/>
      <c r="U883" s="53"/>
      <c r="V883" s="53"/>
      <c r="W883" s="53"/>
      <c r="X883" s="53"/>
      <c r="Y883" s="53"/>
      <c r="Z883" s="53"/>
    </row>
    <row r="884" spans="1:26" ht="12.75" customHeight="1">
      <c r="A884" s="53"/>
      <c r="B884" s="60" t="s">
        <v>2006</v>
      </c>
      <c r="C884" s="61" t="s">
        <v>2007</v>
      </c>
      <c r="D884" s="60" t="s">
        <v>2089</v>
      </c>
      <c r="E884" s="60" t="s">
        <v>2090</v>
      </c>
      <c r="F884" s="60" t="s">
        <v>2096</v>
      </c>
      <c r="G884" s="60" t="s">
        <v>2097</v>
      </c>
      <c r="H884" s="64"/>
      <c r="I884" s="63"/>
      <c r="J884" s="53"/>
      <c r="K884" s="53"/>
      <c r="L884" s="53"/>
      <c r="M884" s="53"/>
      <c r="N884" s="53"/>
      <c r="O884" s="53"/>
      <c r="P884" s="53"/>
      <c r="Q884" s="53"/>
      <c r="R884" s="53"/>
      <c r="S884" s="53"/>
      <c r="T884" s="53"/>
      <c r="U884" s="53"/>
      <c r="V884" s="53"/>
      <c r="W884" s="53"/>
      <c r="X884" s="53"/>
      <c r="Y884" s="53"/>
      <c r="Z884" s="53"/>
    </row>
    <row r="885" spans="1:26" ht="12.75" customHeight="1">
      <c r="A885" s="53"/>
      <c r="B885" s="60" t="s">
        <v>2006</v>
      </c>
      <c r="C885" s="61" t="s">
        <v>2007</v>
      </c>
      <c r="D885" s="60" t="s">
        <v>2098</v>
      </c>
      <c r="E885" s="60" t="s">
        <v>2099</v>
      </c>
      <c r="F885" s="60" t="s">
        <v>2098</v>
      </c>
      <c r="G885" s="60" t="s">
        <v>2100</v>
      </c>
      <c r="H885" s="64"/>
      <c r="I885" s="63"/>
      <c r="J885" s="53"/>
      <c r="K885" s="53"/>
      <c r="L885" s="53"/>
      <c r="M885" s="53"/>
      <c r="N885" s="53"/>
      <c r="O885" s="53"/>
      <c r="P885" s="53"/>
      <c r="Q885" s="53"/>
      <c r="R885" s="53"/>
      <c r="S885" s="53"/>
      <c r="T885" s="53"/>
      <c r="U885" s="53"/>
      <c r="V885" s="53"/>
      <c r="W885" s="53"/>
      <c r="X885" s="53"/>
      <c r="Y885" s="53"/>
      <c r="Z885" s="53"/>
    </row>
    <row r="886" spans="1:26" ht="12.75" customHeight="1">
      <c r="A886" s="53"/>
      <c r="B886" s="60" t="s">
        <v>2006</v>
      </c>
      <c r="C886" s="61" t="s">
        <v>2007</v>
      </c>
      <c r="D886" s="60" t="s">
        <v>2098</v>
      </c>
      <c r="E886" s="60" t="s">
        <v>2099</v>
      </c>
      <c r="F886" s="60" t="s">
        <v>2101</v>
      </c>
      <c r="G886" s="60" t="s">
        <v>2102</v>
      </c>
      <c r="H886" s="64"/>
      <c r="I886" s="63"/>
      <c r="J886" s="53"/>
      <c r="K886" s="53"/>
      <c r="L886" s="53"/>
      <c r="M886" s="53"/>
      <c r="N886" s="53"/>
      <c r="O886" s="53"/>
      <c r="P886" s="53"/>
      <c r="Q886" s="53"/>
      <c r="R886" s="53"/>
      <c r="S886" s="53"/>
      <c r="T886" s="53"/>
      <c r="U886" s="53"/>
      <c r="V886" s="53"/>
      <c r="W886" s="53"/>
      <c r="X886" s="53"/>
      <c r="Y886" s="53"/>
      <c r="Z886" s="53"/>
    </row>
    <row r="887" spans="1:26" ht="12.75" customHeight="1">
      <c r="A887" s="53"/>
      <c r="B887" s="60" t="s">
        <v>2006</v>
      </c>
      <c r="C887" s="61" t="s">
        <v>2007</v>
      </c>
      <c r="D887" s="60" t="s">
        <v>2103</v>
      </c>
      <c r="E887" s="60" t="s">
        <v>2104</v>
      </c>
      <c r="F887" s="60" t="s">
        <v>2103</v>
      </c>
      <c r="G887" s="60" t="s">
        <v>2105</v>
      </c>
      <c r="H887" s="64"/>
      <c r="I887" s="63"/>
      <c r="J887" s="53"/>
      <c r="K887" s="53"/>
      <c r="L887" s="53"/>
      <c r="M887" s="53"/>
      <c r="N887" s="53"/>
      <c r="O887" s="53"/>
      <c r="P887" s="53"/>
      <c r="Q887" s="53"/>
      <c r="R887" s="53"/>
      <c r="S887" s="53"/>
      <c r="T887" s="53"/>
      <c r="U887" s="53"/>
      <c r="V887" s="53"/>
      <c r="W887" s="53"/>
      <c r="X887" s="53"/>
      <c r="Y887" s="53"/>
      <c r="Z887" s="53"/>
    </row>
    <row r="888" spans="1:26" ht="12.75" customHeight="1">
      <c r="A888" s="53"/>
      <c r="B888" s="60" t="s">
        <v>2006</v>
      </c>
      <c r="C888" s="61" t="s">
        <v>2007</v>
      </c>
      <c r="D888" s="60" t="s">
        <v>2103</v>
      </c>
      <c r="E888" s="60" t="s">
        <v>2104</v>
      </c>
      <c r="F888" s="60" t="s">
        <v>2106</v>
      </c>
      <c r="G888" s="60" t="s">
        <v>2107</v>
      </c>
      <c r="H888" s="64"/>
      <c r="I888" s="63"/>
      <c r="J888" s="53"/>
      <c r="K888" s="53"/>
      <c r="L888" s="53"/>
      <c r="M888" s="53"/>
      <c r="N888" s="53"/>
      <c r="O888" s="53"/>
      <c r="P888" s="53"/>
      <c r="Q888" s="53"/>
      <c r="R888" s="53"/>
      <c r="S888" s="53"/>
      <c r="T888" s="53"/>
      <c r="U888" s="53"/>
      <c r="V888" s="53"/>
      <c r="W888" s="53"/>
      <c r="X888" s="53"/>
      <c r="Y888" s="53"/>
      <c r="Z888" s="53"/>
    </row>
    <row r="889" spans="1:26" ht="12.75" customHeight="1">
      <c r="A889" s="53"/>
      <c r="B889" s="60" t="s">
        <v>2006</v>
      </c>
      <c r="C889" s="61" t="s">
        <v>2007</v>
      </c>
      <c r="D889" s="60" t="s">
        <v>2103</v>
      </c>
      <c r="E889" s="60" t="s">
        <v>2104</v>
      </c>
      <c r="F889" s="60" t="s">
        <v>2108</v>
      </c>
      <c r="G889" s="60" t="s">
        <v>2109</v>
      </c>
      <c r="H889" s="64"/>
      <c r="I889" s="63"/>
      <c r="J889" s="53"/>
      <c r="K889" s="53"/>
      <c r="L889" s="53"/>
      <c r="M889" s="53"/>
      <c r="N889" s="53"/>
      <c r="O889" s="53"/>
      <c r="P889" s="53"/>
      <c r="Q889" s="53"/>
      <c r="R889" s="53"/>
      <c r="S889" s="53"/>
      <c r="T889" s="53"/>
      <c r="U889" s="53"/>
      <c r="V889" s="53"/>
      <c r="W889" s="53"/>
      <c r="X889" s="53"/>
      <c r="Y889" s="53"/>
      <c r="Z889" s="53"/>
    </row>
    <row r="890" spans="1:26" ht="12.75" customHeight="1">
      <c r="A890" s="53"/>
      <c r="B890" s="60" t="s">
        <v>2006</v>
      </c>
      <c r="C890" s="61" t="s">
        <v>2007</v>
      </c>
      <c r="D890" s="60" t="s">
        <v>2103</v>
      </c>
      <c r="E890" s="60" t="s">
        <v>2104</v>
      </c>
      <c r="F890" s="60" t="s">
        <v>2110</v>
      </c>
      <c r="G890" s="60" t="s">
        <v>2111</v>
      </c>
      <c r="H890" s="64"/>
      <c r="I890" s="63"/>
      <c r="J890" s="53"/>
      <c r="K890" s="53"/>
      <c r="L890" s="53"/>
      <c r="M890" s="53"/>
      <c r="N890" s="53"/>
      <c r="O890" s="53"/>
      <c r="P890" s="53"/>
      <c r="Q890" s="53"/>
      <c r="R890" s="53"/>
      <c r="S890" s="53"/>
      <c r="T890" s="53"/>
      <c r="U890" s="53"/>
      <c r="V890" s="53"/>
      <c r="W890" s="53"/>
      <c r="X890" s="53"/>
      <c r="Y890" s="53"/>
      <c r="Z890" s="53"/>
    </row>
    <row r="891" spans="1:26" ht="12.75" customHeight="1">
      <c r="A891" s="53"/>
      <c r="B891" s="60" t="s">
        <v>2006</v>
      </c>
      <c r="C891" s="61" t="s">
        <v>2007</v>
      </c>
      <c r="D891" s="60" t="s">
        <v>2103</v>
      </c>
      <c r="E891" s="60" t="s">
        <v>2104</v>
      </c>
      <c r="F891" s="60" t="s">
        <v>2112</v>
      </c>
      <c r="G891" s="60" t="s">
        <v>2113</v>
      </c>
      <c r="H891" s="64"/>
      <c r="I891" s="63"/>
      <c r="J891" s="53"/>
      <c r="K891" s="53"/>
      <c r="L891" s="53"/>
      <c r="M891" s="53"/>
      <c r="N891" s="53"/>
      <c r="O891" s="53"/>
      <c r="P891" s="53"/>
      <c r="Q891" s="53"/>
      <c r="R891" s="53"/>
      <c r="S891" s="53"/>
      <c r="T891" s="53"/>
      <c r="U891" s="53"/>
      <c r="V891" s="53"/>
      <c r="W891" s="53"/>
      <c r="X891" s="53"/>
      <c r="Y891" s="53"/>
      <c r="Z891" s="53"/>
    </row>
    <row r="892" spans="1:26" ht="12.75" customHeight="1">
      <c r="A892" s="53"/>
      <c r="B892" s="60" t="s">
        <v>2006</v>
      </c>
      <c r="C892" s="61" t="s">
        <v>2007</v>
      </c>
      <c r="D892" s="60" t="s">
        <v>2114</v>
      </c>
      <c r="E892" s="60" t="s">
        <v>2115</v>
      </c>
      <c r="F892" s="60" t="s">
        <v>2114</v>
      </c>
      <c r="G892" s="60" t="s">
        <v>2116</v>
      </c>
      <c r="H892" s="64"/>
      <c r="I892" s="63"/>
      <c r="J892" s="53"/>
      <c r="K892" s="53"/>
      <c r="L892" s="53"/>
      <c r="M892" s="53"/>
      <c r="N892" s="53"/>
      <c r="O892" s="53"/>
      <c r="P892" s="53"/>
      <c r="Q892" s="53"/>
      <c r="R892" s="53"/>
      <c r="S892" s="53"/>
      <c r="T892" s="53"/>
      <c r="U892" s="53"/>
      <c r="V892" s="53"/>
      <c r="W892" s="53"/>
      <c r="X892" s="53"/>
      <c r="Y892" s="53"/>
      <c r="Z892" s="53"/>
    </row>
    <row r="893" spans="1:26" ht="12.75" customHeight="1">
      <c r="A893" s="53"/>
      <c r="B893" s="60" t="s">
        <v>2006</v>
      </c>
      <c r="C893" s="61" t="s">
        <v>2007</v>
      </c>
      <c r="D893" s="60" t="s">
        <v>2114</v>
      </c>
      <c r="E893" s="60" t="s">
        <v>2115</v>
      </c>
      <c r="F893" s="60" t="s">
        <v>2117</v>
      </c>
      <c r="G893" s="60" t="s">
        <v>2118</v>
      </c>
      <c r="H893" s="64"/>
      <c r="I893" s="63"/>
      <c r="J893" s="53"/>
      <c r="K893" s="53"/>
      <c r="L893" s="53"/>
      <c r="M893" s="53"/>
      <c r="N893" s="53"/>
      <c r="O893" s="53"/>
      <c r="P893" s="53"/>
      <c r="Q893" s="53"/>
      <c r="R893" s="53"/>
      <c r="S893" s="53"/>
      <c r="T893" s="53"/>
      <c r="U893" s="53"/>
      <c r="V893" s="53"/>
      <c r="W893" s="53"/>
      <c r="X893" s="53"/>
      <c r="Y893" s="53"/>
      <c r="Z893" s="53"/>
    </row>
    <row r="894" spans="1:26" ht="12.75" customHeight="1">
      <c r="A894" s="53"/>
      <c r="B894" s="60" t="s">
        <v>2006</v>
      </c>
      <c r="C894" s="61" t="s">
        <v>2007</v>
      </c>
      <c r="D894" s="60" t="s">
        <v>2114</v>
      </c>
      <c r="E894" s="60" t="s">
        <v>2115</v>
      </c>
      <c r="F894" s="60" t="s">
        <v>2119</v>
      </c>
      <c r="G894" s="60" t="s">
        <v>2120</v>
      </c>
      <c r="H894" s="64"/>
      <c r="I894" s="63"/>
      <c r="J894" s="53"/>
      <c r="K894" s="53"/>
      <c r="L894" s="53"/>
      <c r="M894" s="53"/>
      <c r="N894" s="53"/>
      <c r="O894" s="53"/>
      <c r="P894" s="53"/>
      <c r="Q894" s="53"/>
      <c r="R894" s="53"/>
      <c r="S894" s="53"/>
      <c r="T894" s="53"/>
      <c r="U894" s="53"/>
      <c r="V894" s="53"/>
      <c r="W894" s="53"/>
      <c r="X894" s="53"/>
      <c r="Y894" s="53"/>
      <c r="Z894" s="53"/>
    </row>
    <row r="895" spans="1:26" ht="12.75" customHeight="1">
      <c r="A895" s="53"/>
      <c r="B895" s="60" t="s">
        <v>2006</v>
      </c>
      <c r="C895" s="61" t="s">
        <v>2007</v>
      </c>
      <c r="D895" s="60" t="s">
        <v>2114</v>
      </c>
      <c r="E895" s="60" t="s">
        <v>2115</v>
      </c>
      <c r="F895" s="60" t="s">
        <v>2121</v>
      </c>
      <c r="G895" s="60" t="s">
        <v>2122</v>
      </c>
      <c r="H895" s="64"/>
      <c r="I895" s="63"/>
      <c r="J895" s="53"/>
      <c r="K895" s="53"/>
      <c r="L895" s="53"/>
      <c r="M895" s="53"/>
      <c r="N895" s="53"/>
      <c r="O895" s="53"/>
      <c r="P895" s="53"/>
      <c r="Q895" s="53"/>
      <c r="R895" s="53"/>
      <c r="S895" s="53"/>
      <c r="T895" s="53"/>
      <c r="U895" s="53"/>
      <c r="V895" s="53"/>
      <c r="W895" s="53"/>
      <c r="X895" s="53"/>
      <c r="Y895" s="53"/>
      <c r="Z895" s="53"/>
    </row>
    <row r="896" spans="1:26" ht="12.75" customHeight="1">
      <c r="A896" s="53"/>
      <c r="B896" s="60" t="s">
        <v>2006</v>
      </c>
      <c r="C896" s="61" t="s">
        <v>2007</v>
      </c>
      <c r="D896" s="60" t="s">
        <v>2114</v>
      </c>
      <c r="E896" s="60" t="s">
        <v>2115</v>
      </c>
      <c r="F896" s="60" t="s">
        <v>2123</v>
      </c>
      <c r="G896" s="60" t="s">
        <v>2124</v>
      </c>
      <c r="H896" s="64"/>
      <c r="I896" s="63"/>
      <c r="J896" s="53"/>
      <c r="K896" s="53"/>
      <c r="L896" s="53"/>
      <c r="M896" s="53"/>
      <c r="N896" s="53"/>
      <c r="O896" s="53"/>
      <c r="P896" s="53"/>
      <c r="Q896" s="53"/>
      <c r="R896" s="53"/>
      <c r="S896" s="53"/>
      <c r="T896" s="53"/>
      <c r="U896" s="53"/>
      <c r="V896" s="53"/>
      <c r="W896" s="53"/>
      <c r="X896" s="53"/>
      <c r="Y896" s="53"/>
      <c r="Z896" s="53"/>
    </row>
    <row r="897" spans="1:26" ht="12.75" customHeight="1">
      <c r="A897" s="53"/>
      <c r="B897" s="60" t="s">
        <v>2006</v>
      </c>
      <c r="C897" s="61" t="s">
        <v>2007</v>
      </c>
      <c r="D897" s="60" t="s">
        <v>2125</v>
      </c>
      <c r="E897" s="60" t="s">
        <v>2126</v>
      </c>
      <c r="F897" s="60" t="s">
        <v>2125</v>
      </c>
      <c r="G897" s="60" t="s">
        <v>2127</v>
      </c>
      <c r="H897" s="64"/>
      <c r="I897" s="63"/>
      <c r="J897" s="53"/>
      <c r="K897" s="53"/>
      <c r="L897" s="53"/>
      <c r="M897" s="53"/>
      <c r="N897" s="53"/>
      <c r="O897" s="53"/>
      <c r="P897" s="53"/>
      <c r="Q897" s="53"/>
      <c r="R897" s="53"/>
      <c r="S897" s="53"/>
      <c r="T897" s="53"/>
      <c r="U897" s="53"/>
      <c r="V897" s="53"/>
      <c r="W897" s="53"/>
      <c r="X897" s="53"/>
      <c r="Y897" s="53"/>
      <c r="Z897" s="53"/>
    </row>
    <row r="898" spans="1:26" ht="12.75" customHeight="1">
      <c r="A898" s="53"/>
      <c r="B898" s="60" t="s">
        <v>2006</v>
      </c>
      <c r="C898" s="61" t="s">
        <v>2007</v>
      </c>
      <c r="D898" s="60" t="s">
        <v>2125</v>
      </c>
      <c r="E898" s="60" t="s">
        <v>2126</v>
      </c>
      <c r="F898" s="60" t="s">
        <v>2128</v>
      </c>
      <c r="G898" s="60" t="s">
        <v>2129</v>
      </c>
      <c r="H898" s="64"/>
      <c r="I898" s="63"/>
      <c r="J898" s="53"/>
      <c r="K898" s="53"/>
      <c r="L898" s="53"/>
      <c r="M898" s="53"/>
      <c r="N898" s="53"/>
      <c r="O898" s="53"/>
      <c r="P898" s="53"/>
      <c r="Q898" s="53"/>
      <c r="R898" s="53"/>
      <c r="S898" s="53"/>
      <c r="T898" s="53"/>
      <c r="U898" s="53"/>
      <c r="V898" s="53"/>
      <c r="W898" s="53"/>
      <c r="X898" s="53"/>
      <c r="Y898" s="53"/>
      <c r="Z898" s="53"/>
    </row>
    <row r="899" spans="1:26" ht="12.75" customHeight="1">
      <c r="A899" s="53"/>
      <c r="B899" s="60" t="s">
        <v>2006</v>
      </c>
      <c r="C899" s="61" t="s">
        <v>2007</v>
      </c>
      <c r="D899" s="60" t="s">
        <v>2125</v>
      </c>
      <c r="E899" s="60" t="s">
        <v>2126</v>
      </c>
      <c r="F899" s="60" t="s">
        <v>2130</v>
      </c>
      <c r="G899" s="60" t="s">
        <v>2131</v>
      </c>
      <c r="H899" s="64"/>
      <c r="I899" s="63"/>
      <c r="J899" s="53"/>
      <c r="K899" s="53"/>
      <c r="L899" s="53"/>
      <c r="M899" s="53"/>
      <c r="N899" s="53"/>
      <c r="O899" s="53"/>
      <c r="P899" s="53"/>
      <c r="Q899" s="53"/>
      <c r="R899" s="53"/>
      <c r="S899" s="53"/>
      <c r="T899" s="53"/>
      <c r="U899" s="53"/>
      <c r="V899" s="53"/>
      <c r="W899" s="53"/>
      <c r="X899" s="53"/>
      <c r="Y899" s="53"/>
      <c r="Z899" s="53"/>
    </row>
    <row r="900" spans="1:26" ht="12.75" customHeight="1">
      <c r="A900" s="53"/>
      <c r="B900" s="60" t="s">
        <v>2006</v>
      </c>
      <c r="C900" s="61" t="s">
        <v>2007</v>
      </c>
      <c r="D900" s="60" t="s">
        <v>2132</v>
      </c>
      <c r="E900" s="60" t="s">
        <v>2133</v>
      </c>
      <c r="F900" s="60" t="s">
        <v>2132</v>
      </c>
      <c r="G900" s="60" t="s">
        <v>2134</v>
      </c>
      <c r="H900" s="64"/>
      <c r="I900" s="63"/>
      <c r="J900" s="53"/>
      <c r="K900" s="53"/>
      <c r="L900" s="53"/>
      <c r="M900" s="53"/>
      <c r="N900" s="53"/>
      <c r="O900" s="53"/>
      <c r="P900" s="53"/>
      <c r="Q900" s="53"/>
      <c r="R900" s="53"/>
      <c r="S900" s="53"/>
      <c r="T900" s="53"/>
      <c r="U900" s="53"/>
      <c r="V900" s="53"/>
      <c r="W900" s="53"/>
      <c r="X900" s="53"/>
      <c r="Y900" s="53"/>
      <c r="Z900" s="53"/>
    </row>
    <row r="901" spans="1:26" ht="12.75" customHeight="1">
      <c r="A901" s="53"/>
      <c r="B901" s="60" t="s">
        <v>2006</v>
      </c>
      <c r="C901" s="61" t="s">
        <v>2007</v>
      </c>
      <c r="D901" s="60" t="s">
        <v>2135</v>
      </c>
      <c r="E901" s="60" t="s">
        <v>2136</v>
      </c>
      <c r="F901" s="60" t="s">
        <v>390</v>
      </c>
      <c r="G901" s="60" t="s">
        <v>2137</v>
      </c>
      <c r="H901" s="64"/>
      <c r="I901" s="63"/>
      <c r="J901" s="53"/>
      <c r="K901" s="53"/>
      <c r="L901" s="53"/>
      <c r="M901" s="53"/>
      <c r="N901" s="53"/>
      <c r="O901" s="53"/>
      <c r="P901" s="53"/>
      <c r="Q901" s="53"/>
      <c r="R901" s="53"/>
      <c r="S901" s="53"/>
      <c r="T901" s="53"/>
      <c r="U901" s="53"/>
      <c r="V901" s="53"/>
      <c r="W901" s="53"/>
      <c r="X901" s="53"/>
      <c r="Y901" s="53"/>
      <c r="Z901" s="53"/>
    </row>
    <row r="902" spans="1:26" ht="12.75" customHeight="1">
      <c r="A902" s="53"/>
      <c r="B902" s="60" t="s">
        <v>2006</v>
      </c>
      <c r="C902" s="61" t="s">
        <v>2007</v>
      </c>
      <c r="D902" s="60" t="s">
        <v>2135</v>
      </c>
      <c r="E902" s="60" t="s">
        <v>2136</v>
      </c>
      <c r="F902" s="60" t="s">
        <v>2138</v>
      </c>
      <c r="G902" s="60" t="s">
        <v>2139</v>
      </c>
      <c r="H902" s="64"/>
      <c r="I902" s="63"/>
      <c r="J902" s="53"/>
      <c r="K902" s="53"/>
      <c r="L902" s="53"/>
      <c r="M902" s="53"/>
      <c r="N902" s="53"/>
      <c r="O902" s="53"/>
      <c r="P902" s="53"/>
      <c r="Q902" s="53"/>
      <c r="R902" s="53"/>
      <c r="S902" s="53"/>
      <c r="T902" s="53"/>
      <c r="U902" s="53"/>
      <c r="V902" s="53"/>
      <c r="W902" s="53"/>
      <c r="X902" s="53"/>
      <c r="Y902" s="53"/>
      <c r="Z902" s="53"/>
    </row>
    <row r="903" spans="1:26" ht="12.75" customHeight="1">
      <c r="A903" s="53"/>
      <c r="B903" s="60" t="s">
        <v>2140</v>
      </c>
      <c r="C903" s="61" t="s">
        <v>2141</v>
      </c>
      <c r="D903" s="60" t="s">
        <v>2142</v>
      </c>
      <c r="E903" s="60" t="s">
        <v>2143</v>
      </c>
      <c r="F903" s="60" t="s">
        <v>2142</v>
      </c>
      <c r="G903" s="60" t="s">
        <v>2144</v>
      </c>
      <c r="H903" s="64"/>
      <c r="I903" s="63"/>
      <c r="J903" s="53"/>
      <c r="K903" s="53"/>
      <c r="L903" s="53"/>
      <c r="M903" s="53"/>
      <c r="N903" s="53"/>
      <c r="O903" s="53"/>
      <c r="P903" s="53"/>
      <c r="Q903" s="53"/>
      <c r="R903" s="53"/>
      <c r="S903" s="53"/>
      <c r="T903" s="53"/>
      <c r="U903" s="53"/>
      <c r="V903" s="53"/>
      <c r="W903" s="53"/>
      <c r="X903" s="53"/>
      <c r="Y903" s="53"/>
      <c r="Z903" s="53"/>
    </row>
    <row r="904" spans="1:26" ht="12.75" customHeight="1">
      <c r="A904" s="53"/>
      <c r="B904" s="60" t="s">
        <v>2140</v>
      </c>
      <c r="C904" s="61" t="s">
        <v>2141</v>
      </c>
      <c r="D904" s="60" t="s">
        <v>2142</v>
      </c>
      <c r="E904" s="60" t="s">
        <v>2143</v>
      </c>
      <c r="F904" s="60" t="s">
        <v>2145</v>
      </c>
      <c r="G904" s="60" t="s">
        <v>2146</v>
      </c>
      <c r="H904" s="64"/>
      <c r="I904" s="63"/>
      <c r="J904" s="53"/>
      <c r="K904" s="53"/>
      <c r="L904" s="53"/>
      <c r="M904" s="53"/>
      <c r="N904" s="53"/>
      <c r="O904" s="53"/>
      <c r="P904" s="53"/>
      <c r="Q904" s="53"/>
      <c r="R904" s="53"/>
      <c r="S904" s="53"/>
      <c r="T904" s="53"/>
      <c r="U904" s="53"/>
      <c r="V904" s="53"/>
      <c r="W904" s="53"/>
      <c r="X904" s="53"/>
      <c r="Y904" s="53"/>
      <c r="Z904" s="53"/>
    </row>
    <row r="905" spans="1:26" ht="12.75" customHeight="1">
      <c r="A905" s="53"/>
      <c r="B905" s="60" t="s">
        <v>2140</v>
      </c>
      <c r="C905" s="61" t="s">
        <v>2141</v>
      </c>
      <c r="D905" s="60" t="s">
        <v>2142</v>
      </c>
      <c r="E905" s="60" t="s">
        <v>2143</v>
      </c>
      <c r="F905" s="60" t="s">
        <v>2147</v>
      </c>
      <c r="G905" s="60" t="s">
        <v>2148</v>
      </c>
      <c r="H905" s="64"/>
      <c r="I905" s="63"/>
      <c r="J905" s="53"/>
      <c r="K905" s="53"/>
      <c r="L905" s="53"/>
      <c r="M905" s="53"/>
      <c r="N905" s="53"/>
      <c r="O905" s="53"/>
      <c r="P905" s="53"/>
      <c r="Q905" s="53"/>
      <c r="R905" s="53"/>
      <c r="S905" s="53"/>
      <c r="T905" s="53"/>
      <c r="U905" s="53"/>
      <c r="V905" s="53"/>
      <c r="W905" s="53"/>
      <c r="X905" s="53"/>
      <c r="Y905" s="53"/>
      <c r="Z905" s="53"/>
    </row>
    <row r="906" spans="1:26" ht="12.75" customHeight="1">
      <c r="A906" s="53"/>
      <c r="B906" s="60" t="s">
        <v>2140</v>
      </c>
      <c r="C906" s="61" t="s">
        <v>2141</v>
      </c>
      <c r="D906" s="60" t="s">
        <v>2142</v>
      </c>
      <c r="E906" s="60" t="s">
        <v>2143</v>
      </c>
      <c r="F906" s="60" t="s">
        <v>2149</v>
      </c>
      <c r="G906" s="60" t="s">
        <v>2150</v>
      </c>
      <c r="H906" s="64"/>
      <c r="I906" s="63"/>
      <c r="J906" s="53"/>
      <c r="K906" s="53"/>
      <c r="L906" s="53"/>
      <c r="M906" s="53"/>
      <c r="N906" s="53"/>
      <c r="O906" s="53"/>
      <c r="P906" s="53"/>
      <c r="Q906" s="53"/>
      <c r="R906" s="53"/>
      <c r="S906" s="53"/>
      <c r="T906" s="53"/>
      <c r="U906" s="53"/>
      <c r="V906" s="53"/>
      <c r="W906" s="53"/>
      <c r="X906" s="53"/>
      <c r="Y906" s="53"/>
      <c r="Z906" s="53"/>
    </row>
    <row r="907" spans="1:26" ht="12.75" customHeight="1">
      <c r="A907" s="53"/>
      <c r="B907" s="60" t="s">
        <v>2140</v>
      </c>
      <c r="C907" s="61" t="s">
        <v>2141</v>
      </c>
      <c r="D907" s="60" t="s">
        <v>2142</v>
      </c>
      <c r="E907" s="60" t="s">
        <v>2143</v>
      </c>
      <c r="F907" s="60" t="s">
        <v>2151</v>
      </c>
      <c r="G907" s="60" t="s">
        <v>2152</v>
      </c>
      <c r="H907" s="64"/>
      <c r="I907" s="63"/>
      <c r="J907" s="53"/>
      <c r="K907" s="53"/>
      <c r="L907" s="53"/>
      <c r="M907" s="53"/>
      <c r="N907" s="53"/>
      <c r="O907" s="53"/>
      <c r="P907" s="53"/>
      <c r="Q907" s="53"/>
      <c r="R907" s="53"/>
      <c r="S907" s="53"/>
      <c r="T907" s="53"/>
      <c r="U907" s="53"/>
      <c r="V907" s="53"/>
      <c r="W907" s="53"/>
      <c r="X907" s="53"/>
      <c r="Y907" s="53"/>
      <c r="Z907" s="53"/>
    </row>
    <row r="908" spans="1:26" ht="12.75" customHeight="1">
      <c r="A908" s="53"/>
      <c r="B908" s="60" t="s">
        <v>2140</v>
      </c>
      <c r="C908" s="61" t="s">
        <v>2141</v>
      </c>
      <c r="D908" s="60" t="s">
        <v>2142</v>
      </c>
      <c r="E908" s="60" t="s">
        <v>2143</v>
      </c>
      <c r="F908" s="60" t="s">
        <v>2153</v>
      </c>
      <c r="G908" s="60" t="s">
        <v>2154</v>
      </c>
      <c r="H908" s="64"/>
      <c r="I908" s="63"/>
      <c r="J908" s="53"/>
      <c r="K908" s="53"/>
      <c r="L908" s="53"/>
      <c r="M908" s="53"/>
      <c r="N908" s="53"/>
      <c r="O908" s="53"/>
      <c r="P908" s="53"/>
      <c r="Q908" s="53"/>
      <c r="R908" s="53"/>
      <c r="S908" s="53"/>
      <c r="T908" s="53"/>
      <c r="U908" s="53"/>
      <c r="V908" s="53"/>
      <c r="W908" s="53"/>
      <c r="X908" s="53"/>
      <c r="Y908" s="53"/>
      <c r="Z908" s="53"/>
    </row>
    <row r="909" spans="1:26" ht="12.75" customHeight="1">
      <c r="A909" s="53"/>
      <c r="B909" s="60" t="s">
        <v>2140</v>
      </c>
      <c r="C909" s="61" t="s">
        <v>2141</v>
      </c>
      <c r="D909" s="60" t="s">
        <v>2142</v>
      </c>
      <c r="E909" s="60" t="s">
        <v>2143</v>
      </c>
      <c r="F909" s="60" t="s">
        <v>2155</v>
      </c>
      <c r="G909" s="60" t="s">
        <v>2156</v>
      </c>
      <c r="H909" s="64"/>
      <c r="I909" s="63"/>
      <c r="J909" s="53"/>
      <c r="K909" s="53"/>
      <c r="L909" s="53"/>
      <c r="M909" s="53"/>
      <c r="N909" s="53"/>
      <c r="O909" s="53"/>
      <c r="P909" s="53"/>
      <c r="Q909" s="53"/>
      <c r="R909" s="53"/>
      <c r="S909" s="53"/>
      <c r="T909" s="53"/>
      <c r="U909" s="53"/>
      <c r="V909" s="53"/>
      <c r="W909" s="53"/>
      <c r="X909" s="53"/>
      <c r="Y909" s="53"/>
      <c r="Z909" s="53"/>
    </row>
    <row r="910" spans="1:26" ht="12.75" customHeight="1">
      <c r="A910" s="53"/>
      <c r="B910" s="60" t="s">
        <v>2140</v>
      </c>
      <c r="C910" s="61" t="s">
        <v>2141</v>
      </c>
      <c r="D910" s="60" t="s">
        <v>2142</v>
      </c>
      <c r="E910" s="60" t="s">
        <v>2143</v>
      </c>
      <c r="F910" s="60" t="s">
        <v>2157</v>
      </c>
      <c r="G910" s="60" t="s">
        <v>2158</v>
      </c>
      <c r="H910" s="64"/>
      <c r="I910" s="63"/>
      <c r="J910" s="53"/>
      <c r="K910" s="53"/>
      <c r="L910" s="53"/>
      <c r="M910" s="53"/>
      <c r="N910" s="53"/>
      <c r="O910" s="53"/>
      <c r="P910" s="53"/>
      <c r="Q910" s="53"/>
      <c r="R910" s="53"/>
      <c r="S910" s="53"/>
      <c r="T910" s="53"/>
      <c r="U910" s="53"/>
      <c r="V910" s="53"/>
      <c r="W910" s="53"/>
      <c r="X910" s="53"/>
      <c r="Y910" s="53"/>
      <c r="Z910" s="53"/>
    </row>
    <row r="911" spans="1:26" ht="12.75" customHeight="1">
      <c r="A911" s="53"/>
      <c r="B911" s="60" t="s">
        <v>2140</v>
      </c>
      <c r="C911" s="61" t="s">
        <v>2141</v>
      </c>
      <c r="D911" s="60" t="s">
        <v>2159</v>
      </c>
      <c r="E911" s="60" t="s">
        <v>2160</v>
      </c>
      <c r="F911" s="60" t="s">
        <v>2159</v>
      </c>
      <c r="G911" s="60" t="s">
        <v>2161</v>
      </c>
      <c r="H911" s="64"/>
      <c r="I911" s="63"/>
      <c r="J911" s="53"/>
      <c r="K911" s="53"/>
      <c r="L911" s="53"/>
      <c r="M911" s="53"/>
      <c r="N911" s="53"/>
      <c r="O911" s="53"/>
      <c r="P911" s="53"/>
      <c r="Q911" s="53"/>
      <c r="R911" s="53"/>
      <c r="S911" s="53"/>
      <c r="T911" s="53"/>
      <c r="U911" s="53"/>
      <c r="V911" s="53"/>
      <c r="W911" s="53"/>
      <c r="X911" s="53"/>
      <c r="Y911" s="53"/>
      <c r="Z911" s="53"/>
    </row>
    <row r="912" spans="1:26" ht="12.75" customHeight="1">
      <c r="A912" s="53"/>
      <c r="B912" s="60" t="s">
        <v>2140</v>
      </c>
      <c r="C912" s="61" t="s">
        <v>2141</v>
      </c>
      <c r="D912" s="60" t="s">
        <v>2159</v>
      </c>
      <c r="E912" s="60" t="s">
        <v>2160</v>
      </c>
      <c r="F912" s="60" t="s">
        <v>2162</v>
      </c>
      <c r="G912" s="60" t="s">
        <v>2163</v>
      </c>
      <c r="H912" s="64"/>
      <c r="I912" s="63"/>
      <c r="J912" s="53"/>
      <c r="K912" s="53"/>
      <c r="L912" s="53"/>
      <c r="M912" s="53"/>
      <c r="N912" s="53"/>
      <c r="O912" s="53"/>
      <c r="P912" s="53"/>
      <c r="Q912" s="53"/>
      <c r="R912" s="53"/>
      <c r="S912" s="53"/>
      <c r="T912" s="53"/>
      <c r="U912" s="53"/>
      <c r="V912" s="53"/>
      <c r="W912" s="53"/>
      <c r="X912" s="53"/>
      <c r="Y912" s="53"/>
      <c r="Z912" s="53"/>
    </row>
    <row r="913" spans="1:26" ht="12.75" customHeight="1">
      <c r="A913" s="53"/>
      <c r="B913" s="60" t="s">
        <v>2140</v>
      </c>
      <c r="C913" s="61" t="s">
        <v>2141</v>
      </c>
      <c r="D913" s="60" t="s">
        <v>2159</v>
      </c>
      <c r="E913" s="60" t="s">
        <v>2160</v>
      </c>
      <c r="F913" s="60" t="s">
        <v>2164</v>
      </c>
      <c r="G913" s="60" t="s">
        <v>2165</v>
      </c>
      <c r="H913" s="64"/>
      <c r="I913" s="63"/>
      <c r="J913" s="53"/>
      <c r="K913" s="53"/>
      <c r="L913" s="53"/>
      <c r="M913" s="53"/>
      <c r="N913" s="53"/>
      <c r="O913" s="53"/>
      <c r="P913" s="53"/>
      <c r="Q913" s="53"/>
      <c r="R913" s="53"/>
      <c r="S913" s="53"/>
      <c r="T913" s="53"/>
      <c r="U913" s="53"/>
      <c r="V913" s="53"/>
      <c r="W913" s="53"/>
      <c r="X913" s="53"/>
      <c r="Y913" s="53"/>
      <c r="Z913" s="53"/>
    </row>
    <row r="914" spans="1:26" ht="12.75" customHeight="1">
      <c r="A914" s="53"/>
      <c r="B914" s="60" t="s">
        <v>2140</v>
      </c>
      <c r="C914" s="61" t="s">
        <v>2141</v>
      </c>
      <c r="D914" s="60" t="s">
        <v>2159</v>
      </c>
      <c r="E914" s="60" t="s">
        <v>2160</v>
      </c>
      <c r="F914" s="60" t="s">
        <v>2166</v>
      </c>
      <c r="G914" s="60" t="s">
        <v>2167</v>
      </c>
      <c r="H914" s="64"/>
      <c r="I914" s="63"/>
      <c r="J914" s="53"/>
      <c r="K914" s="53"/>
      <c r="L914" s="53"/>
      <c r="M914" s="53"/>
      <c r="N914" s="53"/>
      <c r="O914" s="53"/>
      <c r="P914" s="53"/>
      <c r="Q914" s="53"/>
      <c r="R914" s="53"/>
      <c r="S914" s="53"/>
      <c r="T914" s="53"/>
      <c r="U914" s="53"/>
      <c r="V914" s="53"/>
      <c r="W914" s="53"/>
      <c r="X914" s="53"/>
      <c r="Y914" s="53"/>
      <c r="Z914" s="53"/>
    </row>
    <row r="915" spans="1:26" ht="12.75" customHeight="1">
      <c r="A915" s="53"/>
      <c r="B915" s="60" t="s">
        <v>2140</v>
      </c>
      <c r="C915" s="61" t="s">
        <v>2141</v>
      </c>
      <c r="D915" s="60" t="s">
        <v>2168</v>
      </c>
      <c r="E915" s="60" t="s">
        <v>2169</v>
      </c>
      <c r="F915" s="60" t="s">
        <v>2168</v>
      </c>
      <c r="G915" s="60" t="s">
        <v>2170</v>
      </c>
      <c r="H915" s="64"/>
      <c r="I915" s="63"/>
      <c r="J915" s="53"/>
      <c r="K915" s="53"/>
      <c r="L915" s="53"/>
      <c r="M915" s="53"/>
      <c r="N915" s="53"/>
      <c r="O915" s="53"/>
      <c r="P915" s="53"/>
      <c r="Q915" s="53"/>
      <c r="R915" s="53"/>
      <c r="S915" s="53"/>
      <c r="T915" s="53"/>
      <c r="U915" s="53"/>
      <c r="V915" s="53"/>
      <c r="W915" s="53"/>
      <c r="X915" s="53"/>
      <c r="Y915" s="53"/>
      <c r="Z915" s="53"/>
    </row>
    <row r="916" spans="1:26" ht="12.75" customHeight="1">
      <c r="A916" s="53"/>
      <c r="B916" s="60" t="s">
        <v>2140</v>
      </c>
      <c r="C916" s="61" t="s">
        <v>2141</v>
      </c>
      <c r="D916" s="60" t="s">
        <v>2168</v>
      </c>
      <c r="E916" s="60" t="s">
        <v>2169</v>
      </c>
      <c r="F916" s="60" t="s">
        <v>2171</v>
      </c>
      <c r="G916" s="60" t="s">
        <v>2172</v>
      </c>
      <c r="H916" s="64"/>
      <c r="I916" s="63"/>
      <c r="J916" s="53"/>
      <c r="K916" s="53"/>
      <c r="L916" s="53"/>
      <c r="M916" s="53"/>
      <c r="N916" s="53"/>
      <c r="O916" s="53"/>
      <c r="P916" s="53"/>
      <c r="Q916" s="53"/>
      <c r="R916" s="53"/>
      <c r="S916" s="53"/>
      <c r="T916" s="53"/>
      <c r="U916" s="53"/>
      <c r="V916" s="53"/>
      <c r="W916" s="53"/>
      <c r="X916" s="53"/>
      <c r="Y916" s="53"/>
      <c r="Z916" s="53"/>
    </row>
    <row r="917" spans="1:26" ht="12.75" customHeight="1">
      <c r="A917" s="53"/>
      <c r="B917" s="60" t="s">
        <v>2140</v>
      </c>
      <c r="C917" s="61" t="s">
        <v>2141</v>
      </c>
      <c r="D917" s="60" t="s">
        <v>2168</v>
      </c>
      <c r="E917" s="60" t="s">
        <v>2169</v>
      </c>
      <c r="F917" s="60" t="s">
        <v>2173</v>
      </c>
      <c r="G917" s="60" t="s">
        <v>2174</v>
      </c>
      <c r="H917" s="64"/>
      <c r="I917" s="63"/>
      <c r="J917" s="53"/>
      <c r="K917" s="53"/>
      <c r="L917" s="53"/>
      <c r="M917" s="53"/>
      <c r="N917" s="53"/>
      <c r="O917" s="53"/>
      <c r="P917" s="53"/>
      <c r="Q917" s="53"/>
      <c r="R917" s="53"/>
      <c r="S917" s="53"/>
      <c r="T917" s="53"/>
      <c r="U917" s="53"/>
      <c r="V917" s="53"/>
      <c r="W917" s="53"/>
      <c r="X917" s="53"/>
      <c r="Y917" s="53"/>
      <c r="Z917" s="53"/>
    </row>
    <row r="918" spans="1:26" ht="12.75" customHeight="1">
      <c r="A918" s="53"/>
      <c r="B918" s="60" t="s">
        <v>2140</v>
      </c>
      <c r="C918" s="61" t="s">
        <v>2141</v>
      </c>
      <c r="D918" s="60" t="s">
        <v>2168</v>
      </c>
      <c r="E918" s="60" t="s">
        <v>2169</v>
      </c>
      <c r="F918" s="60" t="s">
        <v>2175</v>
      </c>
      <c r="G918" s="60" t="s">
        <v>2176</v>
      </c>
      <c r="H918" s="64"/>
      <c r="I918" s="63"/>
      <c r="J918" s="53"/>
      <c r="K918" s="53"/>
      <c r="L918" s="53"/>
      <c r="M918" s="53"/>
      <c r="N918" s="53"/>
      <c r="O918" s="53"/>
      <c r="P918" s="53"/>
      <c r="Q918" s="53"/>
      <c r="R918" s="53"/>
      <c r="S918" s="53"/>
      <c r="T918" s="53"/>
      <c r="U918" s="53"/>
      <c r="V918" s="53"/>
      <c r="W918" s="53"/>
      <c r="X918" s="53"/>
      <c r="Y918" s="53"/>
      <c r="Z918" s="53"/>
    </row>
    <row r="919" spans="1:26" ht="12.75" customHeight="1">
      <c r="A919" s="53"/>
      <c r="B919" s="60" t="s">
        <v>2140</v>
      </c>
      <c r="C919" s="61" t="s">
        <v>2141</v>
      </c>
      <c r="D919" s="60" t="s">
        <v>2168</v>
      </c>
      <c r="E919" s="60" t="s">
        <v>2169</v>
      </c>
      <c r="F919" s="60" t="s">
        <v>940</v>
      </c>
      <c r="G919" s="60" t="s">
        <v>2177</v>
      </c>
      <c r="H919" s="64"/>
      <c r="I919" s="63"/>
      <c r="J919" s="53"/>
      <c r="K919" s="53"/>
      <c r="L919" s="53"/>
      <c r="M919" s="53"/>
      <c r="N919" s="53"/>
      <c r="O919" s="53"/>
      <c r="P919" s="53"/>
      <c r="Q919" s="53"/>
      <c r="R919" s="53"/>
      <c r="S919" s="53"/>
      <c r="T919" s="53"/>
      <c r="U919" s="53"/>
      <c r="V919" s="53"/>
      <c r="W919" s="53"/>
      <c r="X919" s="53"/>
      <c r="Y919" s="53"/>
      <c r="Z919" s="53"/>
    </row>
    <row r="920" spans="1:26" ht="12.75" customHeight="1">
      <c r="A920" s="53"/>
      <c r="B920" s="60" t="s">
        <v>2140</v>
      </c>
      <c r="C920" s="61" t="s">
        <v>2141</v>
      </c>
      <c r="D920" s="60" t="s">
        <v>2168</v>
      </c>
      <c r="E920" s="60" t="s">
        <v>2169</v>
      </c>
      <c r="F920" s="60" t="s">
        <v>2178</v>
      </c>
      <c r="G920" s="60" t="s">
        <v>2179</v>
      </c>
      <c r="H920" s="64"/>
      <c r="I920" s="63"/>
      <c r="J920" s="53"/>
      <c r="K920" s="53"/>
      <c r="L920" s="53"/>
      <c r="M920" s="53"/>
      <c r="N920" s="53"/>
      <c r="O920" s="53"/>
      <c r="P920" s="53"/>
      <c r="Q920" s="53"/>
      <c r="R920" s="53"/>
      <c r="S920" s="53"/>
      <c r="T920" s="53"/>
      <c r="U920" s="53"/>
      <c r="V920" s="53"/>
      <c r="W920" s="53"/>
      <c r="X920" s="53"/>
      <c r="Y920" s="53"/>
      <c r="Z920" s="53"/>
    </row>
    <row r="921" spans="1:26" ht="12.75" customHeight="1">
      <c r="A921" s="53"/>
      <c r="B921" s="60" t="s">
        <v>2140</v>
      </c>
      <c r="C921" s="61" t="s">
        <v>2141</v>
      </c>
      <c r="D921" s="60" t="s">
        <v>2180</v>
      </c>
      <c r="E921" s="60" t="s">
        <v>2181</v>
      </c>
      <c r="F921" s="60" t="s">
        <v>2182</v>
      </c>
      <c r="G921" s="60" t="s">
        <v>2183</v>
      </c>
      <c r="H921" s="64"/>
      <c r="I921" s="63"/>
      <c r="J921" s="53"/>
      <c r="K921" s="53"/>
      <c r="L921" s="53"/>
      <c r="M921" s="53"/>
      <c r="N921" s="53"/>
      <c r="O921" s="53"/>
      <c r="P921" s="53"/>
      <c r="Q921" s="53"/>
      <c r="R921" s="53"/>
      <c r="S921" s="53"/>
      <c r="T921" s="53"/>
      <c r="U921" s="53"/>
      <c r="V921" s="53"/>
      <c r="W921" s="53"/>
      <c r="X921" s="53"/>
      <c r="Y921" s="53"/>
      <c r="Z921" s="53"/>
    </row>
    <row r="922" spans="1:26" ht="12.75" customHeight="1">
      <c r="A922" s="53"/>
      <c r="B922" s="60" t="s">
        <v>2140</v>
      </c>
      <c r="C922" s="61" t="s">
        <v>2141</v>
      </c>
      <c r="D922" s="60" t="s">
        <v>2180</v>
      </c>
      <c r="E922" s="60" t="s">
        <v>2181</v>
      </c>
      <c r="F922" s="60" t="s">
        <v>2184</v>
      </c>
      <c r="G922" s="60" t="s">
        <v>2185</v>
      </c>
      <c r="H922" s="64"/>
      <c r="I922" s="63"/>
      <c r="J922" s="53"/>
      <c r="K922" s="53"/>
      <c r="L922" s="53"/>
      <c r="M922" s="53"/>
      <c r="N922" s="53"/>
      <c r="O922" s="53"/>
      <c r="P922" s="53"/>
      <c r="Q922" s="53"/>
      <c r="R922" s="53"/>
      <c r="S922" s="53"/>
      <c r="T922" s="53"/>
      <c r="U922" s="53"/>
      <c r="V922" s="53"/>
      <c r="W922" s="53"/>
      <c r="X922" s="53"/>
      <c r="Y922" s="53"/>
      <c r="Z922" s="53"/>
    </row>
    <row r="923" spans="1:26" ht="12.75" customHeight="1">
      <c r="A923" s="53"/>
      <c r="B923" s="60" t="s">
        <v>2140</v>
      </c>
      <c r="C923" s="61" t="s">
        <v>2141</v>
      </c>
      <c r="D923" s="60" t="s">
        <v>2180</v>
      </c>
      <c r="E923" s="60" t="s">
        <v>2181</v>
      </c>
      <c r="F923" s="60" t="s">
        <v>2186</v>
      </c>
      <c r="G923" s="60" t="s">
        <v>2187</v>
      </c>
      <c r="H923" s="64"/>
      <c r="I923" s="63"/>
      <c r="J923" s="53"/>
      <c r="K923" s="53"/>
      <c r="L923" s="53"/>
      <c r="M923" s="53"/>
      <c r="N923" s="53"/>
      <c r="O923" s="53"/>
      <c r="P923" s="53"/>
      <c r="Q923" s="53"/>
      <c r="R923" s="53"/>
      <c r="S923" s="53"/>
      <c r="T923" s="53"/>
      <c r="U923" s="53"/>
      <c r="V923" s="53"/>
      <c r="W923" s="53"/>
      <c r="X923" s="53"/>
      <c r="Y923" s="53"/>
      <c r="Z923" s="53"/>
    </row>
    <row r="924" spans="1:26" ht="12.75" customHeight="1">
      <c r="A924" s="53"/>
      <c r="B924" s="60" t="s">
        <v>2140</v>
      </c>
      <c r="C924" s="61" t="s">
        <v>2141</v>
      </c>
      <c r="D924" s="60" t="s">
        <v>2180</v>
      </c>
      <c r="E924" s="60" t="s">
        <v>2181</v>
      </c>
      <c r="F924" s="60" t="s">
        <v>2188</v>
      </c>
      <c r="G924" s="60" t="s">
        <v>2189</v>
      </c>
      <c r="H924" s="64"/>
      <c r="I924" s="63"/>
      <c r="J924" s="53"/>
      <c r="K924" s="53"/>
      <c r="L924" s="53"/>
      <c r="M924" s="53"/>
      <c r="N924" s="53"/>
      <c r="O924" s="53"/>
      <c r="P924" s="53"/>
      <c r="Q924" s="53"/>
      <c r="R924" s="53"/>
      <c r="S924" s="53"/>
      <c r="T924" s="53"/>
      <c r="U924" s="53"/>
      <c r="V924" s="53"/>
      <c r="W924" s="53"/>
      <c r="X924" s="53"/>
      <c r="Y924" s="53"/>
      <c r="Z924" s="53"/>
    </row>
    <row r="925" spans="1:26" ht="12.75" customHeight="1">
      <c r="A925" s="53"/>
      <c r="B925" s="60" t="s">
        <v>2140</v>
      </c>
      <c r="C925" s="61" t="s">
        <v>2141</v>
      </c>
      <c r="D925" s="60" t="s">
        <v>2180</v>
      </c>
      <c r="E925" s="60" t="s">
        <v>2181</v>
      </c>
      <c r="F925" s="60" t="s">
        <v>2190</v>
      </c>
      <c r="G925" s="60" t="s">
        <v>2191</v>
      </c>
      <c r="H925" s="64"/>
      <c r="I925" s="63"/>
      <c r="J925" s="53"/>
      <c r="K925" s="53"/>
      <c r="L925" s="53"/>
      <c r="M925" s="53"/>
      <c r="N925" s="53"/>
      <c r="O925" s="53"/>
      <c r="P925" s="53"/>
      <c r="Q925" s="53"/>
      <c r="R925" s="53"/>
      <c r="S925" s="53"/>
      <c r="T925" s="53"/>
      <c r="U925" s="53"/>
      <c r="V925" s="53"/>
      <c r="W925" s="53"/>
      <c r="X925" s="53"/>
      <c r="Y925" s="53"/>
      <c r="Z925" s="53"/>
    </row>
    <row r="926" spans="1:26" ht="12.75" customHeight="1">
      <c r="A926" s="53"/>
      <c r="B926" s="60" t="s">
        <v>2140</v>
      </c>
      <c r="C926" s="61" t="s">
        <v>2141</v>
      </c>
      <c r="D926" s="60" t="s">
        <v>2180</v>
      </c>
      <c r="E926" s="60" t="s">
        <v>2181</v>
      </c>
      <c r="F926" s="60" t="s">
        <v>2192</v>
      </c>
      <c r="G926" s="60" t="s">
        <v>2193</v>
      </c>
      <c r="H926" s="64"/>
      <c r="I926" s="63"/>
      <c r="J926" s="53"/>
      <c r="K926" s="53"/>
      <c r="L926" s="53"/>
      <c r="M926" s="53"/>
      <c r="N926" s="53"/>
      <c r="O926" s="53"/>
      <c r="P926" s="53"/>
      <c r="Q926" s="53"/>
      <c r="R926" s="53"/>
      <c r="S926" s="53"/>
      <c r="T926" s="53"/>
      <c r="U926" s="53"/>
      <c r="V926" s="53"/>
      <c r="W926" s="53"/>
      <c r="X926" s="53"/>
      <c r="Y926" s="53"/>
      <c r="Z926" s="53"/>
    </row>
    <row r="927" spans="1:26" ht="12.75" customHeight="1">
      <c r="A927" s="53"/>
      <c r="B927" s="60" t="s">
        <v>2140</v>
      </c>
      <c r="C927" s="61" t="s">
        <v>2141</v>
      </c>
      <c r="D927" s="60" t="s">
        <v>2194</v>
      </c>
      <c r="E927" s="60" t="s">
        <v>2195</v>
      </c>
      <c r="F927" s="60" t="s">
        <v>2194</v>
      </c>
      <c r="G927" s="60" t="s">
        <v>2196</v>
      </c>
      <c r="H927" s="64"/>
      <c r="I927" s="63"/>
      <c r="J927" s="53"/>
      <c r="K927" s="53"/>
      <c r="L927" s="53"/>
      <c r="M927" s="53"/>
      <c r="N927" s="53"/>
      <c r="O927" s="53"/>
      <c r="P927" s="53"/>
      <c r="Q927" s="53"/>
      <c r="R927" s="53"/>
      <c r="S927" s="53"/>
      <c r="T927" s="53"/>
      <c r="U927" s="53"/>
      <c r="V927" s="53"/>
      <c r="W927" s="53"/>
      <c r="X927" s="53"/>
      <c r="Y927" s="53"/>
      <c r="Z927" s="53"/>
    </row>
    <row r="928" spans="1:26" ht="12.75" customHeight="1">
      <c r="A928" s="53"/>
      <c r="B928" s="60" t="s">
        <v>2197</v>
      </c>
      <c r="C928" s="61" t="s">
        <v>2198</v>
      </c>
      <c r="D928" s="60" t="s">
        <v>2197</v>
      </c>
      <c r="E928" s="60" t="s">
        <v>2199</v>
      </c>
      <c r="F928" s="60" t="s">
        <v>2200</v>
      </c>
      <c r="G928" s="60" t="s">
        <v>2201</v>
      </c>
      <c r="H928" s="64"/>
      <c r="I928" s="63"/>
      <c r="J928" s="53"/>
      <c r="K928" s="53"/>
      <c r="L928" s="53"/>
      <c r="M928" s="53"/>
      <c r="N928" s="53"/>
      <c r="O928" s="53"/>
      <c r="P928" s="53"/>
      <c r="Q928" s="53"/>
      <c r="R928" s="53"/>
      <c r="S928" s="53"/>
      <c r="T928" s="53"/>
      <c r="U928" s="53"/>
      <c r="V928" s="53"/>
      <c r="W928" s="53"/>
      <c r="X928" s="53"/>
      <c r="Y928" s="53"/>
      <c r="Z928" s="53"/>
    </row>
    <row r="929" spans="1:26" ht="12.75" customHeight="1">
      <c r="A929" s="53"/>
      <c r="B929" s="60" t="s">
        <v>2197</v>
      </c>
      <c r="C929" s="61" t="s">
        <v>2198</v>
      </c>
      <c r="D929" s="60" t="s">
        <v>2197</v>
      </c>
      <c r="E929" s="60" t="s">
        <v>2199</v>
      </c>
      <c r="F929" s="60" t="s">
        <v>2202</v>
      </c>
      <c r="G929" s="60" t="s">
        <v>2203</v>
      </c>
      <c r="H929" s="64"/>
      <c r="I929" s="63"/>
      <c r="J929" s="53"/>
      <c r="K929" s="53"/>
      <c r="L929" s="53"/>
      <c r="M929" s="53"/>
      <c r="N929" s="53"/>
      <c r="O929" s="53"/>
      <c r="P929" s="53"/>
      <c r="Q929" s="53"/>
      <c r="R929" s="53"/>
      <c r="S929" s="53"/>
      <c r="T929" s="53"/>
      <c r="U929" s="53"/>
      <c r="V929" s="53"/>
      <c r="W929" s="53"/>
      <c r="X929" s="53"/>
      <c r="Y929" s="53"/>
      <c r="Z929" s="53"/>
    </row>
    <row r="930" spans="1:26" ht="12.75" customHeight="1">
      <c r="A930" s="53"/>
      <c r="B930" s="60" t="s">
        <v>2197</v>
      </c>
      <c r="C930" s="61" t="s">
        <v>2198</v>
      </c>
      <c r="D930" s="60" t="s">
        <v>2197</v>
      </c>
      <c r="E930" s="60" t="s">
        <v>2199</v>
      </c>
      <c r="F930" s="60" t="s">
        <v>1984</v>
      </c>
      <c r="G930" s="60" t="s">
        <v>2204</v>
      </c>
      <c r="H930" s="64"/>
      <c r="I930" s="63"/>
      <c r="J930" s="53"/>
      <c r="K930" s="53"/>
      <c r="L930" s="53"/>
      <c r="M930" s="53"/>
      <c r="N930" s="53"/>
      <c r="O930" s="53"/>
      <c r="P930" s="53"/>
      <c r="Q930" s="53"/>
      <c r="R930" s="53"/>
      <c r="S930" s="53"/>
      <c r="T930" s="53"/>
      <c r="U930" s="53"/>
      <c r="V930" s="53"/>
      <c r="W930" s="53"/>
      <c r="X930" s="53"/>
      <c r="Y930" s="53"/>
      <c r="Z930" s="53"/>
    </row>
    <row r="931" spans="1:26" ht="12.75" customHeight="1">
      <c r="A931" s="53"/>
      <c r="B931" s="60" t="s">
        <v>2197</v>
      </c>
      <c r="C931" s="61" t="s">
        <v>2198</v>
      </c>
      <c r="D931" s="60" t="s">
        <v>2197</v>
      </c>
      <c r="E931" s="60" t="s">
        <v>2199</v>
      </c>
      <c r="F931" s="60" t="s">
        <v>2205</v>
      </c>
      <c r="G931" s="60" t="s">
        <v>2206</v>
      </c>
      <c r="H931" s="64"/>
      <c r="I931" s="63"/>
      <c r="J931" s="53"/>
      <c r="K931" s="53"/>
      <c r="L931" s="53"/>
      <c r="M931" s="53"/>
      <c r="N931" s="53"/>
      <c r="O931" s="53"/>
      <c r="P931" s="53"/>
      <c r="Q931" s="53"/>
      <c r="R931" s="53"/>
      <c r="S931" s="53"/>
      <c r="T931" s="53"/>
      <c r="U931" s="53"/>
      <c r="V931" s="53"/>
      <c r="W931" s="53"/>
      <c r="X931" s="53"/>
      <c r="Y931" s="53"/>
      <c r="Z931" s="53"/>
    </row>
    <row r="932" spans="1:26" ht="12.75" customHeight="1">
      <c r="A932" s="53"/>
      <c r="B932" s="60" t="s">
        <v>2197</v>
      </c>
      <c r="C932" s="61" t="s">
        <v>2198</v>
      </c>
      <c r="D932" s="60" t="s">
        <v>2197</v>
      </c>
      <c r="E932" s="60" t="s">
        <v>2199</v>
      </c>
      <c r="F932" s="60" t="s">
        <v>2207</v>
      </c>
      <c r="G932" s="60" t="s">
        <v>2208</v>
      </c>
      <c r="H932" s="64"/>
      <c r="I932" s="63"/>
      <c r="J932" s="53"/>
      <c r="K932" s="53"/>
      <c r="L932" s="53"/>
      <c r="M932" s="53"/>
      <c r="N932" s="53"/>
      <c r="O932" s="53"/>
      <c r="P932" s="53"/>
      <c r="Q932" s="53"/>
      <c r="R932" s="53"/>
      <c r="S932" s="53"/>
      <c r="T932" s="53"/>
      <c r="U932" s="53"/>
      <c r="V932" s="53"/>
      <c r="W932" s="53"/>
      <c r="X932" s="53"/>
      <c r="Y932" s="53"/>
      <c r="Z932" s="53"/>
    </row>
    <row r="933" spans="1:26" ht="12.75" customHeight="1">
      <c r="A933" s="53"/>
      <c r="B933" s="60" t="s">
        <v>2197</v>
      </c>
      <c r="C933" s="61" t="s">
        <v>2198</v>
      </c>
      <c r="D933" s="60" t="s">
        <v>2197</v>
      </c>
      <c r="E933" s="60" t="s">
        <v>2199</v>
      </c>
      <c r="F933" s="60" t="s">
        <v>2209</v>
      </c>
      <c r="G933" s="60" t="s">
        <v>2210</v>
      </c>
      <c r="H933" s="64"/>
      <c r="I933" s="63"/>
      <c r="J933" s="53"/>
      <c r="K933" s="53"/>
      <c r="L933" s="53"/>
      <c r="M933" s="53"/>
      <c r="N933" s="53"/>
      <c r="O933" s="53"/>
      <c r="P933" s="53"/>
      <c r="Q933" s="53"/>
      <c r="R933" s="53"/>
      <c r="S933" s="53"/>
      <c r="T933" s="53"/>
      <c r="U933" s="53"/>
      <c r="V933" s="53"/>
      <c r="W933" s="53"/>
      <c r="X933" s="53"/>
      <c r="Y933" s="53"/>
      <c r="Z933" s="53"/>
    </row>
    <row r="934" spans="1:26" ht="12.75" customHeight="1">
      <c r="A934" s="53"/>
      <c r="B934" s="60" t="s">
        <v>2197</v>
      </c>
      <c r="C934" s="61" t="s">
        <v>2198</v>
      </c>
      <c r="D934" s="60" t="s">
        <v>2197</v>
      </c>
      <c r="E934" s="60" t="s">
        <v>2199</v>
      </c>
      <c r="F934" s="60" t="s">
        <v>2211</v>
      </c>
      <c r="G934" s="60" t="s">
        <v>2212</v>
      </c>
      <c r="H934" s="64"/>
      <c r="I934" s="63"/>
      <c r="J934" s="53"/>
      <c r="K934" s="53"/>
      <c r="L934" s="53"/>
      <c r="M934" s="53"/>
      <c r="N934" s="53"/>
      <c r="O934" s="53"/>
      <c r="P934" s="53"/>
      <c r="Q934" s="53"/>
      <c r="R934" s="53"/>
      <c r="S934" s="53"/>
      <c r="T934" s="53"/>
      <c r="U934" s="53"/>
      <c r="V934" s="53"/>
      <c r="W934" s="53"/>
      <c r="X934" s="53"/>
      <c r="Y934" s="53"/>
      <c r="Z934" s="53"/>
    </row>
    <row r="935" spans="1:26" ht="12.75" customHeight="1">
      <c r="A935" s="53"/>
      <c r="B935" s="60" t="s">
        <v>2197</v>
      </c>
      <c r="C935" s="61" t="s">
        <v>2198</v>
      </c>
      <c r="D935" s="60" t="s">
        <v>2197</v>
      </c>
      <c r="E935" s="60" t="s">
        <v>2199</v>
      </c>
      <c r="F935" s="60" t="s">
        <v>2213</v>
      </c>
      <c r="G935" s="60" t="s">
        <v>2214</v>
      </c>
      <c r="H935" s="64"/>
      <c r="I935" s="63"/>
      <c r="J935" s="53"/>
      <c r="K935" s="53"/>
      <c r="L935" s="53"/>
      <c r="M935" s="53"/>
      <c r="N935" s="53"/>
      <c r="O935" s="53"/>
      <c r="P935" s="53"/>
      <c r="Q935" s="53"/>
      <c r="R935" s="53"/>
      <c r="S935" s="53"/>
      <c r="T935" s="53"/>
      <c r="U935" s="53"/>
      <c r="V935" s="53"/>
      <c r="W935" s="53"/>
      <c r="X935" s="53"/>
      <c r="Y935" s="53"/>
      <c r="Z935" s="53"/>
    </row>
    <row r="936" spans="1:26" ht="12.75" customHeight="1">
      <c r="A936" s="53"/>
      <c r="B936" s="60" t="s">
        <v>2197</v>
      </c>
      <c r="C936" s="61" t="s">
        <v>2198</v>
      </c>
      <c r="D936" s="60" t="s">
        <v>2197</v>
      </c>
      <c r="E936" s="60" t="s">
        <v>2199</v>
      </c>
      <c r="F936" s="60" t="s">
        <v>2215</v>
      </c>
      <c r="G936" s="60" t="s">
        <v>2216</v>
      </c>
      <c r="H936" s="64"/>
      <c r="I936" s="63"/>
      <c r="J936" s="53"/>
      <c r="K936" s="53"/>
      <c r="L936" s="53"/>
      <c r="M936" s="53"/>
      <c r="N936" s="53"/>
      <c r="O936" s="53"/>
      <c r="P936" s="53"/>
      <c r="Q936" s="53"/>
      <c r="R936" s="53"/>
      <c r="S936" s="53"/>
      <c r="T936" s="53"/>
      <c r="U936" s="53"/>
      <c r="V936" s="53"/>
      <c r="W936" s="53"/>
      <c r="X936" s="53"/>
      <c r="Y936" s="53"/>
      <c r="Z936" s="53"/>
    </row>
    <row r="937" spans="1:26" ht="12.75" customHeight="1">
      <c r="A937" s="53"/>
      <c r="B937" s="60" t="s">
        <v>2197</v>
      </c>
      <c r="C937" s="61" t="s">
        <v>2198</v>
      </c>
      <c r="D937" s="60" t="s">
        <v>2197</v>
      </c>
      <c r="E937" s="60" t="s">
        <v>2199</v>
      </c>
      <c r="F937" s="60" t="s">
        <v>2217</v>
      </c>
      <c r="G937" s="60" t="s">
        <v>2218</v>
      </c>
      <c r="H937" s="64"/>
      <c r="I937" s="63"/>
      <c r="J937" s="53"/>
      <c r="K937" s="53"/>
      <c r="L937" s="53"/>
      <c r="M937" s="53"/>
      <c r="N937" s="53"/>
      <c r="O937" s="53"/>
      <c r="P937" s="53"/>
      <c r="Q937" s="53"/>
      <c r="R937" s="53"/>
      <c r="S937" s="53"/>
      <c r="T937" s="53"/>
      <c r="U937" s="53"/>
      <c r="V937" s="53"/>
      <c r="W937" s="53"/>
      <c r="X937" s="53"/>
      <c r="Y937" s="53"/>
      <c r="Z937" s="53"/>
    </row>
    <row r="938" spans="1:26" ht="12.75" customHeight="1">
      <c r="A938" s="53"/>
      <c r="B938" s="60" t="s">
        <v>2197</v>
      </c>
      <c r="C938" s="61" t="s">
        <v>2198</v>
      </c>
      <c r="D938" s="60" t="s">
        <v>2197</v>
      </c>
      <c r="E938" s="60" t="s">
        <v>2199</v>
      </c>
      <c r="F938" s="60" t="s">
        <v>200</v>
      </c>
      <c r="G938" s="60" t="s">
        <v>2219</v>
      </c>
      <c r="H938" s="64"/>
      <c r="I938" s="63"/>
      <c r="J938" s="53"/>
      <c r="K938" s="53"/>
      <c r="L938" s="53"/>
      <c r="M938" s="53"/>
      <c r="N938" s="53"/>
      <c r="O938" s="53"/>
      <c r="P938" s="53"/>
      <c r="Q938" s="53"/>
      <c r="R938" s="53"/>
      <c r="S938" s="53"/>
      <c r="T938" s="53"/>
      <c r="U938" s="53"/>
      <c r="V938" s="53"/>
      <c r="W938" s="53"/>
      <c r="X938" s="53"/>
      <c r="Y938" s="53"/>
      <c r="Z938" s="53"/>
    </row>
    <row r="939" spans="1:26" ht="12.75" customHeight="1">
      <c r="A939" s="53"/>
      <c r="B939" s="60" t="s">
        <v>2197</v>
      </c>
      <c r="C939" s="61" t="s">
        <v>2198</v>
      </c>
      <c r="D939" s="60" t="s">
        <v>2197</v>
      </c>
      <c r="E939" s="60" t="s">
        <v>2199</v>
      </c>
      <c r="F939" s="60" t="s">
        <v>2220</v>
      </c>
      <c r="G939" s="60" t="s">
        <v>2221</v>
      </c>
      <c r="H939" s="64"/>
      <c r="I939" s="63"/>
      <c r="J939" s="53"/>
      <c r="K939" s="53"/>
      <c r="L939" s="53"/>
      <c r="M939" s="53"/>
      <c r="N939" s="53"/>
      <c r="O939" s="53"/>
      <c r="P939" s="53"/>
      <c r="Q939" s="53"/>
      <c r="R939" s="53"/>
      <c r="S939" s="53"/>
      <c r="T939" s="53"/>
      <c r="U939" s="53"/>
      <c r="V939" s="53"/>
      <c r="W939" s="53"/>
      <c r="X939" s="53"/>
      <c r="Y939" s="53"/>
      <c r="Z939" s="53"/>
    </row>
    <row r="940" spans="1:26" ht="12.75" customHeight="1">
      <c r="A940" s="53"/>
      <c r="B940" s="60" t="s">
        <v>2197</v>
      </c>
      <c r="C940" s="61" t="s">
        <v>2198</v>
      </c>
      <c r="D940" s="60" t="s">
        <v>2197</v>
      </c>
      <c r="E940" s="60" t="s">
        <v>2199</v>
      </c>
      <c r="F940" s="60" t="s">
        <v>2222</v>
      </c>
      <c r="G940" s="60" t="s">
        <v>2223</v>
      </c>
      <c r="H940" s="64"/>
      <c r="I940" s="63"/>
      <c r="J940" s="53"/>
      <c r="K940" s="53"/>
      <c r="L940" s="53"/>
      <c r="M940" s="53"/>
      <c r="N940" s="53"/>
      <c r="O940" s="53"/>
      <c r="P940" s="53"/>
      <c r="Q940" s="53"/>
      <c r="R940" s="53"/>
      <c r="S940" s="53"/>
      <c r="T940" s="53"/>
      <c r="U940" s="53"/>
      <c r="V940" s="53"/>
      <c r="W940" s="53"/>
      <c r="X940" s="53"/>
      <c r="Y940" s="53"/>
      <c r="Z940" s="53"/>
    </row>
    <row r="941" spans="1:26" ht="12.75" customHeight="1">
      <c r="A941" s="53"/>
      <c r="B941" s="60" t="s">
        <v>2197</v>
      </c>
      <c r="C941" s="61" t="s">
        <v>2198</v>
      </c>
      <c r="D941" s="60" t="s">
        <v>2197</v>
      </c>
      <c r="E941" s="60" t="s">
        <v>2199</v>
      </c>
      <c r="F941" s="60" t="s">
        <v>610</v>
      </c>
      <c r="G941" s="60" t="s">
        <v>2224</v>
      </c>
      <c r="H941" s="64"/>
      <c r="I941" s="63"/>
      <c r="J941" s="53"/>
      <c r="K941" s="53"/>
      <c r="L941" s="53"/>
      <c r="M941" s="53"/>
      <c r="N941" s="53"/>
      <c r="O941" s="53"/>
      <c r="P941" s="53"/>
      <c r="Q941" s="53"/>
      <c r="R941" s="53"/>
      <c r="S941" s="53"/>
      <c r="T941" s="53"/>
      <c r="U941" s="53"/>
      <c r="V941" s="53"/>
      <c r="W941" s="53"/>
      <c r="X941" s="53"/>
      <c r="Y941" s="53"/>
      <c r="Z941" s="53"/>
    </row>
    <row r="942" spans="1:26" ht="12.75" customHeight="1">
      <c r="A942" s="53"/>
      <c r="B942" s="60" t="s">
        <v>2197</v>
      </c>
      <c r="C942" s="61" t="s">
        <v>2198</v>
      </c>
      <c r="D942" s="60" t="s">
        <v>2225</v>
      </c>
      <c r="E942" s="60" t="s">
        <v>2226</v>
      </c>
      <c r="F942" s="60" t="s">
        <v>2225</v>
      </c>
      <c r="G942" s="60" t="s">
        <v>2227</v>
      </c>
      <c r="H942" s="64"/>
      <c r="I942" s="63"/>
      <c r="J942" s="53"/>
      <c r="K942" s="53"/>
      <c r="L942" s="53"/>
      <c r="M942" s="53"/>
      <c r="N942" s="53"/>
      <c r="O942" s="53"/>
      <c r="P942" s="53"/>
      <c r="Q942" s="53"/>
      <c r="R942" s="53"/>
      <c r="S942" s="53"/>
      <c r="T942" s="53"/>
      <c r="U942" s="53"/>
      <c r="V942" s="53"/>
      <c r="W942" s="53"/>
      <c r="X942" s="53"/>
      <c r="Y942" s="53"/>
      <c r="Z942" s="53"/>
    </row>
    <row r="943" spans="1:26" ht="12.75" customHeight="1">
      <c r="A943" s="53"/>
      <c r="B943" s="60" t="s">
        <v>2197</v>
      </c>
      <c r="C943" s="61" t="s">
        <v>2198</v>
      </c>
      <c r="D943" s="60" t="s">
        <v>2225</v>
      </c>
      <c r="E943" s="60" t="s">
        <v>2226</v>
      </c>
      <c r="F943" s="60" t="s">
        <v>2228</v>
      </c>
      <c r="G943" s="60" t="s">
        <v>2229</v>
      </c>
      <c r="H943" s="64"/>
      <c r="I943" s="63"/>
      <c r="J943" s="53"/>
      <c r="K943" s="53"/>
      <c r="L943" s="53"/>
      <c r="M943" s="53"/>
      <c r="N943" s="53"/>
      <c r="O943" s="53"/>
      <c r="P943" s="53"/>
      <c r="Q943" s="53"/>
      <c r="R943" s="53"/>
      <c r="S943" s="53"/>
      <c r="T943" s="53"/>
      <c r="U943" s="53"/>
      <c r="V943" s="53"/>
      <c r="W943" s="53"/>
      <c r="X943" s="53"/>
      <c r="Y943" s="53"/>
      <c r="Z943" s="53"/>
    </row>
    <row r="944" spans="1:26" ht="12.75" customHeight="1">
      <c r="A944" s="53"/>
      <c r="B944" s="60" t="s">
        <v>2197</v>
      </c>
      <c r="C944" s="61" t="s">
        <v>2198</v>
      </c>
      <c r="D944" s="60" t="s">
        <v>2225</v>
      </c>
      <c r="E944" s="60" t="s">
        <v>2226</v>
      </c>
      <c r="F944" s="60" t="s">
        <v>2230</v>
      </c>
      <c r="G944" s="60" t="s">
        <v>2231</v>
      </c>
      <c r="H944" s="64"/>
      <c r="I944" s="63"/>
      <c r="J944" s="53"/>
      <c r="K944" s="53"/>
      <c r="L944" s="53"/>
      <c r="M944" s="53"/>
      <c r="N944" s="53"/>
      <c r="O944" s="53"/>
      <c r="P944" s="53"/>
      <c r="Q944" s="53"/>
      <c r="R944" s="53"/>
      <c r="S944" s="53"/>
      <c r="T944" s="53"/>
      <c r="U944" s="53"/>
      <c r="V944" s="53"/>
      <c r="W944" s="53"/>
      <c r="X944" s="53"/>
      <c r="Y944" s="53"/>
      <c r="Z944" s="53"/>
    </row>
    <row r="945" spans="1:26" ht="12.75" customHeight="1">
      <c r="A945" s="53"/>
      <c r="B945" s="60" t="s">
        <v>2197</v>
      </c>
      <c r="C945" s="61" t="s">
        <v>2198</v>
      </c>
      <c r="D945" s="60" t="s">
        <v>1207</v>
      </c>
      <c r="E945" s="60" t="s">
        <v>2232</v>
      </c>
      <c r="F945" s="60" t="s">
        <v>1207</v>
      </c>
      <c r="G945" s="60" t="s">
        <v>2233</v>
      </c>
      <c r="H945" s="64"/>
      <c r="I945" s="63"/>
      <c r="J945" s="53"/>
      <c r="K945" s="53"/>
      <c r="L945" s="53"/>
      <c r="M945" s="53"/>
      <c r="N945" s="53"/>
      <c r="O945" s="53"/>
      <c r="P945" s="53"/>
      <c r="Q945" s="53"/>
      <c r="R945" s="53"/>
      <c r="S945" s="53"/>
      <c r="T945" s="53"/>
      <c r="U945" s="53"/>
      <c r="V945" s="53"/>
      <c r="W945" s="53"/>
      <c r="X945" s="53"/>
      <c r="Y945" s="53"/>
      <c r="Z945" s="53"/>
    </row>
    <row r="946" spans="1:26" ht="12.75" customHeight="1">
      <c r="A946" s="53"/>
      <c r="B946" s="60" t="s">
        <v>2197</v>
      </c>
      <c r="C946" s="61" t="s">
        <v>2198</v>
      </c>
      <c r="D946" s="60" t="s">
        <v>1207</v>
      </c>
      <c r="E946" s="60" t="s">
        <v>2232</v>
      </c>
      <c r="F946" s="60" t="s">
        <v>847</v>
      </c>
      <c r="G946" s="60" t="s">
        <v>2234</v>
      </c>
      <c r="H946" s="64"/>
      <c r="I946" s="63"/>
      <c r="J946" s="53"/>
      <c r="K946" s="53"/>
      <c r="L946" s="53"/>
      <c r="M946" s="53"/>
      <c r="N946" s="53"/>
      <c r="O946" s="53"/>
      <c r="P946" s="53"/>
      <c r="Q946" s="53"/>
      <c r="R946" s="53"/>
      <c r="S946" s="53"/>
      <c r="T946" s="53"/>
      <c r="U946" s="53"/>
      <c r="V946" s="53"/>
      <c r="W946" s="53"/>
      <c r="X946" s="53"/>
      <c r="Y946" s="53"/>
      <c r="Z946" s="53"/>
    </row>
    <row r="947" spans="1:26" ht="12.75" customHeight="1">
      <c r="A947" s="53"/>
      <c r="B947" s="60" t="s">
        <v>2197</v>
      </c>
      <c r="C947" s="61" t="s">
        <v>2198</v>
      </c>
      <c r="D947" s="60" t="s">
        <v>2235</v>
      </c>
      <c r="E947" s="60" t="s">
        <v>2236</v>
      </c>
      <c r="F947" s="60" t="s">
        <v>2235</v>
      </c>
      <c r="G947" s="60" t="s">
        <v>2237</v>
      </c>
      <c r="H947" s="64"/>
      <c r="I947" s="63"/>
      <c r="J947" s="53"/>
      <c r="K947" s="53"/>
      <c r="L947" s="53"/>
      <c r="M947" s="53"/>
      <c r="N947" s="53"/>
      <c r="O947" s="53"/>
      <c r="P947" s="53"/>
      <c r="Q947" s="53"/>
      <c r="R947" s="53"/>
      <c r="S947" s="53"/>
      <c r="T947" s="53"/>
      <c r="U947" s="53"/>
      <c r="V947" s="53"/>
      <c r="W947" s="53"/>
      <c r="X947" s="53"/>
      <c r="Y947" s="53"/>
      <c r="Z947" s="53"/>
    </row>
    <row r="948" spans="1:26" ht="12.75" customHeight="1">
      <c r="A948" s="53"/>
      <c r="B948" s="60" t="s">
        <v>2197</v>
      </c>
      <c r="C948" s="61" t="s">
        <v>2198</v>
      </c>
      <c r="D948" s="60" t="s">
        <v>2235</v>
      </c>
      <c r="E948" s="60" t="s">
        <v>2236</v>
      </c>
      <c r="F948" s="60" t="s">
        <v>2238</v>
      </c>
      <c r="G948" s="60" t="s">
        <v>2239</v>
      </c>
      <c r="H948" s="64"/>
      <c r="I948" s="63"/>
      <c r="J948" s="53"/>
      <c r="K948" s="53"/>
      <c r="L948" s="53"/>
      <c r="M948" s="53"/>
      <c r="N948" s="53"/>
      <c r="O948" s="53"/>
      <c r="P948" s="53"/>
      <c r="Q948" s="53"/>
      <c r="R948" s="53"/>
      <c r="S948" s="53"/>
      <c r="T948" s="53"/>
      <c r="U948" s="53"/>
      <c r="V948" s="53"/>
      <c r="W948" s="53"/>
      <c r="X948" s="53"/>
      <c r="Y948" s="53"/>
      <c r="Z948" s="53"/>
    </row>
    <row r="949" spans="1:26" ht="12.75" customHeight="1">
      <c r="A949" s="53"/>
      <c r="B949" s="60" t="s">
        <v>1935</v>
      </c>
      <c r="C949" s="61" t="s">
        <v>2240</v>
      </c>
      <c r="D949" s="60" t="s">
        <v>2241</v>
      </c>
      <c r="E949" s="60" t="s">
        <v>2242</v>
      </c>
      <c r="F949" s="60" t="s">
        <v>2243</v>
      </c>
      <c r="G949" s="60" t="s">
        <v>2244</v>
      </c>
      <c r="H949" s="64" t="s">
        <v>2245</v>
      </c>
      <c r="I949" s="63" t="s">
        <v>2246</v>
      </c>
      <c r="J949" s="53"/>
      <c r="K949" s="53"/>
      <c r="L949" s="53"/>
      <c r="M949" s="53"/>
      <c r="N949" s="53"/>
      <c r="O949" s="53"/>
      <c r="P949" s="53"/>
      <c r="Q949" s="53"/>
      <c r="R949" s="53"/>
      <c r="S949" s="53"/>
      <c r="T949" s="53"/>
      <c r="U949" s="53"/>
      <c r="V949" s="53"/>
      <c r="W949" s="53"/>
      <c r="X949" s="53"/>
      <c r="Y949" s="53"/>
      <c r="Z949" s="53"/>
    </row>
    <row r="950" spans="1:26" ht="12.75" customHeight="1">
      <c r="A950" s="53"/>
      <c r="B950" s="60" t="s">
        <v>1935</v>
      </c>
      <c r="C950" s="61" t="s">
        <v>2240</v>
      </c>
      <c r="D950" s="60" t="s">
        <v>2241</v>
      </c>
      <c r="E950" s="60" t="s">
        <v>2242</v>
      </c>
      <c r="F950" s="60" t="s">
        <v>2243</v>
      </c>
      <c r="G950" s="60" t="s">
        <v>2244</v>
      </c>
      <c r="H950" s="64" t="s">
        <v>2247</v>
      </c>
      <c r="I950" s="63" t="s">
        <v>2248</v>
      </c>
      <c r="J950" s="53"/>
      <c r="K950" s="53"/>
      <c r="L950" s="53"/>
      <c r="M950" s="53"/>
      <c r="N950" s="53"/>
      <c r="O950" s="53"/>
      <c r="P950" s="53"/>
      <c r="Q950" s="53"/>
      <c r="R950" s="53"/>
      <c r="S950" s="53"/>
      <c r="T950" s="53"/>
      <c r="U950" s="53"/>
      <c r="V950" s="53"/>
      <c r="W950" s="53"/>
      <c r="X950" s="53"/>
      <c r="Y950" s="53"/>
      <c r="Z950" s="53"/>
    </row>
    <row r="951" spans="1:26" ht="12.75" customHeight="1">
      <c r="A951" s="53"/>
      <c r="B951" s="60" t="s">
        <v>1935</v>
      </c>
      <c r="C951" s="61" t="s">
        <v>2240</v>
      </c>
      <c r="D951" s="60" t="s">
        <v>2241</v>
      </c>
      <c r="E951" s="60" t="s">
        <v>2242</v>
      </c>
      <c r="F951" s="60" t="s">
        <v>2243</v>
      </c>
      <c r="G951" s="60" t="s">
        <v>2244</v>
      </c>
      <c r="H951" s="64" t="s">
        <v>2249</v>
      </c>
      <c r="I951" s="63" t="s">
        <v>2250</v>
      </c>
      <c r="J951" s="53"/>
      <c r="K951" s="53"/>
      <c r="L951" s="53"/>
      <c r="M951" s="53"/>
      <c r="N951" s="53"/>
      <c r="O951" s="53"/>
      <c r="P951" s="53"/>
      <c r="Q951" s="53"/>
      <c r="R951" s="53"/>
      <c r="S951" s="53"/>
      <c r="T951" s="53"/>
      <c r="U951" s="53"/>
      <c r="V951" s="53"/>
      <c r="W951" s="53"/>
      <c r="X951" s="53"/>
      <c r="Y951" s="53"/>
      <c r="Z951" s="53"/>
    </row>
    <row r="952" spans="1:26" ht="12.75" customHeight="1">
      <c r="A952" s="53"/>
      <c r="B952" s="60" t="s">
        <v>1935</v>
      </c>
      <c r="C952" s="61" t="s">
        <v>2240</v>
      </c>
      <c r="D952" s="60" t="s">
        <v>2241</v>
      </c>
      <c r="E952" s="60" t="s">
        <v>2242</v>
      </c>
      <c r="F952" s="60" t="s">
        <v>2243</v>
      </c>
      <c r="G952" s="60" t="s">
        <v>2244</v>
      </c>
      <c r="H952" s="64" t="s">
        <v>661</v>
      </c>
      <c r="I952" s="63" t="s">
        <v>2251</v>
      </c>
      <c r="J952" s="53"/>
      <c r="K952" s="53"/>
      <c r="L952" s="53"/>
      <c r="M952" s="53"/>
      <c r="N952" s="53"/>
      <c r="O952" s="53"/>
      <c r="P952" s="53"/>
      <c r="Q952" s="53"/>
      <c r="R952" s="53"/>
      <c r="S952" s="53"/>
      <c r="T952" s="53"/>
      <c r="U952" s="53"/>
      <c r="V952" s="53"/>
      <c r="W952" s="53"/>
      <c r="X952" s="53"/>
      <c r="Y952" s="53"/>
      <c r="Z952" s="53"/>
    </row>
    <row r="953" spans="1:26" ht="12.75" customHeight="1">
      <c r="A953" s="53"/>
      <c r="B953" s="60" t="s">
        <v>1935</v>
      </c>
      <c r="C953" s="61" t="s">
        <v>2240</v>
      </c>
      <c r="D953" s="60" t="s">
        <v>2241</v>
      </c>
      <c r="E953" s="60" t="s">
        <v>2242</v>
      </c>
      <c r="F953" s="60" t="s">
        <v>2243</v>
      </c>
      <c r="G953" s="60" t="s">
        <v>2244</v>
      </c>
      <c r="H953" s="64" t="s">
        <v>2252</v>
      </c>
      <c r="I953" s="63" t="s">
        <v>2253</v>
      </c>
      <c r="J953" s="53"/>
      <c r="K953" s="53"/>
      <c r="L953" s="53"/>
      <c r="M953" s="53"/>
      <c r="N953" s="53"/>
      <c r="O953" s="53"/>
      <c r="P953" s="53"/>
      <c r="Q953" s="53"/>
      <c r="R953" s="53"/>
      <c r="S953" s="53"/>
      <c r="T953" s="53"/>
      <c r="U953" s="53"/>
      <c r="V953" s="53"/>
      <c r="W953" s="53"/>
      <c r="X953" s="53"/>
      <c r="Y953" s="53"/>
      <c r="Z953" s="53"/>
    </row>
    <row r="954" spans="1:26" ht="12.75" customHeight="1">
      <c r="A954" s="53"/>
      <c r="B954" s="60" t="s">
        <v>1935</v>
      </c>
      <c r="C954" s="61" t="s">
        <v>2240</v>
      </c>
      <c r="D954" s="60" t="s">
        <v>2241</v>
      </c>
      <c r="E954" s="60" t="s">
        <v>2242</v>
      </c>
      <c r="F954" s="60" t="s">
        <v>2243</v>
      </c>
      <c r="G954" s="60" t="s">
        <v>2244</v>
      </c>
      <c r="H954" s="64" t="s">
        <v>2254</v>
      </c>
      <c r="I954" s="63" t="s">
        <v>2255</v>
      </c>
      <c r="J954" s="53"/>
      <c r="K954" s="53"/>
      <c r="L954" s="53"/>
      <c r="M954" s="53"/>
      <c r="N954" s="53"/>
      <c r="O954" s="53"/>
      <c r="P954" s="53"/>
      <c r="Q954" s="53"/>
      <c r="R954" s="53"/>
      <c r="S954" s="53"/>
      <c r="T954" s="53"/>
      <c r="U954" s="53"/>
      <c r="V954" s="53"/>
      <c r="W954" s="53"/>
      <c r="X954" s="53"/>
      <c r="Y954" s="53"/>
      <c r="Z954" s="53"/>
    </row>
    <row r="955" spans="1:26" ht="12.75" customHeight="1">
      <c r="A955" s="53"/>
      <c r="B955" s="60" t="s">
        <v>1935</v>
      </c>
      <c r="C955" s="61" t="s">
        <v>2240</v>
      </c>
      <c r="D955" s="60" t="s">
        <v>2241</v>
      </c>
      <c r="E955" s="60" t="s">
        <v>2242</v>
      </c>
      <c r="F955" s="60" t="s">
        <v>2243</v>
      </c>
      <c r="G955" s="60" t="s">
        <v>2244</v>
      </c>
      <c r="H955" s="64" t="s">
        <v>2256</v>
      </c>
      <c r="I955" s="63" t="s">
        <v>2257</v>
      </c>
      <c r="J955" s="53"/>
      <c r="K955" s="53"/>
      <c r="L955" s="53"/>
      <c r="M955" s="53"/>
      <c r="N955" s="53"/>
      <c r="O955" s="53"/>
      <c r="P955" s="53"/>
      <c r="Q955" s="53"/>
      <c r="R955" s="53"/>
      <c r="S955" s="53"/>
      <c r="T955" s="53"/>
      <c r="U955" s="53"/>
      <c r="V955" s="53"/>
      <c r="W955" s="53"/>
      <c r="X955" s="53"/>
      <c r="Y955" s="53"/>
      <c r="Z955" s="53"/>
    </row>
    <row r="956" spans="1:26" ht="12.75" customHeight="1">
      <c r="A956" s="53"/>
      <c r="B956" s="60" t="s">
        <v>1935</v>
      </c>
      <c r="C956" s="61" t="s">
        <v>2240</v>
      </c>
      <c r="D956" s="60" t="s">
        <v>2241</v>
      </c>
      <c r="E956" s="60" t="s">
        <v>2242</v>
      </c>
      <c r="F956" s="60" t="s">
        <v>2243</v>
      </c>
      <c r="G956" s="60" t="s">
        <v>2244</v>
      </c>
      <c r="H956" s="64" t="s">
        <v>2258</v>
      </c>
      <c r="I956" s="63" t="s">
        <v>2259</v>
      </c>
      <c r="J956" s="53"/>
      <c r="K956" s="53"/>
      <c r="L956" s="53"/>
      <c r="M956" s="53"/>
      <c r="N956" s="53"/>
      <c r="O956" s="53"/>
      <c r="P956" s="53"/>
      <c r="Q956" s="53"/>
      <c r="R956" s="53"/>
      <c r="S956" s="53"/>
      <c r="T956" s="53"/>
      <c r="U956" s="53"/>
      <c r="V956" s="53"/>
      <c r="W956" s="53"/>
      <c r="X956" s="53"/>
      <c r="Y956" s="53"/>
      <c r="Z956" s="53"/>
    </row>
    <row r="957" spans="1:26" ht="12.75" customHeight="1">
      <c r="A957" s="53"/>
      <c r="B957" s="60" t="s">
        <v>1935</v>
      </c>
      <c r="C957" s="61" t="s">
        <v>2240</v>
      </c>
      <c r="D957" s="60" t="s">
        <v>2241</v>
      </c>
      <c r="E957" s="60" t="s">
        <v>2242</v>
      </c>
      <c r="F957" s="60" t="s">
        <v>2243</v>
      </c>
      <c r="G957" s="60" t="s">
        <v>2244</v>
      </c>
      <c r="H957" s="64" t="s">
        <v>2260</v>
      </c>
      <c r="I957" s="63" t="s">
        <v>2261</v>
      </c>
      <c r="J957" s="53"/>
      <c r="K957" s="53"/>
      <c r="L957" s="53"/>
      <c r="M957" s="53"/>
      <c r="N957" s="53"/>
      <c r="O957" s="53"/>
      <c r="P957" s="53"/>
      <c r="Q957" s="53"/>
      <c r="R957" s="53"/>
      <c r="S957" s="53"/>
      <c r="T957" s="53"/>
      <c r="U957" s="53"/>
      <c r="V957" s="53"/>
      <c r="W957" s="53"/>
      <c r="X957" s="53"/>
      <c r="Y957" s="53"/>
      <c r="Z957" s="53"/>
    </row>
    <row r="958" spans="1:26" ht="12.75" customHeight="1">
      <c r="A958" s="53"/>
      <c r="B958" s="60" t="s">
        <v>1935</v>
      </c>
      <c r="C958" s="61" t="s">
        <v>2240</v>
      </c>
      <c r="D958" s="60" t="s">
        <v>2241</v>
      </c>
      <c r="E958" s="60" t="s">
        <v>2242</v>
      </c>
      <c r="F958" s="60" t="s">
        <v>2243</v>
      </c>
      <c r="G958" s="60" t="s">
        <v>2244</v>
      </c>
      <c r="H958" s="64" t="s">
        <v>2262</v>
      </c>
      <c r="I958" s="63" t="s">
        <v>2263</v>
      </c>
      <c r="J958" s="53"/>
      <c r="K958" s="53"/>
      <c r="L958" s="53"/>
      <c r="M958" s="53"/>
      <c r="N958" s="53"/>
      <c r="O958" s="53"/>
      <c r="P958" s="53"/>
      <c r="Q958" s="53"/>
      <c r="R958" s="53"/>
      <c r="S958" s="53"/>
      <c r="T958" s="53"/>
      <c r="U958" s="53"/>
      <c r="V958" s="53"/>
      <c r="W958" s="53"/>
      <c r="X958" s="53"/>
      <c r="Y958" s="53"/>
      <c r="Z958" s="53"/>
    </row>
    <row r="959" spans="1:26" ht="12.75" customHeight="1">
      <c r="A959" s="53"/>
      <c r="B959" s="60" t="s">
        <v>1935</v>
      </c>
      <c r="C959" s="61" t="s">
        <v>2240</v>
      </c>
      <c r="D959" s="60" t="s">
        <v>2241</v>
      </c>
      <c r="E959" s="60" t="s">
        <v>2242</v>
      </c>
      <c r="F959" s="60" t="s">
        <v>2243</v>
      </c>
      <c r="G959" s="60" t="s">
        <v>2244</v>
      </c>
      <c r="H959" s="64" t="s">
        <v>2264</v>
      </c>
      <c r="I959" s="63" t="s">
        <v>2265</v>
      </c>
      <c r="J959" s="53"/>
      <c r="K959" s="53"/>
      <c r="L959" s="53"/>
      <c r="M959" s="53"/>
      <c r="N959" s="53"/>
      <c r="O959" s="53"/>
      <c r="P959" s="53"/>
      <c r="Q959" s="53"/>
      <c r="R959" s="53"/>
      <c r="S959" s="53"/>
      <c r="T959" s="53"/>
      <c r="U959" s="53"/>
      <c r="V959" s="53"/>
      <c r="W959" s="53"/>
      <c r="X959" s="53"/>
      <c r="Y959" s="53"/>
      <c r="Z959" s="53"/>
    </row>
    <row r="960" spans="1:26" ht="12.75" customHeight="1">
      <c r="A960" s="53"/>
      <c r="B960" s="60" t="s">
        <v>1935</v>
      </c>
      <c r="C960" s="61" t="s">
        <v>2240</v>
      </c>
      <c r="D960" s="60" t="s">
        <v>2241</v>
      </c>
      <c r="E960" s="60" t="s">
        <v>2242</v>
      </c>
      <c r="F960" s="60" t="s">
        <v>2243</v>
      </c>
      <c r="G960" s="60" t="s">
        <v>2244</v>
      </c>
      <c r="H960" s="64" t="s">
        <v>2266</v>
      </c>
      <c r="I960" s="63" t="s">
        <v>2267</v>
      </c>
      <c r="J960" s="53"/>
      <c r="K960" s="53"/>
      <c r="L960" s="53"/>
      <c r="M960" s="53"/>
      <c r="N960" s="53"/>
      <c r="O960" s="53"/>
      <c r="P960" s="53"/>
      <c r="Q960" s="53"/>
      <c r="R960" s="53"/>
      <c r="S960" s="53"/>
      <c r="T960" s="53"/>
      <c r="U960" s="53"/>
      <c r="V960" s="53"/>
      <c r="W960" s="53"/>
      <c r="X960" s="53"/>
      <c r="Y960" s="53"/>
      <c r="Z960" s="53"/>
    </row>
    <row r="961" spans="1:26" ht="12.75" customHeight="1">
      <c r="A961" s="53"/>
      <c r="B961" s="60" t="s">
        <v>1935</v>
      </c>
      <c r="C961" s="61" t="s">
        <v>2240</v>
      </c>
      <c r="D961" s="60" t="s">
        <v>2241</v>
      </c>
      <c r="E961" s="60" t="s">
        <v>2242</v>
      </c>
      <c r="F961" s="60" t="s">
        <v>2243</v>
      </c>
      <c r="G961" s="60" t="s">
        <v>2244</v>
      </c>
      <c r="H961" s="64" t="s">
        <v>2268</v>
      </c>
      <c r="I961" s="63" t="s">
        <v>2269</v>
      </c>
      <c r="J961" s="53"/>
      <c r="K961" s="53"/>
      <c r="L961" s="53"/>
      <c r="M961" s="53"/>
      <c r="N961" s="53"/>
      <c r="O961" s="53"/>
      <c r="P961" s="53"/>
      <c r="Q961" s="53"/>
      <c r="R961" s="53"/>
      <c r="S961" s="53"/>
      <c r="T961" s="53"/>
      <c r="U961" s="53"/>
      <c r="V961" s="53"/>
      <c r="W961" s="53"/>
      <c r="X961" s="53"/>
      <c r="Y961" s="53"/>
      <c r="Z961" s="53"/>
    </row>
    <row r="962" spans="1:26" ht="12.75" customHeight="1">
      <c r="A962" s="53"/>
      <c r="B962" s="60" t="s">
        <v>1935</v>
      </c>
      <c r="C962" s="61" t="s">
        <v>2240</v>
      </c>
      <c r="D962" s="60" t="s">
        <v>2241</v>
      </c>
      <c r="E962" s="60" t="s">
        <v>2242</v>
      </c>
      <c r="F962" s="60" t="s">
        <v>2243</v>
      </c>
      <c r="G962" s="60" t="s">
        <v>2244</v>
      </c>
      <c r="H962" s="64" t="s">
        <v>1873</v>
      </c>
      <c r="I962" s="63" t="s">
        <v>2270</v>
      </c>
      <c r="J962" s="53"/>
      <c r="K962" s="53"/>
      <c r="L962" s="53"/>
      <c r="M962" s="53"/>
      <c r="N962" s="53"/>
      <c r="O962" s="53"/>
      <c r="P962" s="53"/>
      <c r="Q962" s="53"/>
      <c r="R962" s="53"/>
      <c r="S962" s="53"/>
      <c r="T962" s="53"/>
      <c r="U962" s="53"/>
      <c r="V962" s="53"/>
      <c r="W962" s="53"/>
      <c r="X962" s="53"/>
      <c r="Y962" s="53"/>
      <c r="Z962" s="53"/>
    </row>
    <row r="963" spans="1:26" ht="12.75" customHeight="1">
      <c r="A963" s="53"/>
      <c r="B963" s="60" t="s">
        <v>1935</v>
      </c>
      <c r="C963" s="61" t="s">
        <v>2240</v>
      </c>
      <c r="D963" s="60" t="s">
        <v>2241</v>
      </c>
      <c r="E963" s="60" t="s">
        <v>2242</v>
      </c>
      <c r="F963" s="60" t="s">
        <v>2243</v>
      </c>
      <c r="G963" s="60" t="s">
        <v>2244</v>
      </c>
      <c r="H963" s="64" t="s">
        <v>2271</v>
      </c>
      <c r="I963" s="63" t="s">
        <v>2272</v>
      </c>
      <c r="J963" s="53"/>
      <c r="K963" s="53"/>
      <c r="L963" s="53"/>
      <c r="M963" s="53"/>
      <c r="N963" s="53"/>
      <c r="O963" s="53"/>
      <c r="P963" s="53"/>
      <c r="Q963" s="53"/>
      <c r="R963" s="53"/>
      <c r="S963" s="53"/>
      <c r="T963" s="53"/>
      <c r="U963" s="53"/>
      <c r="V963" s="53"/>
      <c r="W963" s="53"/>
      <c r="X963" s="53"/>
      <c r="Y963" s="53"/>
      <c r="Z963" s="53"/>
    </row>
    <row r="964" spans="1:26" ht="12.75" customHeight="1">
      <c r="A964" s="53"/>
      <c r="B964" s="60" t="s">
        <v>1935</v>
      </c>
      <c r="C964" s="61" t="s">
        <v>2240</v>
      </c>
      <c r="D964" s="60" t="s">
        <v>2241</v>
      </c>
      <c r="E964" s="60" t="s">
        <v>2242</v>
      </c>
      <c r="F964" s="60" t="s">
        <v>2243</v>
      </c>
      <c r="G964" s="60" t="s">
        <v>2244</v>
      </c>
      <c r="H964" s="64" t="s">
        <v>2273</v>
      </c>
      <c r="I964" s="63" t="s">
        <v>2274</v>
      </c>
      <c r="J964" s="53"/>
      <c r="K964" s="53"/>
      <c r="L964" s="53"/>
      <c r="M964" s="53"/>
      <c r="N964" s="53"/>
      <c r="O964" s="53"/>
      <c r="P964" s="53"/>
      <c r="Q964" s="53"/>
      <c r="R964" s="53"/>
      <c r="S964" s="53"/>
      <c r="T964" s="53"/>
      <c r="U964" s="53"/>
      <c r="V964" s="53"/>
      <c r="W964" s="53"/>
      <c r="X964" s="53"/>
      <c r="Y964" s="53"/>
      <c r="Z964" s="53"/>
    </row>
    <row r="965" spans="1:26" ht="12.75" customHeight="1">
      <c r="A965" s="53"/>
      <c r="B965" s="60" t="s">
        <v>1935</v>
      </c>
      <c r="C965" s="61" t="s">
        <v>2240</v>
      </c>
      <c r="D965" s="60" t="s">
        <v>2241</v>
      </c>
      <c r="E965" s="60" t="s">
        <v>2242</v>
      </c>
      <c r="F965" s="60" t="s">
        <v>2243</v>
      </c>
      <c r="G965" s="60" t="s">
        <v>2244</v>
      </c>
      <c r="H965" s="64" t="s">
        <v>2275</v>
      </c>
      <c r="I965" s="63" t="s">
        <v>2276</v>
      </c>
      <c r="J965" s="53"/>
      <c r="K965" s="53"/>
      <c r="L965" s="53"/>
      <c r="M965" s="53"/>
      <c r="N965" s="53"/>
      <c r="O965" s="53"/>
      <c r="P965" s="53"/>
      <c r="Q965" s="53"/>
      <c r="R965" s="53"/>
      <c r="S965" s="53"/>
      <c r="T965" s="53"/>
      <c r="U965" s="53"/>
      <c r="V965" s="53"/>
      <c r="W965" s="53"/>
      <c r="X965" s="53"/>
      <c r="Y965" s="53"/>
      <c r="Z965" s="53"/>
    </row>
    <row r="966" spans="1:26" ht="12.75" customHeight="1">
      <c r="A966" s="53"/>
      <c r="B966" s="60" t="s">
        <v>1935</v>
      </c>
      <c r="C966" s="61" t="s">
        <v>2240</v>
      </c>
      <c r="D966" s="60" t="s">
        <v>2241</v>
      </c>
      <c r="E966" s="60" t="s">
        <v>2242</v>
      </c>
      <c r="F966" s="60" t="s">
        <v>2243</v>
      </c>
      <c r="G966" s="60" t="s">
        <v>2244</v>
      </c>
      <c r="H966" s="64" t="s">
        <v>2277</v>
      </c>
      <c r="I966" s="63" t="s">
        <v>2278</v>
      </c>
      <c r="J966" s="53"/>
      <c r="K966" s="53"/>
      <c r="L966" s="53"/>
      <c r="M966" s="53"/>
      <c r="N966" s="53"/>
      <c r="O966" s="53"/>
      <c r="P966" s="53"/>
      <c r="Q966" s="53"/>
      <c r="R966" s="53"/>
      <c r="S966" s="53"/>
      <c r="T966" s="53"/>
      <c r="U966" s="53"/>
      <c r="V966" s="53"/>
      <c r="W966" s="53"/>
      <c r="X966" s="53"/>
      <c r="Y966" s="53"/>
      <c r="Z966" s="53"/>
    </row>
    <row r="967" spans="1:26" ht="12.75" customHeight="1">
      <c r="A967" s="53"/>
      <c r="B967" s="60" t="s">
        <v>1935</v>
      </c>
      <c r="C967" s="61" t="s">
        <v>2240</v>
      </c>
      <c r="D967" s="60" t="s">
        <v>2241</v>
      </c>
      <c r="E967" s="60" t="s">
        <v>2242</v>
      </c>
      <c r="F967" s="60" t="s">
        <v>2243</v>
      </c>
      <c r="G967" s="60" t="s">
        <v>2244</v>
      </c>
      <c r="H967" s="64" t="s">
        <v>2279</v>
      </c>
      <c r="I967" s="63" t="s">
        <v>2280</v>
      </c>
      <c r="J967" s="53"/>
      <c r="K967" s="53"/>
      <c r="L967" s="53"/>
      <c r="M967" s="53"/>
      <c r="N967" s="53"/>
      <c r="O967" s="53"/>
      <c r="P967" s="53"/>
      <c r="Q967" s="53"/>
      <c r="R967" s="53"/>
      <c r="S967" s="53"/>
      <c r="T967" s="53"/>
      <c r="U967" s="53"/>
      <c r="V967" s="53"/>
      <c r="W967" s="53"/>
      <c r="X967" s="53"/>
      <c r="Y967" s="53"/>
      <c r="Z967" s="53"/>
    </row>
    <row r="968" spans="1:26" ht="12.75" customHeight="1">
      <c r="A968" s="53"/>
      <c r="B968" s="60" t="s">
        <v>1935</v>
      </c>
      <c r="C968" s="61" t="s">
        <v>2240</v>
      </c>
      <c r="D968" s="60" t="s">
        <v>2241</v>
      </c>
      <c r="E968" s="60" t="s">
        <v>2242</v>
      </c>
      <c r="F968" s="60" t="s">
        <v>2243</v>
      </c>
      <c r="G968" s="60" t="s">
        <v>2244</v>
      </c>
      <c r="H968" s="64" t="s">
        <v>992</v>
      </c>
      <c r="I968" s="63" t="s">
        <v>2281</v>
      </c>
      <c r="J968" s="53"/>
      <c r="K968" s="53"/>
      <c r="L968" s="53"/>
      <c r="M968" s="53"/>
      <c r="N968" s="53"/>
      <c r="O968" s="53"/>
      <c r="P968" s="53"/>
      <c r="Q968" s="53"/>
      <c r="R968" s="53"/>
      <c r="S968" s="53"/>
      <c r="T968" s="53"/>
      <c r="U968" s="53"/>
      <c r="V968" s="53"/>
      <c r="W968" s="53"/>
      <c r="X968" s="53"/>
      <c r="Y968" s="53"/>
      <c r="Z968" s="53"/>
    </row>
    <row r="969" spans="1:26" ht="12.75" customHeight="1">
      <c r="A969" s="53"/>
      <c r="B969" s="60" t="s">
        <v>1935</v>
      </c>
      <c r="C969" s="61" t="s">
        <v>2240</v>
      </c>
      <c r="D969" s="60" t="s">
        <v>2241</v>
      </c>
      <c r="E969" s="60" t="s">
        <v>2242</v>
      </c>
      <c r="F969" s="60" t="s">
        <v>2243</v>
      </c>
      <c r="G969" s="60" t="s">
        <v>2244</v>
      </c>
      <c r="H969" s="64" t="s">
        <v>2282</v>
      </c>
      <c r="I969" s="63" t="s">
        <v>2283</v>
      </c>
      <c r="J969" s="53"/>
      <c r="K969" s="53"/>
      <c r="L969" s="53"/>
      <c r="M969" s="53"/>
      <c r="N969" s="53"/>
      <c r="O969" s="53"/>
      <c r="P969" s="53"/>
      <c r="Q969" s="53"/>
      <c r="R969" s="53"/>
      <c r="S969" s="53"/>
      <c r="T969" s="53"/>
      <c r="U969" s="53"/>
      <c r="V969" s="53"/>
      <c r="W969" s="53"/>
      <c r="X969" s="53"/>
      <c r="Y969" s="53"/>
      <c r="Z969" s="53"/>
    </row>
    <row r="970" spans="1:26" ht="12.75" customHeight="1">
      <c r="A970" s="53"/>
      <c r="B970" s="60" t="s">
        <v>1935</v>
      </c>
      <c r="C970" s="61" t="s">
        <v>2240</v>
      </c>
      <c r="D970" s="60" t="s">
        <v>2241</v>
      </c>
      <c r="E970" s="60" t="s">
        <v>2242</v>
      </c>
      <c r="F970" s="60" t="s">
        <v>2243</v>
      </c>
      <c r="G970" s="60" t="s">
        <v>2244</v>
      </c>
      <c r="H970" s="64" t="s">
        <v>2284</v>
      </c>
      <c r="I970" s="63" t="s">
        <v>2285</v>
      </c>
      <c r="J970" s="53"/>
      <c r="K970" s="53"/>
      <c r="L970" s="53"/>
      <c r="M970" s="53"/>
      <c r="N970" s="53"/>
      <c r="O970" s="53"/>
      <c r="P970" s="53"/>
      <c r="Q970" s="53"/>
      <c r="R970" s="53"/>
      <c r="S970" s="53"/>
      <c r="T970" s="53"/>
      <c r="U970" s="53"/>
      <c r="V970" s="53"/>
      <c r="W970" s="53"/>
      <c r="X970" s="53"/>
      <c r="Y970" s="53"/>
      <c r="Z970" s="53"/>
    </row>
    <row r="971" spans="1:26" ht="12.75" customHeight="1">
      <c r="A971" s="53"/>
      <c r="B971" s="60" t="s">
        <v>1935</v>
      </c>
      <c r="C971" s="61" t="s">
        <v>2240</v>
      </c>
      <c r="D971" s="60" t="s">
        <v>2241</v>
      </c>
      <c r="E971" s="60" t="s">
        <v>2242</v>
      </c>
      <c r="F971" s="60" t="s">
        <v>2243</v>
      </c>
      <c r="G971" s="60" t="s">
        <v>2244</v>
      </c>
      <c r="H971" s="64" t="s">
        <v>566</v>
      </c>
      <c r="I971" s="63" t="s">
        <v>2286</v>
      </c>
      <c r="J971" s="53"/>
      <c r="K971" s="53"/>
      <c r="L971" s="53"/>
      <c r="M971" s="53"/>
      <c r="N971" s="53"/>
      <c r="O971" s="53"/>
      <c r="P971" s="53"/>
      <c r="Q971" s="53"/>
      <c r="R971" s="53"/>
      <c r="S971" s="53"/>
      <c r="T971" s="53"/>
      <c r="U971" s="53"/>
      <c r="V971" s="53"/>
      <c r="W971" s="53"/>
      <c r="X971" s="53"/>
      <c r="Y971" s="53"/>
      <c r="Z971" s="53"/>
    </row>
    <row r="972" spans="1:26" ht="12.75" customHeight="1">
      <c r="A972" s="53"/>
      <c r="B972" s="60" t="s">
        <v>1935</v>
      </c>
      <c r="C972" s="61" t="s">
        <v>2240</v>
      </c>
      <c r="D972" s="60" t="s">
        <v>2241</v>
      </c>
      <c r="E972" s="60" t="s">
        <v>2242</v>
      </c>
      <c r="F972" s="60" t="s">
        <v>2243</v>
      </c>
      <c r="G972" s="60" t="s">
        <v>2244</v>
      </c>
      <c r="H972" s="64" t="s">
        <v>2287</v>
      </c>
      <c r="I972" s="63" t="s">
        <v>2288</v>
      </c>
      <c r="J972" s="53"/>
      <c r="K972" s="53"/>
      <c r="L972" s="53"/>
      <c r="M972" s="53"/>
      <c r="N972" s="53"/>
      <c r="O972" s="53"/>
      <c r="P972" s="53"/>
      <c r="Q972" s="53"/>
      <c r="R972" s="53"/>
      <c r="S972" s="53"/>
      <c r="T972" s="53"/>
      <c r="U972" s="53"/>
      <c r="V972" s="53"/>
      <c r="W972" s="53"/>
      <c r="X972" s="53"/>
      <c r="Y972" s="53"/>
      <c r="Z972" s="53"/>
    </row>
    <row r="973" spans="1:26" ht="12.75" customHeight="1">
      <c r="A973" s="53"/>
      <c r="B973" s="60" t="s">
        <v>1935</v>
      </c>
      <c r="C973" s="61" t="s">
        <v>2240</v>
      </c>
      <c r="D973" s="60" t="s">
        <v>2241</v>
      </c>
      <c r="E973" s="60" t="s">
        <v>2242</v>
      </c>
      <c r="F973" s="60" t="s">
        <v>2243</v>
      </c>
      <c r="G973" s="60" t="s">
        <v>2244</v>
      </c>
      <c r="H973" s="64" t="s">
        <v>2289</v>
      </c>
      <c r="I973" s="63" t="s">
        <v>2290</v>
      </c>
      <c r="J973" s="53"/>
      <c r="K973" s="53"/>
      <c r="L973" s="53"/>
      <c r="M973" s="53"/>
      <c r="N973" s="53"/>
      <c r="O973" s="53"/>
      <c r="P973" s="53"/>
      <c r="Q973" s="53"/>
      <c r="R973" s="53"/>
      <c r="S973" s="53"/>
      <c r="T973" s="53"/>
      <c r="U973" s="53"/>
      <c r="V973" s="53"/>
      <c r="W973" s="53"/>
      <c r="X973" s="53"/>
      <c r="Y973" s="53"/>
      <c r="Z973" s="53"/>
    </row>
    <row r="974" spans="1:26" ht="12.75" customHeight="1">
      <c r="A974" s="53"/>
      <c r="B974" s="60" t="s">
        <v>1935</v>
      </c>
      <c r="C974" s="61" t="s">
        <v>2240</v>
      </c>
      <c r="D974" s="60" t="s">
        <v>2241</v>
      </c>
      <c r="E974" s="60" t="s">
        <v>2242</v>
      </c>
      <c r="F974" s="60" t="s">
        <v>2243</v>
      </c>
      <c r="G974" s="60" t="s">
        <v>2244</v>
      </c>
      <c r="H974" s="64" t="s">
        <v>2291</v>
      </c>
      <c r="I974" s="63" t="s">
        <v>2292</v>
      </c>
      <c r="J974" s="53"/>
      <c r="K974" s="53"/>
      <c r="L974" s="53"/>
      <c r="M974" s="53"/>
      <c r="N974" s="53"/>
      <c r="O974" s="53"/>
      <c r="P974" s="53"/>
      <c r="Q974" s="53"/>
      <c r="R974" s="53"/>
      <c r="S974" s="53"/>
      <c r="T974" s="53"/>
      <c r="U974" s="53"/>
      <c r="V974" s="53"/>
      <c r="W974" s="53"/>
      <c r="X974" s="53"/>
      <c r="Y974" s="53"/>
      <c r="Z974" s="53"/>
    </row>
    <row r="975" spans="1:26" ht="12.75" customHeight="1">
      <c r="A975" s="53"/>
      <c r="B975" s="60" t="s">
        <v>1935</v>
      </c>
      <c r="C975" s="61" t="s">
        <v>2240</v>
      </c>
      <c r="D975" s="60" t="s">
        <v>2241</v>
      </c>
      <c r="E975" s="60" t="s">
        <v>2242</v>
      </c>
      <c r="F975" s="60" t="s">
        <v>2243</v>
      </c>
      <c r="G975" s="60" t="s">
        <v>2244</v>
      </c>
      <c r="H975" s="64" t="s">
        <v>2293</v>
      </c>
      <c r="I975" s="63" t="s">
        <v>2294</v>
      </c>
      <c r="J975" s="53"/>
      <c r="K975" s="53"/>
      <c r="L975" s="53"/>
      <c r="M975" s="53"/>
      <c r="N975" s="53"/>
      <c r="O975" s="53"/>
      <c r="P975" s="53"/>
      <c r="Q975" s="53"/>
      <c r="R975" s="53"/>
      <c r="S975" s="53"/>
      <c r="T975" s="53"/>
      <c r="U975" s="53"/>
      <c r="V975" s="53"/>
      <c r="W975" s="53"/>
      <c r="X975" s="53"/>
      <c r="Y975" s="53"/>
      <c r="Z975" s="53"/>
    </row>
    <row r="976" spans="1:26" ht="12.75" customHeight="1">
      <c r="A976" s="53"/>
      <c r="B976" s="60" t="s">
        <v>1935</v>
      </c>
      <c r="C976" s="61" t="s">
        <v>2240</v>
      </c>
      <c r="D976" s="60" t="s">
        <v>2241</v>
      </c>
      <c r="E976" s="60" t="s">
        <v>2242</v>
      </c>
      <c r="F976" s="60" t="s">
        <v>2243</v>
      </c>
      <c r="G976" s="60" t="s">
        <v>2244</v>
      </c>
      <c r="H976" s="64" t="s">
        <v>2295</v>
      </c>
      <c r="I976" s="63" t="s">
        <v>2296</v>
      </c>
      <c r="J976" s="53"/>
      <c r="K976" s="53"/>
      <c r="L976" s="53"/>
      <c r="M976" s="53"/>
      <c r="N976" s="53"/>
      <c r="O976" s="53"/>
      <c r="P976" s="53"/>
      <c r="Q976" s="53"/>
      <c r="R976" s="53"/>
      <c r="S976" s="53"/>
      <c r="T976" s="53"/>
      <c r="U976" s="53"/>
      <c r="V976" s="53"/>
      <c r="W976" s="53"/>
      <c r="X976" s="53"/>
      <c r="Y976" s="53"/>
      <c r="Z976" s="53"/>
    </row>
    <row r="977" spans="1:26" ht="12.75" customHeight="1">
      <c r="A977" s="53"/>
      <c r="B977" s="60" t="s">
        <v>1935</v>
      </c>
      <c r="C977" s="61" t="s">
        <v>2240</v>
      </c>
      <c r="D977" s="60" t="s">
        <v>2241</v>
      </c>
      <c r="E977" s="60" t="s">
        <v>2242</v>
      </c>
      <c r="F977" s="60" t="s">
        <v>2243</v>
      </c>
      <c r="G977" s="60" t="s">
        <v>2244</v>
      </c>
      <c r="H977" s="64" t="s">
        <v>2297</v>
      </c>
      <c r="I977" s="63" t="s">
        <v>2298</v>
      </c>
      <c r="J977" s="53"/>
      <c r="K977" s="53"/>
      <c r="L977" s="53"/>
      <c r="M977" s="53"/>
      <c r="N977" s="53"/>
      <c r="O977" s="53"/>
      <c r="P977" s="53"/>
      <c r="Q977" s="53"/>
      <c r="R977" s="53"/>
      <c r="S977" s="53"/>
      <c r="T977" s="53"/>
      <c r="U977" s="53"/>
      <c r="V977" s="53"/>
      <c r="W977" s="53"/>
      <c r="X977" s="53"/>
      <c r="Y977" s="53"/>
      <c r="Z977" s="53"/>
    </row>
    <row r="978" spans="1:26" ht="12.75" customHeight="1">
      <c r="A978" s="53"/>
      <c r="B978" s="60" t="s">
        <v>1935</v>
      </c>
      <c r="C978" s="61" t="s">
        <v>2240</v>
      </c>
      <c r="D978" s="60" t="s">
        <v>2241</v>
      </c>
      <c r="E978" s="60" t="s">
        <v>2242</v>
      </c>
      <c r="F978" s="60" t="s">
        <v>2243</v>
      </c>
      <c r="G978" s="60" t="s">
        <v>2244</v>
      </c>
      <c r="H978" s="64" t="s">
        <v>226</v>
      </c>
      <c r="I978" s="63" t="s">
        <v>2299</v>
      </c>
      <c r="J978" s="53"/>
      <c r="K978" s="53"/>
      <c r="L978" s="53"/>
      <c r="M978" s="53"/>
      <c r="N978" s="53"/>
      <c r="O978" s="53"/>
      <c r="P978" s="53"/>
      <c r="Q978" s="53"/>
      <c r="R978" s="53"/>
      <c r="S978" s="53"/>
      <c r="T978" s="53"/>
      <c r="U978" s="53"/>
      <c r="V978" s="53"/>
      <c r="W978" s="53"/>
      <c r="X978" s="53"/>
      <c r="Y978" s="53"/>
      <c r="Z978" s="53"/>
    </row>
    <row r="979" spans="1:26" ht="12.75" customHeight="1">
      <c r="A979" s="53"/>
      <c r="B979" s="60" t="s">
        <v>1935</v>
      </c>
      <c r="C979" s="61" t="s">
        <v>2240</v>
      </c>
      <c r="D979" s="60" t="s">
        <v>2241</v>
      </c>
      <c r="E979" s="60" t="s">
        <v>2242</v>
      </c>
      <c r="F979" s="60" t="s">
        <v>2243</v>
      </c>
      <c r="G979" s="60" t="s">
        <v>2244</v>
      </c>
      <c r="H979" s="64" t="s">
        <v>2300</v>
      </c>
      <c r="I979" s="63" t="s">
        <v>2301</v>
      </c>
      <c r="J979" s="53"/>
      <c r="K979" s="53"/>
      <c r="L979" s="53"/>
      <c r="M979" s="53"/>
      <c r="N979" s="53"/>
      <c r="O979" s="53"/>
      <c r="P979" s="53"/>
      <c r="Q979" s="53"/>
      <c r="R979" s="53"/>
      <c r="S979" s="53"/>
      <c r="T979" s="53"/>
      <c r="U979" s="53"/>
      <c r="V979" s="53"/>
      <c r="W979" s="53"/>
      <c r="X979" s="53"/>
      <c r="Y979" s="53"/>
      <c r="Z979" s="53"/>
    </row>
    <row r="980" spans="1:26" ht="12.75" customHeight="1">
      <c r="A980" s="53"/>
      <c r="B980" s="60" t="s">
        <v>1935</v>
      </c>
      <c r="C980" s="61" t="s">
        <v>2240</v>
      </c>
      <c r="D980" s="60" t="s">
        <v>2241</v>
      </c>
      <c r="E980" s="60" t="s">
        <v>2242</v>
      </c>
      <c r="F980" s="60" t="s">
        <v>2243</v>
      </c>
      <c r="G980" s="60" t="s">
        <v>2244</v>
      </c>
      <c r="H980" s="64" t="s">
        <v>2302</v>
      </c>
      <c r="I980" s="63" t="s">
        <v>2303</v>
      </c>
      <c r="J980" s="53"/>
      <c r="K980" s="53"/>
      <c r="L980" s="53"/>
      <c r="M980" s="53"/>
      <c r="N980" s="53"/>
      <c r="O980" s="53"/>
      <c r="P980" s="53"/>
      <c r="Q980" s="53"/>
      <c r="R980" s="53"/>
      <c r="S980" s="53"/>
      <c r="T980" s="53"/>
      <c r="U980" s="53"/>
      <c r="V980" s="53"/>
      <c r="W980" s="53"/>
      <c r="X980" s="53"/>
      <c r="Y980" s="53"/>
      <c r="Z980" s="53"/>
    </row>
    <row r="981" spans="1:26" ht="12.75" customHeight="1">
      <c r="A981" s="53"/>
      <c r="B981" s="60" t="s">
        <v>1935</v>
      </c>
      <c r="C981" s="61" t="s">
        <v>2240</v>
      </c>
      <c r="D981" s="60" t="s">
        <v>2241</v>
      </c>
      <c r="E981" s="60" t="s">
        <v>2242</v>
      </c>
      <c r="F981" s="60" t="s">
        <v>2304</v>
      </c>
      <c r="G981" s="60" t="s">
        <v>2305</v>
      </c>
      <c r="H981" s="64"/>
      <c r="I981" s="63"/>
      <c r="J981" s="53"/>
      <c r="K981" s="53"/>
      <c r="L981" s="53"/>
      <c r="M981" s="53"/>
      <c r="N981" s="53"/>
      <c r="O981" s="53"/>
      <c r="P981" s="53"/>
      <c r="Q981" s="53"/>
      <c r="R981" s="53"/>
      <c r="S981" s="53"/>
      <c r="T981" s="53"/>
      <c r="U981" s="53"/>
      <c r="V981" s="53"/>
      <c r="W981" s="53"/>
      <c r="X981" s="53"/>
      <c r="Y981" s="53"/>
      <c r="Z981" s="53"/>
    </row>
    <row r="982" spans="1:26" ht="12.75" customHeight="1">
      <c r="A982" s="53"/>
      <c r="B982" s="60" t="s">
        <v>1935</v>
      </c>
      <c r="C982" s="61" t="s">
        <v>2240</v>
      </c>
      <c r="D982" s="60" t="s">
        <v>2241</v>
      </c>
      <c r="E982" s="60" t="s">
        <v>2242</v>
      </c>
      <c r="F982" s="60" t="s">
        <v>2306</v>
      </c>
      <c r="G982" s="60" t="s">
        <v>2307</v>
      </c>
      <c r="H982" s="64"/>
      <c r="I982" s="63"/>
      <c r="J982" s="53"/>
      <c r="K982" s="53"/>
      <c r="L982" s="53"/>
      <c r="M982" s="53"/>
      <c r="N982" s="53"/>
      <c r="O982" s="53"/>
      <c r="P982" s="53"/>
      <c r="Q982" s="53"/>
      <c r="R982" s="53"/>
      <c r="S982" s="53"/>
      <c r="T982" s="53"/>
      <c r="U982" s="53"/>
      <c r="V982" s="53"/>
      <c r="W982" s="53"/>
      <c r="X982" s="53"/>
      <c r="Y982" s="53"/>
      <c r="Z982" s="53"/>
    </row>
    <row r="983" spans="1:26" ht="12.75" customHeight="1">
      <c r="A983" s="53"/>
      <c r="B983" s="60" t="s">
        <v>1935</v>
      </c>
      <c r="C983" s="61" t="s">
        <v>2240</v>
      </c>
      <c r="D983" s="60" t="s">
        <v>2241</v>
      </c>
      <c r="E983" s="60" t="s">
        <v>2242</v>
      </c>
      <c r="F983" s="60" t="s">
        <v>2308</v>
      </c>
      <c r="G983" s="60" t="s">
        <v>2309</v>
      </c>
      <c r="H983" s="64"/>
      <c r="I983" s="63"/>
      <c r="J983" s="53"/>
      <c r="K983" s="53"/>
      <c r="L983" s="53"/>
      <c r="M983" s="53"/>
      <c r="N983" s="53"/>
      <c r="O983" s="53"/>
      <c r="P983" s="53"/>
      <c r="Q983" s="53"/>
      <c r="R983" s="53"/>
      <c r="S983" s="53"/>
      <c r="T983" s="53"/>
      <c r="U983" s="53"/>
      <c r="V983" s="53"/>
      <c r="W983" s="53"/>
      <c r="X983" s="53"/>
      <c r="Y983" s="53"/>
      <c r="Z983" s="53"/>
    </row>
    <row r="984" spans="1:26" ht="12.75" customHeight="1">
      <c r="A984" s="53"/>
      <c r="B984" s="60" t="s">
        <v>1935</v>
      </c>
      <c r="C984" s="61" t="s">
        <v>2240</v>
      </c>
      <c r="D984" s="60" t="s">
        <v>2241</v>
      </c>
      <c r="E984" s="60" t="s">
        <v>2242</v>
      </c>
      <c r="F984" s="60" t="s">
        <v>2310</v>
      </c>
      <c r="G984" s="60" t="s">
        <v>2311</v>
      </c>
      <c r="H984" s="64"/>
      <c r="I984" s="63"/>
      <c r="J984" s="53"/>
      <c r="K984" s="53"/>
      <c r="L984" s="53"/>
      <c r="M984" s="53"/>
      <c r="N984" s="53"/>
      <c r="O984" s="53"/>
      <c r="P984" s="53"/>
      <c r="Q984" s="53"/>
      <c r="R984" s="53"/>
      <c r="S984" s="53"/>
      <c r="T984" s="53"/>
      <c r="U984" s="53"/>
      <c r="V984" s="53"/>
      <c r="W984" s="53"/>
      <c r="X984" s="53"/>
      <c r="Y984" s="53"/>
      <c r="Z984" s="53"/>
    </row>
    <row r="985" spans="1:26" ht="12.75" customHeight="1">
      <c r="A985" s="53"/>
      <c r="B985" s="60" t="s">
        <v>1935</v>
      </c>
      <c r="C985" s="61" t="s">
        <v>2240</v>
      </c>
      <c r="D985" s="60" t="s">
        <v>2241</v>
      </c>
      <c r="E985" s="60" t="s">
        <v>2242</v>
      </c>
      <c r="F985" s="60" t="s">
        <v>2312</v>
      </c>
      <c r="G985" s="60" t="s">
        <v>2313</v>
      </c>
      <c r="H985" s="64"/>
      <c r="I985" s="63"/>
      <c r="J985" s="53"/>
      <c r="K985" s="53"/>
      <c r="L985" s="53"/>
      <c r="M985" s="53"/>
      <c r="N985" s="53"/>
      <c r="O985" s="53"/>
      <c r="P985" s="53"/>
      <c r="Q985" s="53"/>
      <c r="R985" s="53"/>
      <c r="S985" s="53"/>
      <c r="T985" s="53"/>
      <c r="U985" s="53"/>
      <c r="V985" s="53"/>
      <c r="W985" s="53"/>
      <c r="X985" s="53"/>
      <c r="Y985" s="53"/>
      <c r="Z985" s="53"/>
    </row>
    <row r="986" spans="1:26" ht="12.75" customHeight="1">
      <c r="A986" s="53"/>
      <c r="B986" s="60" t="s">
        <v>1935</v>
      </c>
      <c r="C986" s="61" t="s">
        <v>2240</v>
      </c>
      <c r="D986" s="60" t="s">
        <v>2241</v>
      </c>
      <c r="E986" s="60" t="s">
        <v>2242</v>
      </c>
      <c r="F986" s="60" t="s">
        <v>2314</v>
      </c>
      <c r="G986" s="60" t="s">
        <v>2315</v>
      </c>
      <c r="H986" s="64"/>
      <c r="I986" s="63"/>
      <c r="J986" s="53"/>
      <c r="K986" s="53"/>
      <c r="L986" s="53"/>
      <c r="M986" s="53"/>
      <c r="N986" s="53"/>
      <c r="O986" s="53"/>
      <c r="P986" s="53"/>
      <c r="Q986" s="53"/>
      <c r="R986" s="53"/>
      <c r="S986" s="53"/>
      <c r="T986" s="53"/>
      <c r="U986" s="53"/>
      <c r="V986" s="53"/>
      <c r="W986" s="53"/>
      <c r="X986" s="53"/>
      <c r="Y986" s="53"/>
      <c r="Z986" s="53"/>
    </row>
    <row r="987" spans="1:26" ht="12.75" customHeight="1">
      <c r="A987" s="53"/>
      <c r="B987" s="60" t="s">
        <v>1935</v>
      </c>
      <c r="C987" s="61" t="s">
        <v>2240</v>
      </c>
      <c r="D987" s="60" t="s">
        <v>2241</v>
      </c>
      <c r="E987" s="60" t="s">
        <v>2242</v>
      </c>
      <c r="F987" s="60" t="s">
        <v>2316</v>
      </c>
      <c r="G987" s="60" t="s">
        <v>2317</v>
      </c>
      <c r="H987" s="64"/>
      <c r="I987" s="63"/>
      <c r="J987" s="53"/>
      <c r="K987" s="53"/>
      <c r="L987" s="53"/>
      <c r="M987" s="53"/>
      <c r="N987" s="53"/>
      <c r="O987" s="53"/>
      <c r="P987" s="53"/>
      <c r="Q987" s="53"/>
      <c r="R987" s="53"/>
      <c r="S987" s="53"/>
      <c r="T987" s="53"/>
      <c r="U987" s="53"/>
      <c r="V987" s="53"/>
      <c r="W987" s="53"/>
      <c r="X987" s="53"/>
      <c r="Y987" s="53"/>
      <c r="Z987" s="53"/>
    </row>
    <row r="988" spans="1:26" ht="12.75" customHeight="1">
      <c r="A988" s="53"/>
      <c r="B988" s="60" t="s">
        <v>1935</v>
      </c>
      <c r="C988" s="61" t="s">
        <v>2240</v>
      </c>
      <c r="D988" s="60" t="s">
        <v>2241</v>
      </c>
      <c r="E988" s="60" t="s">
        <v>2242</v>
      </c>
      <c r="F988" s="60" t="s">
        <v>2318</v>
      </c>
      <c r="G988" s="60" t="s">
        <v>2319</v>
      </c>
      <c r="H988" s="64"/>
      <c r="I988" s="63"/>
      <c r="J988" s="53"/>
      <c r="K988" s="53"/>
      <c r="L988" s="53"/>
      <c r="M988" s="53"/>
      <c r="N988" s="53"/>
      <c r="O988" s="53"/>
      <c r="P988" s="53"/>
      <c r="Q988" s="53"/>
      <c r="R988" s="53"/>
      <c r="S988" s="53"/>
      <c r="T988" s="53"/>
      <c r="U988" s="53"/>
      <c r="V988" s="53"/>
      <c r="W988" s="53"/>
      <c r="X988" s="53"/>
      <c r="Y988" s="53"/>
      <c r="Z988" s="53"/>
    </row>
    <row r="989" spans="1:26" ht="12.75" customHeight="1">
      <c r="A989" s="53"/>
      <c r="B989" s="60" t="s">
        <v>1935</v>
      </c>
      <c r="C989" s="61" t="s">
        <v>2240</v>
      </c>
      <c r="D989" s="60" t="s">
        <v>2241</v>
      </c>
      <c r="E989" s="60" t="s">
        <v>2242</v>
      </c>
      <c r="F989" s="60" t="s">
        <v>2320</v>
      </c>
      <c r="G989" s="60" t="s">
        <v>2321</v>
      </c>
      <c r="H989" s="64"/>
      <c r="I989" s="63"/>
      <c r="J989" s="53"/>
      <c r="K989" s="53"/>
      <c r="L989" s="53"/>
      <c r="M989" s="53"/>
      <c r="N989" s="53"/>
      <c r="O989" s="53"/>
      <c r="P989" s="53"/>
      <c r="Q989" s="53"/>
      <c r="R989" s="53"/>
      <c r="S989" s="53"/>
      <c r="T989" s="53"/>
      <c r="U989" s="53"/>
      <c r="V989" s="53"/>
      <c r="W989" s="53"/>
      <c r="X989" s="53"/>
      <c r="Y989" s="53"/>
      <c r="Z989" s="53"/>
    </row>
    <row r="990" spans="1:26" ht="12.75" customHeight="1">
      <c r="A990" s="53"/>
      <c r="B990" s="60" t="s">
        <v>1935</v>
      </c>
      <c r="C990" s="61" t="s">
        <v>2240</v>
      </c>
      <c r="D990" s="60" t="s">
        <v>2241</v>
      </c>
      <c r="E990" s="60" t="s">
        <v>2242</v>
      </c>
      <c r="F990" s="60" t="s">
        <v>2322</v>
      </c>
      <c r="G990" s="60" t="s">
        <v>2323</v>
      </c>
      <c r="H990" s="64"/>
      <c r="I990" s="63"/>
      <c r="J990" s="53"/>
      <c r="K990" s="53"/>
      <c r="L990" s="53"/>
      <c r="M990" s="53"/>
      <c r="N990" s="53"/>
      <c r="O990" s="53"/>
      <c r="P990" s="53"/>
      <c r="Q990" s="53"/>
      <c r="R990" s="53"/>
      <c r="S990" s="53"/>
      <c r="T990" s="53"/>
      <c r="U990" s="53"/>
      <c r="V990" s="53"/>
      <c r="W990" s="53"/>
      <c r="X990" s="53"/>
      <c r="Y990" s="53"/>
      <c r="Z990" s="53"/>
    </row>
    <row r="991" spans="1:26" ht="12.75" customHeight="1">
      <c r="A991" s="53"/>
      <c r="B991" s="60" t="s">
        <v>1935</v>
      </c>
      <c r="C991" s="61" t="s">
        <v>2240</v>
      </c>
      <c r="D991" s="60" t="s">
        <v>2241</v>
      </c>
      <c r="E991" s="60" t="s">
        <v>2242</v>
      </c>
      <c r="F991" s="60" t="s">
        <v>2324</v>
      </c>
      <c r="G991" s="60" t="s">
        <v>2325</v>
      </c>
      <c r="H991" s="64"/>
      <c r="I991" s="63"/>
      <c r="J991" s="53"/>
      <c r="K991" s="53"/>
      <c r="L991" s="53"/>
      <c r="M991" s="53"/>
      <c r="N991" s="53"/>
      <c r="O991" s="53"/>
      <c r="P991" s="53"/>
      <c r="Q991" s="53"/>
      <c r="R991" s="53"/>
      <c r="S991" s="53"/>
      <c r="T991" s="53"/>
      <c r="U991" s="53"/>
      <c r="V991" s="53"/>
      <c r="W991" s="53"/>
      <c r="X991" s="53"/>
      <c r="Y991" s="53"/>
      <c r="Z991" s="53"/>
    </row>
    <row r="992" spans="1:26" ht="12.75" customHeight="1">
      <c r="A992" s="53"/>
      <c r="B992" s="60" t="s">
        <v>1935</v>
      </c>
      <c r="C992" s="61" t="s">
        <v>2240</v>
      </c>
      <c r="D992" s="60" t="s">
        <v>2241</v>
      </c>
      <c r="E992" s="60" t="s">
        <v>2242</v>
      </c>
      <c r="F992" s="60" t="s">
        <v>2326</v>
      </c>
      <c r="G992" s="60" t="s">
        <v>2327</v>
      </c>
      <c r="H992" s="64"/>
      <c r="I992" s="63"/>
      <c r="J992" s="53"/>
      <c r="K992" s="53"/>
      <c r="L992" s="53"/>
      <c r="M992" s="53"/>
      <c r="N992" s="53"/>
      <c r="O992" s="53"/>
      <c r="P992" s="53"/>
      <c r="Q992" s="53"/>
      <c r="R992" s="53"/>
      <c r="S992" s="53"/>
      <c r="T992" s="53"/>
      <c r="U992" s="53"/>
      <c r="V992" s="53"/>
      <c r="W992" s="53"/>
      <c r="X992" s="53"/>
      <c r="Y992" s="53"/>
      <c r="Z992" s="53"/>
    </row>
    <row r="993" spans="1:26" ht="12.75" customHeight="1">
      <c r="A993" s="53"/>
      <c r="B993" s="60" t="s">
        <v>1935</v>
      </c>
      <c r="C993" s="61" t="s">
        <v>2240</v>
      </c>
      <c r="D993" s="60" t="s">
        <v>2241</v>
      </c>
      <c r="E993" s="60" t="s">
        <v>2242</v>
      </c>
      <c r="F993" s="60" t="s">
        <v>2328</v>
      </c>
      <c r="G993" s="60" t="s">
        <v>2329</v>
      </c>
      <c r="H993" s="64"/>
      <c r="I993" s="63"/>
      <c r="J993" s="53"/>
      <c r="K993" s="53"/>
      <c r="L993" s="53"/>
      <c r="M993" s="53"/>
      <c r="N993" s="53"/>
      <c r="O993" s="53"/>
      <c r="P993" s="53"/>
      <c r="Q993" s="53"/>
      <c r="R993" s="53"/>
      <c r="S993" s="53"/>
      <c r="T993" s="53"/>
      <c r="U993" s="53"/>
      <c r="V993" s="53"/>
      <c r="W993" s="53"/>
      <c r="X993" s="53"/>
      <c r="Y993" s="53"/>
      <c r="Z993" s="53"/>
    </row>
    <row r="994" spans="1:26" ht="12.75" customHeight="1">
      <c r="A994" s="53"/>
      <c r="B994" s="60" t="s">
        <v>1935</v>
      </c>
      <c r="C994" s="61" t="s">
        <v>2240</v>
      </c>
      <c r="D994" s="60" t="s">
        <v>2241</v>
      </c>
      <c r="E994" s="60" t="s">
        <v>2242</v>
      </c>
      <c r="F994" s="60" t="s">
        <v>2330</v>
      </c>
      <c r="G994" s="60" t="s">
        <v>2331</v>
      </c>
      <c r="H994" s="64"/>
      <c r="I994" s="63"/>
      <c r="J994" s="53"/>
      <c r="K994" s="53"/>
      <c r="L994" s="53"/>
      <c r="M994" s="53"/>
      <c r="N994" s="53"/>
      <c r="O994" s="53"/>
      <c r="P994" s="53"/>
      <c r="Q994" s="53"/>
      <c r="R994" s="53"/>
      <c r="S994" s="53"/>
      <c r="T994" s="53"/>
      <c r="U994" s="53"/>
      <c r="V994" s="53"/>
      <c r="W994" s="53"/>
      <c r="X994" s="53"/>
      <c r="Y994" s="53"/>
      <c r="Z994" s="53"/>
    </row>
    <row r="995" spans="1:26" ht="12.75" customHeight="1">
      <c r="A995" s="53"/>
      <c r="B995" s="60" t="s">
        <v>1935</v>
      </c>
      <c r="C995" s="61" t="s">
        <v>2240</v>
      </c>
      <c r="D995" s="60" t="s">
        <v>2241</v>
      </c>
      <c r="E995" s="60" t="s">
        <v>2242</v>
      </c>
      <c r="F995" s="60" t="s">
        <v>2332</v>
      </c>
      <c r="G995" s="60" t="s">
        <v>2333</v>
      </c>
      <c r="H995" s="64"/>
      <c r="I995" s="63"/>
      <c r="J995" s="53"/>
      <c r="K995" s="53"/>
      <c r="L995" s="53"/>
      <c r="M995" s="53"/>
      <c r="N995" s="53"/>
      <c r="O995" s="53"/>
      <c r="P995" s="53"/>
      <c r="Q995" s="53"/>
      <c r="R995" s="53"/>
      <c r="S995" s="53"/>
      <c r="T995" s="53"/>
      <c r="U995" s="53"/>
      <c r="V995" s="53"/>
      <c r="W995" s="53"/>
      <c r="X995" s="53"/>
      <c r="Y995" s="53"/>
      <c r="Z995" s="53"/>
    </row>
    <row r="996" spans="1:26" ht="12.75" customHeight="1">
      <c r="A996" s="53"/>
      <c r="B996" s="60" t="s">
        <v>1935</v>
      </c>
      <c r="C996" s="61" t="s">
        <v>2240</v>
      </c>
      <c r="D996" s="60" t="s">
        <v>2241</v>
      </c>
      <c r="E996" s="60" t="s">
        <v>2242</v>
      </c>
      <c r="F996" s="60" t="s">
        <v>2334</v>
      </c>
      <c r="G996" s="60" t="s">
        <v>2335</v>
      </c>
      <c r="H996" s="64"/>
      <c r="I996" s="63"/>
      <c r="J996" s="53"/>
      <c r="K996" s="53"/>
      <c r="L996" s="53"/>
      <c r="M996" s="53"/>
      <c r="N996" s="53"/>
      <c r="O996" s="53"/>
      <c r="P996" s="53"/>
      <c r="Q996" s="53"/>
      <c r="R996" s="53"/>
      <c r="S996" s="53"/>
      <c r="T996" s="53"/>
      <c r="U996" s="53"/>
      <c r="V996" s="53"/>
      <c r="W996" s="53"/>
      <c r="X996" s="53"/>
      <c r="Y996" s="53"/>
      <c r="Z996" s="53"/>
    </row>
    <row r="997" spans="1:26" ht="12.75" customHeight="1">
      <c r="A997" s="53"/>
      <c r="B997" s="60" t="s">
        <v>1935</v>
      </c>
      <c r="C997" s="61" t="s">
        <v>2240</v>
      </c>
      <c r="D997" s="60" t="s">
        <v>2241</v>
      </c>
      <c r="E997" s="60" t="s">
        <v>2242</v>
      </c>
      <c r="F997" s="60" t="s">
        <v>2336</v>
      </c>
      <c r="G997" s="60" t="s">
        <v>2337</v>
      </c>
      <c r="H997" s="64"/>
      <c r="I997" s="63"/>
      <c r="J997" s="53"/>
      <c r="K997" s="53"/>
      <c r="L997" s="53"/>
      <c r="M997" s="53"/>
      <c r="N997" s="53"/>
      <c r="O997" s="53"/>
      <c r="P997" s="53"/>
      <c r="Q997" s="53"/>
      <c r="R997" s="53"/>
      <c r="S997" s="53"/>
      <c r="T997" s="53"/>
      <c r="U997" s="53"/>
      <c r="V997" s="53"/>
      <c r="W997" s="53"/>
      <c r="X997" s="53"/>
      <c r="Y997" s="53"/>
      <c r="Z997" s="53"/>
    </row>
    <row r="998" spans="1:26" ht="12.75" customHeight="1">
      <c r="A998" s="53"/>
      <c r="B998" s="60" t="s">
        <v>1935</v>
      </c>
      <c r="C998" s="61" t="s">
        <v>2240</v>
      </c>
      <c r="D998" s="60" t="s">
        <v>2241</v>
      </c>
      <c r="E998" s="60" t="s">
        <v>2242</v>
      </c>
      <c r="F998" s="60" t="s">
        <v>2338</v>
      </c>
      <c r="G998" s="60" t="s">
        <v>2339</v>
      </c>
      <c r="H998" s="64"/>
      <c r="I998" s="63"/>
      <c r="J998" s="53"/>
      <c r="K998" s="53"/>
      <c r="L998" s="53"/>
      <c r="M998" s="53"/>
      <c r="N998" s="53"/>
      <c r="O998" s="53"/>
      <c r="P998" s="53"/>
      <c r="Q998" s="53"/>
      <c r="R998" s="53"/>
      <c r="S998" s="53"/>
      <c r="T998" s="53"/>
      <c r="U998" s="53"/>
      <c r="V998" s="53"/>
      <c r="W998" s="53"/>
      <c r="X998" s="53"/>
      <c r="Y998" s="53"/>
      <c r="Z998" s="53"/>
    </row>
    <row r="999" spans="1:26" ht="12.75" customHeight="1">
      <c r="A999" s="53"/>
      <c r="B999" s="60" t="s">
        <v>1935</v>
      </c>
      <c r="C999" s="61" t="s">
        <v>2240</v>
      </c>
      <c r="D999" s="60" t="s">
        <v>2241</v>
      </c>
      <c r="E999" s="60" t="s">
        <v>2242</v>
      </c>
      <c r="F999" s="60" t="s">
        <v>2340</v>
      </c>
      <c r="G999" s="60" t="s">
        <v>2341</v>
      </c>
      <c r="H999" s="64"/>
      <c r="I999" s="63"/>
      <c r="J999" s="53"/>
      <c r="K999" s="53"/>
      <c r="L999" s="53"/>
      <c r="M999" s="53"/>
      <c r="N999" s="53"/>
      <c r="O999" s="53"/>
      <c r="P999" s="53"/>
      <c r="Q999" s="53"/>
      <c r="R999" s="53"/>
      <c r="S999" s="53"/>
      <c r="T999" s="53"/>
      <c r="U999" s="53"/>
      <c r="V999" s="53"/>
      <c r="W999" s="53"/>
      <c r="X999" s="53"/>
      <c r="Y999" s="53"/>
      <c r="Z999" s="53"/>
    </row>
    <row r="1000" spans="1:26" ht="12.75" customHeight="1">
      <c r="A1000" s="53"/>
      <c r="B1000" s="60" t="s">
        <v>1935</v>
      </c>
      <c r="C1000" s="61" t="s">
        <v>2240</v>
      </c>
      <c r="D1000" s="60" t="s">
        <v>2241</v>
      </c>
      <c r="E1000" s="60" t="s">
        <v>2242</v>
      </c>
      <c r="F1000" s="60" t="s">
        <v>2342</v>
      </c>
      <c r="G1000" s="60" t="s">
        <v>2343</v>
      </c>
      <c r="H1000" s="64"/>
      <c r="I1000" s="63"/>
      <c r="J1000" s="53"/>
      <c r="K1000" s="53"/>
      <c r="L1000" s="53"/>
      <c r="M1000" s="53"/>
      <c r="N1000" s="53"/>
      <c r="O1000" s="53"/>
      <c r="P1000" s="53"/>
      <c r="Q1000" s="53"/>
      <c r="R1000" s="53"/>
      <c r="S1000" s="53"/>
      <c r="T1000" s="53"/>
      <c r="U1000" s="53"/>
      <c r="V1000" s="53"/>
      <c r="W1000" s="53"/>
      <c r="X1000" s="53"/>
      <c r="Y1000" s="53"/>
      <c r="Z1000" s="53"/>
    </row>
    <row r="1001" spans="1:26" ht="12.75" customHeight="1">
      <c r="A1001" s="53"/>
      <c r="B1001" s="60" t="s">
        <v>1935</v>
      </c>
      <c r="C1001" s="61" t="s">
        <v>2240</v>
      </c>
      <c r="D1001" s="60" t="s">
        <v>2241</v>
      </c>
      <c r="E1001" s="60" t="s">
        <v>2242</v>
      </c>
      <c r="F1001" s="60" t="s">
        <v>2344</v>
      </c>
      <c r="G1001" s="60" t="s">
        <v>2345</v>
      </c>
      <c r="H1001" s="64"/>
      <c r="I1001" s="63"/>
      <c r="J1001" s="53"/>
      <c r="K1001" s="53"/>
      <c r="L1001" s="53"/>
      <c r="M1001" s="53"/>
      <c r="N1001" s="53"/>
      <c r="O1001" s="53"/>
      <c r="P1001" s="53"/>
      <c r="Q1001" s="53"/>
      <c r="R1001" s="53"/>
      <c r="S1001" s="53"/>
      <c r="T1001" s="53"/>
      <c r="U1001" s="53"/>
      <c r="V1001" s="53"/>
      <c r="W1001" s="53"/>
      <c r="X1001" s="53"/>
      <c r="Y1001" s="53"/>
      <c r="Z1001" s="53"/>
    </row>
    <row r="1002" spans="1:26" ht="12.75" customHeight="1">
      <c r="A1002" s="53"/>
      <c r="B1002" s="60" t="s">
        <v>1935</v>
      </c>
      <c r="C1002" s="61" t="s">
        <v>2240</v>
      </c>
      <c r="D1002" s="60" t="s">
        <v>2241</v>
      </c>
      <c r="E1002" s="60" t="s">
        <v>2242</v>
      </c>
      <c r="F1002" s="60" t="s">
        <v>2346</v>
      </c>
      <c r="G1002" s="60" t="s">
        <v>2347</v>
      </c>
      <c r="H1002" s="64"/>
      <c r="I1002" s="63"/>
      <c r="J1002" s="53"/>
      <c r="K1002" s="53"/>
      <c r="L1002" s="53"/>
      <c r="M1002" s="53"/>
      <c r="N1002" s="53"/>
      <c r="O1002" s="53"/>
      <c r="P1002" s="53"/>
      <c r="Q1002" s="53"/>
      <c r="R1002" s="53"/>
      <c r="S1002" s="53"/>
      <c r="T1002" s="53"/>
      <c r="U1002" s="53"/>
      <c r="V1002" s="53"/>
      <c r="W1002" s="53"/>
      <c r="X1002" s="53"/>
      <c r="Y1002" s="53"/>
      <c r="Z1002" s="53"/>
    </row>
    <row r="1003" spans="1:26" ht="12.75" customHeight="1">
      <c r="A1003" s="53"/>
      <c r="B1003" s="60" t="s">
        <v>1935</v>
      </c>
      <c r="C1003" s="61" t="s">
        <v>2240</v>
      </c>
      <c r="D1003" s="60" t="s">
        <v>2241</v>
      </c>
      <c r="E1003" s="60" t="s">
        <v>2242</v>
      </c>
      <c r="F1003" s="60" t="s">
        <v>2348</v>
      </c>
      <c r="G1003" s="60" t="s">
        <v>2349</v>
      </c>
      <c r="H1003" s="64"/>
      <c r="I1003" s="63"/>
      <c r="J1003" s="53"/>
      <c r="K1003" s="53"/>
      <c r="L1003" s="53"/>
      <c r="M1003" s="53"/>
      <c r="N1003" s="53"/>
      <c r="O1003" s="53"/>
      <c r="P1003" s="53"/>
      <c r="Q1003" s="53"/>
      <c r="R1003" s="53"/>
      <c r="S1003" s="53"/>
      <c r="T1003" s="53"/>
      <c r="U1003" s="53"/>
      <c r="V1003" s="53"/>
      <c r="W1003" s="53"/>
      <c r="X1003" s="53"/>
      <c r="Y1003" s="53"/>
      <c r="Z1003" s="53"/>
    </row>
    <row r="1004" spans="1:26" ht="12.75" customHeight="1">
      <c r="A1004" s="53"/>
      <c r="B1004" s="60" t="s">
        <v>1935</v>
      </c>
      <c r="C1004" s="61" t="s">
        <v>2240</v>
      </c>
      <c r="D1004" s="60" t="s">
        <v>2241</v>
      </c>
      <c r="E1004" s="60" t="s">
        <v>2242</v>
      </c>
      <c r="F1004" s="60" t="s">
        <v>2350</v>
      </c>
      <c r="G1004" s="60" t="s">
        <v>2351</v>
      </c>
      <c r="H1004" s="64"/>
      <c r="I1004" s="63"/>
      <c r="J1004" s="53"/>
      <c r="K1004" s="53"/>
      <c r="L1004" s="53"/>
      <c r="M1004" s="53"/>
      <c r="N1004" s="53"/>
      <c r="O1004" s="53"/>
      <c r="P1004" s="53"/>
      <c r="Q1004" s="53"/>
      <c r="R1004" s="53"/>
      <c r="S1004" s="53"/>
      <c r="T1004" s="53"/>
      <c r="U1004" s="53"/>
      <c r="V1004" s="53"/>
      <c r="W1004" s="53"/>
      <c r="X1004" s="53"/>
      <c r="Y1004" s="53"/>
      <c r="Z1004" s="53"/>
    </row>
    <row r="1005" spans="1:26" ht="12.75" customHeight="1">
      <c r="A1005" s="53"/>
      <c r="B1005" s="60" t="s">
        <v>1935</v>
      </c>
      <c r="C1005" s="61" t="s">
        <v>2240</v>
      </c>
      <c r="D1005" s="60" t="s">
        <v>2241</v>
      </c>
      <c r="E1005" s="60" t="s">
        <v>2242</v>
      </c>
      <c r="F1005" s="60" t="s">
        <v>2352</v>
      </c>
      <c r="G1005" s="60" t="s">
        <v>2353</v>
      </c>
      <c r="H1005" s="64"/>
      <c r="I1005" s="63"/>
      <c r="J1005" s="53"/>
      <c r="K1005" s="53"/>
      <c r="L1005" s="53"/>
      <c r="M1005" s="53"/>
      <c r="N1005" s="53"/>
      <c r="O1005" s="53"/>
      <c r="P1005" s="53"/>
      <c r="Q1005" s="53"/>
      <c r="R1005" s="53"/>
      <c r="S1005" s="53"/>
      <c r="T1005" s="53"/>
      <c r="U1005" s="53"/>
      <c r="V1005" s="53"/>
      <c r="W1005" s="53"/>
      <c r="X1005" s="53"/>
      <c r="Y1005" s="53"/>
      <c r="Z1005" s="53"/>
    </row>
    <row r="1006" spans="1:26" ht="12.75" customHeight="1">
      <c r="A1006" s="53"/>
      <c r="B1006" s="60" t="s">
        <v>1935</v>
      </c>
      <c r="C1006" s="61" t="s">
        <v>2240</v>
      </c>
      <c r="D1006" s="60" t="s">
        <v>2241</v>
      </c>
      <c r="E1006" s="60" t="s">
        <v>2242</v>
      </c>
      <c r="F1006" s="60" t="s">
        <v>2354</v>
      </c>
      <c r="G1006" s="60" t="s">
        <v>2355</v>
      </c>
      <c r="H1006" s="64"/>
      <c r="I1006" s="63"/>
      <c r="J1006" s="53"/>
      <c r="K1006" s="53"/>
      <c r="L1006" s="53"/>
      <c r="M1006" s="53"/>
      <c r="N1006" s="53"/>
      <c r="O1006" s="53"/>
      <c r="P1006" s="53"/>
      <c r="Q1006" s="53"/>
      <c r="R1006" s="53"/>
      <c r="S1006" s="53"/>
      <c r="T1006" s="53"/>
      <c r="U1006" s="53"/>
      <c r="V1006" s="53"/>
      <c r="W1006" s="53"/>
      <c r="X1006" s="53"/>
      <c r="Y1006" s="53"/>
      <c r="Z1006" s="53"/>
    </row>
    <row r="1007" spans="1:26" ht="12.75" customHeight="1">
      <c r="A1007" s="53"/>
      <c r="B1007" s="60" t="s">
        <v>1935</v>
      </c>
      <c r="C1007" s="61" t="s">
        <v>2240</v>
      </c>
      <c r="D1007" s="60" t="s">
        <v>2241</v>
      </c>
      <c r="E1007" s="60" t="s">
        <v>2242</v>
      </c>
      <c r="F1007" s="60" t="s">
        <v>2356</v>
      </c>
      <c r="G1007" s="60" t="s">
        <v>2357</v>
      </c>
      <c r="H1007" s="64"/>
      <c r="I1007" s="63"/>
      <c r="J1007" s="53"/>
      <c r="K1007" s="53"/>
      <c r="L1007" s="53"/>
      <c r="M1007" s="53"/>
      <c r="N1007" s="53"/>
      <c r="O1007" s="53"/>
      <c r="P1007" s="53"/>
      <c r="Q1007" s="53"/>
      <c r="R1007" s="53"/>
      <c r="S1007" s="53"/>
      <c r="T1007" s="53"/>
      <c r="U1007" s="53"/>
      <c r="V1007" s="53"/>
      <c r="W1007" s="53"/>
      <c r="X1007" s="53"/>
      <c r="Y1007" s="53"/>
      <c r="Z1007" s="53"/>
    </row>
    <row r="1008" spans="1:26" ht="12.75" customHeight="1">
      <c r="A1008" s="53"/>
      <c r="B1008" s="60" t="s">
        <v>1935</v>
      </c>
      <c r="C1008" s="61" t="s">
        <v>2240</v>
      </c>
      <c r="D1008" s="60" t="s">
        <v>2241</v>
      </c>
      <c r="E1008" s="60" t="s">
        <v>2242</v>
      </c>
      <c r="F1008" s="60" t="s">
        <v>456</v>
      </c>
      <c r="G1008" s="60" t="s">
        <v>2358</v>
      </c>
      <c r="H1008" s="64"/>
      <c r="I1008" s="63"/>
      <c r="J1008" s="53"/>
      <c r="K1008" s="53"/>
      <c r="L1008" s="53"/>
      <c r="M1008" s="53"/>
      <c r="N1008" s="53"/>
      <c r="O1008" s="53"/>
      <c r="P1008" s="53"/>
      <c r="Q1008" s="53"/>
      <c r="R1008" s="53"/>
      <c r="S1008" s="53"/>
      <c r="T1008" s="53"/>
      <c r="U1008" s="53"/>
      <c r="V1008" s="53"/>
      <c r="W1008" s="53"/>
      <c r="X1008" s="53"/>
      <c r="Y1008" s="53"/>
      <c r="Z1008" s="53"/>
    </row>
    <row r="1009" spans="1:26" ht="12.75" customHeight="1">
      <c r="A1009" s="53"/>
      <c r="B1009" s="60" t="s">
        <v>1935</v>
      </c>
      <c r="C1009" s="61" t="s">
        <v>2240</v>
      </c>
      <c r="D1009" s="60" t="s">
        <v>2241</v>
      </c>
      <c r="E1009" s="60" t="s">
        <v>2242</v>
      </c>
      <c r="F1009" s="60" t="s">
        <v>2359</v>
      </c>
      <c r="G1009" s="60" t="s">
        <v>2360</v>
      </c>
      <c r="H1009" s="64"/>
      <c r="I1009" s="63"/>
      <c r="J1009" s="53"/>
      <c r="K1009" s="53"/>
      <c r="L1009" s="53"/>
      <c r="M1009" s="53"/>
      <c r="N1009" s="53"/>
      <c r="O1009" s="53"/>
      <c r="P1009" s="53"/>
      <c r="Q1009" s="53"/>
      <c r="R1009" s="53"/>
      <c r="S1009" s="53"/>
      <c r="T1009" s="53"/>
      <c r="U1009" s="53"/>
      <c r="V1009" s="53"/>
      <c r="W1009" s="53"/>
      <c r="X1009" s="53"/>
      <c r="Y1009" s="53"/>
      <c r="Z1009" s="53"/>
    </row>
    <row r="1010" spans="1:26" ht="12.75" customHeight="1">
      <c r="A1010" s="53"/>
      <c r="B1010" s="60" t="s">
        <v>1935</v>
      </c>
      <c r="C1010" s="61" t="s">
        <v>2240</v>
      </c>
      <c r="D1010" s="60" t="s">
        <v>2241</v>
      </c>
      <c r="E1010" s="60" t="s">
        <v>2242</v>
      </c>
      <c r="F1010" s="60" t="s">
        <v>2361</v>
      </c>
      <c r="G1010" s="60" t="s">
        <v>2362</v>
      </c>
      <c r="H1010" s="64"/>
      <c r="I1010" s="63"/>
      <c r="J1010" s="53"/>
      <c r="K1010" s="53"/>
      <c r="L1010" s="53"/>
      <c r="M1010" s="53"/>
      <c r="N1010" s="53"/>
      <c r="O1010" s="53"/>
      <c r="P1010" s="53"/>
      <c r="Q1010" s="53"/>
      <c r="R1010" s="53"/>
      <c r="S1010" s="53"/>
      <c r="T1010" s="53"/>
      <c r="U1010" s="53"/>
      <c r="V1010" s="53"/>
      <c r="W1010" s="53"/>
      <c r="X1010" s="53"/>
      <c r="Y1010" s="53"/>
      <c r="Z1010" s="53"/>
    </row>
    <row r="1011" spans="1:26" ht="12.75" customHeight="1">
      <c r="A1011" s="53"/>
      <c r="B1011" s="60" t="s">
        <v>1935</v>
      </c>
      <c r="C1011" s="61" t="s">
        <v>2240</v>
      </c>
      <c r="D1011" s="60" t="s">
        <v>2241</v>
      </c>
      <c r="E1011" s="60" t="s">
        <v>2242</v>
      </c>
      <c r="F1011" s="60" t="s">
        <v>2363</v>
      </c>
      <c r="G1011" s="60" t="s">
        <v>2364</v>
      </c>
      <c r="H1011" s="64"/>
      <c r="I1011" s="63"/>
      <c r="J1011" s="53"/>
      <c r="K1011" s="53"/>
      <c r="L1011" s="53"/>
      <c r="M1011" s="53"/>
      <c r="N1011" s="53"/>
      <c r="O1011" s="53"/>
      <c r="P1011" s="53"/>
      <c r="Q1011" s="53"/>
      <c r="R1011" s="53"/>
      <c r="S1011" s="53"/>
      <c r="T1011" s="53"/>
      <c r="U1011" s="53"/>
      <c r="V1011" s="53"/>
      <c r="W1011" s="53"/>
      <c r="X1011" s="53"/>
      <c r="Y1011" s="53"/>
      <c r="Z1011" s="53"/>
    </row>
    <row r="1012" spans="1:26" ht="12.75" customHeight="1">
      <c r="A1012" s="53"/>
      <c r="B1012" s="60" t="s">
        <v>1935</v>
      </c>
      <c r="C1012" s="61" t="s">
        <v>2240</v>
      </c>
      <c r="D1012" s="60" t="s">
        <v>2241</v>
      </c>
      <c r="E1012" s="60" t="s">
        <v>2242</v>
      </c>
      <c r="F1012" s="60" t="s">
        <v>2365</v>
      </c>
      <c r="G1012" s="60" t="s">
        <v>2366</v>
      </c>
      <c r="H1012" s="64"/>
      <c r="I1012" s="63"/>
      <c r="J1012" s="53"/>
      <c r="K1012" s="53"/>
      <c r="L1012" s="53"/>
      <c r="M1012" s="53"/>
      <c r="N1012" s="53"/>
      <c r="O1012" s="53"/>
      <c r="P1012" s="53"/>
      <c r="Q1012" s="53"/>
      <c r="R1012" s="53"/>
      <c r="S1012" s="53"/>
      <c r="T1012" s="53"/>
      <c r="U1012" s="53"/>
      <c r="V1012" s="53"/>
      <c r="W1012" s="53"/>
      <c r="X1012" s="53"/>
      <c r="Y1012" s="53"/>
      <c r="Z1012" s="53"/>
    </row>
    <row r="1013" spans="1:26" ht="12.75" customHeight="1">
      <c r="A1013" s="53"/>
      <c r="B1013" s="60" t="s">
        <v>1935</v>
      </c>
      <c r="C1013" s="61" t="s">
        <v>2240</v>
      </c>
      <c r="D1013" s="60" t="s">
        <v>2241</v>
      </c>
      <c r="E1013" s="60" t="s">
        <v>2242</v>
      </c>
      <c r="F1013" s="60" t="s">
        <v>2367</v>
      </c>
      <c r="G1013" s="60" t="s">
        <v>2368</v>
      </c>
      <c r="H1013" s="64"/>
      <c r="I1013" s="63"/>
      <c r="J1013" s="53"/>
      <c r="K1013" s="53"/>
      <c r="L1013" s="53"/>
      <c r="M1013" s="53"/>
      <c r="N1013" s="53"/>
      <c r="O1013" s="53"/>
      <c r="P1013" s="53"/>
      <c r="Q1013" s="53"/>
      <c r="R1013" s="53"/>
      <c r="S1013" s="53"/>
      <c r="T1013" s="53"/>
      <c r="U1013" s="53"/>
      <c r="V1013" s="53"/>
      <c r="W1013" s="53"/>
      <c r="X1013" s="53"/>
      <c r="Y1013" s="53"/>
      <c r="Z1013" s="53"/>
    </row>
    <row r="1014" spans="1:26" ht="12.75" customHeight="1">
      <c r="A1014" s="53"/>
      <c r="B1014" s="60" t="s">
        <v>1935</v>
      </c>
      <c r="C1014" s="61" t="s">
        <v>2240</v>
      </c>
      <c r="D1014" s="60" t="s">
        <v>2369</v>
      </c>
      <c r="E1014" s="60" t="s">
        <v>2370</v>
      </c>
      <c r="F1014" s="60" t="s">
        <v>2369</v>
      </c>
      <c r="G1014" s="60" t="s">
        <v>2371</v>
      </c>
      <c r="H1014" s="64" t="s">
        <v>2369</v>
      </c>
      <c r="I1014" s="63" t="s">
        <v>2372</v>
      </c>
      <c r="J1014" s="53"/>
      <c r="K1014" s="53"/>
      <c r="L1014" s="53"/>
      <c r="M1014" s="53"/>
      <c r="N1014" s="53"/>
      <c r="O1014" s="53"/>
      <c r="P1014" s="53"/>
      <c r="Q1014" s="53"/>
      <c r="R1014" s="53"/>
      <c r="S1014" s="53"/>
      <c r="T1014" s="53"/>
      <c r="U1014" s="53"/>
      <c r="V1014" s="53"/>
      <c r="W1014" s="53"/>
      <c r="X1014" s="53"/>
      <c r="Y1014" s="53"/>
      <c r="Z1014" s="53"/>
    </row>
    <row r="1015" spans="1:26" ht="12.75" customHeight="1">
      <c r="A1015" s="53"/>
      <c r="B1015" s="60" t="s">
        <v>1935</v>
      </c>
      <c r="C1015" s="61" t="s">
        <v>2240</v>
      </c>
      <c r="D1015" s="60" t="s">
        <v>2369</v>
      </c>
      <c r="E1015" s="60" t="s">
        <v>2370</v>
      </c>
      <c r="F1015" s="60" t="s">
        <v>2369</v>
      </c>
      <c r="G1015" s="60" t="s">
        <v>2371</v>
      </c>
      <c r="H1015" s="64" t="s">
        <v>2373</v>
      </c>
      <c r="I1015" s="63" t="s">
        <v>2374</v>
      </c>
      <c r="J1015" s="53"/>
      <c r="K1015" s="53"/>
      <c r="L1015" s="53"/>
      <c r="M1015" s="53"/>
      <c r="N1015" s="53"/>
      <c r="O1015" s="53"/>
      <c r="P1015" s="53"/>
      <c r="Q1015" s="53"/>
      <c r="R1015" s="53"/>
      <c r="S1015" s="53"/>
      <c r="T1015" s="53"/>
      <c r="U1015" s="53"/>
      <c r="V1015" s="53"/>
      <c r="W1015" s="53"/>
      <c r="X1015" s="53"/>
      <c r="Y1015" s="53"/>
      <c r="Z1015" s="53"/>
    </row>
    <row r="1016" spans="1:26" ht="12.75" customHeight="1">
      <c r="A1016" s="53"/>
      <c r="B1016" s="60" t="s">
        <v>1935</v>
      </c>
      <c r="C1016" s="61" t="s">
        <v>2240</v>
      </c>
      <c r="D1016" s="60" t="s">
        <v>2369</v>
      </c>
      <c r="E1016" s="60" t="s">
        <v>2370</v>
      </c>
      <c r="F1016" s="60" t="s">
        <v>2375</v>
      </c>
      <c r="G1016" s="60" t="s">
        <v>2376</v>
      </c>
      <c r="H1016" s="64"/>
      <c r="I1016" s="63"/>
      <c r="J1016" s="53"/>
      <c r="K1016" s="53"/>
      <c r="L1016" s="53"/>
      <c r="M1016" s="53"/>
      <c r="N1016" s="53"/>
      <c r="O1016" s="53"/>
      <c r="P1016" s="53"/>
      <c r="Q1016" s="53"/>
      <c r="R1016" s="53"/>
      <c r="S1016" s="53"/>
      <c r="T1016" s="53"/>
      <c r="U1016" s="53"/>
      <c r="V1016" s="53"/>
      <c r="W1016" s="53"/>
      <c r="X1016" s="53"/>
      <c r="Y1016" s="53"/>
      <c r="Z1016" s="53"/>
    </row>
    <row r="1017" spans="1:26" ht="12.75" customHeight="1">
      <c r="A1017" s="53"/>
      <c r="B1017" s="60" t="s">
        <v>1935</v>
      </c>
      <c r="C1017" s="61" t="s">
        <v>2240</v>
      </c>
      <c r="D1017" s="60" t="s">
        <v>2369</v>
      </c>
      <c r="E1017" s="60" t="s">
        <v>2370</v>
      </c>
      <c r="F1017" s="60" t="s">
        <v>2377</v>
      </c>
      <c r="G1017" s="60" t="s">
        <v>2378</v>
      </c>
      <c r="H1017" s="64"/>
      <c r="I1017" s="63"/>
      <c r="J1017" s="53"/>
      <c r="K1017" s="53"/>
      <c r="L1017" s="53"/>
      <c r="M1017" s="53"/>
      <c r="N1017" s="53"/>
      <c r="O1017" s="53"/>
      <c r="P1017" s="53"/>
      <c r="Q1017" s="53"/>
      <c r="R1017" s="53"/>
      <c r="S1017" s="53"/>
      <c r="T1017" s="53"/>
      <c r="U1017" s="53"/>
      <c r="V1017" s="53"/>
      <c r="W1017" s="53"/>
      <c r="X1017" s="53"/>
      <c r="Y1017" s="53"/>
      <c r="Z1017" s="53"/>
    </row>
    <row r="1018" spans="1:26" ht="12.75" customHeight="1">
      <c r="A1018" s="53"/>
      <c r="B1018" s="60" t="s">
        <v>1935</v>
      </c>
      <c r="C1018" s="61" t="s">
        <v>2240</v>
      </c>
      <c r="D1018" s="60" t="s">
        <v>2369</v>
      </c>
      <c r="E1018" s="60" t="s">
        <v>2370</v>
      </c>
      <c r="F1018" s="60" t="s">
        <v>2379</v>
      </c>
      <c r="G1018" s="60" t="s">
        <v>2380</v>
      </c>
      <c r="H1018" s="64"/>
      <c r="I1018" s="63"/>
      <c r="J1018" s="53"/>
      <c r="K1018" s="53"/>
      <c r="L1018" s="53"/>
      <c r="M1018" s="53"/>
      <c r="N1018" s="53"/>
      <c r="O1018" s="53"/>
      <c r="P1018" s="53"/>
      <c r="Q1018" s="53"/>
      <c r="R1018" s="53"/>
      <c r="S1018" s="53"/>
      <c r="T1018" s="53"/>
      <c r="U1018" s="53"/>
      <c r="V1018" s="53"/>
      <c r="W1018" s="53"/>
      <c r="X1018" s="53"/>
      <c r="Y1018" s="53"/>
      <c r="Z1018" s="53"/>
    </row>
    <row r="1019" spans="1:26" ht="12.75" customHeight="1">
      <c r="A1019" s="53"/>
      <c r="B1019" s="60" t="s">
        <v>1935</v>
      </c>
      <c r="C1019" s="61" t="s">
        <v>2240</v>
      </c>
      <c r="D1019" s="60" t="s">
        <v>2369</v>
      </c>
      <c r="E1019" s="60" t="s">
        <v>2370</v>
      </c>
      <c r="F1019" s="60" t="s">
        <v>2381</v>
      </c>
      <c r="G1019" s="60" t="s">
        <v>2382</v>
      </c>
      <c r="H1019" s="64"/>
      <c r="I1019" s="63"/>
      <c r="J1019" s="53"/>
      <c r="K1019" s="53"/>
      <c r="L1019" s="53"/>
      <c r="M1019" s="53"/>
      <c r="N1019" s="53"/>
      <c r="O1019" s="53"/>
      <c r="P1019" s="53"/>
      <c r="Q1019" s="53"/>
      <c r="R1019" s="53"/>
      <c r="S1019" s="53"/>
      <c r="T1019" s="53"/>
      <c r="U1019" s="53"/>
      <c r="V1019" s="53"/>
      <c r="W1019" s="53"/>
      <c r="X1019" s="53"/>
      <c r="Y1019" s="53"/>
      <c r="Z1019" s="53"/>
    </row>
    <row r="1020" spans="1:26" ht="12.75" customHeight="1">
      <c r="A1020" s="53"/>
      <c r="B1020" s="60" t="s">
        <v>1935</v>
      </c>
      <c r="C1020" s="61" t="s">
        <v>2240</v>
      </c>
      <c r="D1020" s="60" t="s">
        <v>2369</v>
      </c>
      <c r="E1020" s="60" t="s">
        <v>2370</v>
      </c>
      <c r="F1020" s="60" t="s">
        <v>2383</v>
      </c>
      <c r="G1020" s="60" t="s">
        <v>2384</v>
      </c>
      <c r="H1020" s="64"/>
      <c r="I1020" s="63"/>
      <c r="J1020" s="53"/>
      <c r="K1020" s="53"/>
      <c r="L1020" s="53"/>
      <c r="M1020" s="53"/>
      <c r="N1020" s="53"/>
      <c r="O1020" s="53"/>
      <c r="P1020" s="53"/>
      <c r="Q1020" s="53"/>
      <c r="R1020" s="53"/>
      <c r="S1020" s="53"/>
      <c r="T1020" s="53"/>
      <c r="U1020" s="53"/>
      <c r="V1020" s="53"/>
      <c r="W1020" s="53"/>
      <c r="X1020" s="53"/>
      <c r="Y1020" s="53"/>
      <c r="Z1020" s="53"/>
    </row>
    <row r="1021" spans="1:26" ht="12.75" customHeight="1">
      <c r="A1021" s="53"/>
      <c r="B1021" s="60" t="s">
        <v>1935</v>
      </c>
      <c r="C1021" s="61" t="s">
        <v>2240</v>
      </c>
      <c r="D1021" s="60" t="s">
        <v>2369</v>
      </c>
      <c r="E1021" s="60" t="s">
        <v>2370</v>
      </c>
      <c r="F1021" s="60" t="s">
        <v>2385</v>
      </c>
      <c r="G1021" s="60" t="s">
        <v>2386</v>
      </c>
      <c r="H1021" s="64"/>
      <c r="I1021" s="63"/>
      <c r="J1021" s="53"/>
      <c r="K1021" s="53"/>
      <c r="L1021" s="53"/>
      <c r="M1021" s="53"/>
      <c r="N1021" s="53"/>
      <c r="O1021" s="53"/>
      <c r="P1021" s="53"/>
      <c r="Q1021" s="53"/>
      <c r="R1021" s="53"/>
      <c r="S1021" s="53"/>
      <c r="T1021" s="53"/>
      <c r="U1021" s="53"/>
      <c r="V1021" s="53"/>
      <c r="W1021" s="53"/>
      <c r="X1021" s="53"/>
      <c r="Y1021" s="53"/>
      <c r="Z1021" s="53"/>
    </row>
    <row r="1022" spans="1:26" ht="12.75" customHeight="1">
      <c r="A1022" s="53"/>
      <c r="B1022" s="60" t="s">
        <v>1935</v>
      </c>
      <c r="C1022" s="61" t="s">
        <v>2240</v>
      </c>
      <c r="D1022" s="60" t="s">
        <v>2387</v>
      </c>
      <c r="E1022" s="60" t="s">
        <v>2388</v>
      </c>
      <c r="F1022" s="60" t="s">
        <v>2389</v>
      </c>
      <c r="G1022" s="60" t="s">
        <v>2390</v>
      </c>
      <c r="H1022" s="64"/>
      <c r="I1022" s="63"/>
      <c r="J1022" s="53"/>
      <c r="K1022" s="53"/>
      <c r="L1022" s="53"/>
      <c r="M1022" s="53"/>
      <c r="N1022" s="53"/>
      <c r="O1022" s="53"/>
      <c r="P1022" s="53"/>
      <c r="Q1022" s="53"/>
      <c r="R1022" s="53"/>
      <c r="S1022" s="53"/>
      <c r="T1022" s="53"/>
      <c r="U1022" s="53"/>
      <c r="V1022" s="53"/>
      <c r="W1022" s="53"/>
      <c r="X1022" s="53"/>
      <c r="Y1022" s="53"/>
      <c r="Z1022" s="53"/>
    </row>
    <row r="1023" spans="1:26" ht="12.75" customHeight="1">
      <c r="A1023" s="53"/>
      <c r="B1023" s="60" t="s">
        <v>1935</v>
      </c>
      <c r="C1023" s="61" t="s">
        <v>2240</v>
      </c>
      <c r="D1023" s="60" t="s">
        <v>2387</v>
      </c>
      <c r="E1023" s="60" t="s">
        <v>2388</v>
      </c>
      <c r="F1023" s="60" t="s">
        <v>2391</v>
      </c>
      <c r="G1023" s="60" t="s">
        <v>2392</v>
      </c>
      <c r="H1023" s="64"/>
      <c r="I1023" s="63"/>
      <c r="J1023" s="53"/>
      <c r="K1023" s="53"/>
      <c r="L1023" s="53"/>
      <c r="M1023" s="53"/>
      <c r="N1023" s="53"/>
      <c r="O1023" s="53"/>
      <c r="P1023" s="53"/>
      <c r="Q1023" s="53"/>
      <c r="R1023" s="53"/>
      <c r="S1023" s="53"/>
      <c r="T1023" s="53"/>
      <c r="U1023" s="53"/>
      <c r="V1023" s="53"/>
      <c r="W1023" s="53"/>
      <c r="X1023" s="53"/>
      <c r="Y1023" s="53"/>
      <c r="Z1023" s="53"/>
    </row>
    <row r="1024" spans="1:26" ht="12.75" customHeight="1">
      <c r="A1024" s="53"/>
      <c r="B1024" s="60" t="s">
        <v>1935</v>
      </c>
      <c r="C1024" s="61" t="s">
        <v>2240</v>
      </c>
      <c r="D1024" s="60" t="s">
        <v>2387</v>
      </c>
      <c r="E1024" s="60" t="s">
        <v>2388</v>
      </c>
      <c r="F1024" s="60" t="s">
        <v>2393</v>
      </c>
      <c r="G1024" s="60" t="s">
        <v>2394</v>
      </c>
      <c r="H1024" s="64"/>
      <c r="I1024" s="63"/>
      <c r="J1024" s="53"/>
      <c r="K1024" s="53"/>
      <c r="L1024" s="53"/>
      <c r="M1024" s="53"/>
      <c r="N1024" s="53"/>
      <c r="O1024" s="53"/>
      <c r="P1024" s="53"/>
      <c r="Q1024" s="53"/>
      <c r="R1024" s="53"/>
      <c r="S1024" s="53"/>
      <c r="T1024" s="53"/>
      <c r="U1024" s="53"/>
      <c r="V1024" s="53"/>
      <c r="W1024" s="53"/>
      <c r="X1024" s="53"/>
      <c r="Y1024" s="53"/>
      <c r="Z1024" s="53"/>
    </row>
    <row r="1025" spans="1:26" ht="12.75" customHeight="1">
      <c r="A1025" s="53"/>
      <c r="B1025" s="60" t="s">
        <v>1935</v>
      </c>
      <c r="C1025" s="61" t="s">
        <v>2240</v>
      </c>
      <c r="D1025" s="60" t="s">
        <v>2387</v>
      </c>
      <c r="E1025" s="60" t="s">
        <v>2388</v>
      </c>
      <c r="F1025" s="60" t="s">
        <v>2395</v>
      </c>
      <c r="G1025" s="60" t="s">
        <v>2396</v>
      </c>
      <c r="H1025" s="64"/>
      <c r="I1025" s="63"/>
      <c r="J1025" s="53"/>
      <c r="K1025" s="53"/>
      <c r="L1025" s="53"/>
      <c r="M1025" s="53"/>
      <c r="N1025" s="53"/>
      <c r="O1025" s="53"/>
      <c r="P1025" s="53"/>
      <c r="Q1025" s="53"/>
      <c r="R1025" s="53"/>
      <c r="S1025" s="53"/>
      <c r="T1025" s="53"/>
      <c r="U1025" s="53"/>
      <c r="V1025" s="53"/>
      <c r="W1025" s="53"/>
      <c r="X1025" s="53"/>
      <c r="Y1025" s="53"/>
      <c r="Z1025" s="53"/>
    </row>
    <row r="1026" spans="1:26" ht="12.75" customHeight="1">
      <c r="A1026" s="53"/>
      <c r="B1026" s="60" t="s">
        <v>1935</v>
      </c>
      <c r="C1026" s="61" t="s">
        <v>2240</v>
      </c>
      <c r="D1026" s="60" t="s">
        <v>2387</v>
      </c>
      <c r="E1026" s="60" t="s">
        <v>2388</v>
      </c>
      <c r="F1026" s="60" t="s">
        <v>2397</v>
      </c>
      <c r="G1026" s="60" t="s">
        <v>2398</v>
      </c>
      <c r="H1026" s="64"/>
      <c r="I1026" s="63"/>
      <c r="J1026" s="53"/>
      <c r="K1026" s="53"/>
      <c r="L1026" s="53"/>
      <c r="M1026" s="53"/>
      <c r="N1026" s="53"/>
      <c r="O1026" s="53"/>
      <c r="P1026" s="53"/>
      <c r="Q1026" s="53"/>
      <c r="R1026" s="53"/>
      <c r="S1026" s="53"/>
      <c r="T1026" s="53"/>
      <c r="U1026" s="53"/>
      <c r="V1026" s="53"/>
      <c r="W1026" s="53"/>
      <c r="X1026" s="53"/>
      <c r="Y1026" s="53"/>
      <c r="Z1026" s="53"/>
    </row>
    <row r="1027" spans="1:26" ht="12.75" customHeight="1">
      <c r="A1027" s="53"/>
      <c r="B1027" s="60" t="s">
        <v>1935</v>
      </c>
      <c r="C1027" s="61" t="s">
        <v>2240</v>
      </c>
      <c r="D1027" s="60" t="s">
        <v>2387</v>
      </c>
      <c r="E1027" s="60" t="s">
        <v>2388</v>
      </c>
      <c r="F1027" s="60" t="s">
        <v>2399</v>
      </c>
      <c r="G1027" s="60" t="s">
        <v>2400</v>
      </c>
      <c r="H1027" s="64"/>
      <c r="I1027" s="63"/>
      <c r="J1027" s="53"/>
      <c r="K1027" s="53"/>
      <c r="L1027" s="53"/>
      <c r="M1027" s="53"/>
      <c r="N1027" s="53"/>
      <c r="O1027" s="53"/>
      <c r="P1027" s="53"/>
      <c r="Q1027" s="53"/>
      <c r="R1027" s="53"/>
      <c r="S1027" s="53"/>
      <c r="T1027" s="53"/>
      <c r="U1027" s="53"/>
      <c r="V1027" s="53"/>
      <c r="W1027" s="53"/>
      <c r="X1027" s="53"/>
      <c r="Y1027" s="53"/>
      <c r="Z1027" s="53"/>
    </row>
    <row r="1028" spans="1:26" ht="12.75" customHeight="1">
      <c r="A1028" s="53"/>
      <c r="B1028" s="60" t="s">
        <v>1935</v>
      </c>
      <c r="C1028" s="61" t="s">
        <v>2240</v>
      </c>
      <c r="D1028" s="60" t="s">
        <v>2387</v>
      </c>
      <c r="E1028" s="60" t="s">
        <v>2388</v>
      </c>
      <c r="F1028" s="60" t="s">
        <v>1108</v>
      </c>
      <c r="G1028" s="60" t="s">
        <v>2401</v>
      </c>
      <c r="H1028" s="64"/>
      <c r="I1028" s="63"/>
      <c r="J1028" s="53"/>
      <c r="K1028" s="53"/>
      <c r="L1028" s="53"/>
      <c r="M1028" s="53"/>
      <c r="N1028" s="53"/>
      <c r="O1028" s="53"/>
      <c r="P1028" s="53"/>
      <c r="Q1028" s="53"/>
      <c r="R1028" s="53"/>
      <c r="S1028" s="53"/>
      <c r="T1028" s="53"/>
      <c r="U1028" s="53"/>
      <c r="V1028" s="53"/>
      <c r="W1028" s="53"/>
      <c r="X1028" s="53"/>
      <c r="Y1028" s="53"/>
      <c r="Z1028" s="53"/>
    </row>
    <row r="1029" spans="1:26" ht="12.75" customHeight="1">
      <c r="A1029" s="53"/>
      <c r="B1029" s="60" t="s">
        <v>1935</v>
      </c>
      <c r="C1029" s="61" t="s">
        <v>2240</v>
      </c>
      <c r="D1029" s="60" t="s">
        <v>2387</v>
      </c>
      <c r="E1029" s="60" t="s">
        <v>2388</v>
      </c>
      <c r="F1029" s="60" t="s">
        <v>2402</v>
      </c>
      <c r="G1029" s="60" t="s">
        <v>2403</v>
      </c>
      <c r="H1029" s="64"/>
      <c r="I1029" s="63"/>
      <c r="J1029" s="53"/>
      <c r="K1029" s="53"/>
      <c r="L1029" s="53"/>
      <c r="M1029" s="53"/>
      <c r="N1029" s="53"/>
      <c r="O1029" s="53"/>
      <c r="P1029" s="53"/>
      <c r="Q1029" s="53"/>
      <c r="R1029" s="53"/>
      <c r="S1029" s="53"/>
      <c r="T1029" s="53"/>
      <c r="U1029" s="53"/>
      <c r="V1029" s="53"/>
      <c r="W1029" s="53"/>
      <c r="X1029" s="53"/>
      <c r="Y1029" s="53"/>
      <c r="Z1029" s="53"/>
    </row>
    <row r="1030" spans="1:26" ht="12.75" customHeight="1">
      <c r="A1030" s="53"/>
      <c r="B1030" s="60" t="s">
        <v>1935</v>
      </c>
      <c r="C1030" s="61" t="s">
        <v>2240</v>
      </c>
      <c r="D1030" s="60" t="s">
        <v>2404</v>
      </c>
      <c r="E1030" s="60" t="s">
        <v>2405</v>
      </c>
      <c r="F1030" s="60" t="s">
        <v>2406</v>
      </c>
      <c r="G1030" s="60" t="s">
        <v>2407</v>
      </c>
      <c r="H1030" s="64"/>
      <c r="I1030" s="63"/>
      <c r="J1030" s="53"/>
      <c r="K1030" s="53"/>
      <c r="L1030" s="53"/>
      <c r="M1030" s="53"/>
      <c r="N1030" s="53"/>
      <c r="O1030" s="53"/>
      <c r="P1030" s="53"/>
      <c r="Q1030" s="53"/>
      <c r="R1030" s="53"/>
      <c r="S1030" s="53"/>
      <c r="T1030" s="53"/>
      <c r="U1030" s="53"/>
      <c r="V1030" s="53"/>
      <c r="W1030" s="53"/>
      <c r="X1030" s="53"/>
      <c r="Y1030" s="53"/>
      <c r="Z1030" s="53"/>
    </row>
    <row r="1031" spans="1:26" ht="12.75" customHeight="1">
      <c r="A1031" s="53"/>
      <c r="B1031" s="60" t="s">
        <v>1935</v>
      </c>
      <c r="C1031" s="61" t="s">
        <v>2240</v>
      </c>
      <c r="D1031" s="60" t="s">
        <v>2404</v>
      </c>
      <c r="E1031" s="60" t="s">
        <v>2405</v>
      </c>
      <c r="F1031" s="60" t="s">
        <v>1375</v>
      </c>
      <c r="G1031" s="60" t="s">
        <v>2408</v>
      </c>
      <c r="H1031" s="64"/>
      <c r="I1031" s="63"/>
      <c r="J1031" s="53"/>
      <c r="K1031" s="53"/>
      <c r="L1031" s="53"/>
      <c r="M1031" s="53"/>
      <c r="N1031" s="53"/>
      <c r="O1031" s="53"/>
      <c r="P1031" s="53"/>
      <c r="Q1031" s="53"/>
      <c r="R1031" s="53"/>
      <c r="S1031" s="53"/>
      <c r="T1031" s="53"/>
      <c r="U1031" s="53"/>
      <c r="V1031" s="53"/>
      <c r="W1031" s="53"/>
      <c r="X1031" s="53"/>
      <c r="Y1031" s="53"/>
      <c r="Z1031" s="53"/>
    </row>
    <row r="1032" spans="1:26" ht="12.75" customHeight="1">
      <c r="A1032" s="53"/>
      <c r="B1032" s="60" t="s">
        <v>1935</v>
      </c>
      <c r="C1032" s="61" t="s">
        <v>2240</v>
      </c>
      <c r="D1032" s="60" t="s">
        <v>2404</v>
      </c>
      <c r="E1032" s="60" t="s">
        <v>2405</v>
      </c>
      <c r="F1032" s="60" t="s">
        <v>2409</v>
      </c>
      <c r="G1032" s="60" t="s">
        <v>2410</v>
      </c>
      <c r="H1032" s="64"/>
      <c r="I1032" s="63"/>
      <c r="J1032" s="53"/>
      <c r="K1032" s="53"/>
      <c r="L1032" s="53"/>
      <c r="M1032" s="53"/>
      <c r="N1032" s="53"/>
      <c r="O1032" s="53"/>
      <c r="P1032" s="53"/>
      <c r="Q1032" s="53"/>
      <c r="R1032" s="53"/>
      <c r="S1032" s="53"/>
      <c r="T1032" s="53"/>
      <c r="U1032" s="53"/>
      <c r="V1032" s="53"/>
      <c r="W1032" s="53"/>
      <c r="X1032" s="53"/>
      <c r="Y1032" s="53"/>
      <c r="Z1032" s="53"/>
    </row>
    <row r="1033" spans="1:26" ht="12.75" customHeight="1">
      <c r="A1033" s="53"/>
      <c r="B1033" s="60" t="s">
        <v>1935</v>
      </c>
      <c r="C1033" s="61" t="s">
        <v>2240</v>
      </c>
      <c r="D1033" s="60" t="s">
        <v>2404</v>
      </c>
      <c r="E1033" s="60" t="s">
        <v>2405</v>
      </c>
      <c r="F1033" s="60" t="s">
        <v>2411</v>
      </c>
      <c r="G1033" s="60" t="s">
        <v>2412</v>
      </c>
      <c r="H1033" s="64"/>
      <c r="I1033" s="63"/>
      <c r="J1033" s="53"/>
      <c r="K1033" s="53"/>
      <c r="L1033" s="53"/>
      <c r="M1033" s="53"/>
      <c r="N1033" s="53"/>
      <c r="O1033" s="53"/>
      <c r="P1033" s="53"/>
      <c r="Q1033" s="53"/>
      <c r="R1033" s="53"/>
      <c r="S1033" s="53"/>
      <c r="T1033" s="53"/>
      <c r="U1033" s="53"/>
      <c r="V1033" s="53"/>
      <c r="W1033" s="53"/>
      <c r="X1033" s="53"/>
      <c r="Y1033" s="53"/>
      <c r="Z1033" s="53"/>
    </row>
    <row r="1034" spans="1:26" ht="12.75" customHeight="1">
      <c r="A1034" s="53"/>
      <c r="B1034" s="60" t="s">
        <v>1935</v>
      </c>
      <c r="C1034" s="61" t="s">
        <v>2240</v>
      </c>
      <c r="D1034" s="60" t="s">
        <v>2404</v>
      </c>
      <c r="E1034" s="60" t="s">
        <v>2405</v>
      </c>
      <c r="F1034" s="60" t="s">
        <v>2413</v>
      </c>
      <c r="G1034" s="60" t="s">
        <v>2414</v>
      </c>
      <c r="H1034" s="64"/>
      <c r="I1034" s="63"/>
      <c r="J1034" s="53"/>
      <c r="K1034" s="53"/>
      <c r="L1034" s="53"/>
      <c r="M1034" s="53"/>
      <c r="N1034" s="53"/>
      <c r="O1034" s="53"/>
      <c r="P1034" s="53"/>
      <c r="Q1034" s="53"/>
      <c r="R1034" s="53"/>
      <c r="S1034" s="53"/>
      <c r="T1034" s="53"/>
      <c r="U1034" s="53"/>
      <c r="V1034" s="53"/>
      <c r="W1034" s="53"/>
      <c r="X1034" s="53"/>
      <c r="Y1034" s="53"/>
      <c r="Z1034" s="53"/>
    </row>
    <row r="1035" spans="1:26" ht="12.75" customHeight="1">
      <c r="A1035" s="53"/>
      <c r="B1035" s="60" t="s">
        <v>1935</v>
      </c>
      <c r="C1035" s="61" t="s">
        <v>2240</v>
      </c>
      <c r="D1035" s="60" t="s">
        <v>2415</v>
      </c>
      <c r="E1035" s="60" t="s">
        <v>2416</v>
      </c>
      <c r="F1035" s="60" t="s">
        <v>2417</v>
      </c>
      <c r="G1035" s="60" t="s">
        <v>2418</v>
      </c>
      <c r="H1035" s="64" t="s">
        <v>2419</v>
      </c>
      <c r="I1035" s="63" t="s">
        <v>2420</v>
      </c>
      <c r="J1035" s="53"/>
      <c r="K1035" s="53"/>
      <c r="L1035" s="53"/>
      <c r="M1035" s="53"/>
      <c r="N1035" s="53"/>
      <c r="O1035" s="53"/>
      <c r="P1035" s="53"/>
      <c r="Q1035" s="53"/>
      <c r="R1035" s="53"/>
      <c r="S1035" s="53"/>
      <c r="T1035" s="53"/>
      <c r="U1035" s="53"/>
      <c r="V1035" s="53"/>
      <c r="W1035" s="53"/>
      <c r="X1035" s="53"/>
      <c r="Y1035" s="53"/>
      <c r="Z1035" s="53"/>
    </row>
    <row r="1036" spans="1:26" ht="12.75" customHeight="1">
      <c r="A1036" s="53"/>
      <c r="B1036" s="60" t="s">
        <v>1935</v>
      </c>
      <c r="C1036" s="61" t="s">
        <v>2240</v>
      </c>
      <c r="D1036" s="60" t="s">
        <v>2415</v>
      </c>
      <c r="E1036" s="60" t="s">
        <v>2416</v>
      </c>
      <c r="F1036" s="60" t="s">
        <v>2417</v>
      </c>
      <c r="G1036" s="60" t="s">
        <v>2418</v>
      </c>
      <c r="H1036" s="64" t="s">
        <v>2421</v>
      </c>
      <c r="I1036" s="63" t="s">
        <v>2422</v>
      </c>
      <c r="J1036" s="53"/>
      <c r="K1036" s="53"/>
      <c r="L1036" s="53"/>
      <c r="M1036" s="53"/>
      <c r="N1036" s="53"/>
      <c r="O1036" s="53"/>
      <c r="P1036" s="53"/>
      <c r="Q1036" s="53"/>
      <c r="R1036" s="53"/>
      <c r="S1036" s="53"/>
      <c r="T1036" s="53"/>
      <c r="U1036" s="53"/>
      <c r="V1036" s="53"/>
      <c r="W1036" s="53"/>
      <c r="X1036" s="53"/>
      <c r="Y1036" s="53"/>
      <c r="Z1036" s="53"/>
    </row>
    <row r="1037" spans="1:26" ht="12.75" customHeight="1">
      <c r="A1037" s="53"/>
      <c r="B1037" s="60" t="s">
        <v>1935</v>
      </c>
      <c r="C1037" s="61" t="s">
        <v>2240</v>
      </c>
      <c r="D1037" s="60" t="s">
        <v>2415</v>
      </c>
      <c r="E1037" s="60" t="s">
        <v>2416</v>
      </c>
      <c r="F1037" s="60" t="s">
        <v>2417</v>
      </c>
      <c r="G1037" s="60" t="s">
        <v>2418</v>
      </c>
      <c r="H1037" s="64" t="s">
        <v>519</v>
      </c>
      <c r="I1037" s="63" t="s">
        <v>2423</v>
      </c>
      <c r="J1037" s="53"/>
      <c r="K1037" s="53"/>
      <c r="L1037" s="53"/>
      <c r="M1037" s="53"/>
      <c r="N1037" s="53"/>
      <c r="O1037" s="53"/>
      <c r="P1037" s="53"/>
      <c r="Q1037" s="53"/>
      <c r="R1037" s="53"/>
      <c r="S1037" s="53"/>
      <c r="T1037" s="53"/>
      <c r="U1037" s="53"/>
      <c r="V1037" s="53"/>
      <c r="W1037" s="53"/>
      <c r="X1037" s="53"/>
      <c r="Y1037" s="53"/>
      <c r="Z1037" s="53"/>
    </row>
    <row r="1038" spans="1:26" ht="12.75" customHeight="1">
      <c r="A1038" s="53"/>
      <c r="B1038" s="60" t="s">
        <v>1935</v>
      </c>
      <c r="C1038" s="61" t="s">
        <v>2240</v>
      </c>
      <c r="D1038" s="60" t="s">
        <v>2415</v>
      </c>
      <c r="E1038" s="60" t="s">
        <v>2416</v>
      </c>
      <c r="F1038" s="60" t="s">
        <v>2417</v>
      </c>
      <c r="G1038" s="60" t="s">
        <v>2418</v>
      </c>
      <c r="H1038" s="64" t="s">
        <v>2424</v>
      </c>
      <c r="I1038" s="63" t="s">
        <v>2425</v>
      </c>
      <c r="J1038" s="53"/>
      <c r="K1038" s="53"/>
      <c r="L1038" s="53"/>
      <c r="M1038" s="53"/>
      <c r="N1038" s="53"/>
      <c r="O1038" s="53"/>
      <c r="P1038" s="53"/>
      <c r="Q1038" s="53"/>
      <c r="R1038" s="53"/>
      <c r="S1038" s="53"/>
      <c r="T1038" s="53"/>
      <c r="U1038" s="53"/>
      <c r="V1038" s="53"/>
      <c r="W1038" s="53"/>
      <c r="X1038" s="53"/>
      <c r="Y1038" s="53"/>
      <c r="Z1038" s="53"/>
    </row>
    <row r="1039" spans="1:26" ht="12.75" customHeight="1">
      <c r="A1039" s="53"/>
      <c r="B1039" s="60" t="s">
        <v>1935</v>
      </c>
      <c r="C1039" s="61" t="s">
        <v>2240</v>
      </c>
      <c r="D1039" s="60" t="s">
        <v>2415</v>
      </c>
      <c r="E1039" s="60" t="s">
        <v>2416</v>
      </c>
      <c r="F1039" s="60" t="s">
        <v>2426</v>
      </c>
      <c r="G1039" s="60" t="s">
        <v>2427</v>
      </c>
      <c r="H1039" s="64"/>
      <c r="I1039" s="63"/>
      <c r="J1039" s="53"/>
      <c r="K1039" s="53"/>
      <c r="L1039" s="53"/>
      <c r="M1039" s="53"/>
      <c r="N1039" s="53"/>
      <c r="O1039" s="53"/>
      <c r="P1039" s="53"/>
      <c r="Q1039" s="53"/>
      <c r="R1039" s="53"/>
      <c r="S1039" s="53"/>
      <c r="T1039" s="53"/>
      <c r="U1039" s="53"/>
      <c r="V1039" s="53"/>
      <c r="W1039" s="53"/>
      <c r="X1039" s="53"/>
      <c r="Y1039" s="53"/>
      <c r="Z1039" s="53"/>
    </row>
    <row r="1040" spans="1:26" ht="12.75" customHeight="1">
      <c r="A1040" s="53"/>
      <c r="B1040" s="60" t="s">
        <v>1935</v>
      </c>
      <c r="C1040" s="61" t="s">
        <v>2240</v>
      </c>
      <c r="D1040" s="60" t="s">
        <v>2415</v>
      </c>
      <c r="E1040" s="60" t="s">
        <v>2416</v>
      </c>
      <c r="F1040" s="60" t="s">
        <v>2293</v>
      </c>
      <c r="G1040" s="60" t="s">
        <v>2428</v>
      </c>
      <c r="H1040" s="64"/>
      <c r="I1040" s="63"/>
      <c r="J1040" s="53"/>
      <c r="K1040" s="53"/>
      <c r="L1040" s="53"/>
      <c r="M1040" s="53"/>
      <c r="N1040" s="53"/>
      <c r="O1040" s="53"/>
      <c r="P1040" s="53"/>
      <c r="Q1040" s="53"/>
      <c r="R1040" s="53"/>
      <c r="S1040" s="53"/>
      <c r="T1040" s="53"/>
      <c r="U1040" s="53"/>
      <c r="V1040" s="53"/>
      <c r="W1040" s="53"/>
      <c r="X1040" s="53"/>
      <c r="Y1040" s="53"/>
      <c r="Z1040" s="53"/>
    </row>
    <row r="1041" spans="1:26" ht="12.75" customHeight="1">
      <c r="A1041" s="53"/>
      <c r="B1041" s="60" t="s">
        <v>1935</v>
      </c>
      <c r="C1041" s="61" t="s">
        <v>2240</v>
      </c>
      <c r="D1041" s="60" t="s">
        <v>2429</v>
      </c>
      <c r="E1041" s="60" t="s">
        <v>2430</v>
      </c>
      <c r="F1041" s="60" t="s">
        <v>2429</v>
      </c>
      <c r="G1041" s="60" t="s">
        <v>2431</v>
      </c>
      <c r="H1041" s="64"/>
      <c r="I1041" s="63"/>
      <c r="J1041" s="53"/>
      <c r="K1041" s="53"/>
      <c r="L1041" s="53"/>
      <c r="M1041" s="53"/>
      <c r="N1041" s="53"/>
      <c r="O1041" s="53"/>
      <c r="P1041" s="53"/>
      <c r="Q1041" s="53"/>
      <c r="R1041" s="53"/>
      <c r="S1041" s="53"/>
      <c r="T1041" s="53"/>
      <c r="U1041" s="53"/>
      <c r="V1041" s="53"/>
      <c r="W1041" s="53"/>
      <c r="X1041" s="53"/>
      <c r="Y1041" s="53"/>
      <c r="Z1041" s="53"/>
    </row>
    <row r="1042" spans="1:26" ht="12.75" customHeight="1">
      <c r="A1042" s="53"/>
      <c r="B1042" s="60" t="s">
        <v>1935</v>
      </c>
      <c r="C1042" s="61" t="s">
        <v>2240</v>
      </c>
      <c r="D1042" s="60" t="s">
        <v>2429</v>
      </c>
      <c r="E1042" s="60" t="s">
        <v>2430</v>
      </c>
      <c r="F1042" s="60" t="s">
        <v>2432</v>
      </c>
      <c r="G1042" s="60" t="s">
        <v>2433</v>
      </c>
      <c r="H1042" s="64"/>
      <c r="I1042" s="63"/>
      <c r="J1042" s="53"/>
      <c r="K1042" s="53"/>
      <c r="L1042" s="53"/>
      <c r="M1042" s="53"/>
      <c r="N1042" s="53"/>
      <c r="O1042" s="53"/>
      <c r="P1042" s="53"/>
      <c r="Q1042" s="53"/>
      <c r="R1042" s="53"/>
      <c r="S1042" s="53"/>
      <c r="T1042" s="53"/>
      <c r="U1042" s="53"/>
      <c r="V1042" s="53"/>
      <c r="W1042" s="53"/>
      <c r="X1042" s="53"/>
      <c r="Y1042" s="53"/>
      <c r="Z1042" s="53"/>
    </row>
    <row r="1043" spans="1:26" ht="12.75" customHeight="1">
      <c r="A1043" s="53"/>
      <c r="B1043" s="60" t="s">
        <v>1935</v>
      </c>
      <c r="C1043" s="61" t="s">
        <v>2240</v>
      </c>
      <c r="D1043" s="60" t="s">
        <v>2434</v>
      </c>
      <c r="E1043" s="60" t="s">
        <v>2435</v>
      </c>
      <c r="F1043" s="60" t="s">
        <v>2434</v>
      </c>
      <c r="G1043" s="60" t="s">
        <v>2436</v>
      </c>
      <c r="H1043" s="64"/>
      <c r="I1043" s="63"/>
      <c r="J1043" s="53"/>
      <c r="K1043" s="53"/>
      <c r="L1043" s="53"/>
      <c r="M1043" s="53"/>
      <c r="N1043" s="53"/>
      <c r="O1043" s="53"/>
      <c r="P1043" s="53"/>
      <c r="Q1043" s="53"/>
      <c r="R1043" s="53"/>
      <c r="S1043" s="53"/>
      <c r="T1043" s="53"/>
      <c r="U1043" s="53"/>
      <c r="V1043" s="53"/>
      <c r="W1043" s="53"/>
      <c r="X1043" s="53"/>
      <c r="Y1043" s="53"/>
      <c r="Z1043" s="53"/>
    </row>
    <row r="1044" spans="1:26" ht="12.75" customHeight="1">
      <c r="A1044" s="53"/>
      <c r="B1044" s="60" t="s">
        <v>1935</v>
      </c>
      <c r="C1044" s="61" t="s">
        <v>2240</v>
      </c>
      <c r="D1044" s="60" t="s">
        <v>2437</v>
      </c>
      <c r="E1044" s="60" t="s">
        <v>2438</v>
      </c>
      <c r="F1044" s="60" t="s">
        <v>2437</v>
      </c>
      <c r="G1044" s="60" t="s">
        <v>2439</v>
      </c>
      <c r="H1044" s="64"/>
      <c r="I1044" s="63"/>
      <c r="J1044" s="53"/>
      <c r="K1044" s="53"/>
      <c r="L1044" s="53"/>
      <c r="M1044" s="53"/>
      <c r="N1044" s="53"/>
      <c r="O1044" s="53"/>
      <c r="P1044" s="53"/>
      <c r="Q1044" s="53"/>
      <c r="R1044" s="53"/>
      <c r="S1044" s="53"/>
      <c r="T1044" s="53"/>
      <c r="U1044" s="53"/>
      <c r="V1044" s="53"/>
      <c r="W1044" s="53"/>
      <c r="X1044" s="53"/>
      <c r="Y1044" s="53"/>
      <c r="Z1044" s="53"/>
    </row>
    <row r="1045" spans="1:26" ht="12.75" customHeight="1">
      <c r="A1045" s="53"/>
      <c r="B1045" s="60" t="s">
        <v>2440</v>
      </c>
      <c r="C1045" s="61" t="s">
        <v>2441</v>
      </c>
      <c r="D1045" s="60" t="s">
        <v>2442</v>
      </c>
      <c r="E1045" s="60" t="s">
        <v>2443</v>
      </c>
      <c r="F1045" s="60" t="s">
        <v>2442</v>
      </c>
      <c r="G1045" s="60" t="s">
        <v>2444</v>
      </c>
      <c r="H1045" s="64" t="s">
        <v>2445</v>
      </c>
      <c r="I1045" s="63" t="s">
        <v>2446</v>
      </c>
      <c r="J1045" s="53"/>
      <c r="K1045" s="53"/>
      <c r="L1045" s="53"/>
      <c r="M1045" s="53"/>
      <c r="N1045" s="53"/>
      <c r="O1045" s="53"/>
      <c r="P1045" s="53"/>
      <c r="Q1045" s="53"/>
      <c r="R1045" s="53"/>
      <c r="S1045" s="53"/>
      <c r="T1045" s="53"/>
      <c r="U1045" s="53"/>
      <c r="V1045" s="53"/>
      <c r="W1045" s="53"/>
      <c r="X1045" s="53"/>
      <c r="Y1045" s="53"/>
      <c r="Z1045" s="53"/>
    </row>
    <row r="1046" spans="1:26" ht="12.75" customHeight="1">
      <c r="A1046" s="53"/>
      <c r="B1046" s="60" t="s">
        <v>2440</v>
      </c>
      <c r="C1046" s="61" t="s">
        <v>2441</v>
      </c>
      <c r="D1046" s="60" t="s">
        <v>2442</v>
      </c>
      <c r="E1046" s="60" t="s">
        <v>2443</v>
      </c>
      <c r="F1046" s="60" t="s">
        <v>2442</v>
      </c>
      <c r="G1046" s="60" t="s">
        <v>2444</v>
      </c>
      <c r="H1046" s="64" t="s">
        <v>2447</v>
      </c>
      <c r="I1046" s="63" t="s">
        <v>2448</v>
      </c>
      <c r="J1046" s="53"/>
      <c r="K1046" s="53"/>
      <c r="L1046" s="53"/>
      <c r="M1046" s="53"/>
      <c r="N1046" s="53"/>
      <c r="O1046" s="53"/>
      <c r="P1046" s="53"/>
      <c r="Q1046" s="53"/>
      <c r="R1046" s="53"/>
      <c r="S1046" s="53"/>
      <c r="T1046" s="53"/>
      <c r="U1046" s="53"/>
      <c r="V1046" s="53"/>
      <c r="W1046" s="53"/>
      <c r="X1046" s="53"/>
      <c r="Y1046" s="53"/>
      <c r="Z1046" s="53"/>
    </row>
    <row r="1047" spans="1:26" ht="12.75" customHeight="1">
      <c r="A1047" s="53"/>
      <c r="B1047" s="60" t="s">
        <v>2440</v>
      </c>
      <c r="C1047" s="61" t="s">
        <v>2441</v>
      </c>
      <c r="D1047" s="60" t="s">
        <v>2442</v>
      </c>
      <c r="E1047" s="60" t="s">
        <v>2443</v>
      </c>
      <c r="F1047" s="60" t="s">
        <v>2442</v>
      </c>
      <c r="G1047" s="60" t="s">
        <v>2444</v>
      </c>
      <c r="H1047" s="64" t="s">
        <v>2449</v>
      </c>
      <c r="I1047" s="63" t="s">
        <v>2450</v>
      </c>
      <c r="J1047" s="53"/>
      <c r="K1047" s="53"/>
      <c r="L1047" s="53"/>
      <c r="M1047" s="53"/>
      <c r="N1047" s="53"/>
      <c r="O1047" s="53"/>
      <c r="P1047" s="53"/>
      <c r="Q1047" s="53"/>
      <c r="R1047" s="53"/>
      <c r="S1047" s="53"/>
      <c r="T1047" s="53"/>
      <c r="U1047" s="53"/>
      <c r="V1047" s="53"/>
      <c r="W1047" s="53"/>
      <c r="X1047" s="53"/>
      <c r="Y1047" s="53"/>
      <c r="Z1047" s="53"/>
    </row>
    <row r="1048" spans="1:26" ht="12.75" customHeight="1">
      <c r="A1048" s="53"/>
      <c r="B1048" s="60" t="s">
        <v>2440</v>
      </c>
      <c r="C1048" s="61" t="s">
        <v>2441</v>
      </c>
      <c r="D1048" s="60" t="s">
        <v>2442</v>
      </c>
      <c r="E1048" s="60" t="s">
        <v>2443</v>
      </c>
      <c r="F1048" s="60" t="s">
        <v>2442</v>
      </c>
      <c r="G1048" s="60" t="s">
        <v>2444</v>
      </c>
      <c r="H1048" s="64" t="s">
        <v>2451</v>
      </c>
      <c r="I1048" s="63" t="s">
        <v>2452</v>
      </c>
      <c r="J1048" s="53"/>
      <c r="K1048" s="53"/>
      <c r="L1048" s="53"/>
      <c r="M1048" s="53"/>
      <c r="N1048" s="53"/>
      <c r="O1048" s="53"/>
      <c r="P1048" s="53"/>
      <c r="Q1048" s="53"/>
      <c r="R1048" s="53"/>
      <c r="S1048" s="53"/>
      <c r="T1048" s="53"/>
      <c r="U1048" s="53"/>
      <c r="V1048" s="53"/>
      <c r="W1048" s="53"/>
      <c r="X1048" s="53"/>
      <c r="Y1048" s="53"/>
      <c r="Z1048" s="53"/>
    </row>
    <row r="1049" spans="1:26" ht="12.75" customHeight="1">
      <c r="A1049" s="53"/>
      <c r="B1049" s="60" t="s">
        <v>2440</v>
      </c>
      <c r="C1049" s="61" t="s">
        <v>2441</v>
      </c>
      <c r="D1049" s="60" t="s">
        <v>2442</v>
      </c>
      <c r="E1049" s="60" t="s">
        <v>2443</v>
      </c>
      <c r="F1049" s="60" t="s">
        <v>2442</v>
      </c>
      <c r="G1049" s="60" t="s">
        <v>2444</v>
      </c>
      <c r="H1049" s="64" t="s">
        <v>2330</v>
      </c>
      <c r="I1049" s="63" t="s">
        <v>2453</v>
      </c>
      <c r="J1049" s="53"/>
      <c r="K1049" s="53"/>
      <c r="L1049" s="53"/>
      <c r="M1049" s="53"/>
      <c r="N1049" s="53"/>
      <c r="O1049" s="53"/>
      <c r="P1049" s="53"/>
      <c r="Q1049" s="53"/>
      <c r="R1049" s="53"/>
      <c r="S1049" s="53"/>
      <c r="T1049" s="53"/>
      <c r="U1049" s="53"/>
      <c r="V1049" s="53"/>
      <c r="W1049" s="53"/>
      <c r="X1049" s="53"/>
      <c r="Y1049" s="53"/>
      <c r="Z1049" s="53"/>
    </row>
    <row r="1050" spans="1:26" ht="12.75" customHeight="1">
      <c r="A1050" s="53"/>
      <c r="B1050" s="60" t="s">
        <v>2440</v>
      </c>
      <c r="C1050" s="61" t="s">
        <v>2441</v>
      </c>
      <c r="D1050" s="60" t="s">
        <v>2442</v>
      </c>
      <c r="E1050" s="60" t="s">
        <v>2443</v>
      </c>
      <c r="F1050" s="60" t="s">
        <v>2442</v>
      </c>
      <c r="G1050" s="60" t="s">
        <v>2444</v>
      </c>
      <c r="H1050" s="64" t="s">
        <v>2454</v>
      </c>
      <c r="I1050" s="63" t="s">
        <v>2455</v>
      </c>
      <c r="J1050" s="53"/>
      <c r="K1050" s="53"/>
      <c r="L1050" s="53"/>
      <c r="M1050" s="53"/>
      <c r="N1050" s="53"/>
      <c r="O1050" s="53"/>
      <c r="P1050" s="53"/>
      <c r="Q1050" s="53"/>
      <c r="R1050" s="53"/>
      <c r="S1050" s="53"/>
      <c r="T1050" s="53"/>
      <c r="U1050" s="53"/>
      <c r="V1050" s="53"/>
      <c r="W1050" s="53"/>
      <c r="X1050" s="53"/>
      <c r="Y1050" s="53"/>
      <c r="Z1050" s="53"/>
    </row>
    <row r="1051" spans="1:26" ht="12.75" customHeight="1">
      <c r="A1051" s="53"/>
      <c r="B1051" s="60" t="s">
        <v>2440</v>
      </c>
      <c r="C1051" s="61" t="s">
        <v>2441</v>
      </c>
      <c r="D1051" s="60" t="s">
        <v>2442</v>
      </c>
      <c r="E1051" s="60" t="s">
        <v>2443</v>
      </c>
      <c r="F1051" s="60" t="s">
        <v>2442</v>
      </c>
      <c r="G1051" s="60" t="s">
        <v>2444</v>
      </c>
      <c r="H1051" s="64" t="s">
        <v>2456</v>
      </c>
      <c r="I1051" s="63" t="s">
        <v>2457</v>
      </c>
      <c r="J1051" s="53"/>
      <c r="K1051" s="53"/>
      <c r="L1051" s="53"/>
      <c r="M1051" s="53"/>
      <c r="N1051" s="53"/>
      <c r="O1051" s="53"/>
      <c r="P1051" s="53"/>
      <c r="Q1051" s="53"/>
      <c r="R1051" s="53"/>
      <c r="S1051" s="53"/>
      <c r="T1051" s="53"/>
      <c r="U1051" s="53"/>
      <c r="V1051" s="53"/>
      <c r="W1051" s="53"/>
      <c r="X1051" s="53"/>
      <c r="Y1051" s="53"/>
      <c r="Z1051" s="53"/>
    </row>
    <row r="1052" spans="1:26" ht="12.75" customHeight="1">
      <c r="A1052" s="53"/>
      <c r="B1052" s="60" t="s">
        <v>2440</v>
      </c>
      <c r="C1052" s="61" t="s">
        <v>2441</v>
      </c>
      <c r="D1052" s="60" t="s">
        <v>2442</v>
      </c>
      <c r="E1052" s="60" t="s">
        <v>2443</v>
      </c>
      <c r="F1052" s="60" t="s">
        <v>2442</v>
      </c>
      <c r="G1052" s="60" t="s">
        <v>2444</v>
      </c>
      <c r="H1052" s="64" t="s">
        <v>2458</v>
      </c>
      <c r="I1052" s="63" t="s">
        <v>2459</v>
      </c>
      <c r="J1052" s="53"/>
      <c r="K1052" s="53"/>
      <c r="L1052" s="53"/>
      <c r="M1052" s="53"/>
      <c r="N1052" s="53"/>
      <c r="O1052" s="53"/>
      <c r="P1052" s="53"/>
      <c r="Q1052" s="53"/>
      <c r="R1052" s="53"/>
      <c r="S1052" s="53"/>
      <c r="T1052" s="53"/>
      <c r="U1052" s="53"/>
      <c r="V1052" s="53"/>
      <c r="W1052" s="53"/>
      <c r="X1052" s="53"/>
      <c r="Y1052" s="53"/>
      <c r="Z1052" s="53"/>
    </row>
    <row r="1053" spans="1:26" ht="12.75" customHeight="1">
      <c r="A1053" s="53"/>
      <c r="B1053" s="60" t="s">
        <v>2440</v>
      </c>
      <c r="C1053" s="61" t="s">
        <v>2441</v>
      </c>
      <c r="D1053" s="60" t="s">
        <v>2442</v>
      </c>
      <c r="E1053" s="60" t="s">
        <v>2443</v>
      </c>
      <c r="F1053" s="60" t="s">
        <v>2442</v>
      </c>
      <c r="G1053" s="60" t="s">
        <v>2444</v>
      </c>
      <c r="H1053" s="64" t="s">
        <v>412</v>
      </c>
      <c r="I1053" s="63" t="s">
        <v>2460</v>
      </c>
      <c r="J1053" s="53"/>
      <c r="K1053" s="53"/>
      <c r="L1053" s="53"/>
      <c r="M1053" s="53"/>
      <c r="N1053" s="53"/>
      <c r="O1053" s="53"/>
      <c r="P1053" s="53"/>
      <c r="Q1053" s="53"/>
      <c r="R1053" s="53"/>
      <c r="S1053" s="53"/>
      <c r="T1053" s="53"/>
      <c r="U1053" s="53"/>
      <c r="V1053" s="53"/>
      <c r="W1053" s="53"/>
      <c r="X1053" s="53"/>
      <c r="Y1053" s="53"/>
      <c r="Z1053" s="53"/>
    </row>
    <row r="1054" spans="1:26" ht="12.75" customHeight="1">
      <c r="A1054" s="53"/>
      <c r="B1054" s="60" t="s">
        <v>2440</v>
      </c>
      <c r="C1054" s="61" t="s">
        <v>2441</v>
      </c>
      <c r="D1054" s="60" t="s">
        <v>2442</v>
      </c>
      <c r="E1054" s="60" t="s">
        <v>2443</v>
      </c>
      <c r="F1054" s="60" t="s">
        <v>2461</v>
      </c>
      <c r="G1054" s="60" t="s">
        <v>2462</v>
      </c>
      <c r="H1054" s="64"/>
      <c r="I1054" s="63"/>
      <c r="J1054" s="53"/>
      <c r="K1054" s="53"/>
      <c r="L1054" s="53"/>
      <c r="M1054" s="53"/>
      <c r="N1054" s="53"/>
      <c r="O1054" s="53"/>
      <c r="P1054" s="53"/>
      <c r="Q1054" s="53"/>
      <c r="R1054" s="53"/>
      <c r="S1054" s="53"/>
      <c r="T1054" s="53"/>
      <c r="U1054" s="53"/>
      <c r="V1054" s="53"/>
      <c r="W1054" s="53"/>
      <c r="X1054" s="53"/>
      <c r="Y1054" s="53"/>
      <c r="Z1054" s="53"/>
    </row>
    <row r="1055" spans="1:26" ht="12.75" customHeight="1">
      <c r="A1055" s="53"/>
      <c r="B1055" s="60" t="s">
        <v>2440</v>
      </c>
      <c r="C1055" s="61" t="s">
        <v>2441</v>
      </c>
      <c r="D1055" s="60" t="s">
        <v>2442</v>
      </c>
      <c r="E1055" s="60" t="s">
        <v>2443</v>
      </c>
      <c r="F1055" s="60" t="s">
        <v>2463</v>
      </c>
      <c r="G1055" s="60" t="s">
        <v>2464</v>
      </c>
      <c r="H1055" s="64"/>
      <c r="I1055" s="63"/>
      <c r="J1055" s="53"/>
      <c r="K1055" s="53"/>
      <c r="L1055" s="53"/>
      <c r="M1055" s="53"/>
      <c r="N1055" s="53"/>
      <c r="O1055" s="53"/>
      <c r="P1055" s="53"/>
      <c r="Q1055" s="53"/>
      <c r="R1055" s="53"/>
      <c r="S1055" s="53"/>
      <c r="T1055" s="53"/>
      <c r="U1055" s="53"/>
      <c r="V1055" s="53"/>
      <c r="W1055" s="53"/>
      <c r="X1055" s="53"/>
      <c r="Y1055" s="53"/>
      <c r="Z1055" s="53"/>
    </row>
    <row r="1056" spans="1:26" ht="12.75" customHeight="1">
      <c r="A1056" s="53"/>
      <c r="B1056" s="60" t="s">
        <v>2440</v>
      </c>
      <c r="C1056" s="61" t="s">
        <v>2441</v>
      </c>
      <c r="D1056" s="60" t="s">
        <v>2442</v>
      </c>
      <c r="E1056" s="60" t="s">
        <v>2443</v>
      </c>
      <c r="F1056" s="60" t="s">
        <v>2465</v>
      </c>
      <c r="G1056" s="60" t="s">
        <v>2466</v>
      </c>
      <c r="H1056" s="64"/>
      <c r="I1056" s="63"/>
      <c r="J1056" s="53"/>
      <c r="K1056" s="53"/>
      <c r="L1056" s="53"/>
      <c r="M1056" s="53"/>
      <c r="N1056" s="53"/>
      <c r="O1056" s="53"/>
      <c r="P1056" s="53"/>
      <c r="Q1056" s="53"/>
      <c r="R1056" s="53"/>
      <c r="S1056" s="53"/>
      <c r="T1056" s="53"/>
      <c r="U1056" s="53"/>
      <c r="V1056" s="53"/>
      <c r="W1056" s="53"/>
      <c r="X1056" s="53"/>
      <c r="Y1056" s="53"/>
      <c r="Z1056" s="53"/>
    </row>
    <row r="1057" spans="1:26" ht="12.75" customHeight="1">
      <c r="A1057" s="53"/>
      <c r="B1057" s="60" t="s">
        <v>2440</v>
      </c>
      <c r="C1057" s="61" t="s">
        <v>2441</v>
      </c>
      <c r="D1057" s="60" t="s">
        <v>2442</v>
      </c>
      <c r="E1057" s="60" t="s">
        <v>2443</v>
      </c>
      <c r="F1057" s="60" t="s">
        <v>2467</v>
      </c>
      <c r="G1057" s="60" t="s">
        <v>2468</v>
      </c>
      <c r="H1057" s="64"/>
      <c r="I1057" s="63"/>
      <c r="J1057" s="53"/>
      <c r="K1057" s="53"/>
      <c r="L1057" s="53"/>
      <c r="M1057" s="53"/>
      <c r="N1057" s="53"/>
      <c r="O1057" s="53"/>
      <c r="P1057" s="53"/>
      <c r="Q1057" s="53"/>
      <c r="R1057" s="53"/>
      <c r="S1057" s="53"/>
      <c r="T1057" s="53"/>
      <c r="U1057" s="53"/>
      <c r="V1057" s="53"/>
      <c r="W1057" s="53"/>
      <c r="X1057" s="53"/>
      <c r="Y1057" s="53"/>
      <c r="Z1057" s="53"/>
    </row>
    <row r="1058" spans="1:26" ht="12.75" customHeight="1">
      <c r="A1058" s="53"/>
      <c r="B1058" s="60" t="s">
        <v>2440</v>
      </c>
      <c r="C1058" s="61" t="s">
        <v>2441</v>
      </c>
      <c r="D1058" s="60" t="s">
        <v>2442</v>
      </c>
      <c r="E1058" s="60" t="s">
        <v>2443</v>
      </c>
      <c r="F1058" s="60" t="s">
        <v>2469</v>
      </c>
      <c r="G1058" s="60" t="s">
        <v>2470</v>
      </c>
      <c r="H1058" s="64"/>
      <c r="I1058" s="63"/>
      <c r="J1058" s="53"/>
      <c r="K1058" s="53"/>
      <c r="L1058" s="53"/>
      <c r="M1058" s="53"/>
      <c r="N1058" s="53"/>
      <c r="O1058" s="53"/>
      <c r="P1058" s="53"/>
      <c r="Q1058" s="53"/>
      <c r="R1058" s="53"/>
      <c r="S1058" s="53"/>
      <c r="T1058" s="53"/>
      <c r="U1058" s="53"/>
      <c r="V1058" s="53"/>
      <c r="W1058" s="53"/>
      <c r="X1058" s="53"/>
      <c r="Y1058" s="53"/>
      <c r="Z1058" s="53"/>
    </row>
    <row r="1059" spans="1:26" ht="12.75" customHeight="1">
      <c r="A1059" s="53"/>
      <c r="B1059" s="60" t="s">
        <v>2440</v>
      </c>
      <c r="C1059" s="61" t="s">
        <v>2441</v>
      </c>
      <c r="D1059" s="60" t="s">
        <v>2442</v>
      </c>
      <c r="E1059" s="60" t="s">
        <v>2443</v>
      </c>
      <c r="F1059" s="60" t="s">
        <v>2471</v>
      </c>
      <c r="G1059" s="60" t="s">
        <v>2472</v>
      </c>
      <c r="H1059" s="64"/>
      <c r="I1059" s="63"/>
      <c r="J1059" s="53"/>
      <c r="K1059" s="53"/>
      <c r="L1059" s="53"/>
      <c r="M1059" s="53"/>
      <c r="N1059" s="53"/>
      <c r="O1059" s="53"/>
      <c r="P1059" s="53"/>
      <c r="Q1059" s="53"/>
      <c r="R1059" s="53"/>
      <c r="S1059" s="53"/>
      <c r="T1059" s="53"/>
      <c r="U1059" s="53"/>
      <c r="V1059" s="53"/>
      <c r="W1059" s="53"/>
      <c r="X1059" s="53"/>
      <c r="Y1059" s="53"/>
      <c r="Z1059" s="53"/>
    </row>
    <row r="1060" spans="1:26" ht="12.75" customHeight="1">
      <c r="A1060" s="53"/>
      <c r="B1060" s="60" t="s">
        <v>2440</v>
      </c>
      <c r="C1060" s="61" t="s">
        <v>2441</v>
      </c>
      <c r="D1060" s="60" t="s">
        <v>2442</v>
      </c>
      <c r="E1060" s="60" t="s">
        <v>2443</v>
      </c>
      <c r="F1060" s="60" t="s">
        <v>2473</v>
      </c>
      <c r="G1060" s="60" t="s">
        <v>2474</v>
      </c>
      <c r="H1060" s="64"/>
      <c r="I1060" s="63"/>
      <c r="J1060" s="53"/>
      <c r="K1060" s="53"/>
      <c r="L1060" s="53"/>
      <c r="M1060" s="53"/>
      <c r="N1060" s="53"/>
      <c r="O1060" s="53"/>
      <c r="P1060" s="53"/>
      <c r="Q1060" s="53"/>
      <c r="R1060" s="53"/>
      <c r="S1060" s="53"/>
      <c r="T1060" s="53"/>
      <c r="U1060" s="53"/>
      <c r="V1060" s="53"/>
      <c r="W1060" s="53"/>
      <c r="X1060" s="53"/>
      <c r="Y1060" s="53"/>
      <c r="Z1060" s="53"/>
    </row>
    <row r="1061" spans="1:26" ht="12.75" customHeight="1">
      <c r="A1061" s="53"/>
      <c r="B1061" s="60" t="s">
        <v>2440</v>
      </c>
      <c r="C1061" s="61" t="s">
        <v>2441</v>
      </c>
      <c r="D1061" s="60" t="s">
        <v>2442</v>
      </c>
      <c r="E1061" s="60" t="s">
        <v>2443</v>
      </c>
      <c r="F1061" s="60" t="s">
        <v>1709</v>
      </c>
      <c r="G1061" s="60" t="s">
        <v>2475</v>
      </c>
      <c r="H1061" s="64"/>
      <c r="I1061" s="63"/>
      <c r="J1061" s="53"/>
      <c r="K1061" s="53"/>
      <c r="L1061" s="53"/>
      <c r="M1061" s="53"/>
      <c r="N1061" s="53"/>
      <c r="O1061" s="53"/>
      <c r="P1061" s="53"/>
      <c r="Q1061" s="53"/>
      <c r="R1061" s="53"/>
      <c r="S1061" s="53"/>
      <c r="T1061" s="53"/>
      <c r="U1061" s="53"/>
      <c r="V1061" s="53"/>
      <c r="W1061" s="53"/>
      <c r="X1061" s="53"/>
      <c r="Y1061" s="53"/>
      <c r="Z1061" s="53"/>
    </row>
    <row r="1062" spans="1:26" ht="12.75" customHeight="1">
      <c r="A1062" s="53"/>
      <c r="B1062" s="60" t="s">
        <v>2440</v>
      </c>
      <c r="C1062" s="61" t="s">
        <v>2441</v>
      </c>
      <c r="D1062" s="60" t="s">
        <v>2442</v>
      </c>
      <c r="E1062" s="60" t="s">
        <v>2443</v>
      </c>
      <c r="F1062" s="60" t="s">
        <v>2476</v>
      </c>
      <c r="G1062" s="60" t="s">
        <v>2477</v>
      </c>
      <c r="H1062" s="64"/>
      <c r="I1062" s="63"/>
      <c r="J1062" s="53"/>
      <c r="K1062" s="53"/>
      <c r="L1062" s="53"/>
      <c r="M1062" s="53"/>
      <c r="N1062" s="53"/>
      <c r="O1062" s="53"/>
      <c r="P1062" s="53"/>
      <c r="Q1062" s="53"/>
      <c r="R1062" s="53"/>
      <c r="S1062" s="53"/>
      <c r="T1062" s="53"/>
      <c r="U1062" s="53"/>
      <c r="V1062" s="53"/>
      <c r="W1062" s="53"/>
      <c r="X1062" s="53"/>
      <c r="Y1062" s="53"/>
      <c r="Z1062" s="53"/>
    </row>
    <row r="1063" spans="1:26" ht="12.75" customHeight="1">
      <c r="A1063" s="53"/>
      <c r="B1063" s="60" t="s">
        <v>2440</v>
      </c>
      <c r="C1063" s="61" t="s">
        <v>2441</v>
      </c>
      <c r="D1063" s="60" t="s">
        <v>2442</v>
      </c>
      <c r="E1063" s="60" t="s">
        <v>2443</v>
      </c>
      <c r="F1063" s="60" t="s">
        <v>2478</v>
      </c>
      <c r="G1063" s="60" t="s">
        <v>2479</v>
      </c>
      <c r="H1063" s="64"/>
      <c r="I1063" s="63"/>
      <c r="J1063" s="53"/>
      <c r="K1063" s="53"/>
      <c r="L1063" s="53"/>
      <c r="M1063" s="53"/>
      <c r="N1063" s="53"/>
      <c r="O1063" s="53"/>
      <c r="P1063" s="53"/>
      <c r="Q1063" s="53"/>
      <c r="R1063" s="53"/>
      <c r="S1063" s="53"/>
      <c r="T1063" s="53"/>
      <c r="U1063" s="53"/>
      <c r="V1063" s="53"/>
      <c r="W1063" s="53"/>
      <c r="X1063" s="53"/>
      <c r="Y1063" s="53"/>
      <c r="Z1063" s="53"/>
    </row>
    <row r="1064" spans="1:26" ht="12.75" customHeight="1">
      <c r="A1064" s="53"/>
      <c r="B1064" s="60" t="s">
        <v>2440</v>
      </c>
      <c r="C1064" s="61" t="s">
        <v>2441</v>
      </c>
      <c r="D1064" s="60" t="s">
        <v>2442</v>
      </c>
      <c r="E1064" s="60" t="s">
        <v>2443</v>
      </c>
      <c r="F1064" s="60" t="s">
        <v>2480</v>
      </c>
      <c r="G1064" s="60" t="s">
        <v>2481</v>
      </c>
      <c r="H1064" s="64"/>
      <c r="I1064" s="63"/>
      <c r="J1064" s="53"/>
      <c r="K1064" s="53"/>
      <c r="L1064" s="53"/>
      <c r="M1064" s="53"/>
      <c r="N1064" s="53"/>
      <c r="O1064" s="53"/>
      <c r="P1064" s="53"/>
      <c r="Q1064" s="53"/>
      <c r="R1064" s="53"/>
      <c r="S1064" s="53"/>
      <c r="T1064" s="53"/>
      <c r="U1064" s="53"/>
      <c r="V1064" s="53"/>
      <c r="W1064" s="53"/>
      <c r="X1064" s="53"/>
      <c r="Y1064" s="53"/>
      <c r="Z1064" s="53"/>
    </row>
    <row r="1065" spans="1:26" ht="12.75" customHeight="1">
      <c r="A1065" s="53"/>
      <c r="B1065" s="60" t="s">
        <v>2440</v>
      </c>
      <c r="C1065" s="61" t="s">
        <v>2441</v>
      </c>
      <c r="D1065" s="60" t="s">
        <v>2442</v>
      </c>
      <c r="E1065" s="60" t="s">
        <v>2443</v>
      </c>
      <c r="F1065" s="60" t="s">
        <v>2482</v>
      </c>
      <c r="G1065" s="60" t="s">
        <v>2483</v>
      </c>
      <c r="H1065" s="64"/>
      <c r="I1065" s="63"/>
      <c r="J1065" s="53"/>
      <c r="K1065" s="53"/>
      <c r="L1065" s="53"/>
      <c r="M1065" s="53"/>
      <c r="N1065" s="53"/>
      <c r="O1065" s="53"/>
      <c r="P1065" s="53"/>
      <c r="Q1065" s="53"/>
      <c r="R1065" s="53"/>
      <c r="S1065" s="53"/>
      <c r="T1065" s="53"/>
      <c r="U1065" s="53"/>
      <c r="V1065" s="53"/>
      <c r="W1065" s="53"/>
      <c r="X1065" s="53"/>
      <c r="Y1065" s="53"/>
      <c r="Z1065" s="53"/>
    </row>
    <row r="1066" spans="1:26" ht="12.75" customHeight="1">
      <c r="A1066" s="53"/>
      <c r="B1066" s="60" t="s">
        <v>2440</v>
      </c>
      <c r="C1066" s="61" t="s">
        <v>2441</v>
      </c>
      <c r="D1066" s="60" t="s">
        <v>2442</v>
      </c>
      <c r="E1066" s="60" t="s">
        <v>2443</v>
      </c>
      <c r="F1066" s="60" t="s">
        <v>2484</v>
      </c>
      <c r="G1066" s="60" t="s">
        <v>2485</v>
      </c>
      <c r="H1066" s="64"/>
      <c r="I1066" s="63"/>
      <c r="J1066" s="53"/>
      <c r="K1066" s="53"/>
      <c r="L1066" s="53"/>
      <c r="M1066" s="53"/>
      <c r="N1066" s="53"/>
      <c r="O1066" s="53"/>
      <c r="P1066" s="53"/>
      <c r="Q1066" s="53"/>
      <c r="R1066" s="53"/>
      <c r="S1066" s="53"/>
      <c r="T1066" s="53"/>
      <c r="U1066" s="53"/>
      <c r="V1066" s="53"/>
      <c r="W1066" s="53"/>
      <c r="X1066" s="53"/>
      <c r="Y1066" s="53"/>
      <c r="Z1066" s="53"/>
    </row>
    <row r="1067" spans="1:26" ht="12.75" customHeight="1">
      <c r="A1067" s="53"/>
      <c r="B1067" s="60" t="s">
        <v>2440</v>
      </c>
      <c r="C1067" s="61" t="s">
        <v>2441</v>
      </c>
      <c r="D1067" s="60" t="s">
        <v>2442</v>
      </c>
      <c r="E1067" s="60" t="s">
        <v>2443</v>
      </c>
      <c r="F1067" s="60" t="s">
        <v>2486</v>
      </c>
      <c r="G1067" s="60" t="s">
        <v>2487</v>
      </c>
      <c r="H1067" s="64"/>
      <c r="I1067" s="63"/>
      <c r="J1067" s="53"/>
      <c r="K1067" s="53"/>
      <c r="L1067" s="53"/>
      <c r="M1067" s="53"/>
      <c r="N1067" s="53"/>
      <c r="O1067" s="53"/>
      <c r="P1067" s="53"/>
      <c r="Q1067" s="53"/>
      <c r="R1067" s="53"/>
      <c r="S1067" s="53"/>
      <c r="T1067" s="53"/>
      <c r="U1067" s="53"/>
      <c r="V1067" s="53"/>
      <c r="W1067" s="53"/>
      <c r="X1067" s="53"/>
      <c r="Y1067" s="53"/>
      <c r="Z1067" s="53"/>
    </row>
    <row r="1068" spans="1:26" ht="12.75" customHeight="1">
      <c r="A1068" s="53"/>
      <c r="B1068" s="60" t="s">
        <v>2440</v>
      </c>
      <c r="C1068" s="61" t="s">
        <v>2441</v>
      </c>
      <c r="D1068" s="60" t="s">
        <v>2442</v>
      </c>
      <c r="E1068" s="60" t="s">
        <v>2443</v>
      </c>
      <c r="F1068" s="60" t="s">
        <v>940</v>
      </c>
      <c r="G1068" s="60" t="s">
        <v>2488</v>
      </c>
      <c r="H1068" s="64"/>
      <c r="I1068" s="63"/>
      <c r="J1068" s="53"/>
      <c r="K1068" s="53"/>
      <c r="L1068" s="53"/>
      <c r="M1068" s="53"/>
      <c r="N1068" s="53"/>
      <c r="O1068" s="53"/>
      <c r="P1068" s="53"/>
      <c r="Q1068" s="53"/>
      <c r="R1068" s="53"/>
      <c r="S1068" s="53"/>
      <c r="T1068" s="53"/>
      <c r="U1068" s="53"/>
      <c r="V1068" s="53"/>
      <c r="W1068" s="53"/>
      <c r="X1068" s="53"/>
      <c r="Y1068" s="53"/>
      <c r="Z1068" s="53"/>
    </row>
    <row r="1069" spans="1:26" ht="12.75" customHeight="1">
      <c r="A1069" s="53"/>
      <c r="B1069" s="60" t="s">
        <v>2440</v>
      </c>
      <c r="C1069" s="61" t="s">
        <v>2441</v>
      </c>
      <c r="D1069" s="60" t="s">
        <v>2442</v>
      </c>
      <c r="E1069" s="60" t="s">
        <v>2443</v>
      </c>
      <c r="F1069" s="60" t="s">
        <v>2489</v>
      </c>
      <c r="G1069" s="60" t="s">
        <v>2490</v>
      </c>
      <c r="H1069" s="64"/>
      <c r="I1069" s="63"/>
      <c r="J1069" s="53"/>
      <c r="K1069" s="53"/>
      <c r="L1069" s="53"/>
      <c r="M1069" s="53"/>
      <c r="N1069" s="53"/>
      <c r="O1069" s="53"/>
      <c r="P1069" s="53"/>
      <c r="Q1069" s="53"/>
      <c r="R1069" s="53"/>
      <c r="S1069" s="53"/>
      <c r="T1069" s="53"/>
      <c r="U1069" s="53"/>
      <c r="V1069" s="53"/>
      <c r="W1069" s="53"/>
      <c r="X1069" s="53"/>
      <c r="Y1069" s="53"/>
      <c r="Z1069" s="53"/>
    </row>
    <row r="1070" spans="1:26" ht="12.75" customHeight="1">
      <c r="A1070" s="53"/>
      <c r="B1070" s="60" t="s">
        <v>2440</v>
      </c>
      <c r="C1070" s="61" t="s">
        <v>2441</v>
      </c>
      <c r="D1070" s="60" t="s">
        <v>2442</v>
      </c>
      <c r="E1070" s="60" t="s">
        <v>2443</v>
      </c>
      <c r="F1070" s="60" t="s">
        <v>2491</v>
      </c>
      <c r="G1070" s="60" t="s">
        <v>2492</v>
      </c>
      <c r="H1070" s="64"/>
      <c r="I1070" s="63"/>
      <c r="J1070" s="53"/>
      <c r="K1070" s="53"/>
      <c r="L1070" s="53"/>
      <c r="M1070" s="53"/>
      <c r="N1070" s="53"/>
      <c r="O1070" s="53"/>
      <c r="P1070" s="53"/>
      <c r="Q1070" s="53"/>
      <c r="R1070" s="53"/>
      <c r="S1070" s="53"/>
      <c r="T1070" s="53"/>
      <c r="U1070" s="53"/>
      <c r="V1070" s="53"/>
      <c r="W1070" s="53"/>
      <c r="X1070" s="53"/>
      <c r="Y1070" s="53"/>
      <c r="Z1070" s="53"/>
    </row>
    <row r="1071" spans="1:26" ht="12.75" customHeight="1">
      <c r="A1071" s="53"/>
      <c r="B1071" s="60" t="s">
        <v>2440</v>
      </c>
      <c r="C1071" s="61" t="s">
        <v>2441</v>
      </c>
      <c r="D1071" s="60" t="s">
        <v>2442</v>
      </c>
      <c r="E1071" s="60" t="s">
        <v>2443</v>
      </c>
      <c r="F1071" s="60" t="s">
        <v>2493</v>
      </c>
      <c r="G1071" s="60" t="s">
        <v>2494</v>
      </c>
      <c r="H1071" s="64"/>
      <c r="I1071" s="63"/>
      <c r="J1071" s="53"/>
      <c r="K1071" s="53"/>
      <c r="L1071" s="53"/>
      <c r="M1071" s="53"/>
      <c r="N1071" s="53"/>
      <c r="O1071" s="53"/>
      <c r="P1071" s="53"/>
      <c r="Q1071" s="53"/>
      <c r="R1071" s="53"/>
      <c r="S1071" s="53"/>
      <c r="T1071" s="53"/>
      <c r="U1071" s="53"/>
      <c r="V1071" s="53"/>
      <c r="W1071" s="53"/>
      <c r="X1071" s="53"/>
      <c r="Y1071" s="53"/>
      <c r="Z1071" s="53"/>
    </row>
    <row r="1072" spans="1:26" ht="12.75" customHeight="1">
      <c r="A1072" s="53"/>
      <c r="B1072" s="60" t="s">
        <v>2440</v>
      </c>
      <c r="C1072" s="61" t="s">
        <v>2441</v>
      </c>
      <c r="D1072" s="60" t="s">
        <v>2495</v>
      </c>
      <c r="E1072" s="60" t="s">
        <v>2496</v>
      </c>
      <c r="F1072" s="60" t="s">
        <v>2495</v>
      </c>
      <c r="G1072" s="60" t="s">
        <v>2497</v>
      </c>
      <c r="H1072" s="64"/>
      <c r="I1072" s="63"/>
      <c r="J1072" s="53"/>
      <c r="K1072" s="53"/>
      <c r="L1072" s="53"/>
      <c r="M1072" s="53"/>
      <c r="N1072" s="53"/>
      <c r="O1072" s="53"/>
      <c r="P1072" s="53"/>
      <c r="Q1072" s="53"/>
      <c r="R1072" s="53"/>
      <c r="S1072" s="53"/>
      <c r="T1072" s="53"/>
      <c r="U1072" s="53"/>
      <c r="V1072" s="53"/>
      <c r="W1072" s="53"/>
      <c r="X1072" s="53"/>
      <c r="Y1072" s="53"/>
      <c r="Z1072" s="53"/>
    </row>
    <row r="1073" spans="1:26" ht="12.75" customHeight="1">
      <c r="A1073" s="53"/>
      <c r="B1073" s="60" t="s">
        <v>2440</v>
      </c>
      <c r="C1073" s="61" t="s">
        <v>2441</v>
      </c>
      <c r="D1073" s="60" t="s">
        <v>2495</v>
      </c>
      <c r="E1073" s="60" t="s">
        <v>2496</v>
      </c>
      <c r="F1073" s="60" t="s">
        <v>2498</v>
      </c>
      <c r="G1073" s="60" t="s">
        <v>2499</v>
      </c>
      <c r="H1073" s="64"/>
      <c r="I1073" s="63"/>
      <c r="J1073" s="53"/>
      <c r="K1073" s="53"/>
      <c r="L1073" s="53"/>
      <c r="M1073" s="53"/>
      <c r="N1073" s="53"/>
      <c r="O1073" s="53"/>
      <c r="P1073" s="53"/>
      <c r="Q1073" s="53"/>
      <c r="R1073" s="53"/>
      <c r="S1073" s="53"/>
      <c r="T1073" s="53"/>
      <c r="U1073" s="53"/>
      <c r="V1073" s="53"/>
      <c r="W1073" s="53"/>
      <c r="X1073" s="53"/>
      <c r="Y1073" s="53"/>
      <c r="Z1073" s="53"/>
    </row>
    <row r="1074" spans="1:26" ht="12.75" customHeight="1">
      <c r="A1074" s="53"/>
      <c r="B1074" s="60" t="s">
        <v>2440</v>
      </c>
      <c r="C1074" s="61" t="s">
        <v>2441</v>
      </c>
      <c r="D1074" s="60" t="s">
        <v>2495</v>
      </c>
      <c r="E1074" s="60" t="s">
        <v>2496</v>
      </c>
      <c r="F1074" s="60" t="s">
        <v>2500</v>
      </c>
      <c r="G1074" s="60" t="s">
        <v>2501</v>
      </c>
      <c r="H1074" s="64"/>
      <c r="I1074" s="63"/>
      <c r="J1074" s="53"/>
      <c r="K1074" s="53"/>
      <c r="L1074" s="53"/>
      <c r="M1074" s="53"/>
      <c r="N1074" s="53"/>
      <c r="O1074" s="53"/>
      <c r="P1074" s="53"/>
      <c r="Q1074" s="53"/>
      <c r="R1074" s="53"/>
      <c r="S1074" s="53"/>
      <c r="T1074" s="53"/>
      <c r="U1074" s="53"/>
      <c r="V1074" s="53"/>
      <c r="W1074" s="53"/>
      <c r="X1074" s="53"/>
      <c r="Y1074" s="53"/>
      <c r="Z1074" s="53"/>
    </row>
    <row r="1075" spans="1:26" ht="12.75" customHeight="1">
      <c r="A1075" s="53"/>
      <c r="B1075" s="60" t="s">
        <v>2440</v>
      </c>
      <c r="C1075" s="61" t="s">
        <v>2441</v>
      </c>
      <c r="D1075" s="60" t="s">
        <v>2495</v>
      </c>
      <c r="E1075" s="60" t="s">
        <v>2496</v>
      </c>
      <c r="F1075" s="60" t="s">
        <v>2502</v>
      </c>
      <c r="G1075" s="60" t="s">
        <v>2503</v>
      </c>
      <c r="H1075" s="64"/>
      <c r="I1075" s="63"/>
      <c r="J1075" s="53"/>
      <c r="K1075" s="53"/>
      <c r="L1075" s="53"/>
      <c r="M1075" s="53"/>
      <c r="N1075" s="53"/>
      <c r="O1075" s="53"/>
      <c r="P1075" s="53"/>
      <c r="Q1075" s="53"/>
      <c r="R1075" s="53"/>
      <c r="S1075" s="53"/>
      <c r="T1075" s="53"/>
      <c r="U1075" s="53"/>
      <c r="V1075" s="53"/>
      <c r="W1075" s="53"/>
      <c r="X1075" s="53"/>
      <c r="Y1075" s="53"/>
      <c r="Z1075" s="53"/>
    </row>
    <row r="1076" spans="1:26" ht="12.75" customHeight="1">
      <c r="A1076" s="53"/>
      <c r="B1076" s="60" t="s">
        <v>2440</v>
      </c>
      <c r="C1076" s="61" t="s">
        <v>2441</v>
      </c>
      <c r="D1076" s="60" t="s">
        <v>2495</v>
      </c>
      <c r="E1076" s="60" t="s">
        <v>2496</v>
      </c>
      <c r="F1076" s="60" t="s">
        <v>2504</v>
      </c>
      <c r="G1076" s="60" t="s">
        <v>2505</v>
      </c>
      <c r="H1076" s="64"/>
      <c r="I1076" s="63"/>
      <c r="J1076" s="53"/>
      <c r="K1076" s="53"/>
      <c r="L1076" s="53"/>
      <c r="M1076" s="53"/>
      <c r="N1076" s="53"/>
      <c r="O1076" s="53"/>
      <c r="P1076" s="53"/>
      <c r="Q1076" s="53"/>
      <c r="R1076" s="53"/>
      <c r="S1076" s="53"/>
      <c r="T1076" s="53"/>
      <c r="U1076" s="53"/>
      <c r="V1076" s="53"/>
      <c r="W1076" s="53"/>
      <c r="X1076" s="53"/>
      <c r="Y1076" s="53"/>
      <c r="Z1076" s="53"/>
    </row>
    <row r="1077" spans="1:26" ht="12.75" customHeight="1">
      <c r="A1077" s="53"/>
      <c r="B1077" s="60" t="s">
        <v>2440</v>
      </c>
      <c r="C1077" s="61" t="s">
        <v>2441</v>
      </c>
      <c r="D1077" s="60" t="s">
        <v>2506</v>
      </c>
      <c r="E1077" s="60" t="s">
        <v>2507</v>
      </c>
      <c r="F1077" s="60" t="s">
        <v>2506</v>
      </c>
      <c r="G1077" s="60" t="s">
        <v>2508</v>
      </c>
      <c r="H1077" s="64"/>
      <c r="I1077" s="63"/>
      <c r="J1077" s="53"/>
      <c r="K1077" s="53"/>
      <c r="L1077" s="53"/>
      <c r="M1077" s="53"/>
      <c r="N1077" s="53"/>
      <c r="O1077" s="53"/>
      <c r="P1077" s="53"/>
      <c r="Q1077" s="53"/>
      <c r="R1077" s="53"/>
      <c r="S1077" s="53"/>
      <c r="T1077" s="53"/>
      <c r="U1077" s="53"/>
      <c r="V1077" s="53"/>
      <c r="W1077" s="53"/>
      <c r="X1077" s="53"/>
      <c r="Y1077" s="53"/>
      <c r="Z1077" s="53"/>
    </row>
    <row r="1078" spans="1:26" ht="12.75" customHeight="1">
      <c r="A1078" s="53"/>
      <c r="B1078" s="60" t="s">
        <v>2440</v>
      </c>
      <c r="C1078" s="61" t="s">
        <v>2441</v>
      </c>
      <c r="D1078" s="60" t="s">
        <v>2509</v>
      </c>
      <c r="E1078" s="60" t="s">
        <v>2510</v>
      </c>
      <c r="F1078" s="60" t="s">
        <v>2509</v>
      </c>
      <c r="G1078" s="60" t="s">
        <v>2511</v>
      </c>
      <c r="H1078" s="64"/>
      <c r="I1078" s="63"/>
      <c r="J1078" s="53"/>
      <c r="K1078" s="53"/>
      <c r="L1078" s="53"/>
      <c r="M1078" s="53"/>
      <c r="N1078" s="53"/>
      <c r="O1078" s="53"/>
      <c r="P1078" s="53"/>
      <c r="Q1078" s="53"/>
      <c r="R1078" s="53"/>
      <c r="S1078" s="53"/>
      <c r="T1078" s="53"/>
      <c r="U1078" s="53"/>
      <c r="V1078" s="53"/>
      <c r="W1078" s="53"/>
      <c r="X1078" s="53"/>
      <c r="Y1078" s="53"/>
      <c r="Z1078" s="53"/>
    </row>
    <row r="1079" spans="1:26" ht="12.75" customHeight="1">
      <c r="A1079" s="53"/>
      <c r="B1079" s="60" t="s">
        <v>2440</v>
      </c>
      <c r="C1079" s="61" t="s">
        <v>2441</v>
      </c>
      <c r="D1079" s="60" t="s">
        <v>2509</v>
      </c>
      <c r="E1079" s="60" t="s">
        <v>2510</v>
      </c>
      <c r="F1079" s="60" t="s">
        <v>2512</v>
      </c>
      <c r="G1079" s="60" t="s">
        <v>2513</v>
      </c>
      <c r="H1079" s="64"/>
      <c r="I1079" s="63"/>
      <c r="J1079" s="53"/>
      <c r="K1079" s="53"/>
      <c r="L1079" s="53"/>
      <c r="M1079" s="53"/>
      <c r="N1079" s="53"/>
      <c r="O1079" s="53"/>
      <c r="P1079" s="53"/>
      <c r="Q1079" s="53"/>
      <c r="R1079" s="53"/>
      <c r="S1079" s="53"/>
      <c r="T1079" s="53"/>
      <c r="U1079" s="53"/>
      <c r="V1079" s="53"/>
      <c r="W1079" s="53"/>
      <c r="X1079" s="53"/>
      <c r="Y1079" s="53"/>
      <c r="Z1079" s="53"/>
    </row>
    <row r="1080" spans="1:26" ht="12.75" customHeight="1">
      <c r="A1080" s="53"/>
      <c r="B1080" s="60" t="s">
        <v>2440</v>
      </c>
      <c r="C1080" s="61" t="s">
        <v>2441</v>
      </c>
      <c r="D1080" s="60" t="s">
        <v>2514</v>
      </c>
      <c r="E1080" s="60" t="s">
        <v>2515</v>
      </c>
      <c r="F1080" s="60" t="s">
        <v>2514</v>
      </c>
      <c r="G1080" s="60" t="s">
        <v>2516</v>
      </c>
      <c r="H1080" s="64"/>
      <c r="I1080" s="63"/>
      <c r="J1080" s="53"/>
      <c r="K1080" s="53"/>
      <c r="L1080" s="53"/>
      <c r="M1080" s="53"/>
      <c r="N1080" s="53"/>
      <c r="O1080" s="53"/>
      <c r="P1080" s="53"/>
      <c r="Q1080" s="53"/>
      <c r="R1080" s="53"/>
      <c r="S1080" s="53"/>
      <c r="T1080" s="53"/>
      <c r="U1080" s="53"/>
      <c r="V1080" s="53"/>
      <c r="W1080" s="53"/>
      <c r="X1080" s="53"/>
      <c r="Y1080" s="53"/>
      <c r="Z1080" s="53"/>
    </row>
    <row r="1081" spans="1:26" ht="12.75" customHeight="1">
      <c r="A1081" s="53"/>
      <c r="B1081" s="60" t="s">
        <v>2440</v>
      </c>
      <c r="C1081" s="61" t="s">
        <v>2441</v>
      </c>
      <c r="D1081" s="60" t="s">
        <v>2514</v>
      </c>
      <c r="E1081" s="60" t="s">
        <v>2515</v>
      </c>
      <c r="F1081" s="60" t="s">
        <v>610</v>
      </c>
      <c r="G1081" s="60" t="s">
        <v>2517</v>
      </c>
      <c r="H1081" s="64"/>
      <c r="I1081" s="63"/>
      <c r="J1081" s="53"/>
      <c r="K1081" s="53"/>
      <c r="L1081" s="53"/>
      <c r="M1081" s="53"/>
      <c r="N1081" s="53"/>
      <c r="O1081" s="53"/>
      <c r="P1081" s="53"/>
      <c r="Q1081" s="53"/>
      <c r="R1081" s="53"/>
      <c r="S1081" s="53"/>
      <c r="T1081" s="53"/>
      <c r="U1081" s="53"/>
      <c r="V1081" s="53"/>
      <c r="W1081" s="53"/>
      <c r="X1081" s="53"/>
      <c r="Y1081" s="53"/>
      <c r="Z1081" s="53"/>
    </row>
    <row r="1082" spans="1:26" ht="12.75" customHeight="1">
      <c r="A1082" s="53"/>
      <c r="B1082" s="60" t="s">
        <v>2440</v>
      </c>
      <c r="C1082" s="61" t="s">
        <v>2441</v>
      </c>
      <c r="D1082" s="60" t="s">
        <v>2514</v>
      </c>
      <c r="E1082" s="60" t="s">
        <v>2515</v>
      </c>
      <c r="F1082" s="60" t="s">
        <v>2518</v>
      </c>
      <c r="G1082" s="60" t="s">
        <v>2519</v>
      </c>
      <c r="H1082" s="64"/>
      <c r="I1082" s="63"/>
      <c r="J1082" s="53"/>
      <c r="K1082" s="53"/>
      <c r="L1082" s="53"/>
      <c r="M1082" s="53"/>
      <c r="N1082" s="53"/>
      <c r="O1082" s="53"/>
      <c r="P1082" s="53"/>
      <c r="Q1082" s="53"/>
      <c r="R1082" s="53"/>
      <c r="S1082" s="53"/>
      <c r="T1082" s="53"/>
      <c r="U1082" s="53"/>
      <c r="V1082" s="53"/>
      <c r="W1082" s="53"/>
      <c r="X1082" s="53"/>
      <c r="Y1082" s="53"/>
      <c r="Z1082" s="53"/>
    </row>
    <row r="1083" spans="1:26" ht="12.75" customHeight="1">
      <c r="A1083" s="53"/>
      <c r="B1083" s="60" t="s">
        <v>2440</v>
      </c>
      <c r="C1083" s="61" t="s">
        <v>2441</v>
      </c>
      <c r="D1083" s="60" t="s">
        <v>2514</v>
      </c>
      <c r="E1083" s="60" t="s">
        <v>2515</v>
      </c>
      <c r="F1083" s="60" t="s">
        <v>2520</v>
      </c>
      <c r="G1083" s="60" t="s">
        <v>2521</v>
      </c>
      <c r="H1083" s="64"/>
      <c r="I1083" s="63"/>
      <c r="J1083" s="53"/>
      <c r="K1083" s="53"/>
      <c r="L1083" s="53"/>
      <c r="M1083" s="53"/>
      <c r="N1083" s="53"/>
      <c r="O1083" s="53"/>
      <c r="P1083" s="53"/>
      <c r="Q1083" s="53"/>
      <c r="R1083" s="53"/>
      <c r="S1083" s="53"/>
      <c r="T1083" s="53"/>
      <c r="U1083" s="53"/>
      <c r="V1083" s="53"/>
      <c r="W1083" s="53"/>
      <c r="X1083" s="53"/>
      <c r="Y1083" s="53"/>
      <c r="Z1083" s="53"/>
    </row>
    <row r="1084" spans="1:26" ht="12.75" customHeight="1">
      <c r="A1084" s="53"/>
      <c r="B1084" s="60" t="s">
        <v>2440</v>
      </c>
      <c r="C1084" s="61" t="s">
        <v>2441</v>
      </c>
      <c r="D1084" s="60" t="s">
        <v>2522</v>
      </c>
      <c r="E1084" s="60" t="s">
        <v>2523</v>
      </c>
      <c r="F1084" s="60" t="s">
        <v>2522</v>
      </c>
      <c r="G1084" s="60" t="s">
        <v>2524</v>
      </c>
      <c r="H1084" s="64"/>
      <c r="I1084" s="63"/>
      <c r="J1084" s="53"/>
      <c r="K1084" s="53"/>
      <c r="L1084" s="53"/>
      <c r="M1084" s="53"/>
      <c r="N1084" s="53"/>
      <c r="O1084" s="53"/>
      <c r="P1084" s="53"/>
      <c r="Q1084" s="53"/>
      <c r="R1084" s="53"/>
      <c r="S1084" s="53"/>
      <c r="T1084" s="53"/>
      <c r="U1084" s="53"/>
      <c r="V1084" s="53"/>
      <c r="W1084" s="53"/>
      <c r="X1084" s="53"/>
      <c r="Y1084" s="53"/>
      <c r="Z1084" s="53"/>
    </row>
    <row r="1085" spans="1:26" ht="12.75" customHeight="1">
      <c r="A1085" s="53"/>
      <c r="B1085" s="60" t="s">
        <v>2440</v>
      </c>
      <c r="C1085" s="61" t="s">
        <v>2441</v>
      </c>
      <c r="D1085" s="60" t="s">
        <v>2522</v>
      </c>
      <c r="E1085" s="60" t="s">
        <v>2523</v>
      </c>
      <c r="F1085" s="60" t="s">
        <v>2293</v>
      </c>
      <c r="G1085" s="60" t="s">
        <v>2525</v>
      </c>
      <c r="H1085" s="64"/>
      <c r="I1085" s="63"/>
      <c r="J1085" s="53"/>
      <c r="K1085" s="53"/>
      <c r="L1085" s="53"/>
      <c r="M1085" s="53"/>
      <c r="N1085" s="53"/>
      <c r="O1085" s="53"/>
      <c r="P1085" s="53"/>
      <c r="Q1085" s="53"/>
      <c r="R1085" s="53"/>
      <c r="S1085" s="53"/>
      <c r="T1085" s="53"/>
      <c r="U1085" s="53"/>
      <c r="V1085" s="53"/>
      <c r="W1085" s="53"/>
      <c r="X1085" s="53"/>
      <c r="Y1085" s="53"/>
      <c r="Z1085" s="53"/>
    </row>
    <row r="1086" spans="1:26" ht="12.75" customHeight="1">
      <c r="A1086" s="53"/>
      <c r="B1086" s="60" t="s">
        <v>2440</v>
      </c>
      <c r="C1086" s="61" t="s">
        <v>2441</v>
      </c>
      <c r="D1086" s="60" t="s">
        <v>2522</v>
      </c>
      <c r="E1086" s="60" t="s">
        <v>2523</v>
      </c>
      <c r="F1086" s="60" t="s">
        <v>2526</v>
      </c>
      <c r="G1086" s="60" t="s">
        <v>2527</v>
      </c>
      <c r="H1086" s="64"/>
      <c r="I1086" s="63"/>
      <c r="J1086" s="53"/>
      <c r="K1086" s="53"/>
      <c r="L1086" s="53"/>
      <c r="M1086" s="53"/>
      <c r="N1086" s="53"/>
      <c r="O1086" s="53"/>
      <c r="P1086" s="53"/>
      <c r="Q1086" s="53"/>
      <c r="R1086" s="53"/>
      <c r="S1086" s="53"/>
      <c r="T1086" s="53"/>
      <c r="U1086" s="53"/>
      <c r="V1086" s="53"/>
      <c r="W1086" s="53"/>
      <c r="X1086" s="53"/>
      <c r="Y1086" s="53"/>
      <c r="Z1086" s="53"/>
    </row>
    <row r="1087" spans="1:26" ht="12.75" customHeight="1">
      <c r="A1087" s="53"/>
      <c r="B1087" s="60" t="s">
        <v>2440</v>
      </c>
      <c r="C1087" s="61" t="s">
        <v>2441</v>
      </c>
      <c r="D1087" s="60" t="s">
        <v>2528</v>
      </c>
      <c r="E1087" s="60" t="s">
        <v>2529</v>
      </c>
      <c r="F1087" s="60" t="s">
        <v>2530</v>
      </c>
      <c r="G1087" s="60" t="s">
        <v>2531</v>
      </c>
      <c r="H1087" s="64" t="s">
        <v>2530</v>
      </c>
      <c r="I1087" s="63" t="s">
        <v>2532</v>
      </c>
      <c r="J1087" s="53"/>
      <c r="K1087" s="53"/>
      <c r="L1087" s="53"/>
      <c r="M1087" s="53"/>
      <c r="N1087" s="53"/>
      <c r="O1087" s="53"/>
      <c r="P1087" s="53"/>
      <c r="Q1087" s="53"/>
      <c r="R1087" s="53"/>
      <c r="S1087" s="53"/>
      <c r="T1087" s="53"/>
      <c r="U1087" s="53"/>
      <c r="V1087" s="53"/>
      <c r="W1087" s="53"/>
      <c r="X1087" s="53"/>
      <c r="Y1087" s="53"/>
      <c r="Z1087" s="53"/>
    </row>
    <row r="1088" spans="1:26" ht="12.75" customHeight="1">
      <c r="A1088" s="53"/>
      <c r="B1088" s="60" t="s">
        <v>2440</v>
      </c>
      <c r="C1088" s="61" t="s">
        <v>2441</v>
      </c>
      <c r="D1088" s="60" t="s">
        <v>2528</v>
      </c>
      <c r="E1088" s="60" t="s">
        <v>2529</v>
      </c>
      <c r="F1088" s="60" t="s">
        <v>2530</v>
      </c>
      <c r="G1088" s="60" t="s">
        <v>2531</v>
      </c>
      <c r="H1088" s="64" t="s">
        <v>2533</v>
      </c>
      <c r="I1088" s="63" t="s">
        <v>2534</v>
      </c>
      <c r="J1088" s="53"/>
      <c r="K1088" s="53"/>
      <c r="L1088" s="53"/>
      <c r="M1088" s="53"/>
      <c r="N1088" s="53"/>
      <c r="O1088" s="53"/>
      <c r="P1088" s="53"/>
      <c r="Q1088" s="53"/>
      <c r="R1088" s="53"/>
      <c r="S1088" s="53"/>
      <c r="T1088" s="53"/>
      <c r="U1088" s="53"/>
      <c r="V1088" s="53"/>
      <c r="W1088" s="53"/>
      <c r="X1088" s="53"/>
      <c r="Y1088" s="53"/>
      <c r="Z1088" s="53"/>
    </row>
    <row r="1089" spans="1:26" ht="12.75" customHeight="1">
      <c r="A1089" s="53"/>
      <c r="B1089" s="60" t="s">
        <v>2440</v>
      </c>
      <c r="C1089" s="61" t="s">
        <v>2441</v>
      </c>
      <c r="D1089" s="60" t="s">
        <v>2528</v>
      </c>
      <c r="E1089" s="60" t="s">
        <v>2529</v>
      </c>
      <c r="F1089" s="60" t="s">
        <v>2535</v>
      </c>
      <c r="G1089" s="60" t="s">
        <v>2536</v>
      </c>
      <c r="H1089" s="64"/>
      <c r="I1089" s="63"/>
      <c r="J1089" s="53"/>
      <c r="K1089" s="53"/>
      <c r="L1089" s="53"/>
      <c r="M1089" s="53"/>
      <c r="N1089" s="53"/>
      <c r="O1089" s="53"/>
      <c r="P1089" s="53"/>
      <c r="Q1089" s="53"/>
      <c r="R1089" s="53"/>
      <c r="S1089" s="53"/>
      <c r="T1089" s="53"/>
      <c r="U1089" s="53"/>
      <c r="V1089" s="53"/>
      <c r="W1089" s="53"/>
      <c r="X1089" s="53"/>
      <c r="Y1089" s="53"/>
      <c r="Z1089" s="53"/>
    </row>
    <row r="1090" spans="1:26" ht="12.75" customHeight="1">
      <c r="A1090" s="53"/>
      <c r="B1090" s="60" t="s">
        <v>2440</v>
      </c>
      <c r="C1090" s="61" t="s">
        <v>2441</v>
      </c>
      <c r="D1090" s="60" t="s">
        <v>2528</v>
      </c>
      <c r="E1090" s="60" t="s">
        <v>2529</v>
      </c>
      <c r="F1090" s="60" t="s">
        <v>332</v>
      </c>
      <c r="G1090" s="60" t="s">
        <v>2537</v>
      </c>
      <c r="H1090" s="64"/>
      <c r="I1090" s="63"/>
      <c r="J1090" s="53"/>
      <c r="K1090" s="53"/>
      <c r="L1090" s="53"/>
      <c r="M1090" s="53"/>
      <c r="N1090" s="53"/>
      <c r="O1090" s="53"/>
      <c r="P1090" s="53"/>
      <c r="Q1090" s="53"/>
      <c r="R1090" s="53"/>
      <c r="S1090" s="53"/>
      <c r="T1090" s="53"/>
      <c r="U1090" s="53"/>
      <c r="V1090" s="53"/>
      <c r="W1090" s="53"/>
      <c r="X1090" s="53"/>
      <c r="Y1090" s="53"/>
      <c r="Z1090" s="53"/>
    </row>
    <row r="1091" spans="1:26" ht="12.75" customHeight="1">
      <c r="A1091" s="53"/>
      <c r="B1091" s="60" t="s">
        <v>2440</v>
      </c>
      <c r="C1091" s="61" t="s">
        <v>2441</v>
      </c>
      <c r="D1091" s="60" t="s">
        <v>2528</v>
      </c>
      <c r="E1091" s="60" t="s">
        <v>2529</v>
      </c>
      <c r="F1091" s="60" t="s">
        <v>2538</v>
      </c>
      <c r="G1091" s="60" t="s">
        <v>2539</v>
      </c>
      <c r="H1091" s="64"/>
      <c r="I1091" s="63"/>
      <c r="J1091" s="53"/>
      <c r="K1091" s="53"/>
      <c r="L1091" s="53"/>
      <c r="M1091" s="53"/>
      <c r="N1091" s="53"/>
      <c r="O1091" s="53"/>
      <c r="P1091" s="53"/>
      <c r="Q1091" s="53"/>
      <c r="R1091" s="53"/>
      <c r="S1091" s="53"/>
      <c r="T1091" s="53"/>
      <c r="U1091" s="53"/>
      <c r="V1091" s="53"/>
      <c r="W1091" s="53"/>
      <c r="X1091" s="53"/>
      <c r="Y1091" s="53"/>
      <c r="Z1091" s="53"/>
    </row>
    <row r="1092" spans="1:26" ht="12.75" customHeight="1">
      <c r="A1092" s="53"/>
      <c r="B1092" s="60" t="s">
        <v>2440</v>
      </c>
      <c r="C1092" s="61" t="s">
        <v>2441</v>
      </c>
      <c r="D1092" s="60" t="s">
        <v>2528</v>
      </c>
      <c r="E1092" s="60" t="s">
        <v>2529</v>
      </c>
      <c r="F1092" s="60" t="s">
        <v>2540</v>
      </c>
      <c r="G1092" s="60" t="s">
        <v>2541</v>
      </c>
      <c r="H1092" s="64"/>
      <c r="I1092" s="63"/>
      <c r="J1092" s="53"/>
      <c r="K1092" s="53"/>
      <c r="L1092" s="53"/>
      <c r="M1092" s="53"/>
      <c r="N1092" s="53"/>
      <c r="O1092" s="53"/>
      <c r="P1092" s="53"/>
      <c r="Q1092" s="53"/>
      <c r="R1092" s="53"/>
      <c r="S1092" s="53"/>
      <c r="T1092" s="53"/>
      <c r="U1092" s="53"/>
      <c r="V1092" s="53"/>
      <c r="W1092" s="53"/>
      <c r="X1092" s="53"/>
      <c r="Y1092" s="53"/>
      <c r="Z1092" s="53"/>
    </row>
    <row r="1093" spans="1:26" ht="12.75" customHeight="1">
      <c r="A1093" s="53"/>
      <c r="B1093" s="60" t="s">
        <v>2440</v>
      </c>
      <c r="C1093" s="61" t="s">
        <v>2441</v>
      </c>
      <c r="D1093" s="60" t="s">
        <v>2528</v>
      </c>
      <c r="E1093" s="60" t="s">
        <v>2529</v>
      </c>
      <c r="F1093" s="60" t="s">
        <v>2542</v>
      </c>
      <c r="G1093" s="60" t="s">
        <v>2543</v>
      </c>
      <c r="H1093" s="64"/>
      <c r="I1093" s="63"/>
      <c r="J1093" s="53"/>
      <c r="K1093" s="53"/>
      <c r="L1093" s="53"/>
      <c r="M1093" s="53"/>
      <c r="N1093" s="53"/>
      <c r="O1093" s="53"/>
      <c r="P1093" s="53"/>
      <c r="Q1093" s="53"/>
      <c r="R1093" s="53"/>
      <c r="S1093" s="53"/>
      <c r="T1093" s="53"/>
      <c r="U1093" s="53"/>
      <c r="V1093" s="53"/>
      <c r="W1093" s="53"/>
      <c r="X1093" s="53"/>
      <c r="Y1093" s="53"/>
      <c r="Z1093" s="53"/>
    </row>
    <row r="1094" spans="1:26" ht="12.75" customHeight="1">
      <c r="A1094" s="53"/>
      <c r="B1094" s="60" t="s">
        <v>2440</v>
      </c>
      <c r="C1094" s="61" t="s">
        <v>2441</v>
      </c>
      <c r="D1094" s="60" t="s">
        <v>2528</v>
      </c>
      <c r="E1094" s="60" t="s">
        <v>2529</v>
      </c>
      <c r="F1094" s="60" t="s">
        <v>2544</v>
      </c>
      <c r="G1094" s="60" t="s">
        <v>2545</v>
      </c>
      <c r="H1094" s="64"/>
      <c r="I1094" s="63"/>
      <c r="J1094" s="53"/>
      <c r="K1094" s="53"/>
      <c r="L1094" s="53"/>
      <c r="M1094" s="53"/>
      <c r="N1094" s="53"/>
      <c r="O1094" s="53"/>
      <c r="P1094" s="53"/>
      <c r="Q1094" s="53"/>
      <c r="R1094" s="53"/>
      <c r="S1094" s="53"/>
      <c r="T1094" s="53"/>
      <c r="U1094" s="53"/>
      <c r="V1094" s="53"/>
      <c r="W1094" s="53"/>
      <c r="X1094" s="53"/>
      <c r="Y1094" s="53"/>
      <c r="Z1094" s="53"/>
    </row>
    <row r="1095" spans="1:26" ht="12.75" customHeight="1">
      <c r="A1095" s="53"/>
      <c r="B1095" s="60" t="s">
        <v>2440</v>
      </c>
      <c r="C1095" s="61" t="s">
        <v>2441</v>
      </c>
      <c r="D1095" s="60" t="s">
        <v>2528</v>
      </c>
      <c r="E1095" s="60" t="s">
        <v>2529</v>
      </c>
      <c r="F1095" s="60" t="s">
        <v>2546</v>
      </c>
      <c r="G1095" s="60" t="s">
        <v>2547</v>
      </c>
      <c r="H1095" s="64"/>
      <c r="I1095" s="63"/>
      <c r="J1095" s="53"/>
      <c r="K1095" s="53"/>
      <c r="L1095" s="53"/>
      <c r="M1095" s="53"/>
      <c r="N1095" s="53"/>
      <c r="O1095" s="53"/>
      <c r="P1095" s="53"/>
      <c r="Q1095" s="53"/>
      <c r="R1095" s="53"/>
      <c r="S1095" s="53"/>
      <c r="T1095" s="53"/>
      <c r="U1095" s="53"/>
      <c r="V1095" s="53"/>
      <c r="W1095" s="53"/>
      <c r="X1095" s="53"/>
      <c r="Y1095" s="53"/>
      <c r="Z1095" s="53"/>
    </row>
    <row r="1096" spans="1:26" ht="12.75" customHeight="1">
      <c r="A1096" s="53"/>
      <c r="B1096" s="60" t="s">
        <v>2440</v>
      </c>
      <c r="C1096" s="61" t="s">
        <v>2441</v>
      </c>
      <c r="D1096" s="60" t="s">
        <v>2528</v>
      </c>
      <c r="E1096" s="60" t="s">
        <v>2529</v>
      </c>
      <c r="F1096" s="60" t="s">
        <v>2548</v>
      </c>
      <c r="G1096" s="60" t="s">
        <v>2549</v>
      </c>
      <c r="H1096" s="64"/>
      <c r="I1096" s="63"/>
      <c r="J1096" s="53"/>
      <c r="K1096" s="53"/>
      <c r="L1096" s="53"/>
      <c r="M1096" s="53"/>
      <c r="N1096" s="53"/>
      <c r="O1096" s="53"/>
      <c r="P1096" s="53"/>
      <c r="Q1096" s="53"/>
      <c r="R1096" s="53"/>
      <c r="S1096" s="53"/>
      <c r="T1096" s="53"/>
      <c r="U1096" s="53"/>
      <c r="V1096" s="53"/>
      <c r="W1096" s="53"/>
      <c r="X1096" s="53"/>
      <c r="Y1096" s="53"/>
      <c r="Z1096" s="53"/>
    </row>
    <row r="1097" spans="1:26" ht="12.75" customHeight="1">
      <c r="A1097" s="53"/>
      <c r="B1097" s="60" t="s">
        <v>2440</v>
      </c>
      <c r="C1097" s="61" t="s">
        <v>2441</v>
      </c>
      <c r="D1097" s="60" t="s">
        <v>2550</v>
      </c>
      <c r="E1097" s="60" t="s">
        <v>2551</v>
      </c>
      <c r="F1097" s="60" t="s">
        <v>2552</v>
      </c>
      <c r="G1097" s="60" t="s">
        <v>2553</v>
      </c>
      <c r="H1097" s="64" t="s">
        <v>2554</v>
      </c>
      <c r="I1097" s="63" t="s">
        <v>2555</v>
      </c>
      <c r="J1097" s="53"/>
      <c r="K1097" s="53"/>
      <c r="L1097" s="53"/>
      <c r="M1097" s="53"/>
      <c r="N1097" s="53"/>
      <c r="O1097" s="53"/>
      <c r="P1097" s="53"/>
      <c r="Q1097" s="53"/>
      <c r="R1097" s="53"/>
      <c r="S1097" s="53"/>
      <c r="T1097" s="53"/>
      <c r="U1097" s="53"/>
      <c r="V1097" s="53"/>
      <c r="W1097" s="53"/>
      <c r="X1097" s="53"/>
      <c r="Y1097" s="53"/>
      <c r="Z1097" s="53"/>
    </row>
    <row r="1098" spans="1:26" ht="12.75" customHeight="1">
      <c r="A1098" s="53"/>
      <c r="B1098" s="60" t="s">
        <v>2440</v>
      </c>
      <c r="C1098" s="61" t="s">
        <v>2441</v>
      </c>
      <c r="D1098" s="60" t="s">
        <v>2550</v>
      </c>
      <c r="E1098" s="60" t="s">
        <v>2551</v>
      </c>
      <c r="F1098" s="60" t="s">
        <v>2552</v>
      </c>
      <c r="G1098" s="60" t="s">
        <v>2553</v>
      </c>
      <c r="H1098" s="64" t="s">
        <v>2556</v>
      </c>
      <c r="I1098" s="63" t="s">
        <v>2557</v>
      </c>
      <c r="J1098" s="53"/>
      <c r="K1098" s="53"/>
      <c r="L1098" s="53"/>
      <c r="M1098" s="53"/>
      <c r="N1098" s="53"/>
      <c r="O1098" s="53"/>
      <c r="P1098" s="53"/>
      <c r="Q1098" s="53"/>
      <c r="R1098" s="53"/>
      <c r="S1098" s="53"/>
      <c r="T1098" s="53"/>
      <c r="U1098" s="53"/>
      <c r="V1098" s="53"/>
      <c r="W1098" s="53"/>
      <c r="X1098" s="53"/>
      <c r="Y1098" s="53"/>
      <c r="Z1098" s="53"/>
    </row>
    <row r="1099" spans="1:26" ht="12.75" customHeight="1">
      <c r="A1099" s="53"/>
      <c r="B1099" s="60" t="s">
        <v>2440</v>
      </c>
      <c r="C1099" s="61" t="s">
        <v>2441</v>
      </c>
      <c r="D1099" s="60" t="s">
        <v>2550</v>
      </c>
      <c r="E1099" s="60" t="s">
        <v>2551</v>
      </c>
      <c r="F1099" s="60" t="s">
        <v>2558</v>
      </c>
      <c r="G1099" s="60" t="s">
        <v>2559</v>
      </c>
      <c r="H1099" s="64"/>
      <c r="I1099" s="63"/>
      <c r="J1099" s="53"/>
      <c r="K1099" s="53"/>
      <c r="L1099" s="53"/>
      <c r="M1099" s="53"/>
      <c r="N1099" s="53"/>
      <c r="O1099" s="53"/>
      <c r="P1099" s="53"/>
      <c r="Q1099" s="53"/>
      <c r="R1099" s="53"/>
      <c r="S1099" s="53"/>
      <c r="T1099" s="53"/>
      <c r="U1099" s="53"/>
      <c r="V1099" s="53"/>
      <c r="W1099" s="53"/>
      <c r="X1099" s="53"/>
      <c r="Y1099" s="53"/>
      <c r="Z1099" s="53"/>
    </row>
    <row r="1100" spans="1:26" ht="12.75" customHeight="1">
      <c r="A1100" s="53"/>
      <c r="B1100" s="60" t="s">
        <v>2440</v>
      </c>
      <c r="C1100" s="61" t="s">
        <v>2441</v>
      </c>
      <c r="D1100" s="60" t="s">
        <v>2550</v>
      </c>
      <c r="E1100" s="60" t="s">
        <v>2551</v>
      </c>
      <c r="F1100" s="60" t="s">
        <v>2560</v>
      </c>
      <c r="G1100" s="60" t="s">
        <v>2561</v>
      </c>
      <c r="H1100" s="64"/>
      <c r="I1100" s="63"/>
      <c r="J1100" s="53"/>
      <c r="K1100" s="53"/>
      <c r="L1100" s="53"/>
      <c r="M1100" s="53"/>
      <c r="N1100" s="53"/>
      <c r="O1100" s="53"/>
      <c r="P1100" s="53"/>
      <c r="Q1100" s="53"/>
      <c r="R1100" s="53"/>
      <c r="S1100" s="53"/>
      <c r="T1100" s="53"/>
      <c r="U1100" s="53"/>
      <c r="V1100" s="53"/>
      <c r="W1100" s="53"/>
      <c r="X1100" s="53"/>
      <c r="Y1100" s="53"/>
      <c r="Z1100" s="53"/>
    </row>
    <row r="1101" spans="1:26" ht="12.75" customHeight="1">
      <c r="A1101" s="53"/>
      <c r="B1101" s="60" t="s">
        <v>2440</v>
      </c>
      <c r="C1101" s="61" t="s">
        <v>2441</v>
      </c>
      <c r="D1101" s="60" t="s">
        <v>2550</v>
      </c>
      <c r="E1101" s="60" t="s">
        <v>2551</v>
      </c>
      <c r="F1101" s="60" t="s">
        <v>2562</v>
      </c>
      <c r="G1101" s="60" t="s">
        <v>2563</v>
      </c>
      <c r="H1101" s="64"/>
      <c r="I1101" s="63"/>
      <c r="J1101" s="53"/>
      <c r="K1101" s="53"/>
      <c r="L1101" s="53"/>
      <c r="M1101" s="53"/>
      <c r="N1101" s="53"/>
      <c r="O1101" s="53"/>
      <c r="P1101" s="53"/>
      <c r="Q1101" s="53"/>
      <c r="R1101" s="53"/>
      <c r="S1101" s="53"/>
      <c r="T1101" s="53"/>
      <c r="U1101" s="53"/>
      <c r="V1101" s="53"/>
      <c r="W1101" s="53"/>
      <c r="X1101" s="53"/>
      <c r="Y1101" s="53"/>
      <c r="Z1101" s="53"/>
    </row>
    <row r="1102" spans="1:26" ht="12.75" customHeight="1">
      <c r="A1102" s="53"/>
      <c r="B1102" s="60" t="s">
        <v>2440</v>
      </c>
      <c r="C1102" s="61" t="s">
        <v>2441</v>
      </c>
      <c r="D1102" s="60" t="s">
        <v>2550</v>
      </c>
      <c r="E1102" s="60" t="s">
        <v>2551</v>
      </c>
      <c r="F1102" s="60" t="s">
        <v>2564</v>
      </c>
      <c r="G1102" s="60" t="s">
        <v>2565</v>
      </c>
      <c r="H1102" s="64"/>
      <c r="I1102" s="63"/>
      <c r="J1102" s="53"/>
      <c r="K1102" s="53"/>
      <c r="L1102" s="53"/>
      <c r="M1102" s="53"/>
      <c r="N1102" s="53"/>
      <c r="O1102" s="53"/>
      <c r="P1102" s="53"/>
      <c r="Q1102" s="53"/>
      <c r="R1102" s="53"/>
      <c r="S1102" s="53"/>
      <c r="T1102" s="53"/>
      <c r="U1102" s="53"/>
      <c r="V1102" s="53"/>
      <c r="W1102" s="53"/>
      <c r="X1102" s="53"/>
      <c r="Y1102" s="53"/>
      <c r="Z1102" s="53"/>
    </row>
    <row r="1103" spans="1:26" ht="12.75" customHeight="1">
      <c r="A1103" s="53"/>
      <c r="B1103" s="60" t="s">
        <v>2440</v>
      </c>
      <c r="C1103" s="61" t="s">
        <v>2441</v>
      </c>
      <c r="D1103" s="60" t="s">
        <v>2550</v>
      </c>
      <c r="E1103" s="60" t="s">
        <v>2551</v>
      </c>
      <c r="F1103" s="60" t="s">
        <v>779</v>
      </c>
      <c r="G1103" s="60" t="s">
        <v>2566</v>
      </c>
      <c r="H1103" s="64"/>
      <c r="I1103" s="63"/>
      <c r="J1103" s="53"/>
      <c r="K1103" s="53"/>
      <c r="L1103" s="53"/>
      <c r="M1103" s="53"/>
      <c r="N1103" s="53"/>
      <c r="O1103" s="53"/>
      <c r="P1103" s="53"/>
      <c r="Q1103" s="53"/>
      <c r="R1103" s="53"/>
      <c r="S1103" s="53"/>
      <c r="T1103" s="53"/>
      <c r="U1103" s="53"/>
      <c r="V1103" s="53"/>
      <c r="W1103" s="53"/>
      <c r="X1103" s="53"/>
      <c r="Y1103" s="53"/>
      <c r="Z1103" s="53"/>
    </row>
    <row r="1104" spans="1:26" ht="12.75" customHeight="1">
      <c r="A1104" s="53"/>
      <c r="B1104" s="60" t="s">
        <v>2440</v>
      </c>
      <c r="C1104" s="61" t="s">
        <v>2441</v>
      </c>
      <c r="D1104" s="60" t="s">
        <v>2550</v>
      </c>
      <c r="E1104" s="60" t="s">
        <v>2551</v>
      </c>
      <c r="F1104" s="60" t="s">
        <v>2567</v>
      </c>
      <c r="G1104" s="60" t="s">
        <v>2568</v>
      </c>
      <c r="H1104" s="64"/>
      <c r="I1104" s="63"/>
      <c r="J1104" s="53"/>
      <c r="K1104" s="53"/>
      <c r="L1104" s="53"/>
      <c r="M1104" s="53"/>
      <c r="N1104" s="53"/>
      <c r="O1104" s="53"/>
      <c r="P1104" s="53"/>
      <c r="Q1104" s="53"/>
      <c r="R1104" s="53"/>
      <c r="S1104" s="53"/>
      <c r="T1104" s="53"/>
      <c r="U1104" s="53"/>
      <c r="V1104" s="53"/>
      <c r="W1104" s="53"/>
      <c r="X1104" s="53"/>
      <c r="Y1104" s="53"/>
      <c r="Z1104" s="53"/>
    </row>
    <row r="1105" spans="1:26" ht="12.75" customHeight="1">
      <c r="A1105" s="53"/>
      <c r="B1105" s="60" t="s">
        <v>2440</v>
      </c>
      <c r="C1105" s="61" t="s">
        <v>2441</v>
      </c>
      <c r="D1105" s="60" t="s">
        <v>2550</v>
      </c>
      <c r="E1105" s="60" t="s">
        <v>2551</v>
      </c>
      <c r="F1105" s="60" t="s">
        <v>2569</v>
      </c>
      <c r="G1105" s="60" t="s">
        <v>2570</v>
      </c>
      <c r="H1105" s="64"/>
      <c r="I1105" s="63"/>
      <c r="J1105" s="53"/>
      <c r="K1105" s="53"/>
      <c r="L1105" s="53"/>
      <c r="M1105" s="53"/>
      <c r="N1105" s="53"/>
      <c r="O1105" s="53"/>
      <c r="P1105" s="53"/>
      <c r="Q1105" s="53"/>
      <c r="R1105" s="53"/>
      <c r="S1105" s="53"/>
      <c r="T1105" s="53"/>
      <c r="U1105" s="53"/>
      <c r="V1105" s="53"/>
      <c r="W1105" s="53"/>
      <c r="X1105" s="53"/>
      <c r="Y1105" s="53"/>
      <c r="Z1105" s="53"/>
    </row>
    <row r="1106" spans="1:26" ht="12.75" customHeight="1">
      <c r="A1106" s="53"/>
      <c r="B1106" s="60" t="s">
        <v>2440</v>
      </c>
      <c r="C1106" s="61" t="s">
        <v>2441</v>
      </c>
      <c r="D1106" s="60" t="s">
        <v>2571</v>
      </c>
      <c r="E1106" s="60" t="s">
        <v>2572</v>
      </c>
      <c r="F1106" s="60" t="s">
        <v>2571</v>
      </c>
      <c r="G1106" s="60" t="s">
        <v>2573</v>
      </c>
      <c r="H1106" s="64"/>
      <c r="I1106" s="63"/>
      <c r="J1106" s="53"/>
      <c r="K1106" s="53"/>
      <c r="L1106" s="53"/>
      <c r="M1106" s="53"/>
      <c r="N1106" s="53"/>
      <c r="O1106" s="53"/>
      <c r="P1106" s="53"/>
      <c r="Q1106" s="53"/>
      <c r="R1106" s="53"/>
      <c r="S1106" s="53"/>
      <c r="T1106" s="53"/>
      <c r="U1106" s="53"/>
      <c r="V1106" s="53"/>
      <c r="W1106" s="53"/>
      <c r="X1106" s="53"/>
      <c r="Y1106" s="53"/>
      <c r="Z1106" s="53"/>
    </row>
    <row r="1107" spans="1:26" ht="12.75" customHeight="1">
      <c r="A1107" s="53"/>
      <c r="B1107" s="60" t="s">
        <v>2440</v>
      </c>
      <c r="C1107" s="61" t="s">
        <v>2441</v>
      </c>
      <c r="D1107" s="60" t="s">
        <v>2571</v>
      </c>
      <c r="E1107" s="60" t="s">
        <v>2572</v>
      </c>
      <c r="F1107" s="60" t="s">
        <v>2574</v>
      </c>
      <c r="G1107" s="60" t="s">
        <v>2575</v>
      </c>
      <c r="H1107" s="64"/>
      <c r="I1107" s="63"/>
      <c r="J1107" s="53"/>
      <c r="K1107" s="53"/>
      <c r="L1107" s="53"/>
      <c r="M1107" s="53"/>
      <c r="N1107" s="53"/>
      <c r="O1107" s="53"/>
      <c r="P1107" s="53"/>
      <c r="Q1107" s="53"/>
      <c r="R1107" s="53"/>
      <c r="S1107" s="53"/>
      <c r="T1107" s="53"/>
      <c r="U1107" s="53"/>
      <c r="V1107" s="53"/>
      <c r="W1107" s="53"/>
      <c r="X1107" s="53"/>
      <c r="Y1107" s="53"/>
      <c r="Z1107" s="53"/>
    </row>
    <row r="1108" spans="1:26" ht="12.75" customHeight="1">
      <c r="A1108" s="53"/>
      <c r="B1108" s="60" t="s">
        <v>2576</v>
      </c>
      <c r="C1108" s="61" t="s">
        <v>2577</v>
      </c>
      <c r="D1108" s="60" t="s">
        <v>2578</v>
      </c>
      <c r="E1108" s="60" t="s">
        <v>2579</v>
      </c>
      <c r="F1108" s="60" t="s">
        <v>2578</v>
      </c>
      <c r="G1108" s="60" t="s">
        <v>2580</v>
      </c>
      <c r="H1108" s="64" t="s">
        <v>2581</v>
      </c>
      <c r="I1108" s="63" t="s">
        <v>2582</v>
      </c>
      <c r="J1108" s="53"/>
      <c r="K1108" s="53"/>
      <c r="L1108" s="53"/>
      <c r="M1108" s="53"/>
      <c r="N1108" s="53"/>
      <c r="O1108" s="53"/>
      <c r="P1108" s="53"/>
      <c r="Q1108" s="53"/>
      <c r="R1108" s="53"/>
      <c r="S1108" s="53"/>
      <c r="T1108" s="53"/>
      <c r="U1108" s="53"/>
      <c r="V1108" s="53"/>
      <c r="W1108" s="53"/>
      <c r="X1108" s="53"/>
      <c r="Y1108" s="53"/>
      <c r="Z1108" s="53"/>
    </row>
    <row r="1109" spans="1:26" ht="12.75" customHeight="1">
      <c r="A1109" s="53"/>
      <c r="B1109" s="60" t="s">
        <v>2576</v>
      </c>
      <c r="C1109" s="61" t="s">
        <v>2577</v>
      </c>
      <c r="D1109" s="60" t="s">
        <v>2578</v>
      </c>
      <c r="E1109" s="60" t="s">
        <v>2579</v>
      </c>
      <c r="F1109" s="60" t="s">
        <v>2578</v>
      </c>
      <c r="G1109" s="60" t="s">
        <v>2580</v>
      </c>
      <c r="H1109" s="64" t="s">
        <v>2578</v>
      </c>
      <c r="I1109" s="63" t="s">
        <v>2583</v>
      </c>
      <c r="J1109" s="53"/>
      <c r="K1109" s="53"/>
      <c r="L1109" s="53"/>
      <c r="M1109" s="53"/>
      <c r="N1109" s="53"/>
      <c r="O1109" s="53"/>
      <c r="P1109" s="53"/>
      <c r="Q1109" s="53"/>
      <c r="R1109" s="53"/>
      <c r="S1109" s="53"/>
      <c r="T1109" s="53"/>
      <c r="U1109" s="53"/>
      <c r="V1109" s="53"/>
      <c r="W1109" s="53"/>
      <c r="X1109" s="53"/>
      <c r="Y1109" s="53"/>
      <c r="Z1109" s="53"/>
    </row>
    <row r="1110" spans="1:26" ht="12.75" customHeight="1">
      <c r="A1110" s="53"/>
      <c r="B1110" s="60" t="s">
        <v>2576</v>
      </c>
      <c r="C1110" s="61" t="s">
        <v>2577</v>
      </c>
      <c r="D1110" s="60" t="s">
        <v>2578</v>
      </c>
      <c r="E1110" s="60" t="s">
        <v>2579</v>
      </c>
      <c r="F1110" s="60" t="s">
        <v>2584</v>
      </c>
      <c r="G1110" s="60" t="s">
        <v>2585</v>
      </c>
      <c r="H1110" s="64"/>
      <c r="I1110" s="63"/>
      <c r="J1110" s="53"/>
      <c r="K1110" s="53"/>
      <c r="L1110" s="53"/>
      <c r="M1110" s="53"/>
      <c r="N1110" s="53"/>
      <c r="O1110" s="53"/>
      <c r="P1110" s="53"/>
      <c r="Q1110" s="53"/>
      <c r="R1110" s="53"/>
      <c r="S1110" s="53"/>
      <c r="T1110" s="53"/>
      <c r="U1110" s="53"/>
      <c r="V1110" s="53"/>
      <c r="W1110" s="53"/>
      <c r="X1110" s="53"/>
      <c r="Y1110" s="53"/>
      <c r="Z1110" s="53"/>
    </row>
    <row r="1111" spans="1:26" ht="12.75" customHeight="1">
      <c r="A1111" s="53"/>
      <c r="B1111" s="60" t="s">
        <v>2576</v>
      </c>
      <c r="C1111" s="61" t="s">
        <v>2577</v>
      </c>
      <c r="D1111" s="60" t="s">
        <v>2578</v>
      </c>
      <c r="E1111" s="60" t="s">
        <v>2579</v>
      </c>
      <c r="F1111" s="60" t="s">
        <v>2586</v>
      </c>
      <c r="G1111" s="60" t="s">
        <v>2587</v>
      </c>
      <c r="H1111" s="64"/>
      <c r="I1111" s="63"/>
      <c r="J1111" s="53"/>
      <c r="K1111" s="53"/>
      <c r="L1111" s="53"/>
      <c r="M1111" s="53"/>
      <c r="N1111" s="53"/>
      <c r="O1111" s="53"/>
      <c r="P1111" s="53"/>
      <c r="Q1111" s="53"/>
      <c r="R1111" s="53"/>
      <c r="S1111" s="53"/>
      <c r="T1111" s="53"/>
      <c r="U1111" s="53"/>
      <c r="V1111" s="53"/>
      <c r="W1111" s="53"/>
      <c r="X1111" s="53"/>
      <c r="Y1111" s="53"/>
      <c r="Z1111" s="53"/>
    </row>
    <row r="1112" spans="1:26" ht="12.75" customHeight="1">
      <c r="A1112" s="53"/>
      <c r="B1112" s="60" t="s">
        <v>2576</v>
      </c>
      <c r="C1112" s="61" t="s">
        <v>2577</v>
      </c>
      <c r="D1112" s="60" t="s">
        <v>2578</v>
      </c>
      <c r="E1112" s="60" t="s">
        <v>2579</v>
      </c>
      <c r="F1112" s="60" t="s">
        <v>2588</v>
      </c>
      <c r="G1112" s="60" t="s">
        <v>2589</v>
      </c>
      <c r="H1112" s="64"/>
      <c r="I1112" s="63"/>
      <c r="J1112" s="53"/>
      <c r="K1112" s="53"/>
      <c r="L1112" s="53"/>
      <c r="M1112" s="53"/>
      <c r="N1112" s="53"/>
      <c r="O1112" s="53"/>
      <c r="P1112" s="53"/>
      <c r="Q1112" s="53"/>
      <c r="R1112" s="53"/>
      <c r="S1112" s="53"/>
      <c r="T1112" s="53"/>
      <c r="U1112" s="53"/>
      <c r="V1112" s="53"/>
      <c r="W1112" s="53"/>
      <c r="X1112" s="53"/>
      <c r="Y1112" s="53"/>
      <c r="Z1112" s="53"/>
    </row>
    <row r="1113" spans="1:26" ht="12.75" customHeight="1">
      <c r="A1113" s="53"/>
      <c r="B1113" s="60" t="s">
        <v>2576</v>
      </c>
      <c r="C1113" s="61" t="s">
        <v>2577</v>
      </c>
      <c r="D1113" s="60" t="s">
        <v>2578</v>
      </c>
      <c r="E1113" s="60" t="s">
        <v>2579</v>
      </c>
      <c r="F1113" s="60" t="s">
        <v>1285</v>
      </c>
      <c r="G1113" s="60" t="s">
        <v>2590</v>
      </c>
      <c r="H1113" s="64"/>
      <c r="I1113" s="63"/>
      <c r="J1113" s="53"/>
      <c r="K1113" s="53"/>
      <c r="L1113" s="53"/>
      <c r="M1113" s="53"/>
      <c r="N1113" s="53"/>
      <c r="O1113" s="53"/>
      <c r="P1113" s="53"/>
      <c r="Q1113" s="53"/>
      <c r="R1113" s="53"/>
      <c r="S1113" s="53"/>
      <c r="T1113" s="53"/>
      <c r="U1113" s="53"/>
      <c r="V1113" s="53"/>
      <c r="W1113" s="53"/>
      <c r="X1113" s="53"/>
      <c r="Y1113" s="53"/>
      <c r="Z1113" s="53"/>
    </row>
    <row r="1114" spans="1:26" ht="12.75" customHeight="1">
      <c r="A1114" s="53"/>
      <c r="B1114" s="60" t="s">
        <v>2576</v>
      </c>
      <c r="C1114" s="61" t="s">
        <v>2577</v>
      </c>
      <c r="D1114" s="60" t="s">
        <v>2578</v>
      </c>
      <c r="E1114" s="60" t="s">
        <v>2579</v>
      </c>
      <c r="F1114" s="60" t="s">
        <v>2591</v>
      </c>
      <c r="G1114" s="60" t="s">
        <v>2592</v>
      </c>
      <c r="H1114" s="64"/>
      <c r="I1114" s="63"/>
      <c r="J1114" s="53"/>
      <c r="K1114" s="53"/>
      <c r="L1114" s="53"/>
      <c r="M1114" s="53"/>
      <c r="N1114" s="53"/>
      <c r="O1114" s="53"/>
      <c r="P1114" s="53"/>
      <c r="Q1114" s="53"/>
      <c r="R1114" s="53"/>
      <c r="S1114" s="53"/>
      <c r="T1114" s="53"/>
      <c r="U1114" s="53"/>
      <c r="V1114" s="53"/>
      <c r="W1114" s="53"/>
      <c r="X1114" s="53"/>
      <c r="Y1114" s="53"/>
      <c r="Z1114" s="53"/>
    </row>
    <row r="1115" spans="1:26" ht="12.75" customHeight="1">
      <c r="A1115" s="53"/>
      <c r="B1115" s="60" t="s">
        <v>2576</v>
      </c>
      <c r="C1115" s="61" t="s">
        <v>2577</v>
      </c>
      <c r="D1115" s="60" t="s">
        <v>2578</v>
      </c>
      <c r="E1115" s="60" t="s">
        <v>2579</v>
      </c>
      <c r="F1115" s="60" t="s">
        <v>2593</v>
      </c>
      <c r="G1115" s="60" t="s">
        <v>2594</v>
      </c>
      <c r="H1115" s="64"/>
      <c r="I1115" s="63"/>
      <c r="J1115" s="53"/>
      <c r="K1115" s="53"/>
      <c r="L1115" s="53"/>
      <c r="M1115" s="53"/>
      <c r="N1115" s="53"/>
      <c r="O1115" s="53"/>
      <c r="P1115" s="53"/>
      <c r="Q1115" s="53"/>
      <c r="R1115" s="53"/>
      <c r="S1115" s="53"/>
      <c r="T1115" s="53"/>
      <c r="U1115" s="53"/>
      <c r="V1115" s="53"/>
      <c r="W1115" s="53"/>
      <c r="X1115" s="53"/>
      <c r="Y1115" s="53"/>
      <c r="Z1115" s="53"/>
    </row>
    <row r="1116" spans="1:26" ht="12.75" customHeight="1">
      <c r="A1116" s="53"/>
      <c r="B1116" s="60" t="s">
        <v>2576</v>
      </c>
      <c r="C1116" s="61" t="s">
        <v>2577</v>
      </c>
      <c r="D1116" s="60" t="s">
        <v>2595</v>
      </c>
      <c r="E1116" s="60" t="s">
        <v>2596</v>
      </c>
      <c r="F1116" s="60" t="s">
        <v>2597</v>
      </c>
      <c r="G1116" s="60" t="s">
        <v>2598</v>
      </c>
      <c r="H1116" s="64"/>
      <c r="I1116" s="63"/>
      <c r="J1116" s="53"/>
      <c r="K1116" s="53"/>
      <c r="L1116" s="53"/>
      <c r="M1116" s="53"/>
      <c r="N1116" s="53"/>
      <c r="O1116" s="53"/>
      <c r="P1116" s="53"/>
      <c r="Q1116" s="53"/>
      <c r="R1116" s="53"/>
      <c r="S1116" s="53"/>
      <c r="T1116" s="53"/>
      <c r="U1116" s="53"/>
      <c r="V1116" s="53"/>
      <c r="W1116" s="53"/>
      <c r="X1116" s="53"/>
      <c r="Y1116" s="53"/>
      <c r="Z1116" s="53"/>
    </row>
    <row r="1117" spans="1:26" ht="12.75" customHeight="1">
      <c r="A1117" s="53"/>
      <c r="B1117" s="60" t="s">
        <v>2576</v>
      </c>
      <c r="C1117" s="61" t="s">
        <v>2577</v>
      </c>
      <c r="D1117" s="60" t="s">
        <v>2595</v>
      </c>
      <c r="E1117" s="60" t="s">
        <v>2596</v>
      </c>
      <c r="F1117" s="60" t="s">
        <v>2599</v>
      </c>
      <c r="G1117" s="60" t="s">
        <v>2600</v>
      </c>
      <c r="H1117" s="64"/>
      <c r="I1117" s="63"/>
      <c r="J1117" s="53"/>
      <c r="K1117" s="53"/>
      <c r="L1117" s="53"/>
      <c r="M1117" s="53"/>
      <c r="N1117" s="53"/>
      <c r="O1117" s="53"/>
      <c r="P1117" s="53"/>
      <c r="Q1117" s="53"/>
      <c r="R1117" s="53"/>
      <c r="S1117" s="53"/>
      <c r="T1117" s="53"/>
      <c r="U1117" s="53"/>
      <c r="V1117" s="53"/>
      <c r="W1117" s="53"/>
      <c r="X1117" s="53"/>
      <c r="Y1117" s="53"/>
      <c r="Z1117" s="53"/>
    </row>
    <row r="1118" spans="1:26" ht="12.75" customHeight="1">
      <c r="A1118" s="53"/>
      <c r="B1118" s="60" t="s">
        <v>2576</v>
      </c>
      <c r="C1118" s="61" t="s">
        <v>2577</v>
      </c>
      <c r="D1118" s="60" t="s">
        <v>2595</v>
      </c>
      <c r="E1118" s="60" t="s">
        <v>2596</v>
      </c>
      <c r="F1118" s="60" t="s">
        <v>2601</v>
      </c>
      <c r="G1118" s="60" t="s">
        <v>2602</v>
      </c>
      <c r="H1118" s="64"/>
      <c r="I1118" s="63"/>
      <c r="J1118" s="53"/>
      <c r="K1118" s="53"/>
      <c r="L1118" s="53"/>
      <c r="M1118" s="53"/>
      <c r="N1118" s="53"/>
      <c r="O1118" s="53"/>
      <c r="P1118" s="53"/>
      <c r="Q1118" s="53"/>
      <c r="R1118" s="53"/>
      <c r="S1118" s="53"/>
      <c r="T1118" s="53"/>
      <c r="U1118" s="53"/>
      <c r="V1118" s="53"/>
      <c r="W1118" s="53"/>
      <c r="X1118" s="53"/>
      <c r="Y1118" s="53"/>
      <c r="Z1118" s="53"/>
    </row>
    <row r="1119" spans="1:26" ht="12.75" customHeight="1">
      <c r="A1119" s="53"/>
      <c r="B1119" s="60" t="s">
        <v>2576</v>
      </c>
      <c r="C1119" s="61" t="s">
        <v>2577</v>
      </c>
      <c r="D1119" s="60" t="s">
        <v>2595</v>
      </c>
      <c r="E1119" s="60" t="s">
        <v>2596</v>
      </c>
      <c r="F1119" s="60" t="s">
        <v>2603</v>
      </c>
      <c r="G1119" s="60" t="s">
        <v>2604</v>
      </c>
      <c r="H1119" s="64"/>
      <c r="I1119" s="63"/>
      <c r="J1119" s="53"/>
      <c r="K1119" s="53"/>
      <c r="L1119" s="53"/>
      <c r="M1119" s="53"/>
      <c r="N1119" s="53"/>
      <c r="O1119" s="53"/>
      <c r="P1119" s="53"/>
      <c r="Q1119" s="53"/>
      <c r="R1119" s="53"/>
      <c r="S1119" s="53"/>
      <c r="T1119" s="53"/>
      <c r="U1119" s="53"/>
      <c r="V1119" s="53"/>
      <c r="W1119" s="53"/>
      <c r="X1119" s="53"/>
      <c r="Y1119" s="53"/>
      <c r="Z1119" s="53"/>
    </row>
    <row r="1120" spans="1:26" ht="12.75" customHeight="1">
      <c r="A1120" s="53"/>
      <c r="B1120" s="60" t="s">
        <v>2576</v>
      </c>
      <c r="C1120" s="61" t="s">
        <v>2577</v>
      </c>
      <c r="D1120" s="60" t="s">
        <v>2595</v>
      </c>
      <c r="E1120" s="60" t="s">
        <v>2596</v>
      </c>
      <c r="F1120" s="60" t="s">
        <v>2605</v>
      </c>
      <c r="G1120" s="60" t="s">
        <v>2606</v>
      </c>
      <c r="H1120" s="64"/>
      <c r="I1120" s="63"/>
      <c r="J1120" s="53"/>
      <c r="K1120" s="53"/>
      <c r="L1120" s="53"/>
      <c r="M1120" s="53"/>
      <c r="N1120" s="53"/>
      <c r="O1120" s="53"/>
      <c r="P1120" s="53"/>
      <c r="Q1120" s="53"/>
      <c r="R1120" s="53"/>
      <c r="S1120" s="53"/>
      <c r="T1120" s="53"/>
      <c r="U1120" s="53"/>
      <c r="V1120" s="53"/>
      <c r="W1120" s="53"/>
      <c r="X1120" s="53"/>
      <c r="Y1120" s="53"/>
      <c r="Z1120" s="53"/>
    </row>
    <row r="1121" spans="1:26" ht="12.75" customHeight="1">
      <c r="A1121" s="53"/>
      <c r="B1121" s="60" t="s">
        <v>2576</v>
      </c>
      <c r="C1121" s="61" t="s">
        <v>2577</v>
      </c>
      <c r="D1121" s="60" t="s">
        <v>2595</v>
      </c>
      <c r="E1121" s="60" t="s">
        <v>2596</v>
      </c>
      <c r="F1121" s="60" t="s">
        <v>779</v>
      </c>
      <c r="G1121" s="60" t="s">
        <v>2607</v>
      </c>
      <c r="H1121" s="64"/>
      <c r="I1121" s="63"/>
      <c r="J1121" s="53"/>
      <c r="K1121" s="53"/>
      <c r="L1121" s="53"/>
      <c r="M1121" s="53"/>
      <c r="N1121" s="53"/>
      <c r="O1121" s="53"/>
      <c r="P1121" s="53"/>
      <c r="Q1121" s="53"/>
      <c r="R1121" s="53"/>
      <c r="S1121" s="53"/>
      <c r="T1121" s="53"/>
      <c r="U1121" s="53"/>
      <c r="V1121" s="53"/>
      <c r="W1121" s="53"/>
      <c r="X1121" s="53"/>
      <c r="Y1121" s="53"/>
      <c r="Z1121" s="53"/>
    </row>
    <row r="1122" spans="1:26" ht="12.75" customHeight="1">
      <c r="A1122" s="53"/>
      <c r="B1122" s="60" t="s">
        <v>2576</v>
      </c>
      <c r="C1122" s="61" t="s">
        <v>2577</v>
      </c>
      <c r="D1122" s="60" t="s">
        <v>2608</v>
      </c>
      <c r="E1122" s="60" t="s">
        <v>2609</v>
      </c>
      <c r="F1122" s="60" t="s">
        <v>2610</v>
      </c>
      <c r="G1122" s="60" t="s">
        <v>2611</v>
      </c>
      <c r="H1122" s="64"/>
      <c r="I1122" s="63"/>
      <c r="J1122" s="53"/>
      <c r="K1122" s="53"/>
      <c r="L1122" s="53"/>
      <c r="M1122" s="53"/>
      <c r="N1122" s="53"/>
      <c r="O1122" s="53"/>
      <c r="P1122" s="53"/>
      <c r="Q1122" s="53"/>
      <c r="R1122" s="53"/>
      <c r="S1122" s="53"/>
      <c r="T1122" s="53"/>
      <c r="U1122" s="53"/>
      <c r="V1122" s="53"/>
      <c r="W1122" s="53"/>
      <c r="X1122" s="53"/>
      <c r="Y1122" s="53"/>
      <c r="Z1122" s="53"/>
    </row>
    <row r="1123" spans="1:26" ht="12.75" customHeight="1">
      <c r="A1123" s="53"/>
      <c r="B1123" s="60" t="s">
        <v>2576</v>
      </c>
      <c r="C1123" s="61" t="s">
        <v>2577</v>
      </c>
      <c r="D1123" s="60" t="s">
        <v>2608</v>
      </c>
      <c r="E1123" s="60" t="s">
        <v>2609</v>
      </c>
      <c r="F1123" s="60" t="s">
        <v>2612</v>
      </c>
      <c r="G1123" s="60" t="s">
        <v>2613</v>
      </c>
      <c r="H1123" s="64"/>
      <c r="I1123" s="63"/>
      <c r="J1123" s="53"/>
      <c r="K1123" s="53"/>
      <c r="L1123" s="53"/>
      <c r="M1123" s="53"/>
      <c r="N1123" s="53"/>
      <c r="O1123" s="53"/>
      <c r="P1123" s="53"/>
      <c r="Q1123" s="53"/>
      <c r="R1123" s="53"/>
      <c r="S1123" s="53"/>
      <c r="T1123" s="53"/>
      <c r="U1123" s="53"/>
      <c r="V1123" s="53"/>
      <c r="W1123" s="53"/>
      <c r="X1123" s="53"/>
      <c r="Y1123" s="53"/>
      <c r="Z1123" s="53"/>
    </row>
    <row r="1124" spans="1:26" ht="12.75" customHeight="1">
      <c r="A1124" s="53"/>
      <c r="B1124" s="60" t="s">
        <v>2576</v>
      </c>
      <c r="C1124" s="61" t="s">
        <v>2577</v>
      </c>
      <c r="D1124" s="60" t="s">
        <v>2608</v>
      </c>
      <c r="E1124" s="60" t="s">
        <v>2609</v>
      </c>
      <c r="F1124" s="60" t="s">
        <v>2614</v>
      </c>
      <c r="G1124" s="60" t="s">
        <v>2615</v>
      </c>
      <c r="H1124" s="64"/>
      <c r="I1124" s="63"/>
      <c r="J1124" s="53"/>
      <c r="K1124" s="53"/>
      <c r="L1124" s="53"/>
      <c r="M1124" s="53"/>
      <c r="N1124" s="53"/>
      <c r="O1124" s="53"/>
      <c r="P1124" s="53"/>
      <c r="Q1124" s="53"/>
      <c r="R1124" s="53"/>
      <c r="S1124" s="53"/>
      <c r="T1124" s="53"/>
      <c r="U1124" s="53"/>
      <c r="V1124" s="53"/>
      <c r="W1124" s="53"/>
      <c r="X1124" s="53"/>
      <c r="Y1124" s="53"/>
      <c r="Z1124" s="53"/>
    </row>
    <row r="1125" spans="1:26" ht="12.75" customHeight="1">
      <c r="A1125" s="53"/>
      <c r="B1125" s="60" t="s">
        <v>2576</v>
      </c>
      <c r="C1125" s="61" t="s">
        <v>2577</v>
      </c>
      <c r="D1125" s="60" t="s">
        <v>2608</v>
      </c>
      <c r="E1125" s="60" t="s">
        <v>2609</v>
      </c>
      <c r="F1125" s="60" t="s">
        <v>2616</v>
      </c>
      <c r="G1125" s="60" t="s">
        <v>2617</v>
      </c>
      <c r="H1125" s="64"/>
      <c r="I1125" s="63"/>
      <c r="J1125" s="53"/>
      <c r="K1125" s="53"/>
      <c r="L1125" s="53"/>
      <c r="M1125" s="53"/>
      <c r="N1125" s="53"/>
      <c r="O1125" s="53"/>
      <c r="P1125" s="53"/>
      <c r="Q1125" s="53"/>
      <c r="R1125" s="53"/>
      <c r="S1125" s="53"/>
      <c r="T1125" s="53"/>
      <c r="U1125" s="53"/>
      <c r="V1125" s="53"/>
      <c r="W1125" s="53"/>
      <c r="X1125" s="53"/>
      <c r="Y1125" s="53"/>
      <c r="Z1125" s="53"/>
    </row>
    <row r="1126" spans="1:26" ht="12.75" customHeight="1">
      <c r="A1126" s="53"/>
      <c r="B1126" s="60" t="s">
        <v>2576</v>
      </c>
      <c r="C1126" s="61" t="s">
        <v>2577</v>
      </c>
      <c r="D1126" s="60" t="s">
        <v>2618</v>
      </c>
      <c r="E1126" s="60" t="s">
        <v>2619</v>
      </c>
      <c r="F1126" s="60" t="s">
        <v>2620</v>
      </c>
      <c r="G1126" s="60" t="s">
        <v>2621</v>
      </c>
      <c r="H1126" s="64"/>
      <c r="I1126" s="63"/>
      <c r="J1126" s="53"/>
      <c r="K1126" s="53"/>
      <c r="L1126" s="53"/>
      <c r="M1126" s="53"/>
      <c r="N1126" s="53"/>
      <c r="O1126" s="53"/>
      <c r="P1126" s="53"/>
      <c r="Q1126" s="53"/>
      <c r="R1126" s="53"/>
      <c r="S1126" s="53"/>
      <c r="T1126" s="53"/>
      <c r="U1126" s="53"/>
      <c r="V1126" s="53"/>
      <c r="W1126" s="53"/>
      <c r="X1126" s="53"/>
      <c r="Y1126" s="53"/>
      <c r="Z1126" s="53"/>
    </row>
    <row r="1127" spans="1:26" ht="12.75" customHeight="1">
      <c r="A1127" s="53"/>
      <c r="B1127" s="60" t="s">
        <v>2576</v>
      </c>
      <c r="C1127" s="61" t="s">
        <v>2577</v>
      </c>
      <c r="D1127" s="60" t="s">
        <v>2618</v>
      </c>
      <c r="E1127" s="60" t="s">
        <v>2619</v>
      </c>
      <c r="F1127" s="60" t="s">
        <v>558</v>
      </c>
      <c r="G1127" s="60" t="s">
        <v>2622</v>
      </c>
      <c r="H1127" s="64"/>
      <c r="I1127" s="63"/>
      <c r="J1127" s="53"/>
      <c r="K1127" s="53"/>
      <c r="L1127" s="53"/>
      <c r="M1127" s="53"/>
      <c r="N1127" s="53"/>
      <c r="O1127" s="53"/>
      <c r="P1127" s="53"/>
      <c r="Q1127" s="53"/>
      <c r="R1127" s="53"/>
      <c r="S1127" s="53"/>
      <c r="T1127" s="53"/>
      <c r="U1127" s="53"/>
      <c r="V1127" s="53"/>
      <c r="W1127" s="53"/>
      <c r="X1127" s="53"/>
      <c r="Y1127" s="53"/>
      <c r="Z1127" s="53"/>
    </row>
    <row r="1128" spans="1:26" ht="12.75" customHeight="1">
      <c r="A1128" s="53"/>
      <c r="B1128" s="60" t="s">
        <v>2576</v>
      </c>
      <c r="C1128" s="61" t="s">
        <v>2577</v>
      </c>
      <c r="D1128" s="60" t="s">
        <v>2618</v>
      </c>
      <c r="E1128" s="60" t="s">
        <v>2619</v>
      </c>
      <c r="F1128" s="60" t="s">
        <v>2623</v>
      </c>
      <c r="G1128" s="60" t="s">
        <v>2624</v>
      </c>
      <c r="H1128" s="64"/>
      <c r="I1128" s="63"/>
      <c r="J1128" s="53"/>
      <c r="K1128" s="53"/>
      <c r="L1128" s="53"/>
      <c r="M1128" s="53"/>
      <c r="N1128" s="53"/>
      <c r="O1128" s="53"/>
      <c r="P1128" s="53"/>
      <c r="Q1128" s="53"/>
      <c r="R1128" s="53"/>
      <c r="S1128" s="53"/>
      <c r="T1128" s="53"/>
      <c r="U1128" s="53"/>
      <c r="V1128" s="53"/>
      <c r="W1128" s="53"/>
      <c r="X1128" s="53"/>
      <c r="Y1128" s="53"/>
      <c r="Z1128" s="53"/>
    </row>
    <row r="1129" spans="1:26" ht="12.75" customHeight="1">
      <c r="A1129" s="53"/>
      <c r="B1129" s="60" t="s">
        <v>2576</v>
      </c>
      <c r="C1129" s="61" t="s">
        <v>2577</v>
      </c>
      <c r="D1129" s="60" t="s">
        <v>2625</v>
      </c>
      <c r="E1129" s="60" t="s">
        <v>2626</v>
      </c>
      <c r="F1129" s="60" t="s">
        <v>2627</v>
      </c>
      <c r="G1129" s="60" t="s">
        <v>2628</v>
      </c>
      <c r="H1129" s="64"/>
      <c r="I1129" s="63"/>
      <c r="J1129" s="53"/>
      <c r="K1129" s="53"/>
      <c r="L1129" s="53"/>
      <c r="M1129" s="53"/>
      <c r="N1129" s="53"/>
      <c r="O1129" s="53"/>
      <c r="P1129" s="53"/>
      <c r="Q1129" s="53"/>
      <c r="R1129" s="53"/>
      <c r="S1129" s="53"/>
      <c r="T1129" s="53"/>
      <c r="U1129" s="53"/>
      <c r="V1129" s="53"/>
      <c r="W1129" s="53"/>
      <c r="X1129" s="53"/>
      <c r="Y1129" s="53"/>
      <c r="Z1129" s="53"/>
    </row>
    <row r="1130" spans="1:26" ht="12.75" customHeight="1">
      <c r="A1130" s="53"/>
      <c r="B1130" s="60" t="s">
        <v>2576</v>
      </c>
      <c r="C1130" s="61" t="s">
        <v>2577</v>
      </c>
      <c r="D1130" s="60" t="s">
        <v>2625</v>
      </c>
      <c r="E1130" s="60" t="s">
        <v>2626</v>
      </c>
      <c r="F1130" s="60" t="s">
        <v>2629</v>
      </c>
      <c r="G1130" s="60" t="s">
        <v>2630</v>
      </c>
      <c r="H1130" s="64"/>
      <c r="I1130" s="63"/>
      <c r="J1130" s="53"/>
      <c r="K1130" s="53"/>
      <c r="L1130" s="53"/>
      <c r="M1130" s="53"/>
      <c r="N1130" s="53"/>
      <c r="O1130" s="53"/>
      <c r="P1130" s="53"/>
      <c r="Q1130" s="53"/>
      <c r="R1130" s="53"/>
      <c r="S1130" s="53"/>
      <c r="T1130" s="53"/>
      <c r="U1130" s="53"/>
      <c r="V1130" s="53"/>
      <c r="W1130" s="53"/>
      <c r="X1130" s="53"/>
      <c r="Y1130" s="53"/>
      <c r="Z1130" s="53"/>
    </row>
    <row r="1131" spans="1:26" ht="12.75" customHeight="1">
      <c r="A1131" s="53"/>
      <c r="B1131" s="60" t="s">
        <v>2576</v>
      </c>
      <c r="C1131" s="61" t="s">
        <v>2577</v>
      </c>
      <c r="D1131" s="60" t="s">
        <v>2625</v>
      </c>
      <c r="E1131" s="60" t="s">
        <v>2626</v>
      </c>
      <c r="F1131" s="60" t="s">
        <v>2631</v>
      </c>
      <c r="G1131" s="60" t="s">
        <v>2632</v>
      </c>
      <c r="H1131" s="64"/>
      <c r="I1131" s="63"/>
      <c r="J1131" s="53"/>
      <c r="K1131" s="53"/>
      <c r="L1131" s="53"/>
      <c r="M1131" s="53"/>
      <c r="N1131" s="53"/>
      <c r="O1131" s="53"/>
      <c r="P1131" s="53"/>
      <c r="Q1131" s="53"/>
      <c r="R1131" s="53"/>
      <c r="S1131" s="53"/>
      <c r="T1131" s="53"/>
      <c r="U1131" s="53"/>
      <c r="V1131" s="53"/>
      <c r="W1131" s="53"/>
      <c r="X1131" s="53"/>
      <c r="Y1131" s="53"/>
      <c r="Z1131" s="53"/>
    </row>
    <row r="1132" spans="1:26" ht="12.75" customHeight="1">
      <c r="A1132" s="53"/>
      <c r="B1132" s="60" t="s">
        <v>2576</v>
      </c>
      <c r="C1132" s="61" t="s">
        <v>2577</v>
      </c>
      <c r="D1132" s="60" t="s">
        <v>2633</v>
      </c>
      <c r="E1132" s="60" t="s">
        <v>2634</v>
      </c>
      <c r="F1132" s="60" t="s">
        <v>2633</v>
      </c>
      <c r="G1132" s="60" t="s">
        <v>2635</v>
      </c>
      <c r="H1132" s="64"/>
      <c r="I1132" s="63"/>
      <c r="J1132" s="53"/>
      <c r="K1132" s="53"/>
      <c r="L1132" s="53"/>
      <c r="M1132" s="53"/>
      <c r="N1132" s="53"/>
      <c r="O1132" s="53"/>
      <c r="P1132" s="53"/>
      <c r="Q1132" s="53"/>
      <c r="R1132" s="53"/>
      <c r="S1132" s="53"/>
      <c r="T1132" s="53"/>
      <c r="U1132" s="53"/>
      <c r="V1132" s="53"/>
      <c r="W1132" s="53"/>
      <c r="X1132" s="53"/>
      <c r="Y1132" s="53"/>
      <c r="Z1132" s="53"/>
    </row>
    <row r="1133" spans="1:26" ht="12.75" customHeight="1">
      <c r="A1133" s="53"/>
      <c r="B1133" s="60" t="s">
        <v>2576</v>
      </c>
      <c r="C1133" s="61" t="s">
        <v>2577</v>
      </c>
      <c r="D1133" s="60" t="s">
        <v>2633</v>
      </c>
      <c r="E1133" s="60" t="s">
        <v>2634</v>
      </c>
      <c r="F1133" s="60" t="s">
        <v>2636</v>
      </c>
      <c r="G1133" s="60" t="s">
        <v>2637</v>
      </c>
      <c r="H1133" s="64"/>
      <c r="I1133" s="63"/>
      <c r="J1133" s="53"/>
      <c r="K1133" s="53"/>
      <c r="L1133" s="53"/>
      <c r="M1133" s="53"/>
      <c r="N1133" s="53"/>
      <c r="O1133" s="53"/>
      <c r="P1133" s="53"/>
      <c r="Q1133" s="53"/>
      <c r="R1133" s="53"/>
      <c r="S1133" s="53"/>
      <c r="T1133" s="53"/>
      <c r="U1133" s="53"/>
      <c r="V1133" s="53"/>
      <c r="W1133" s="53"/>
      <c r="X1133" s="53"/>
      <c r="Y1133" s="53"/>
      <c r="Z1133" s="53"/>
    </row>
    <row r="1134" spans="1:26" ht="12.75" customHeight="1">
      <c r="A1134" s="53"/>
      <c r="B1134" s="60" t="s">
        <v>2576</v>
      </c>
      <c r="C1134" s="61" t="s">
        <v>2577</v>
      </c>
      <c r="D1134" s="60" t="s">
        <v>2633</v>
      </c>
      <c r="E1134" s="60" t="s">
        <v>2634</v>
      </c>
      <c r="F1134" s="60" t="s">
        <v>2638</v>
      </c>
      <c r="G1134" s="60" t="s">
        <v>2639</v>
      </c>
      <c r="H1134" s="64"/>
      <c r="I1134" s="63"/>
      <c r="J1134" s="53"/>
      <c r="K1134" s="53"/>
      <c r="L1134" s="53"/>
      <c r="M1134" s="53"/>
      <c r="N1134" s="53"/>
      <c r="O1134" s="53"/>
      <c r="P1134" s="53"/>
      <c r="Q1134" s="53"/>
      <c r="R1134" s="53"/>
      <c r="S1134" s="53"/>
      <c r="T1134" s="53"/>
      <c r="U1134" s="53"/>
      <c r="V1134" s="53"/>
      <c r="W1134" s="53"/>
      <c r="X1134" s="53"/>
      <c r="Y1134" s="53"/>
      <c r="Z1134" s="53"/>
    </row>
    <row r="1135" spans="1:26" ht="12.75" customHeight="1">
      <c r="A1135" s="53"/>
      <c r="B1135" s="60" t="s">
        <v>2576</v>
      </c>
      <c r="C1135" s="61" t="s">
        <v>2577</v>
      </c>
      <c r="D1135" s="60" t="s">
        <v>2633</v>
      </c>
      <c r="E1135" s="60" t="s">
        <v>2634</v>
      </c>
      <c r="F1135" s="60" t="s">
        <v>2640</v>
      </c>
      <c r="G1135" s="60" t="s">
        <v>2641</v>
      </c>
      <c r="H1135" s="64"/>
      <c r="I1135" s="63"/>
      <c r="J1135" s="53"/>
      <c r="K1135" s="53"/>
      <c r="L1135" s="53"/>
      <c r="M1135" s="53"/>
      <c r="N1135" s="53"/>
      <c r="O1135" s="53"/>
      <c r="P1135" s="53"/>
      <c r="Q1135" s="53"/>
      <c r="R1135" s="53"/>
      <c r="S1135" s="53"/>
      <c r="T1135" s="53"/>
      <c r="U1135" s="53"/>
      <c r="V1135" s="53"/>
      <c r="W1135" s="53"/>
      <c r="X1135" s="53"/>
      <c r="Y1135" s="53"/>
      <c r="Z1135" s="53"/>
    </row>
    <row r="1136" spans="1:26" ht="12.75" customHeight="1">
      <c r="A1136" s="53"/>
      <c r="B1136" s="60" t="s">
        <v>2576</v>
      </c>
      <c r="C1136" s="61" t="s">
        <v>2577</v>
      </c>
      <c r="D1136" s="60" t="s">
        <v>2642</v>
      </c>
      <c r="E1136" s="60" t="s">
        <v>2643</v>
      </c>
      <c r="F1136" s="60" t="s">
        <v>2644</v>
      </c>
      <c r="G1136" s="60" t="s">
        <v>2645</v>
      </c>
      <c r="H1136" s="64"/>
      <c r="I1136" s="63"/>
      <c r="J1136" s="53"/>
      <c r="K1136" s="53"/>
      <c r="L1136" s="53"/>
      <c r="M1136" s="53"/>
      <c r="N1136" s="53"/>
      <c r="O1136" s="53"/>
      <c r="P1136" s="53"/>
      <c r="Q1136" s="53"/>
      <c r="R1136" s="53"/>
      <c r="S1136" s="53"/>
      <c r="T1136" s="53"/>
      <c r="U1136" s="53"/>
      <c r="V1136" s="53"/>
      <c r="W1136" s="53"/>
      <c r="X1136" s="53"/>
      <c r="Y1136" s="53"/>
      <c r="Z1136" s="53"/>
    </row>
    <row r="1137" spans="1:26" ht="12.75" customHeight="1">
      <c r="A1137" s="53"/>
      <c r="B1137" s="60" t="s">
        <v>2576</v>
      </c>
      <c r="C1137" s="61" t="s">
        <v>2577</v>
      </c>
      <c r="D1137" s="60" t="s">
        <v>2642</v>
      </c>
      <c r="E1137" s="60" t="s">
        <v>2643</v>
      </c>
      <c r="F1137" s="60" t="s">
        <v>2646</v>
      </c>
      <c r="G1137" s="60" t="s">
        <v>2647</v>
      </c>
      <c r="H1137" s="64"/>
      <c r="I1137" s="63"/>
      <c r="J1137" s="53"/>
      <c r="K1137" s="53"/>
      <c r="L1137" s="53"/>
      <c r="M1137" s="53"/>
      <c r="N1137" s="53"/>
      <c r="O1137" s="53"/>
      <c r="P1137" s="53"/>
      <c r="Q1137" s="53"/>
      <c r="R1137" s="53"/>
      <c r="S1137" s="53"/>
      <c r="T1137" s="53"/>
      <c r="U1137" s="53"/>
      <c r="V1137" s="53"/>
      <c r="W1137" s="53"/>
      <c r="X1137" s="53"/>
      <c r="Y1137" s="53"/>
      <c r="Z1137" s="53"/>
    </row>
    <row r="1138" spans="1:26" ht="12.75" customHeight="1">
      <c r="A1138" s="53"/>
      <c r="B1138" s="60" t="s">
        <v>2576</v>
      </c>
      <c r="C1138" s="61" t="s">
        <v>2577</v>
      </c>
      <c r="D1138" s="60" t="s">
        <v>2642</v>
      </c>
      <c r="E1138" s="60" t="s">
        <v>2643</v>
      </c>
      <c r="F1138" s="60" t="s">
        <v>2648</v>
      </c>
      <c r="G1138" s="60" t="s">
        <v>2649</v>
      </c>
      <c r="H1138" s="64"/>
      <c r="I1138" s="63"/>
      <c r="J1138" s="53"/>
      <c r="K1138" s="53"/>
      <c r="L1138" s="53"/>
      <c r="M1138" s="53"/>
      <c r="N1138" s="53"/>
      <c r="O1138" s="53"/>
      <c r="P1138" s="53"/>
      <c r="Q1138" s="53"/>
      <c r="R1138" s="53"/>
      <c r="S1138" s="53"/>
      <c r="T1138" s="53"/>
      <c r="U1138" s="53"/>
      <c r="V1138" s="53"/>
      <c r="W1138" s="53"/>
      <c r="X1138" s="53"/>
      <c r="Y1138" s="53"/>
      <c r="Z1138" s="53"/>
    </row>
    <row r="1139" spans="1:26" ht="12.75" customHeight="1">
      <c r="A1139" s="53"/>
      <c r="B1139" s="60" t="s">
        <v>2576</v>
      </c>
      <c r="C1139" s="61" t="s">
        <v>2577</v>
      </c>
      <c r="D1139" s="60" t="s">
        <v>2650</v>
      </c>
      <c r="E1139" s="60" t="s">
        <v>2651</v>
      </c>
      <c r="F1139" s="60" t="s">
        <v>2650</v>
      </c>
      <c r="G1139" s="60" t="s">
        <v>2652</v>
      </c>
      <c r="H1139" s="64"/>
      <c r="I1139" s="63"/>
      <c r="J1139" s="53"/>
      <c r="K1139" s="53"/>
      <c r="L1139" s="53"/>
      <c r="M1139" s="53"/>
      <c r="N1139" s="53"/>
      <c r="O1139" s="53"/>
      <c r="P1139" s="53"/>
      <c r="Q1139" s="53"/>
      <c r="R1139" s="53"/>
      <c r="S1139" s="53"/>
      <c r="T1139" s="53"/>
      <c r="U1139" s="53"/>
      <c r="V1139" s="53"/>
      <c r="W1139" s="53"/>
      <c r="X1139" s="53"/>
      <c r="Y1139" s="53"/>
      <c r="Z1139" s="53"/>
    </row>
    <row r="1140" spans="1:26" ht="12.75" customHeight="1">
      <c r="A1140" s="53"/>
      <c r="B1140" s="60" t="s">
        <v>2576</v>
      </c>
      <c r="C1140" s="61" t="s">
        <v>2577</v>
      </c>
      <c r="D1140" s="60" t="s">
        <v>2650</v>
      </c>
      <c r="E1140" s="60" t="s">
        <v>2651</v>
      </c>
      <c r="F1140" s="60" t="s">
        <v>2653</v>
      </c>
      <c r="G1140" s="60" t="s">
        <v>2654</v>
      </c>
      <c r="H1140" s="64"/>
      <c r="I1140" s="63"/>
      <c r="J1140" s="53"/>
      <c r="K1140" s="53"/>
      <c r="L1140" s="53"/>
      <c r="M1140" s="53"/>
      <c r="N1140" s="53"/>
      <c r="O1140" s="53"/>
      <c r="P1140" s="53"/>
      <c r="Q1140" s="53"/>
      <c r="R1140" s="53"/>
      <c r="S1140" s="53"/>
      <c r="T1140" s="53"/>
      <c r="U1140" s="53"/>
      <c r="V1140" s="53"/>
      <c r="W1140" s="53"/>
      <c r="X1140" s="53"/>
      <c r="Y1140" s="53"/>
      <c r="Z1140" s="53"/>
    </row>
    <row r="1141" spans="1:26" ht="12.75" customHeight="1">
      <c r="A1141" s="53"/>
      <c r="B1141" s="60" t="s">
        <v>2576</v>
      </c>
      <c r="C1141" s="61" t="s">
        <v>2577</v>
      </c>
      <c r="D1141" s="60" t="s">
        <v>2650</v>
      </c>
      <c r="E1141" s="60" t="s">
        <v>2651</v>
      </c>
      <c r="F1141" s="60" t="s">
        <v>2655</v>
      </c>
      <c r="G1141" s="60" t="s">
        <v>2656</v>
      </c>
      <c r="H1141" s="64"/>
      <c r="I1141" s="63"/>
      <c r="J1141" s="53"/>
      <c r="K1141" s="53"/>
      <c r="L1141" s="53"/>
      <c r="M1141" s="53"/>
      <c r="N1141" s="53"/>
      <c r="O1141" s="53"/>
      <c r="P1141" s="53"/>
      <c r="Q1141" s="53"/>
      <c r="R1141" s="53"/>
      <c r="S1141" s="53"/>
      <c r="T1141" s="53"/>
      <c r="U1141" s="53"/>
      <c r="V1141" s="53"/>
      <c r="W1141" s="53"/>
      <c r="X1141" s="53"/>
      <c r="Y1141" s="53"/>
      <c r="Z1141" s="53"/>
    </row>
    <row r="1142" spans="1:26" ht="12.75" customHeight="1">
      <c r="A1142" s="53"/>
      <c r="B1142" s="60" t="s">
        <v>2576</v>
      </c>
      <c r="C1142" s="61" t="s">
        <v>2577</v>
      </c>
      <c r="D1142" s="60" t="s">
        <v>2650</v>
      </c>
      <c r="E1142" s="60" t="s">
        <v>2651</v>
      </c>
      <c r="F1142" s="60" t="s">
        <v>2657</v>
      </c>
      <c r="G1142" s="60" t="s">
        <v>2658</v>
      </c>
      <c r="H1142" s="64"/>
      <c r="I1142" s="63"/>
      <c r="J1142" s="53"/>
      <c r="K1142" s="53"/>
      <c r="L1142" s="53"/>
      <c r="M1142" s="53"/>
      <c r="N1142" s="53"/>
      <c r="O1142" s="53"/>
      <c r="P1142" s="53"/>
      <c r="Q1142" s="53"/>
      <c r="R1142" s="53"/>
      <c r="S1142" s="53"/>
      <c r="T1142" s="53"/>
      <c r="U1142" s="53"/>
      <c r="V1142" s="53"/>
      <c r="W1142" s="53"/>
      <c r="X1142" s="53"/>
      <c r="Y1142" s="53"/>
      <c r="Z1142" s="53"/>
    </row>
    <row r="1143" spans="1:26" ht="12.75" customHeight="1">
      <c r="A1143" s="53"/>
      <c r="B1143" s="60" t="s">
        <v>2576</v>
      </c>
      <c r="C1143" s="61" t="s">
        <v>2577</v>
      </c>
      <c r="D1143" s="60" t="s">
        <v>2650</v>
      </c>
      <c r="E1143" s="60" t="s">
        <v>2651</v>
      </c>
      <c r="F1143" s="60" t="s">
        <v>2659</v>
      </c>
      <c r="G1143" s="60" t="s">
        <v>2660</v>
      </c>
      <c r="H1143" s="64"/>
      <c r="I1143" s="63"/>
      <c r="J1143" s="53"/>
      <c r="K1143" s="53"/>
      <c r="L1143" s="53"/>
      <c r="M1143" s="53"/>
      <c r="N1143" s="53"/>
      <c r="O1143" s="53"/>
      <c r="P1143" s="53"/>
      <c r="Q1143" s="53"/>
      <c r="R1143" s="53"/>
      <c r="S1143" s="53"/>
      <c r="T1143" s="53"/>
      <c r="U1143" s="53"/>
      <c r="V1143" s="53"/>
      <c r="W1143" s="53"/>
      <c r="X1143" s="53"/>
      <c r="Y1143" s="53"/>
      <c r="Z1143" s="53"/>
    </row>
    <row r="1144" spans="1:26" ht="12.75" customHeight="1">
      <c r="A1144" s="53"/>
      <c r="B1144" s="60" t="s">
        <v>2576</v>
      </c>
      <c r="C1144" s="61" t="s">
        <v>2577</v>
      </c>
      <c r="D1144" s="60" t="s">
        <v>2661</v>
      </c>
      <c r="E1144" s="60" t="s">
        <v>2662</v>
      </c>
      <c r="F1144" s="60" t="s">
        <v>2661</v>
      </c>
      <c r="G1144" s="60" t="s">
        <v>2663</v>
      </c>
      <c r="H1144" s="64"/>
      <c r="I1144" s="63"/>
      <c r="J1144" s="53"/>
      <c r="K1144" s="53"/>
      <c r="L1144" s="53"/>
      <c r="M1144" s="53"/>
      <c r="N1144" s="53"/>
      <c r="O1144" s="53"/>
      <c r="P1144" s="53"/>
      <c r="Q1144" s="53"/>
      <c r="R1144" s="53"/>
      <c r="S1144" s="53"/>
      <c r="T1144" s="53"/>
      <c r="U1144" s="53"/>
      <c r="V1144" s="53"/>
      <c r="W1144" s="53"/>
      <c r="X1144" s="53"/>
      <c r="Y1144" s="53"/>
      <c r="Z1144" s="53"/>
    </row>
    <row r="1145" spans="1:26" ht="12.75" customHeight="1">
      <c r="A1145" s="53"/>
      <c r="B1145" s="60" t="s">
        <v>2576</v>
      </c>
      <c r="C1145" s="61" t="s">
        <v>2577</v>
      </c>
      <c r="D1145" s="60" t="s">
        <v>2661</v>
      </c>
      <c r="E1145" s="60" t="s">
        <v>2662</v>
      </c>
      <c r="F1145" s="60" t="s">
        <v>136</v>
      </c>
      <c r="G1145" s="60" t="s">
        <v>2664</v>
      </c>
      <c r="H1145" s="64"/>
      <c r="I1145" s="63"/>
      <c r="J1145" s="53"/>
      <c r="K1145" s="53"/>
      <c r="L1145" s="53"/>
      <c r="M1145" s="53"/>
      <c r="N1145" s="53"/>
      <c r="O1145" s="53"/>
      <c r="P1145" s="53"/>
      <c r="Q1145" s="53"/>
      <c r="R1145" s="53"/>
      <c r="S1145" s="53"/>
      <c r="T1145" s="53"/>
      <c r="U1145" s="53"/>
      <c r="V1145" s="53"/>
      <c r="W1145" s="53"/>
      <c r="X1145" s="53"/>
      <c r="Y1145" s="53"/>
      <c r="Z1145" s="53"/>
    </row>
    <row r="1146" spans="1:26" ht="12.75" customHeight="1">
      <c r="A1146" s="53"/>
      <c r="B1146" s="60" t="s">
        <v>2576</v>
      </c>
      <c r="C1146" s="61" t="s">
        <v>2577</v>
      </c>
      <c r="D1146" s="60" t="s">
        <v>2661</v>
      </c>
      <c r="E1146" s="60" t="s">
        <v>2662</v>
      </c>
      <c r="F1146" s="60" t="s">
        <v>2665</v>
      </c>
      <c r="G1146" s="60" t="s">
        <v>2666</v>
      </c>
      <c r="H1146" s="64"/>
      <c r="I1146" s="63"/>
      <c r="J1146" s="53"/>
      <c r="K1146" s="53"/>
      <c r="L1146" s="53"/>
      <c r="M1146" s="53"/>
      <c r="N1146" s="53"/>
      <c r="O1146" s="53"/>
      <c r="P1146" s="53"/>
      <c r="Q1146" s="53"/>
      <c r="R1146" s="53"/>
      <c r="S1146" s="53"/>
      <c r="T1146" s="53"/>
      <c r="U1146" s="53"/>
      <c r="V1146" s="53"/>
      <c r="W1146" s="53"/>
      <c r="X1146" s="53"/>
      <c r="Y1146" s="53"/>
      <c r="Z1146" s="53"/>
    </row>
    <row r="1147" spans="1:26" ht="12.75" customHeight="1">
      <c r="A1147" s="53"/>
      <c r="B1147" s="60" t="s">
        <v>2667</v>
      </c>
      <c r="C1147" s="61" t="s">
        <v>2668</v>
      </c>
      <c r="D1147" s="60" t="s">
        <v>2669</v>
      </c>
      <c r="E1147" s="60" t="s">
        <v>2670</v>
      </c>
      <c r="F1147" s="60" t="s">
        <v>2671</v>
      </c>
      <c r="G1147" s="60" t="s">
        <v>2672</v>
      </c>
      <c r="H1147" s="64"/>
      <c r="I1147" s="63"/>
      <c r="J1147" s="53"/>
      <c r="K1147" s="53"/>
      <c r="L1147" s="53"/>
      <c r="M1147" s="53"/>
      <c r="N1147" s="53"/>
      <c r="O1147" s="53"/>
      <c r="P1147" s="53"/>
      <c r="Q1147" s="53"/>
      <c r="R1147" s="53"/>
      <c r="S1147" s="53"/>
      <c r="T1147" s="53"/>
      <c r="U1147" s="53"/>
      <c r="V1147" s="53"/>
      <c r="W1147" s="53"/>
      <c r="X1147" s="53"/>
      <c r="Y1147" s="53"/>
      <c r="Z1147" s="53"/>
    </row>
    <row r="1148" spans="1:26" ht="12.75" customHeight="1">
      <c r="A1148" s="53"/>
      <c r="B1148" s="60" t="s">
        <v>2667</v>
      </c>
      <c r="C1148" s="61" t="s">
        <v>2668</v>
      </c>
      <c r="D1148" s="60" t="s">
        <v>2669</v>
      </c>
      <c r="E1148" s="60" t="s">
        <v>2670</v>
      </c>
      <c r="F1148" s="60" t="s">
        <v>2673</v>
      </c>
      <c r="G1148" s="60" t="s">
        <v>2674</v>
      </c>
      <c r="H1148" s="64"/>
      <c r="I1148" s="63"/>
      <c r="J1148" s="53"/>
      <c r="K1148" s="53"/>
      <c r="L1148" s="53"/>
      <c r="M1148" s="53"/>
      <c r="N1148" s="53"/>
      <c r="O1148" s="53"/>
      <c r="P1148" s="53"/>
      <c r="Q1148" s="53"/>
      <c r="R1148" s="53"/>
      <c r="S1148" s="53"/>
      <c r="T1148" s="53"/>
      <c r="U1148" s="53"/>
      <c r="V1148" s="53"/>
      <c r="W1148" s="53"/>
      <c r="X1148" s="53"/>
      <c r="Y1148" s="53"/>
      <c r="Z1148" s="53"/>
    </row>
    <row r="1149" spans="1:26" ht="12.75" customHeight="1">
      <c r="A1149" s="53"/>
      <c r="B1149" s="60" t="s">
        <v>2667</v>
      </c>
      <c r="C1149" s="61" t="s">
        <v>2668</v>
      </c>
      <c r="D1149" s="60" t="s">
        <v>2669</v>
      </c>
      <c r="E1149" s="60" t="s">
        <v>2670</v>
      </c>
      <c r="F1149" s="60" t="s">
        <v>2675</v>
      </c>
      <c r="G1149" s="60" t="s">
        <v>2676</v>
      </c>
      <c r="H1149" s="64"/>
      <c r="I1149" s="63"/>
      <c r="J1149" s="53"/>
      <c r="K1149" s="53"/>
      <c r="L1149" s="53"/>
      <c r="M1149" s="53"/>
      <c r="N1149" s="53"/>
      <c r="O1149" s="53"/>
      <c r="P1149" s="53"/>
      <c r="Q1149" s="53"/>
      <c r="R1149" s="53"/>
      <c r="S1149" s="53"/>
      <c r="T1149" s="53"/>
      <c r="U1149" s="53"/>
      <c r="V1149" s="53"/>
      <c r="W1149" s="53"/>
      <c r="X1149" s="53"/>
      <c r="Y1149" s="53"/>
      <c r="Z1149" s="53"/>
    </row>
    <row r="1150" spans="1:26" ht="12.75" customHeight="1">
      <c r="A1150" s="53"/>
      <c r="B1150" s="60" t="s">
        <v>2667</v>
      </c>
      <c r="C1150" s="61" t="s">
        <v>2668</v>
      </c>
      <c r="D1150" s="60" t="s">
        <v>2677</v>
      </c>
      <c r="E1150" s="60" t="s">
        <v>2678</v>
      </c>
      <c r="F1150" s="60" t="s">
        <v>2679</v>
      </c>
      <c r="G1150" s="60" t="s">
        <v>2680</v>
      </c>
      <c r="H1150" s="64"/>
      <c r="I1150" s="63"/>
      <c r="J1150" s="53"/>
      <c r="K1150" s="53"/>
      <c r="L1150" s="53"/>
      <c r="M1150" s="53"/>
      <c r="N1150" s="53"/>
      <c r="O1150" s="53"/>
      <c r="P1150" s="53"/>
      <c r="Q1150" s="53"/>
      <c r="R1150" s="53"/>
      <c r="S1150" s="53"/>
      <c r="T1150" s="53"/>
      <c r="U1150" s="53"/>
      <c r="V1150" s="53"/>
      <c r="W1150" s="53"/>
      <c r="X1150" s="53"/>
      <c r="Y1150" s="53"/>
      <c r="Z1150" s="53"/>
    </row>
    <row r="1151" spans="1:26" ht="12.75" customHeight="1">
      <c r="A1151" s="53"/>
      <c r="B1151" s="60" t="s">
        <v>2667</v>
      </c>
      <c r="C1151" s="61" t="s">
        <v>2668</v>
      </c>
      <c r="D1151" s="60" t="s">
        <v>2677</v>
      </c>
      <c r="E1151" s="60" t="s">
        <v>2678</v>
      </c>
      <c r="F1151" s="60" t="s">
        <v>2681</v>
      </c>
      <c r="G1151" s="60" t="s">
        <v>2682</v>
      </c>
      <c r="H1151" s="64"/>
      <c r="I1151" s="63"/>
      <c r="J1151" s="53"/>
      <c r="K1151" s="53"/>
      <c r="L1151" s="53"/>
      <c r="M1151" s="53"/>
      <c r="N1151" s="53"/>
      <c r="O1151" s="53"/>
      <c r="P1151" s="53"/>
      <c r="Q1151" s="53"/>
      <c r="R1151" s="53"/>
      <c r="S1151" s="53"/>
      <c r="T1151" s="53"/>
      <c r="U1151" s="53"/>
      <c r="V1151" s="53"/>
      <c r="W1151" s="53"/>
      <c r="X1151" s="53"/>
      <c r="Y1151" s="53"/>
      <c r="Z1151" s="53"/>
    </row>
    <row r="1152" spans="1:26" ht="12.75" customHeight="1">
      <c r="A1152" s="53"/>
      <c r="B1152" s="60" t="s">
        <v>2667</v>
      </c>
      <c r="C1152" s="61" t="s">
        <v>2668</v>
      </c>
      <c r="D1152" s="60" t="s">
        <v>2683</v>
      </c>
      <c r="E1152" s="60" t="s">
        <v>2684</v>
      </c>
      <c r="F1152" s="60" t="s">
        <v>2685</v>
      </c>
      <c r="G1152" s="60" t="s">
        <v>2686</v>
      </c>
      <c r="H1152" s="64"/>
      <c r="I1152" s="63"/>
      <c r="J1152" s="53"/>
      <c r="K1152" s="53"/>
      <c r="L1152" s="53"/>
      <c r="M1152" s="53"/>
      <c r="N1152" s="53"/>
      <c r="O1152" s="53"/>
      <c r="P1152" s="53"/>
      <c r="Q1152" s="53"/>
      <c r="R1152" s="53"/>
      <c r="S1152" s="53"/>
      <c r="T1152" s="53"/>
      <c r="U1152" s="53"/>
      <c r="V1152" s="53"/>
      <c r="W1152" s="53"/>
      <c r="X1152" s="53"/>
      <c r="Y1152" s="53"/>
      <c r="Z1152" s="53"/>
    </row>
    <row r="1153" spans="1:26" ht="12.75" customHeight="1">
      <c r="A1153" s="53"/>
      <c r="B1153" s="60" t="s">
        <v>2667</v>
      </c>
      <c r="C1153" s="61" t="s">
        <v>2668</v>
      </c>
      <c r="D1153" s="60" t="s">
        <v>2683</v>
      </c>
      <c r="E1153" s="60" t="s">
        <v>2684</v>
      </c>
      <c r="F1153" s="60" t="s">
        <v>2687</v>
      </c>
      <c r="G1153" s="60" t="s">
        <v>2688</v>
      </c>
      <c r="H1153" s="64"/>
      <c r="I1153" s="63"/>
      <c r="J1153" s="53"/>
      <c r="K1153" s="53"/>
      <c r="L1153" s="53"/>
      <c r="M1153" s="53"/>
      <c r="N1153" s="53"/>
      <c r="O1153" s="53"/>
      <c r="P1153" s="53"/>
      <c r="Q1153" s="53"/>
      <c r="R1153" s="53"/>
      <c r="S1153" s="53"/>
      <c r="T1153" s="53"/>
      <c r="U1153" s="53"/>
      <c r="V1153" s="53"/>
      <c r="W1153" s="53"/>
      <c r="X1153" s="53"/>
      <c r="Y1153" s="53"/>
      <c r="Z1153" s="53"/>
    </row>
    <row r="1154" spans="1:26" ht="12.75" customHeight="1">
      <c r="A1154" s="53"/>
      <c r="B1154" s="60" t="s">
        <v>2667</v>
      </c>
      <c r="C1154" s="61" t="s">
        <v>2668</v>
      </c>
      <c r="D1154" s="60" t="s">
        <v>2683</v>
      </c>
      <c r="E1154" s="60" t="s">
        <v>2684</v>
      </c>
      <c r="F1154" s="60" t="s">
        <v>940</v>
      </c>
      <c r="G1154" s="60" t="s">
        <v>2689</v>
      </c>
      <c r="H1154" s="64"/>
      <c r="I1154" s="63"/>
      <c r="J1154" s="53"/>
      <c r="K1154" s="53"/>
      <c r="L1154" s="53"/>
      <c r="M1154" s="53"/>
      <c r="N1154" s="53"/>
      <c r="O1154" s="53"/>
      <c r="P1154" s="53"/>
      <c r="Q1154" s="53"/>
      <c r="R1154" s="53"/>
      <c r="S1154" s="53"/>
      <c r="T1154" s="53"/>
      <c r="U1154" s="53"/>
      <c r="V1154" s="53"/>
      <c r="W1154" s="53"/>
      <c r="X1154" s="53"/>
      <c r="Y1154" s="53"/>
      <c r="Z1154" s="53"/>
    </row>
    <row r="1155" spans="1:26" ht="12.75" customHeight="1">
      <c r="A1155" s="53"/>
      <c r="B1155" s="60" t="s">
        <v>2690</v>
      </c>
      <c r="C1155" s="61" t="s">
        <v>2691</v>
      </c>
      <c r="D1155" s="60" t="s">
        <v>2692</v>
      </c>
      <c r="E1155" s="60" t="s">
        <v>2693</v>
      </c>
      <c r="F1155" s="60" t="s">
        <v>2694</v>
      </c>
      <c r="G1155" s="60" t="s">
        <v>2695</v>
      </c>
      <c r="H1155" s="64"/>
      <c r="I1155" s="63"/>
      <c r="J1155" s="53"/>
      <c r="K1155" s="53"/>
      <c r="L1155" s="53"/>
      <c r="M1155" s="53"/>
      <c r="N1155" s="53"/>
      <c r="O1155" s="53"/>
      <c r="P1155" s="53"/>
      <c r="Q1155" s="53"/>
      <c r="R1155" s="53"/>
      <c r="S1155" s="53"/>
      <c r="T1155" s="53"/>
      <c r="U1155" s="53"/>
      <c r="V1155" s="53"/>
      <c r="W1155" s="53"/>
      <c r="X1155" s="53"/>
      <c r="Y1155" s="53"/>
      <c r="Z1155" s="53"/>
    </row>
    <row r="1156" spans="1:26" ht="12.75" customHeight="1">
      <c r="A1156" s="53"/>
      <c r="B1156" s="60" t="s">
        <v>2690</v>
      </c>
      <c r="C1156" s="61" t="s">
        <v>2691</v>
      </c>
      <c r="D1156" s="60" t="s">
        <v>2692</v>
      </c>
      <c r="E1156" s="60" t="s">
        <v>2693</v>
      </c>
      <c r="F1156" s="60" t="s">
        <v>2696</v>
      </c>
      <c r="G1156" s="60" t="s">
        <v>2697</v>
      </c>
      <c r="H1156" s="64"/>
      <c r="I1156" s="63"/>
      <c r="J1156" s="53"/>
      <c r="K1156" s="53"/>
      <c r="L1156" s="53"/>
      <c r="M1156" s="53"/>
      <c r="N1156" s="53"/>
      <c r="O1156" s="53"/>
      <c r="P1156" s="53"/>
      <c r="Q1156" s="53"/>
      <c r="R1156" s="53"/>
      <c r="S1156" s="53"/>
      <c r="T1156" s="53"/>
      <c r="U1156" s="53"/>
      <c r="V1156" s="53"/>
      <c r="W1156" s="53"/>
      <c r="X1156" s="53"/>
      <c r="Y1156" s="53"/>
      <c r="Z1156" s="53"/>
    </row>
    <row r="1157" spans="1:26" ht="12.75" customHeight="1">
      <c r="A1157" s="53"/>
      <c r="B1157" s="60" t="s">
        <v>2690</v>
      </c>
      <c r="C1157" s="61" t="s">
        <v>2691</v>
      </c>
      <c r="D1157" s="60" t="s">
        <v>2692</v>
      </c>
      <c r="E1157" s="60" t="s">
        <v>2693</v>
      </c>
      <c r="F1157" s="60" t="s">
        <v>2698</v>
      </c>
      <c r="G1157" s="60" t="s">
        <v>2699</v>
      </c>
      <c r="H1157" s="64"/>
      <c r="I1157" s="63"/>
      <c r="J1157" s="53"/>
      <c r="K1157" s="53"/>
      <c r="L1157" s="53"/>
      <c r="M1157" s="53"/>
      <c r="N1157" s="53"/>
      <c r="O1157" s="53"/>
      <c r="P1157" s="53"/>
      <c r="Q1157" s="53"/>
      <c r="R1157" s="53"/>
      <c r="S1157" s="53"/>
      <c r="T1157" s="53"/>
      <c r="U1157" s="53"/>
      <c r="V1157" s="53"/>
      <c r="W1157" s="53"/>
      <c r="X1157" s="53"/>
      <c r="Y1157" s="53"/>
      <c r="Z1157" s="53"/>
    </row>
    <row r="1158" spans="1:26" ht="12.75" customHeight="1">
      <c r="A1158" s="53"/>
      <c r="B1158" s="60" t="s">
        <v>2690</v>
      </c>
      <c r="C1158" s="61" t="s">
        <v>2691</v>
      </c>
      <c r="D1158" s="60" t="s">
        <v>2692</v>
      </c>
      <c r="E1158" s="60" t="s">
        <v>2693</v>
      </c>
      <c r="F1158" s="60" t="s">
        <v>2700</v>
      </c>
      <c r="G1158" s="60" t="s">
        <v>2701</v>
      </c>
      <c r="H1158" s="64"/>
      <c r="I1158" s="63"/>
      <c r="J1158" s="53"/>
      <c r="K1158" s="53"/>
      <c r="L1158" s="53"/>
      <c r="M1158" s="53"/>
      <c r="N1158" s="53"/>
      <c r="O1158" s="53"/>
      <c r="P1158" s="53"/>
      <c r="Q1158" s="53"/>
      <c r="R1158" s="53"/>
      <c r="S1158" s="53"/>
      <c r="T1158" s="53"/>
      <c r="U1158" s="53"/>
      <c r="V1158" s="53"/>
      <c r="W1158" s="53"/>
      <c r="X1158" s="53"/>
      <c r="Y1158" s="53"/>
      <c r="Z1158" s="53"/>
    </row>
    <row r="1159" spans="1:26" ht="12.75" customHeight="1">
      <c r="A1159" s="53"/>
      <c r="B1159" s="60" t="s">
        <v>2690</v>
      </c>
      <c r="C1159" s="61" t="s">
        <v>2691</v>
      </c>
      <c r="D1159" s="60" t="s">
        <v>2692</v>
      </c>
      <c r="E1159" s="60" t="s">
        <v>2693</v>
      </c>
      <c r="F1159" s="60" t="s">
        <v>2702</v>
      </c>
      <c r="G1159" s="60" t="s">
        <v>2703</v>
      </c>
      <c r="H1159" s="64"/>
      <c r="I1159" s="63"/>
      <c r="J1159" s="53"/>
      <c r="K1159" s="53"/>
      <c r="L1159" s="53"/>
      <c r="M1159" s="53"/>
      <c r="N1159" s="53"/>
      <c r="O1159" s="53"/>
      <c r="P1159" s="53"/>
      <c r="Q1159" s="53"/>
      <c r="R1159" s="53"/>
      <c r="S1159" s="53"/>
      <c r="T1159" s="53"/>
      <c r="U1159" s="53"/>
      <c r="V1159" s="53"/>
      <c r="W1159" s="53"/>
      <c r="X1159" s="53"/>
      <c r="Y1159" s="53"/>
      <c r="Z1159" s="53"/>
    </row>
    <row r="1160" spans="1:26" ht="12.75" customHeight="1">
      <c r="A1160" s="53"/>
      <c r="B1160" s="60" t="s">
        <v>2690</v>
      </c>
      <c r="C1160" s="61" t="s">
        <v>2691</v>
      </c>
      <c r="D1160" s="60" t="s">
        <v>2692</v>
      </c>
      <c r="E1160" s="60" t="s">
        <v>2693</v>
      </c>
      <c r="F1160" s="60" t="s">
        <v>953</v>
      </c>
      <c r="G1160" s="60" t="s">
        <v>2704</v>
      </c>
      <c r="H1160" s="64"/>
      <c r="I1160" s="63"/>
      <c r="J1160" s="53"/>
      <c r="K1160" s="53"/>
      <c r="L1160" s="53"/>
      <c r="M1160" s="53"/>
      <c r="N1160" s="53"/>
      <c r="O1160" s="53"/>
      <c r="P1160" s="53"/>
      <c r="Q1160" s="53"/>
      <c r="R1160" s="53"/>
      <c r="S1160" s="53"/>
      <c r="T1160" s="53"/>
      <c r="U1160" s="53"/>
      <c r="V1160" s="53"/>
      <c r="W1160" s="53"/>
      <c r="X1160" s="53"/>
      <c r="Y1160" s="53"/>
      <c r="Z1160" s="53"/>
    </row>
    <row r="1161" spans="1:26" ht="12.75" customHeight="1">
      <c r="A1161" s="53"/>
      <c r="B1161" s="60" t="s">
        <v>2690</v>
      </c>
      <c r="C1161" s="61" t="s">
        <v>2691</v>
      </c>
      <c r="D1161" s="60" t="s">
        <v>2692</v>
      </c>
      <c r="E1161" s="60" t="s">
        <v>2693</v>
      </c>
      <c r="F1161" s="60" t="s">
        <v>2705</v>
      </c>
      <c r="G1161" s="60" t="s">
        <v>2706</v>
      </c>
      <c r="H1161" s="64"/>
      <c r="I1161" s="63"/>
      <c r="J1161" s="53"/>
      <c r="K1161" s="53"/>
      <c r="L1161" s="53"/>
      <c r="M1161" s="53"/>
      <c r="N1161" s="53"/>
      <c r="O1161" s="53"/>
      <c r="P1161" s="53"/>
      <c r="Q1161" s="53"/>
      <c r="R1161" s="53"/>
      <c r="S1161" s="53"/>
      <c r="T1161" s="53"/>
      <c r="U1161" s="53"/>
      <c r="V1161" s="53"/>
      <c r="W1161" s="53"/>
      <c r="X1161" s="53"/>
      <c r="Y1161" s="53"/>
      <c r="Z1161" s="53"/>
    </row>
    <row r="1162" spans="1:26" ht="12.75" customHeight="1">
      <c r="A1162" s="53"/>
      <c r="B1162" s="60" t="s">
        <v>2690</v>
      </c>
      <c r="C1162" s="61" t="s">
        <v>2691</v>
      </c>
      <c r="D1162" s="60" t="s">
        <v>2692</v>
      </c>
      <c r="E1162" s="60" t="s">
        <v>2693</v>
      </c>
      <c r="F1162" s="60" t="s">
        <v>2707</v>
      </c>
      <c r="G1162" s="60" t="s">
        <v>2708</v>
      </c>
      <c r="H1162" s="64"/>
      <c r="I1162" s="63"/>
      <c r="J1162" s="53"/>
      <c r="K1162" s="53"/>
      <c r="L1162" s="53"/>
      <c r="M1162" s="53"/>
      <c r="N1162" s="53"/>
      <c r="O1162" s="53"/>
      <c r="P1162" s="53"/>
      <c r="Q1162" s="53"/>
      <c r="R1162" s="53"/>
      <c r="S1162" s="53"/>
      <c r="T1162" s="53"/>
      <c r="U1162" s="53"/>
      <c r="V1162" s="53"/>
      <c r="W1162" s="53"/>
      <c r="X1162" s="53"/>
      <c r="Y1162" s="53"/>
      <c r="Z1162" s="53"/>
    </row>
    <row r="1163" spans="1:26" ht="12.75" customHeight="1">
      <c r="A1163" s="53"/>
      <c r="B1163" s="60" t="s">
        <v>2690</v>
      </c>
      <c r="C1163" s="61" t="s">
        <v>2691</v>
      </c>
      <c r="D1163" s="60" t="s">
        <v>2709</v>
      </c>
      <c r="E1163" s="60" t="s">
        <v>2710</v>
      </c>
      <c r="F1163" s="60" t="s">
        <v>2711</v>
      </c>
      <c r="G1163" s="60" t="s">
        <v>2712</v>
      </c>
      <c r="H1163" s="64"/>
      <c r="I1163" s="63"/>
      <c r="J1163" s="53"/>
      <c r="K1163" s="53"/>
      <c r="L1163" s="53"/>
      <c r="M1163" s="53"/>
      <c r="N1163" s="53"/>
      <c r="O1163" s="53"/>
      <c r="P1163" s="53"/>
      <c r="Q1163" s="53"/>
      <c r="R1163" s="53"/>
      <c r="S1163" s="53"/>
      <c r="T1163" s="53"/>
      <c r="U1163" s="53"/>
      <c r="V1163" s="53"/>
      <c r="W1163" s="53"/>
      <c r="X1163" s="53"/>
      <c r="Y1163" s="53"/>
      <c r="Z1163" s="53"/>
    </row>
    <row r="1164" spans="1:26" ht="12.75" customHeight="1">
      <c r="A1164" s="53"/>
      <c r="B1164" s="60" t="s">
        <v>2690</v>
      </c>
      <c r="C1164" s="61" t="s">
        <v>2691</v>
      </c>
      <c r="D1164" s="60" t="s">
        <v>2709</v>
      </c>
      <c r="E1164" s="60" t="s">
        <v>2710</v>
      </c>
      <c r="F1164" s="60" t="s">
        <v>2713</v>
      </c>
      <c r="G1164" s="60" t="s">
        <v>2714</v>
      </c>
      <c r="H1164" s="64"/>
      <c r="I1164" s="63"/>
      <c r="J1164" s="53"/>
      <c r="K1164" s="53"/>
      <c r="L1164" s="53"/>
      <c r="M1164" s="53"/>
      <c r="N1164" s="53"/>
      <c r="O1164" s="53"/>
      <c r="P1164" s="53"/>
      <c r="Q1164" s="53"/>
      <c r="R1164" s="53"/>
      <c r="S1164" s="53"/>
      <c r="T1164" s="53"/>
      <c r="U1164" s="53"/>
      <c r="V1164" s="53"/>
      <c r="W1164" s="53"/>
      <c r="X1164" s="53"/>
      <c r="Y1164" s="53"/>
      <c r="Z1164" s="53"/>
    </row>
    <row r="1165" spans="1:26" ht="12.75" customHeight="1">
      <c r="A1165" s="53"/>
      <c r="B1165" s="60" t="s">
        <v>2690</v>
      </c>
      <c r="C1165" s="61" t="s">
        <v>2691</v>
      </c>
      <c r="D1165" s="60" t="s">
        <v>2709</v>
      </c>
      <c r="E1165" s="60" t="s">
        <v>2710</v>
      </c>
      <c r="F1165" s="60" t="s">
        <v>2709</v>
      </c>
      <c r="G1165" s="60" t="s">
        <v>2715</v>
      </c>
      <c r="H1165" s="64"/>
      <c r="I1165" s="63"/>
      <c r="J1165" s="53"/>
      <c r="K1165" s="53"/>
      <c r="L1165" s="53"/>
      <c r="M1165" s="53"/>
      <c r="N1165" s="53"/>
      <c r="O1165" s="53"/>
      <c r="P1165" s="53"/>
      <c r="Q1165" s="53"/>
      <c r="R1165" s="53"/>
      <c r="S1165" s="53"/>
      <c r="T1165" s="53"/>
      <c r="U1165" s="53"/>
      <c r="V1165" s="53"/>
      <c r="W1165" s="53"/>
      <c r="X1165" s="53"/>
      <c r="Y1165" s="53"/>
      <c r="Z1165" s="53"/>
    </row>
    <row r="1166" spans="1:26" ht="12.75" customHeight="1">
      <c r="A1166" s="53"/>
      <c r="B1166" s="60" t="s">
        <v>2690</v>
      </c>
      <c r="C1166" s="61" t="s">
        <v>2691</v>
      </c>
      <c r="D1166" s="60" t="s">
        <v>2709</v>
      </c>
      <c r="E1166" s="60" t="s">
        <v>2710</v>
      </c>
      <c r="F1166" s="60" t="s">
        <v>2716</v>
      </c>
      <c r="G1166" s="60" t="s">
        <v>2717</v>
      </c>
      <c r="H1166" s="64"/>
      <c r="I1166" s="63"/>
      <c r="J1166" s="53"/>
      <c r="K1166" s="53"/>
      <c r="L1166" s="53"/>
      <c r="M1166" s="53"/>
      <c r="N1166" s="53"/>
      <c r="O1166" s="53"/>
      <c r="P1166" s="53"/>
      <c r="Q1166" s="53"/>
      <c r="R1166" s="53"/>
      <c r="S1166" s="53"/>
      <c r="T1166" s="53"/>
      <c r="U1166" s="53"/>
      <c r="V1166" s="53"/>
      <c r="W1166" s="53"/>
      <c r="X1166" s="53"/>
      <c r="Y1166" s="53"/>
      <c r="Z1166" s="53"/>
    </row>
    <row r="1167" spans="1:26" ht="12.75" customHeight="1">
      <c r="A1167" s="53"/>
      <c r="B1167" s="60" t="s">
        <v>2690</v>
      </c>
      <c r="C1167" s="61" t="s">
        <v>2691</v>
      </c>
      <c r="D1167" s="60" t="s">
        <v>2718</v>
      </c>
      <c r="E1167" s="60" t="s">
        <v>2719</v>
      </c>
      <c r="F1167" s="60" t="s">
        <v>2720</v>
      </c>
      <c r="G1167" s="60" t="s">
        <v>2721</v>
      </c>
      <c r="H1167" s="64"/>
      <c r="I1167" s="63"/>
      <c r="J1167" s="53"/>
      <c r="K1167" s="53"/>
      <c r="L1167" s="53"/>
      <c r="M1167" s="53"/>
      <c r="N1167" s="53"/>
      <c r="O1167" s="53"/>
      <c r="P1167" s="53"/>
      <c r="Q1167" s="53"/>
      <c r="R1167" s="53"/>
      <c r="S1167" s="53"/>
      <c r="T1167" s="53"/>
      <c r="U1167" s="53"/>
      <c r="V1167" s="53"/>
      <c r="W1167" s="53"/>
      <c r="X1167" s="53"/>
      <c r="Y1167" s="53"/>
      <c r="Z1167" s="53"/>
    </row>
    <row r="1168" spans="1:26" ht="12.75" customHeight="1">
      <c r="A1168" s="53"/>
      <c r="B1168" s="60" t="s">
        <v>2690</v>
      </c>
      <c r="C1168" s="61" t="s">
        <v>2691</v>
      </c>
      <c r="D1168" s="60" t="s">
        <v>2718</v>
      </c>
      <c r="E1168" s="60" t="s">
        <v>2719</v>
      </c>
      <c r="F1168" s="60" t="s">
        <v>2722</v>
      </c>
      <c r="G1168" s="60" t="s">
        <v>2723</v>
      </c>
      <c r="H1168" s="64"/>
      <c r="I1168" s="63"/>
      <c r="J1168" s="53"/>
      <c r="K1168" s="53"/>
      <c r="L1168" s="53"/>
      <c r="M1168" s="53"/>
      <c r="N1168" s="53"/>
      <c r="O1168" s="53"/>
      <c r="P1168" s="53"/>
      <c r="Q1168" s="53"/>
      <c r="R1168" s="53"/>
      <c r="S1168" s="53"/>
      <c r="T1168" s="53"/>
      <c r="U1168" s="53"/>
      <c r="V1168" s="53"/>
      <c r="W1168" s="53"/>
      <c r="X1168" s="53"/>
      <c r="Y1168" s="53"/>
      <c r="Z1168" s="53"/>
    </row>
    <row r="1169" spans="1:26" ht="12.75" customHeight="1">
      <c r="A1169" s="53"/>
      <c r="B1169" s="60" t="s">
        <v>2690</v>
      </c>
      <c r="C1169" s="61" t="s">
        <v>2691</v>
      </c>
      <c r="D1169" s="60" t="s">
        <v>2718</v>
      </c>
      <c r="E1169" s="60" t="s">
        <v>2719</v>
      </c>
      <c r="F1169" s="60" t="s">
        <v>2724</v>
      </c>
      <c r="G1169" s="60" t="s">
        <v>2725</v>
      </c>
      <c r="H1169" s="64"/>
      <c r="I1169" s="63"/>
      <c r="J1169" s="53"/>
      <c r="K1169" s="53"/>
      <c r="L1169" s="53"/>
      <c r="M1169" s="53"/>
      <c r="N1169" s="53"/>
      <c r="O1169" s="53"/>
      <c r="P1169" s="53"/>
      <c r="Q1169" s="53"/>
      <c r="R1169" s="53"/>
      <c r="S1169" s="53"/>
      <c r="T1169" s="53"/>
      <c r="U1169" s="53"/>
      <c r="V1169" s="53"/>
      <c r="W1169" s="53"/>
      <c r="X1169" s="53"/>
      <c r="Y1169" s="53"/>
      <c r="Z1169" s="53"/>
    </row>
    <row r="1170" spans="1:26" ht="12.75" customHeight="1">
      <c r="A1170" s="53"/>
      <c r="B1170" s="60" t="s">
        <v>2690</v>
      </c>
      <c r="C1170" s="61" t="s">
        <v>2691</v>
      </c>
      <c r="D1170" s="60" t="s">
        <v>2718</v>
      </c>
      <c r="E1170" s="60" t="s">
        <v>2719</v>
      </c>
      <c r="F1170" s="60" t="s">
        <v>2726</v>
      </c>
      <c r="G1170" s="60" t="s">
        <v>2727</v>
      </c>
      <c r="H1170" s="64"/>
      <c r="I1170" s="63"/>
      <c r="J1170" s="53"/>
      <c r="K1170" s="53"/>
      <c r="L1170" s="53"/>
      <c r="M1170" s="53"/>
      <c r="N1170" s="53"/>
      <c r="O1170" s="53"/>
      <c r="P1170" s="53"/>
      <c r="Q1170" s="53"/>
      <c r="R1170" s="53"/>
      <c r="S1170" s="53"/>
      <c r="T1170" s="53"/>
      <c r="U1170" s="53"/>
      <c r="V1170" s="53"/>
      <c r="W1170" s="53"/>
      <c r="X1170" s="53"/>
      <c r="Y1170" s="53"/>
      <c r="Z1170" s="53"/>
    </row>
    <row r="1171" spans="1:26" ht="12.75" customHeight="1">
      <c r="A1171" s="53"/>
      <c r="B1171" s="60" t="s">
        <v>2690</v>
      </c>
      <c r="C1171" s="61" t="s">
        <v>2691</v>
      </c>
      <c r="D1171" s="60" t="s">
        <v>2718</v>
      </c>
      <c r="E1171" s="60" t="s">
        <v>2719</v>
      </c>
      <c r="F1171" s="60" t="s">
        <v>2728</v>
      </c>
      <c r="G1171" s="60" t="s">
        <v>2729</v>
      </c>
      <c r="H1171" s="64"/>
      <c r="I1171" s="63"/>
      <c r="J1171" s="53"/>
      <c r="K1171" s="53"/>
      <c r="L1171" s="53"/>
      <c r="M1171" s="53"/>
      <c r="N1171" s="53"/>
      <c r="O1171" s="53"/>
      <c r="P1171" s="53"/>
      <c r="Q1171" s="53"/>
      <c r="R1171" s="53"/>
      <c r="S1171" s="53"/>
      <c r="T1171" s="53"/>
      <c r="U1171" s="53"/>
      <c r="V1171" s="53"/>
      <c r="W1171" s="53"/>
      <c r="X1171" s="53"/>
      <c r="Y1171" s="53"/>
      <c r="Z1171" s="53"/>
    </row>
    <row r="1172" spans="1:26" ht="12.75" customHeight="1">
      <c r="A1172" s="53"/>
      <c r="B1172" s="60" t="s">
        <v>2690</v>
      </c>
      <c r="C1172" s="61" t="s">
        <v>2691</v>
      </c>
      <c r="D1172" s="60" t="s">
        <v>2730</v>
      </c>
      <c r="E1172" s="60" t="s">
        <v>2731</v>
      </c>
      <c r="F1172" s="60" t="s">
        <v>2730</v>
      </c>
      <c r="G1172" s="60" t="s">
        <v>2732</v>
      </c>
      <c r="H1172" s="64"/>
      <c r="I1172" s="63"/>
      <c r="J1172" s="53"/>
      <c r="K1172" s="53"/>
      <c r="L1172" s="53"/>
      <c r="M1172" s="53"/>
      <c r="N1172" s="53"/>
      <c r="O1172" s="53"/>
      <c r="P1172" s="53"/>
      <c r="Q1172" s="53"/>
      <c r="R1172" s="53"/>
      <c r="S1172" s="53"/>
      <c r="T1172" s="53"/>
      <c r="U1172" s="53"/>
      <c r="V1172" s="53"/>
      <c r="W1172" s="53"/>
      <c r="X1172" s="53"/>
      <c r="Y1172" s="53"/>
      <c r="Z1172" s="53"/>
    </row>
    <row r="1173" spans="1:26" ht="12.75" customHeight="1">
      <c r="A1173" s="53"/>
      <c r="B1173" s="60" t="s">
        <v>2690</v>
      </c>
      <c r="C1173" s="61" t="s">
        <v>2691</v>
      </c>
      <c r="D1173" s="60" t="s">
        <v>2730</v>
      </c>
      <c r="E1173" s="60" t="s">
        <v>2731</v>
      </c>
      <c r="F1173" s="60" t="s">
        <v>2733</v>
      </c>
      <c r="G1173" s="60" t="s">
        <v>2734</v>
      </c>
      <c r="H1173" s="64"/>
      <c r="I1173" s="63"/>
      <c r="J1173" s="53"/>
      <c r="K1173" s="53"/>
      <c r="L1173" s="53"/>
      <c r="M1173" s="53"/>
      <c r="N1173" s="53"/>
      <c r="O1173" s="53"/>
      <c r="P1173" s="53"/>
      <c r="Q1173" s="53"/>
      <c r="R1173" s="53"/>
      <c r="S1173" s="53"/>
      <c r="T1173" s="53"/>
      <c r="U1173" s="53"/>
      <c r="V1173" s="53"/>
      <c r="W1173" s="53"/>
      <c r="X1173" s="53"/>
      <c r="Y1173" s="53"/>
      <c r="Z1173" s="53"/>
    </row>
    <row r="1174" spans="1:26" ht="12.75" customHeight="1">
      <c r="A1174" s="53"/>
      <c r="B1174" s="60" t="s">
        <v>2690</v>
      </c>
      <c r="C1174" s="61" t="s">
        <v>2691</v>
      </c>
      <c r="D1174" s="60" t="s">
        <v>2730</v>
      </c>
      <c r="E1174" s="60" t="s">
        <v>2731</v>
      </c>
      <c r="F1174" s="60" t="s">
        <v>2735</v>
      </c>
      <c r="G1174" s="60" t="s">
        <v>2736</v>
      </c>
      <c r="H1174" s="64"/>
      <c r="I1174" s="63"/>
      <c r="J1174" s="53"/>
      <c r="K1174" s="53"/>
      <c r="L1174" s="53"/>
      <c r="M1174" s="53"/>
      <c r="N1174" s="53"/>
      <c r="O1174" s="53"/>
      <c r="P1174" s="53"/>
      <c r="Q1174" s="53"/>
      <c r="R1174" s="53"/>
      <c r="S1174" s="53"/>
      <c r="T1174" s="53"/>
      <c r="U1174" s="53"/>
      <c r="V1174" s="53"/>
      <c r="W1174" s="53"/>
      <c r="X1174" s="53"/>
      <c r="Y1174" s="53"/>
      <c r="Z1174" s="53"/>
    </row>
    <row r="1175" spans="1:26" ht="12.75" customHeight="1">
      <c r="A1175" s="53"/>
      <c r="B1175" s="60" t="s">
        <v>2690</v>
      </c>
      <c r="C1175" s="61" t="s">
        <v>2691</v>
      </c>
      <c r="D1175" s="60" t="s">
        <v>2730</v>
      </c>
      <c r="E1175" s="60" t="s">
        <v>2731</v>
      </c>
      <c r="F1175" s="60" t="s">
        <v>2737</v>
      </c>
      <c r="G1175" s="60" t="s">
        <v>2738</v>
      </c>
      <c r="H1175" s="64"/>
      <c r="I1175" s="63"/>
      <c r="J1175" s="53"/>
      <c r="K1175" s="53"/>
      <c r="L1175" s="53"/>
      <c r="M1175" s="53"/>
      <c r="N1175" s="53"/>
      <c r="O1175" s="53"/>
      <c r="P1175" s="53"/>
      <c r="Q1175" s="53"/>
      <c r="R1175" s="53"/>
      <c r="S1175" s="53"/>
      <c r="T1175" s="53"/>
      <c r="U1175" s="53"/>
      <c r="V1175" s="53"/>
      <c r="W1175" s="53"/>
      <c r="X1175" s="53"/>
      <c r="Y1175" s="53"/>
      <c r="Z1175" s="53"/>
    </row>
    <row r="1176" spans="1:26" ht="12.75" customHeight="1">
      <c r="A1176" s="53"/>
      <c r="B1176" s="60" t="s">
        <v>2690</v>
      </c>
      <c r="C1176" s="61" t="s">
        <v>2691</v>
      </c>
      <c r="D1176" s="60" t="s">
        <v>2730</v>
      </c>
      <c r="E1176" s="60" t="s">
        <v>2731</v>
      </c>
      <c r="F1176" s="60" t="s">
        <v>2739</v>
      </c>
      <c r="G1176" s="60" t="s">
        <v>2740</v>
      </c>
      <c r="H1176" s="64"/>
      <c r="I1176" s="63"/>
      <c r="J1176" s="53"/>
      <c r="K1176" s="53"/>
      <c r="L1176" s="53"/>
      <c r="M1176" s="53"/>
      <c r="N1176" s="53"/>
      <c r="O1176" s="53"/>
      <c r="P1176" s="53"/>
      <c r="Q1176" s="53"/>
      <c r="R1176" s="53"/>
      <c r="S1176" s="53"/>
      <c r="T1176" s="53"/>
      <c r="U1176" s="53"/>
      <c r="V1176" s="53"/>
      <c r="W1176" s="53"/>
      <c r="X1176" s="53"/>
      <c r="Y1176" s="53"/>
      <c r="Z1176" s="53"/>
    </row>
    <row r="1177" spans="1:26" ht="12.75" customHeight="1">
      <c r="A1177" s="53"/>
      <c r="B1177" s="60" t="s">
        <v>2690</v>
      </c>
      <c r="C1177" s="61" t="s">
        <v>2691</v>
      </c>
      <c r="D1177" s="60" t="s">
        <v>2730</v>
      </c>
      <c r="E1177" s="60" t="s">
        <v>2731</v>
      </c>
      <c r="F1177" s="60" t="s">
        <v>2741</v>
      </c>
      <c r="G1177" s="60" t="s">
        <v>2742</v>
      </c>
      <c r="H1177" s="64"/>
      <c r="I1177" s="63"/>
      <c r="J1177" s="53"/>
      <c r="K1177" s="53"/>
      <c r="L1177" s="53"/>
      <c r="M1177" s="53"/>
      <c r="N1177" s="53"/>
      <c r="O1177" s="53"/>
      <c r="P1177" s="53"/>
      <c r="Q1177" s="53"/>
      <c r="R1177" s="53"/>
      <c r="S1177" s="53"/>
      <c r="T1177" s="53"/>
      <c r="U1177" s="53"/>
      <c r="V1177" s="53"/>
      <c r="W1177" s="53"/>
      <c r="X1177" s="53"/>
      <c r="Y1177" s="53"/>
      <c r="Z1177" s="53"/>
    </row>
    <row r="1178" spans="1:26" ht="12.75" customHeight="1">
      <c r="A1178" s="53"/>
      <c r="B1178" s="60" t="s">
        <v>2690</v>
      </c>
      <c r="C1178" s="61" t="s">
        <v>2691</v>
      </c>
      <c r="D1178" s="60" t="s">
        <v>2690</v>
      </c>
      <c r="E1178" s="60" t="s">
        <v>2743</v>
      </c>
      <c r="F1178" s="60" t="s">
        <v>2744</v>
      </c>
      <c r="G1178" s="60" t="s">
        <v>2745</v>
      </c>
      <c r="H1178" s="64"/>
      <c r="I1178" s="63"/>
      <c r="J1178" s="53"/>
      <c r="K1178" s="53"/>
      <c r="L1178" s="53"/>
      <c r="M1178" s="53"/>
      <c r="N1178" s="53"/>
      <c r="O1178" s="53"/>
      <c r="P1178" s="53"/>
      <c r="Q1178" s="53"/>
      <c r="R1178" s="53"/>
      <c r="S1178" s="53"/>
      <c r="T1178" s="53"/>
      <c r="U1178" s="53"/>
      <c r="V1178" s="53"/>
      <c r="W1178" s="53"/>
      <c r="X1178" s="53"/>
      <c r="Y1178" s="53"/>
      <c r="Z1178" s="53"/>
    </row>
    <row r="1179" spans="1:26" ht="12.75" customHeight="1">
      <c r="A1179" s="53"/>
      <c r="B1179" s="60" t="s">
        <v>2690</v>
      </c>
      <c r="C1179" s="61" t="s">
        <v>2691</v>
      </c>
      <c r="D1179" s="60" t="s">
        <v>2690</v>
      </c>
      <c r="E1179" s="60" t="s">
        <v>2743</v>
      </c>
      <c r="F1179" s="60" t="s">
        <v>2746</v>
      </c>
      <c r="G1179" s="60" t="s">
        <v>2747</v>
      </c>
      <c r="H1179" s="64"/>
      <c r="I1179" s="63"/>
      <c r="J1179" s="53"/>
      <c r="K1179" s="53"/>
      <c r="L1179" s="53"/>
      <c r="M1179" s="53"/>
      <c r="N1179" s="53"/>
      <c r="O1179" s="53"/>
      <c r="P1179" s="53"/>
      <c r="Q1179" s="53"/>
      <c r="R1179" s="53"/>
      <c r="S1179" s="53"/>
      <c r="T1179" s="53"/>
      <c r="U1179" s="53"/>
      <c r="V1179" s="53"/>
      <c r="W1179" s="53"/>
      <c r="X1179" s="53"/>
      <c r="Y1179" s="53"/>
      <c r="Z1179" s="53"/>
    </row>
    <row r="1180" spans="1:26" ht="12.75" customHeight="1">
      <c r="A1180" s="53"/>
      <c r="B1180" s="60" t="s">
        <v>2690</v>
      </c>
      <c r="C1180" s="61" t="s">
        <v>2691</v>
      </c>
      <c r="D1180" s="60" t="s">
        <v>2690</v>
      </c>
      <c r="E1180" s="60" t="s">
        <v>2743</v>
      </c>
      <c r="F1180" s="60" t="s">
        <v>2748</v>
      </c>
      <c r="G1180" s="60" t="s">
        <v>2749</v>
      </c>
      <c r="H1180" s="64"/>
      <c r="I1180" s="63"/>
      <c r="J1180" s="53"/>
      <c r="K1180" s="53"/>
      <c r="L1180" s="53"/>
      <c r="M1180" s="53"/>
      <c r="N1180" s="53"/>
      <c r="O1180" s="53"/>
      <c r="P1180" s="53"/>
      <c r="Q1180" s="53"/>
      <c r="R1180" s="53"/>
      <c r="S1180" s="53"/>
      <c r="T1180" s="53"/>
      <c r="U1180" s="53"/>
      <c r="V1180" s="53"/>
      <c r="W1180" s="53"/>
      <c r="X1180" s="53"/>
      <c r="Y1180" s="53"/>
      <c r="Z1180" s="53"/>
    </row>
    <row r="1181" spans="1:26" ht="12.75" customHeight="1">
      <c r="A1181" s="53"/>
      <c r="B1181" s="60" t="s">
        <v>2690</v>
      </c>
      <c r="C1181" s="61" t="s">
        <v>2691</v>
      </c>
      <c r="D1181" s="60" t="s">
        <v>2690</v>
      </c>
      <c r="E1181" s="60" t="s">
        <v>2743</v>
      </c>
      <c r="F1181" s="60" t="s">
        <v>2750</v>
      </c>
      <c r="G1181" s="60" t="s">
        <v>2751</v>
      </c>
      <c r="H1181" s="64"/>
      <c r="I1181" s="63"/>
      <c r="J1181" s="53"/>
      <c r="K1181" s="53"/>
      <c r="L1181" s="53"/>
      <c r="M1181" s="53"/>
      <c r="N1181" s="53"/>
      <c r="O1181" s="53"/>
      <c r="P1181" s="53"/>
      <c r="Q1181" s="53"/>
      <c r="R1181" s="53"/>
      <c r="S1181" s="53"/>
      <c r="T1181" s="53"/>
      <c r="U1181" s="53"/>
      <c r="V1181" s="53"/>
      <c r="W1181" s="53"/>
      <c r="X1181" s="53"/>
      <c r="Y1181" s="53"/>
      <c r="Z1181" s="53"/>
    </row>
    <row r="1182" spans="1:26" ht="12.75" customHeight="1">
      <c r="A1182" s="53"/>
      <c r="B1182" s="60" t="s">
        <v>2690</v>
      </c>
      <c r="C1182" s="61" t="s">
        <v>2691</v>
      </c>
      <c r="D1182" s="60" t="s">
        <v>2690</v>
      </c>
      <c r="E1182" s="60" t="s">
        <v>2743</v>
      </c>
      <c r="F1182" s="60" t="s">
        <v>2752</v>
      </c>
      <c r="G1182" s="60" t="s">
        <v>2753</v>
      </c>
      <c r="H1182" s="64"/>
      <c r="I1182" s="63"/>
      <c r="J1182" s="53"/>
      <c r="K1182" s="53"/>
      <c r="L1182" s="53"/>
      <c r="M1182" s="53"/>
      <c r="N1182" s="53"/>
      <c r="O1182" s="53"/>
      <c r="P1182" s="53"/>
      <c r="Q1182" s="53"/>
      <c r="R1182" s="53"/>
      <c r="S1182" s="53"/>
      <c r="T1182" s="53"/>
      <c r="U1182" s="53"/>
      <c r="V1182" s="53"/>
      <c r="W1182" s="53"/>
      <c r="X1182" s="53"/>
      <c r="Y1182" s="53"/>
      <c r="Z1182" s="53"/>
    </row>
    <row r="1183" spans="1:26" ht="12.75" customHeight="1">
      <c r="A1183" s="53"/>
      <c r="B1183" s="60" t="s">
        <v>2690</v>
      </c>
      <c r="C1183" s="61" t="s">
        <v>2691</v>
      </c>
      <c r="D1183" s="60" t="s">
        <v>2754</v>
      </c>
      <c r="E1183" s="60" t="s">
        <v>2755</v>
      </c>
      <c r="F1183" s="60" t="s">
        <v>2756</v>
      </c>
      <c r="G1183" s="60" t="s">
        <v>2757</v>
      </c>
      <c r="H1183" s="64"/>
      <c r="I1183" s="63"/>
      <c r="J1183" s="53"/>
      <c r="K1183" s="53"/>
      <c r="L1183" s="53"/>
      <c r="M1183" s="53"/>
      <c r="N1183" s="53"/>
      <c r="O1183" s="53"/>
      <c r="P1183" s="53"/>
      <c r="Q1183" s="53"/>
      <c r="R1183" s="53"/>
      <c r="S1183" s="53"/>
      <c r="T1183" s="53"/>
      <c r="U1183" s="53"/>
      <c r="V1183" s="53"/>
      <c r="W1183" s="53"/>
      <c r="X1183" s="53"/>
      <c r="Y1183" s="53"/>
      <c r="Z1183" s="53"/>
    </row>
    <row r="1184" spans="1:26" ht="12.75" customHeight="1">
      <c r="A1184" s="53"/>
      <c r="B1184" s="60" t="s">
        <v>2690</v>
      </c>
      <c r="C1184" s="61" t="s">
        <v>2691</v>
      </c>
      <c r="D1184" s="60" t="s">
        <v>2754</v>
      </c>
      <c r="E1184" s="60" t="s">
        <v>2755</v>
      </c>
      <c r="F1184" s="60" t="s">
        <v>2758</v>
      </c>
      <c r="G1184" s="60" t="s">
        <v>2759</v>
      </c>
      <c r="H1184" s="64"/>
      <c r="I1184" s="63"/>
      <c r="J1184" s="53"/>
      <c r="K1184" s="53"/>
      <c r="L1184" s="53"/>
      <c r="M1184" s="53"/>
      <c r="N1184" s="53"/>
      <c r="O1184" s="53"/>
      <c r="P1184" s="53"/>
      <c r="Q1184" s="53"/>
      <c r="R1184" s="53"/>
      <c r="S1184" s="53"/>
      <c r="T1184" s="53"/>
      <c r="U1184" s="53"/>
      <c r="V1184" s="53"/>
      <c r="W1184" s="53"/>
      <c r="X1184" s="53"/>
      <c r="Y1184" s="53"/>
      <c r="Z1184" s="53"/>
    </row>
    <row r="1185" spans="1:26" ht="12.75" customHeight="1">
      <c r="A1185" s="53"/>
      <c r="B1185" s="60" t="s">
        <v>2690</v>
      </c>
      <c r="C1185" s="61" t="s">
        <v>2691</v>
      </c>
      <c r="D1185" s="60" t="s">
        <v>2754</v>
      </c>
      <c r="E1185" s="60" t="s">
        <v>2755</v>
      </c>
      <c r="F1185" s="60" t="s">
        <v>724</v>
      </c>
      <c r="G1185" s="60" t="s">
        <v>2760</v>
      </c>
      <c r="H1185" s="64"/>
      <c r="I1185" s="63"/>
      <c r="J1185" s="53"/>
      <c r="K1185" s="53"/>
      <c r="L1185" s="53"/>
      <c r="M1185" s="53"/>
      <c r="N1185" s="53"/>
      <c r="O1185" s="53"/>
      <c r="P1185" s="53"/>
      <c r="Q1185" s="53"/>
      <c r="R1185" s="53"/>
      <c r="S1185" s="53"/>
      <c r="T1185" s="53"/>
      <c r="U1185" s="53"/>
      <c r="V1185" s="53"/>
      <c r="W1185" s="53"/>
      <c r="X1185" s="53"/>
      <c r="Y1185" s="53"/>
      <c r="Z1185" s="53"/>
    </row>
    <row r="1186" spans="1:26" ht="12.75" customHeight="1">
      <c r="A1186" s="53"/>
      <c r="B1186" s="60" t="s">
        <v>2690</v>
      </c>
      <c r="C1186" s="61" t="s">
        <v>2691</v>
      </c>
      <c r="D1186" s="60" t="s">
        <v>2754</v>
      </c>
      <c r="E1186" s="60" t="s">
        <v>2755</v>
      </c>
      <c r="F1186" s="60" t="s">
        <v>2761</v>
      </c>
      <c r="G1186" s="60" t="s">
        <v>2762</v>
      </c>
      <c r="H1186" s="64"/>
      <c r="I1186" s="63"/>
      <c r="J1186" s="53"/>
      <c r="K1186" s="53"/>
      <c r="L1186" s="53"/>
      <c r="M1186" s="53"/>
      <c r="N1186" s="53"/>
      <c r="O1186" s="53"/>
      <c r="P1186" s="53"/>
      <c r="Q1186" s="53"/>
      <c r="R1186" s="53"/>
      <c r="S1186" s="53"/>
      <c r="T1186" s="53"/>
      <c r="U1186" s="53"/>
      <c r="V1186" s="53"/>
      <c r="W1186" s="53"/>
      <c r="X1186" s="53"/>
      <c r="Y1186" s="53"/>
      <c r="Z1186" s="53"/>
    </row>
    <row r="1187" spans="1:26" ht="12.75" customHeight="1">
      <c r="A1187" s="53"/>
      <c r="B1187" s="60" t="s">
        <v>2690</v>
      </c>
      <c r="C1187" s="61" t="s">
        <v>2691</v>
      </c>
      <c r="D1187" s="60" t="s">
        <v>2763</v>
      </c>
      <c r="E1187" s="60" t="s">
        <v>2764</v>
      </c>
      <c r="F1187" s="60" t="s">
        <v>2765</v>
      </c>
      <c r="G1187" s="60" t="s">
        <v>2766</v>
      </c>
      <c r="H1187" s="64"/>
      <c r="I1187" s="63"/>
      <c r="J1187" s="53"/>
      <c r="K1187" s="53"/>
      <c r="L1187" s="53"/>
      <c r="M1187" s="53"/>
      <c r="N1187" s="53"/>
      <c r="O1187" s="53"/>
      <c r="P1187" s="53"/>
      <c r="Q1187" s="53"/>
      <c r="R1187" s="53"/>
      <c r="S1187" s="53"/>
      <c r="T1187" s="53"/>
      <c r="U1187" s="53"/>
      <c r="V1187" s="53"/>
      <c r="W1187" s="53"/>
      <c r="X1187" s="53"/>
      <c r="Y1187" s="53"/>
      <c r="Z1187" s="53"/>
    </row>
    <row r="1188" spans="1:26" ht="12.75" customHeight="1">
      <c r="A1188" s="53"/>
      <c r="B1188" s="60" t="s">
        <v>2690</v>
      </c>
      <c r="C1188" s="61" t="s">
        <v>2691</v>
      </c>
      <c r="D1188" s="60" t="s">
        <v>2763</v>
      </c>
      <c r="E1188" s="60" t="s">
        <v>2764</v>
      </c>
      <c r="F1188" s="60" t="s">
        <v>2763</v>
      </c>
      <c r="G1188" s="60" t="s">
        <v>2767</v>
      </c>
      <c r="H1188" s="64"/>
      <c r="I1188" s="63"/>
      <c r="J1188" s="53"/>
      <c r="K1188" s="53"/>
      <c r="L1188" s="53"/>
      <c r="M1188" s="53"/>
      <c r="N1188" s="53"/>
      <c r="O1188" s="53"/>
      <c r="P1188" s="53"/>
      <c r="Q1188" s="53"/>
      <c r="R1188" s="53"/>
      <c r="S1188" s="53"/>
      <c r="T1188" s="53"/>
      <c r="U1188" s="53"/>
      <c r="V1188" s="53"/>
      <c r="W1188" s="53"/>
      <c r="X1188" s="53"/>
      <c r="Y1188" s="53"/>
      <c r="Z1188" s="53"/>
    </row>
    <row r="1189" spans="1:26" ht="12.75" customHeight="1">
      <c r="A1189" s="53"/>
      <c r="B1189" s="60" t="s">
        <v>2690</v>
      </c>
      <c r="C1189" s="61" t="s">
        <v>2691</v>
      </c>
      <c r="D1189" s="60" t="s">
        <v>2763</v>
      </c>
      <c r="E1189" s="60" t="s">
        <v>2764</v>
      </c>
      <c r="F1189" s="60" t="s">
        <v>2768</v>
      </c>
      <c r="G1189" s="60" t="s">
        <v>2769</v>
      </c>
      <c r="H1189" s="64"/>
      <c r="I1189" s="63"/>
      <c r="J1189" s="53"/>
      <c r="K1189" s="53"/>
      <c r="L1189" s="53"/>
      <c r="M1189" s="53"/>
      <c r="N1189" s="53"/>
      <c r="O1189" s="53"/>
      <c r="P1189" s="53"/>
      <c r="Q1189" s="53"/>
      <c r="R1189" s="53"/>
      <c r="S1189" s="53"/>
      <c r="T1189" s="53"/>
      <c r="U1189" s="53"/>
      <c r="V1189" s="53"/>
      <c r="W1189" s="53"/>
      <c r="X1189" s="53"/>
      <c r="Y1189" s="53"/>
      <c r="Z1189" s="53"/>
    </row>
    <row r="1190" spans="1:26" ht="12.75" customHeight="1">
      <c r="A1190" s="53"/>
      <c r="B1190" s="60" t="s">
        <v>2770</v>
      </c>
      <c r="C1190" s="61" t="s">
        <v>2771</v>
      </c>
      <c r="D1190" s="60" t="s">
        <v>2770</v>
      </c>
      <c r="E1190" s="60" t="s">
        <v>2772</v>
      </c>
      <c r="F1190" s="60" t="s">
        <v>2773</v>
      </c>
      <c r="G1190" s="60" t="s">
        <v>2774</v>
      </c>
      <c r="H1190" s="64"/>
      <c r="I1190" s="63"/>
      <c r="J1190" s="53"/>
      <c r="K1190" s="53"/>
      <c r="L1190" s="53"/>
      <c r="M1190" s="53"/>
      <c r="N1190" s="53"/>
      <c r="O1190" s="53"/>
      <c r="P1190" s="53"/>
      <c r="Q1190" s="53"/>
      <c r="R1190" s="53"/>
      <c r="S1190" s="53"/>
      <c r="T1190" s="53"/>
      <c r="U1190" s="53"/>
      <c r="V1190" s="53"/>
      <c r="W1190" s="53"/>
      <c r="X1190" s="53"/>
      <c r="Y1190" s="53"/>
      <c r="Z1190" s="53"/>
    </row>
    <row r="1191" spans="1:26" ht="12.75" customHeight="1">
      <c r="A1191" s="53"/>
      <c r="B1191" s="60" t="s">
        <v>2770</v>
      </c>
      <c r="C1191" s="61" t="s">
        <v>2771</v>
      </c>
      <c r="D1191" s="60" t="s">
        <v>2770</v>
      </c>
      <c r="E1191" s="60" t="s">
        <v>2772</v>
      </c>
      <c r="F1191" s="60" t="s">
        <v>2775</v>
      </c>
      <c r="G1191" s="60" t="s">
        <v>2776</v>
      </c>
      <c r="H1191" s="64"/>
      <c r="I1191" s="63"/>
      <c r="J1191" s="53"/>
      <c r="K1191" s="53"/>
      <c r="L1191" s="53"/>
      <c r="M1191" s="53"/>
      <c r="N1191" s="53"/>
      <c r="O1191" s="53"/>
      <c r="P1191" s="53"/>
      <c r="Q1191" s="53"/>
      <c r="R1191" s="53"/>
      <c r="S1191" s="53"/>
      <c r="T1191" s="53"/>
      <c r="U1191" s="53"/>
      <c r="V1191" s="53"/>
      <c r="W1191" s="53"/>
      <c r="X1191" s="53"/>
      <c r="Y1191" s="53"/>
      <c r="Z1191" s="53"/>
    </row>
    <row r="1192" spans="1:26" ht="12.75" customHeight="1">
      <c r="A1192" s="53"/>
      <c r="B1192" s="60" t="s">
        <v>2770</v>
      </c>
      <c r="C1192" s="61" t="s">
        <v>2771</v>
      </c>
      <c r="D1192" s="60" t="s">
        <v>2770</v>
      </c>
      <c r="E1192" s="60" t="s">
        <v>2772</v>
      </c>
      <c r="F1192" s="60" t="s">
        <v>2777</v>
      </c>
      <c r="G1192" s="60" t="s">
        <v>2778</v>
      </c>
      <c r="H1192" s="64"/>
      <c r="I1192" s="63"/>
      <c r="J1192" s="53"/>
      <c r="K1192" s="53"/>
      <c r="L1192" s="53"/>
      <c r="M1192" s="53"/>
      <c r="N1192" s="53"/>
      <c r="O1192" s="53"/>
      <c r="P1192" s="53"/>
      <c r="Q1192" s="53"/>
      <c r="R1192" s="53"/>
      <c r="S1192" s="53"/>
      <c r="T1192" s="53"/>
      <c r="U1192" s="53"/>
      <c r="V1192" s="53"/>
      <c r="W1192" s="53"/>
      <c r="X1192" s="53"/>
      <c r="Y1192" s="53"/>
      <c r="Z1192" s="53"/>
    </row>
    <row r="1193" spans="1:26" ht="12.75" customHeight="1">
      <c r="A1193" s="53"/>
      <c r="B1193" s="60" t="s">
        <v>2770</v>
      </c>
      <c r="C1193" s="61" t="s">
        <v>2771</v>
      </c>
      <c r="D1193" s="60" t="s">
        <v>2770</v>
      </c>
      <c r="E1193" s="60" t="s">
        <v>2772</v>
      </c>
      <c r="F1193" s="60" t="s">
        <v>2779</v>
      </c>
      <c r="G1193" s="60" t="s">
        <v>2780</v>
      </c>
      <c r="H1193" s="64"/>
      <c r="I1193" s="63"/>
      <c r="J1193" s="53"/>
      <c r="K1193" s="53"/>
      <c r="L1193" s="53"/>
      <c r="M1193" s="53"/>
      <c r="N1193" s="53"/>
      <c r="O1193" s="53"/>
      <c r="P1193" s="53"/>
      <c r="Q1193" s="53"/>
      <c r="R1193" s="53"/>
      <c r="S1193" s="53"/>
      <c r="T1193" s="53"/>
      <c r="U1193" s="53"/>
      <c r="V1193" s="53"/>
      <c r="W1193" s="53"/>
      <c r="X1193" s="53"/>
      <c r="Y1193" s="53"/>
      <c r="Z1193" s="53"/>
    </row>
    <row r="1194" spans="1:26" ht="12.75" customHeight="1">
      <c r="A1194" s="53"/>
      <c r="B1194" s="60" t="s">
        <v>2770</v>
      </c>
      <c r="C1194" s="61" t="s">
        <v>2771</v>
      </c>
      <c r="D1194" s="60" t="s">
        <v>2770</v>
      </c>
      <c r="E1194" s="60" t="s">
        <v>2772</v>
      </c>
      <c r="F1194" s="60" t="s">
        <v>2781</v>
      </c>
      <c r="G1194" s="60" t="s">
        <v>2782</v>
      </c>
      <c r="H1194" s="64"/>
      <c r="I1194" s="63"/>
      <c r="J1194" s="53"/>
      <c r="K1194" s="53"/>
      <c r="L1194" s="53"/>
      <c r="M1194" s="53"/>
      <c r="N1194" s="53"/>
      <c r="O1194" s="53"/>
      <c r="P1194" s="53"/>
      <c r="Q1194" s="53"/>
      <c r="R1194" s="53"/>
      <c r="S1194" s="53"/>
      <c r="T1194" s="53"/>
      <c r="U1194" s="53"/>
      <c r="V1194" s="53"/>
      <c r="W1194" s="53"/>
      <c r="X1194" s="53"/>
      <c r="Y1194" s="53"/>
      <c r="Z1194" s="53"/>
    </row>
    <row r="1195" spans="1:26" ht="12.75" customHeight="1">
      <c r="A1195" s="53"/>
      <c r="B1195" s="60" t="s">
        <v>2770</v>
      </c>
      <c r="C1195" s="61" t="s">
        <v>2771</v>
      </c>
      <c r="D1195" s="60" t="s">
        <v>2770</v>
      </c>
      <c r="E1195" s="60" t="s">
        <v>2772</v>
      </c>
      <c r="F1195" s="60" t="s">
        <v>2783</v>
      </c>
      <c r="G1195" s="60" t="s">
        <v>2784</v>
      </c>
      <c r="H1195" s="64"/>
      <c r="I1195" s="63"/>
      <c r="J1195" s="53"/>
      <c r="K1195" s="53"/>
      <c r="L1195" s="53"/>
      <c r="M1195" s="53"/>
      <c r="N1195" s="53"/>
      <c r="O1195" s="53"/>
      <c r="P1195" s="53"/>
      <c r="Q1195" s="53"/>
      <c r="R1195" s="53"/>
      <c r="S1195" s="53"/>
      <c r="T1195" s="53"/>
      <c r="U1195" s="53"/>
      <c r="V1195" s="53"/>
      <c r="W1195" s="53"/>
      <c r="X1195" s="53"/>
      <c r="Y1195" s="53"/>
      <c r="Z1195" s="53"/>
    </row>
    <row r="1196" spans="1:26" ht="12.75" customHeight="1">
      <c r="A1196" s="53"/>
      <c r="B1196" s="60" t="s">
        <v>2770</v>
      </c>
      <c r="C1196" s="61" t="s">
        <v>2771</v>
      </c>
      <c r="D1196" s="60" t="s">
        <v>2770</v>
      </c>
      <c r="E1196" s="60" t="s">
        <v>2772</v>
      </c>
      <c r="F1196" s="60" t="s">
        <v>511</v>
      </c>
      <c r="G1196" s="60" t="s">
        <v>2785</v>
      </c>
      <c r="H1196" s="64"/>
      <c r="I1196" s="63"/>
      <c r="J1196" s="53"/>
      <c r="K1196" s="53"/>
      <c r="L1196" s="53"/>
      <c r="M1196" s="53"/>
      <c r="N1196" s="53"/>
      <c r="O1196" s="53"/>
      <c r="P1196" s="53"/>
      <c r="Q1196" s="53"/>
      <c r="R1196" s="53"/>
      <c r="S1196" s="53"/>
      <c r="T1196" s="53"/>
      <c r="U1196" s="53"/>
      <c r="V1196" s="53"/>
      <c r="W1196" s="53"/>
      <c r="X1196" s="53"/>
      <c r="Y1196" s="53"/>
      <c r="Z1196" s="53"/>
    </row>
    <row r="1197" spans="1:26" ht="12.75" customHeight="1">
      <c r="A1197" s="53"/>
      <c r="B1197" s="60" t="s">
        <v>2770</v>
      </c>
      <c r="C1197" s="61" t="s">
        <v>2771</v>
      </c>
      <c r="D1197" s="60" t="s">
        <v>2770</v>
      </c>
      <c r="E1197" s="60" t="s">
        <v>2772</v>
      </c>
      <c r="F1197" s="60" t="s">
        <v>2786</v>
      </c>
      <c r="G1197" s="60" t="s">
        <v>2787</v>
      </c>
      <c r="H1197" s="64"/>
      <c r="I1197" s="63"/>
      <c r="J1197" s="53"/>
      <c r="K1197" s="53"/>
      <c r="L1197" s="53"/>
      <c r="M1197" s="53"/>
      <c r="N1197" s="53"/>
      <c r="O1197" s="53"/>
      <c r="P1197" s="53"/>
      <c r="Q1197" s="53"/>
      <c r="R1197" s="53"/>
      <c r="S1197" s="53"/>
      <c r="T1197" s="53"/>
      <c r="U1197" s="53"/>
      <c r="V1197" s="53"/>
      <c r="W1197" s="53"/>
      <c r="X1197" s="53"/>
      <c r="Y1197" s="53"/>
      <c r="Z1197" s="53"/>
    </row>
    <row r="1198" spans="1:26" ht="12.75" customHeight="1">
      <c r="A1198" s="53"/>
      <c r="B1198" s="60" t="s">
        <v>2770</v>
      </c>
      <c r="C1198" s="61" t="s">
        <v>2771</v>
      </c>
      <c r="D1198" s="60" t="s">
        <v>2770</v>
      </c>
      <c r="E1198" s="60" t="s">
        <v>2772</v>
      </c>
      <c r="F1198" s="60" t="s">
        <v>2788</v>
      </c>
      <c r="G1198" s="60" t="s">
        <v>2789</v>
      </c>
      <c r="H1198" s="64"/>
      <c r="I1198" s="63"/>
      <c r="J1198" s="53"/>
      <c r="K1198" s="53"/>
      <c r="L1198" s="53"/>
      <c r="M1198" s="53"/>
      <c r="N1198" s="53"/>
      <c r="O1198" s="53"/>
      <c r="P1198" s="53"/>
      <c r="Q1198" s="53"/>
      <c r="R1198" s="53"/>
      <c r="S1198" s="53"/>
      <c r="T1198" s="53"/>
      <c r="U1198" s="53"/>
      <c r="V1198" s="53"/>
      <c r="W1198" s="53"/>
      <c r="X1198" s="53"/>
      <c r="Y1198" s="53"/>
      <c r="Z1198" s="53"/>
    </row>
    <row r="1199" spans="1:26" ht="12.75" customHeight="1">
      <c r="A1199" s="53"/>
      <c r="B1199" s="60" t="s">
        <v>2770</v>
      </c>
      <c r="C1199" s="61" t="s">
        <v>2771</v>
      </c>
      <c r="D1199" s="60" t="s">
        <v>2770</v>
      </c>
      <c r="E1199" s="60" t="s">
        <v>2772</v>
      </c>
      <c r="F1199" s="60" t="s">
        <v>2790</v>
      </c>
      <c r="G1199" s="60" t="s">
        <v>2791</v>
      </c>
      <c r="H1199" s="64"/>
      <c r="I1199" s="63"/>
      <c r="J1199" s="53"/>
      <c r="K1199" s="53"/>
      <c r="L1199" s="53"/>
      <c r="M1199" s="53"/>
      <c r="N1199" s="53"/>
      <c r="O1199" s="53"/>
      <c r="P1199" s="53"/>
      <c r="Q1199" s="53"/>
      <c r="R1199" s="53"/>
      <c r="S1199" s="53"/>
      <c r="T1199" s="53"/>
      <c r="U1199" s="53"/>
      <c r="V1199" s="53"/>
      <c r="W1199" s="53"/>
      <c r="X1199" s="53"/>
      <c r="Y1199" s="53"/>
      <c r="Z1199" s="53"/>
    </row>
    <row r="1200" spans="1:26" ht="12.75" customHeight="1">
      <c r="A1200" s="53"/>
      <c r="B1200" s="60" t="s">
        <v>2770</v>
      </c>
      <c r="C1200" s="61" t="s">
        <v>2771</v>
      </c>
      <c r="D1200" s="60" t="s">
        <v>2770</v>
      </c>
      <c r="E1200" s="60" t="s">
        <v>2772</v>
      </c>
      <c r="F1200" s="60" t="s">
        <v>2792</v>
      </c>
      <c r="G1200" s="60" t="s">
        <v>2793</v>
      </c>
      <c r="H1200" s="64"/>
      <c r="I1200" s="63"/>
      <c r="J1200" s="53"/>
      <c r="K1200" s="53"/>
      <c r="L1200" s="53"/>
      <c r="M1200" s="53"/>
      <c r="N1200" s="53"/>
      <c r="O1200" s="53"/>
      <c r="P1200" s="53"/>
      <c r="Q1200" s="53"/>
      <c r="R1200" s="53"/>
      <c r="S1200" s="53"/>
      <c r="T1200" s="53"/>
      <c r="U1200" s="53"/>
      <c r="V1200" s="53"/>
      <c r="W1200" s="53"/>
      <c r="X1200" s="53"/>
      <c r="Y1200" s="53"/>
      <c r="Z1200" s="53"/>
    </row>
    <row r="1201" spans="1:26" ht="12.75" customHeight="1">
      <c r="A1201" s="53"/>
      <c r="B1201" s="60" t="s">
        <v>2770</v>
      </c>
      <c r="C1201" s="61" t="s">
        <v>2771</v>
      </c>
      <c r="D1201" s="60" t="s">
        <v>2770</v>
      </c>
      <c r="E1201" s="60" t="s">
        <v>2772</v>
      </c>
      <c r="F1201" s="60" t="s">
        <v>2794</v>
      </c>
      <c r="G1201" s="60" t="s">
        <v>2795</v>
      </c>
      <c r="H1201" s="64"/>
      <c r="I1201" s="63"/>
      <c r="J1201" s="53"/>
      <c r="K1201" s="53"/>
      <c r="L1201" s="53"/>
      <c r="M1201" s="53"/>
      <c r="N1201" s="53"/>
      <c r="O1201" s="53"/>
      <c r="P1201" s="53"/>
      <c r="Q1201" s="53"/>
      <c r="R1201" s="53"/>
      <c r="S1201" s="53"/>
      <c r="T1201" s="53"/>
      <c r="U1201" s="53"/>
      <c r="V1201" s="53"/>
      <c r="W1201" s="53"/>
      <c r="X1201" s="53"/>
      <c r="Y1201" s="53"/>
      <c r="Z1201" s="53"/>
    </row>
    <row r="1202" spans="1:26" ht="12.75" customHeight="1">
      <c r="A1202" s="53"/>
      <c r="B1202" s="60" t="s">
        <v>2770</v>
      </c>
      <c r="C1202" s="61" t="s">
        <v>2771</v>
      </c>
      <c r="D1202" s="60" t="s">
        <v>2796</v>
      </c>
      <c r="E1202" s="60" t="s">
        <v>2797</v>
      </c>
      <c r="F1202" s="60" t="s">
        <v>2798</v>
      </c>
      <c r="G1202" s="60" t="s">
        <v>2799</v>
      </c>
      <c r="H1202" s="64"/>
      <c r="I1202" s="63"/>
      <c r="J1202" s="53"/>
      <c r="K1202" s="53"/>
      <c r="L1202" s="53"/>
      <c r="M1202" s="53"/>
      <c r="N1202" s="53"/>
      <c r="O1202" s="53"/>
      <c r="P1202" s="53"/>
      <c r="Q1202" s="53"/>
      <c r="R1202" s="53"/>
      <c r="S1202" s="53"/>
      <c r="T1202" s="53"/>
      <c r="U1202" s="53"/>
      <c r="V1202" s="53"/>
      <c r="W1202" s="53"/>
      <c r="X1202" s="53"/>
      <c r="Y1202" s="53"/>
      <c r="Z1202" s="53"/>
    </row>
    <row r="1203" spans="1:26" ht="12.75" customHeight="1">
      <c r="A1203" s="53"/>
      <c r="B1203" s="60" t="s">
        <v>2770</v>
      </c>
      <c r="C1203" s="61" t="s">
        <v>2771</v>
      </c>
      <c r="D1203" s="60" t="s">
        <v>2796</v>
      </c>
      <c r="E1203" s="60" t="s">
        <v>2797</v>
      </c>
      <c r="F1203" s="60" t="s">
        <v>2800</v>
      </c>
      <c r="G1203" s="60" t="s">
        <v>2801</v>
      </c>
      <c r="H1203" s="64"/>
      <c r="I1203" s="63"/>
      <c r="J1203" s="53"/>
      <c r="K1203" s="53"/>
      <c r="L1203" s="53"/>
      <c r="M1203" s="53"/>
      <c r="N1203" s="53"/>
      <c r="O1203" s="53"/>
      <c r="P1203" s="53"/>
      <c r="Q1203" s="53"/>
      <c r="R1203" s="53"/>
      <c r="S1203" s="53"/>
      <c r="T1203" s="53"/>
      <c r="U1203" s="53"/>
      <c r="V1203" s="53"/>
      <c r="W1203" s="53"/>
      <c r="X1203" s="53"/>
      <c r="Y1203" s="53"/>
      <c r="Z1203" s="53"/>
    </row>
    <row r="1204" spans="1:26" ht="12.75" customHeight="1">
      <c r="A1204" s="53"/>
      <c r="B1204" s="60" t="s">
        <v>2770</v>
      </c>
      <c r="C1204" s="61" t="s">
        <v>2771</v>
      </c>
      <c r="D1204" s="60" t="s">
        <v>2796</v>
      </c>
      <c r="E1204" s="60" t="s">
        <v>2797</v>
      </c>
      <c r="F1204" s="60" t="s">
        <v>2802</v>
      </c>
      <c r="G1204" s="60" t="s">
        <v>2803</v>
      </c>
      <c r="H1204" s="64"/>
      <c r="I1204" s="63"/>
      <c r="J1204" s="53"/>
      <c r="K1204" s="53"/>
      <c r="L1204" s="53"/>
      <c r="M1204" s="53"/>
      <c r="N1204" s="53"/>
      <c r="O1204" s="53"/>
      <c r="P1204" s="53"/>
      <c r="Q1204" s="53"/>
      <c r="R1204" s="53"/>
      <c r="S1204" s="53"/>
      <c r="T1204" s="53"/>
      <c r="U1204" s="53"/>
      <c r="V1204" s="53"/>
      <c r="W1204" s="53"/>
      <c r="X1204" s="53"/>
      <c r="Y1204" s="53"/>
      <c r="Z1204" s="53"/>
    </row>
    <row r="1205" spans="1:26" ht="12.75" customHeight="1">
      <c r="A1205" s="53"/>
      <c r="B1205" s="60" t="s">
        <v>2770</v>
      </c>
      <c r="C1205" s="61" t="s">
        <v>2771</v>
      </c>
      <c r="D1205" s="60" t="s">
        <v>2796</v>
      </c>
      <c r="E1205" s="60" t="s">
        <v>2797</v>
      </c>
      <c r="F1205" s="60" t="s">
        <v>2804</v>
      </c>
      <c r="G1205" s="60" t="s">
        <v>2805</v>
      </c>
      <c r="H1205" s="64"/>
      <c r="I1205" s="63"/>
      <c r="J1205" s="53"/>
      <c r="K1205" s="53"/>
      <c r="L1205" s="53"/>
      <c r="M1205" s="53"/>
      <c r="N1205" s="53"/>
      <c r="O1205" s="53"/>
      <c r="P1205" s="53"/>
      <c r="Q1205" s="53"/>
      <c r="R1205" s="53"/>
      <c r="S1205" s="53"/>
      <c r="T1205" s="53"/>
      <c r="U1205" s="53"/>
      <c r="V1205" s="53"/>
      <c r="W1205" s="53"/>
      <c r="X1205" s="53"/>
      <c r="Y1205" s="53"/>
      <c r="Z1205" s="53"/>
    </row>
    <row r="1206" spans="1:26" ht="12.75" customHeight="1">
      <c r="A1206" s="53"/>
      <c r="B1206" s="60" t="s">
        <v>2770</v>
      </c>
      <c r="C1206" s="61" t="s">
        <v>2771</v>
      </c>
      <c r="D1206" s="60" t="s">
        <v>2796</v>
      </c>
      <c r="E1206" s="60" t="s">
        <v>2797</v>
      </c>
      <c r="F1206" s="60" t="s">
        <v>2806</v>
      </c>
      <c r="G1206" s="60" t="s">
        <v>2807</v>
      </c>
      <c r="H1206" s="64"/>
      <c r="I1206" s="63"/>
      <c r="J1206" s="53"/>
      <c r="K1206" s="53"/>
      <c r="L1206" s="53"/>
      <c r="M1206" s="53"/>
      <c r="N1206" s="53"/>
      <c r="O1206" s="53"/>
      <c r="P1206" s="53"/>
      <c r="Q1206" s="53"/>
      <c r="R1206" s="53"/>
      <c r="S1206" s="53"/>
      <c r="T1206" s="53"/>
      <c r="U1206" s="53"/>
      <c r="V1206" s="53"/>
      <c r="W1206" s="53"/>
      <c r="X1206" s="53"/>
      <c r="Y1206" s="53"/>
      <c r="Z1206" s="53"/>
    </row>
    <row r="1207" spans="1:26" ht="12.75" customHeight="1">
      <c r="A1207" s="53"/>
      <c r="B1207" s="60" t="s">
        <v>2770</v>
      </c>
      <c r="C1207" s="61" t="s">
        <v>2771</v>
      </c>
      <c r="D1207" s="60" t="s">
        <v>2796</v>
      </c>
      <c r="E1207" s="60" t="s">
        <v>2797</v>
      </c>
      <c r="F1207" s="60" t="s">
        <v>2808</v>
      </c>
      <c r="G1207" s="60" t="s">
        <v>2809</v>
      </c>
      <c r="H1207" s="64"/>
      <c r="I1207" s="63"/>
      <c r="J1207" s="53"/>
      <c r="K1207" s="53"/>
      <c r="L1207" s="53"/>
      <c r="M1207" s="53"/>
      <c r="N1207" s="53"/>
      <c r="O1207" s="53"/>
      <c r="P1207" s="53"/>
      <c r="Q1207" s="53"/>
      <c r="R1207" s="53"/>
      <c r="S1207" s="53"/>
      <c r="T1207" s="53"/>
      <c r="U1207" s="53"/>
      <c r="V1207" s="53"/>
      <c r="W1207" s="53"/>
      <c r="X1207" s="53"/>
      <c r="Y1207" s="53"/>
      <c r="Z1207" s="53"/>
    </row>
    <row r="1208" spans="1:26" ht="12.75" customHeight="1">
      <c r="A1208" s="53"/>
      <c r="B1208" s="60" t="s">
        <v>2770</v>
      </c>
      <c r="C1208" s="61" t="s">
        <v>2771</v>
      </c>
      <c r="D1208" s="60" t="s">
        <v>2810</v>
      </c>
      <c r="E1208" s="60" t="s">
        <v>2811</v>
      </c>
      <c r="F1208" s="60" t="s">
        <v>2810</v>
      </c>
      <c r="G1208" s="60" t="s">
        <v>2812</v>
      </c>
      <c r="H1208" s="64"/>
      <c r="I1208" s="63"/>
      <c r="J1208" s="53"/>
      <c r="K1208" s="53"/>
      <c r="L1208" s="53"/>
      <c r="M1208" s="53"/>
      <c r="N1208" s="53"/>
      <c r="O1208" s="53"/>
      <c r="P1208" s="53"/>
      <c r="Q1208" s="53"/>
      <c r="R1208" s="53"/>
      <c r="S1208" s="53"/>
      <c r="T1208" s="53"/>
      <c r="U1208" s="53"/>
      <c r="V1208" s="53"/>
      <c r="W1208" s="53"/>
      <c r="X1208" s="53"/>
      <c r="Y1208" s="53"/>
      <c r="Z1208" s="53"/>
    </row>
    <row r="1209" spans="1:26" ht="12.75" customHeight="1">
      <c r="A1209" s="53"/>
      <c r="B1209" s="60" t="s">
        <v>2770</v>
      </c>
      <c r="C1209" s="61" t="s">
        <v>2771</v>
      </c>
      <c r="D1209" s="60" t="s">
        <v>2810</v>
      </c>
      <c r="E1209" s="60" t="s">
        <v>2811</v>
      </c>
      <c r="F1209" s="60" t="s">
        <v>2813</v>
      </c>
      <c r="G1209" s="60" t="s">
        <v>2814</v>
      </c>
      <c r="H1209" s="64"/>
      <c r="I1209" s="63"/>
      <c r="J1209" s="53"/>
      <c r="K1209" s="53"/>
      <c r="L1209" s="53"/>
      <c r="M1209" s="53"/>
      <c r="N1209" s="53"/>
      <c r="O1209" s="53"/>
      <c r="P1209" s="53"/>
      <c r="Q1209" s="53"/>
      <c r="R1209" s="53"/>
      <c r="S1209" s="53"/>
      <c r="T1209" s="53"/>
      <c r="U1209" s="53"/>
      <c r="V1209" s="53"/>
      <c r="W1209" s="53"/>
      <c r="X1209" s="53"/>
      <c r="Y1209" s="53"/>
      <c r="Z1209" s="53"/>
    </row>
    <row r="1210" spans="1:26" ht="12.75" customHeight="1">
      <c r="A1210" s="53"/>
      <c r="B1210" s="60" t="s">
        <v>2770</v>
      </c>
      <c r="C1210" s="61" t="s">
        <v>2771</v>
      </c>
      <c r="D1210" s="60" t="s">
        <v>2810</v>
      </c>
      <c r="E1210" s="60" t="s">
        <v>2811</v>
      </c>
      <c r="F1210" s="60" t="s">
        <v>2815</v>
      </c>
      <c r="G1210" s="60" t="s">
        <v>2816</v>
      </c>
      <c r="H1210" s="64"/>
      <c r="I1210" s="63"/>
      <c r="J1210" s="53"/>
      <c r="K1210" s="53"/>
      <c r="L1210" s="53"/>
      <c r="M1210" s="53"/>
      <c r="N1210" s="53"/>
      <c r="O1210" s="53"/>
      <c r="P1210" s="53"/>
      <c r="Q1210" s="53"/>
      <c r="R1210" s="53"/>
      <c r="S1210" s="53"/>
      <c r="T1210" s="53"/>
      <c r="U1210" s="53"/>
      <c r="V1210" s="53"/>
      <c r="W1210" s="53"/>
      <c r="X1210" s="53"/>
      <c r="Y1210" s="53"/>
      <c r="Z1210" s="53"/>
    </row>
    <row r="1211" spans="1:26" ht="12.75" customHeight="1">
      <c r="A1211" s="53"/>
      <c r="B1211" s="60" t="s">
        <v>2770</v>
      </c>
      <c r="C1211" s="61" t="s">
        <v>2771</v>
      </c>
      <c r="D1211" s="60" t="s">
        <v>2810</v>
      </c>
      <c r="E1211" s="60" t="s">
        <v>2811</v>
      </c>
      <c r="F1211" s="60" t="s">
        <v>1268</v>
      </c>
      <c r="G1211" s="60" t="s">
        <v>2817</v>
      </c>
      <c r="H1211" s="64"/>
      <c r="I1211" s="63"/>
      <c r="J1211" s="53"/>
      <c r="K1211" s="53"/>
      <c r="L1211" s="53"/>
      <c r="M1211" s="53"/>
      <c r="N1211" s="53"/>
      <c r="O1211" s="53"/>
      <c r="P1211" s="53"/>
      <c r="Q1211" s="53"/>
      <c r="R1211" s="53"/>
      <c r="S1211" s="53"/>
      <c r="T1211" s="53"/>
      <c r="U1211" s="53"/>
      <c r="V1211" s="53"/>
      <c r="W1211" s="53"/>
      <c r="X1211" s="53"/>
      <c r="Y1211" s="53"/>
      <c r="Z1211" s="53"/>
    </row>
    <row r="1212" spans="1:26" ht="12.75" customHeight="1">
      <c r="A1212" s="53"/>
      <c r="B1212" s="60" t="s">
        <v>2770</v>
      </c>
      <c r="C1212" s="61" t="s">
        <v>2771</v>
      </c>
      <c r="D1212" s="60" t="s">
        <v>2810</v>
      </c>
      <c r="E1212" s="60" t="s">
        <v>2811</v>
      </c>
      <c r="F1212" s="60" t="s">
        <v>2818</v>
      </c>
      <c r="G1212" s="60" t="s">
        <v>2819</v>
      </c>
      <c r="H1212" s="64"/>
      <c r="I1212" s="63"/>
      <c r="J1212" s="53"/>
      <c r="K1212" s="53"/>
      <c r="L1212" s="53"/>
      <c r="M1212" s="53"/>
      <c r="N1212" s="53"/>
      <c r="O1212" s="53"/>
      <c r="P1212" s="53"/>
      <c r="Q1212" s="53"/>
      <c r="R1212" s="53"/>
      <c r="S1212" s="53"/>
      <c r="T1212" s="53"/>
      <c r="U1212" s="53"/>
      <c r="V1212" s="53"/>
      <c r="W1212" s="53"/>
      <c r="X1212" s="53"/>
      <c r="Y1212" s="53"/>
      <c r="Z1212" s="53"/>
    </row>
    <row r="1213" spans="1:26" ht="12.75" customHeight="1">
      <c r="A1213" s="53"/>
      <c r="B1213" s="60" t="s">
        <v>2770</v>
      </c>
      <c r="C1213" s="61" t="s">
        <v>2771</v>
      </c>
      <c r="D1213" s="60" t="s">
        <v>2810</v>
      </c>
      <c r="E1213" s="60" t="s">
        <v>2811</v>
      </c>
      <c r="F1213" s="60" t="s">
        <v>2820</v>
      </c>
      <c r="G1213" s="60" t="s">
        <v>2821</v>
      </c>
      <c r="H1213" s="64"/>
      <c r="I1213" s="63"/>
      <c r="J1213" s="53"/>
      <c r="K1213" s="53"/>
      <c r="L1213" s="53"/>
      <c r="M1213" s="53"/>
      <c r="N1213" s="53"/>
      <c r="O1213" s="53"/>
      <c r="P1213" s="53"/>
      <c r="Q1213" s="53"/>
      <c r="R1213" s="53"/>
      <c r="S1213" s="53"/>
      <c r="T1213" s="53"/>
      <c r="U1213" s="53"/>
      <c r="V1213" s="53"/>
      <c r="W1213" s="53"/>
      <c r="X1213" s="53"/>
      <c r="Y1213" s="53"/>
      <c r="Z1213" s="53"/>
    </row>
    <row r="1214" spans="1:26" ht="12.75" customHeight="1">
      <c r="A1214" s="53"/>
      <c r="B1214" s="60" t="s">
        <v>2770</v>
      </c>
      <c r="C1214" s="61" t="s">
        <v>2771</v>
      </c>
      <c r="D1214" s="60" t="s">
        <v>2810</v>
      </c>
      <c r="E1214" s="60" t="s">
        <v>2811</v>
      </c>
      <c r="F1214" s="60" t="s">
        <v>2293</v>
      </c>
      <c r="G1214" s="60" t="s">
        <v>2822</v>
      </c>
      <c r="H1214" s="64"/>
      <c r="I1214" s="63"/>
      <c r="J1214" s="53"/>
      <c r="K1214" s="53"/>
      <c r="L1214" s="53"/>
      <c r="M1214" s="53"/>
      <c r="N1214" s="53"/>
      <c r="O1214" s="53"/>
      <c r="P1214" s="53"/>
      <c r="Q1214" s="53"/>
      <c r="R1214" s="53"/>
      <c r="S1214" s="53"/>
      <c r="T1214" s="53"/>
      <c r="U1214" s="53"/>
      <c r="V1214" s="53"/>
      <c r="W1214" s="53"/>
      <c r="X1214" s="53"/>
      <c r="Y1214" s="53"/>
      <c r="Z1214" s="53"/>
    </row>
    <row r="1215" spans="1:26" ht="12.75" customHeight="1">
      <c r="A1215" s="53"/>
      <c r="B1215" s="60" t="s">
        <v>2770</v>
      </c>
      <c r="C1215" s="61" t="s">
        <v>2771</v>
      </c>
      <c r="D1215" s="60" t="s">
        <v>2810</v>
      </c>
      <c r="E1215" s="60" t="s">
        <v>2811</v>
      </c>
      <c r="F1215" s="60" t="s">
        <v>2823</v>
      </c>
      <c r="G1215" s="60" t="s">
        <v>2824</v>
      </c>
      <c r="H1215" s="64"/>
      <c r="I1215" s="63"/>
      <c r="J1215" s="53"/>
      <c r="K1215" s="53"/>
      <c r="L1215" s="53"/>
      <c r="M1215" s="53"/>
      <c r="N1215" s="53"/>
      <c r="O1215" s="53"/>
      <c r="P1215" s="53"/>
      <c r="Q1215" s="53"/>
      <c r="R1215" s="53"/>
      <c r="S1215" s="53"/>
      <c r="T1215" s="53"/>
      <c r="U1215" s="53"/>
      <c r="V1215" s="53"/>
      <c r="W1215" s="53"/>
      <c r="X1215" s="53"/>
      <c r="Y1215" s="53"/>
      <c r="Z1215" s="53"/>
    </row>
    <row r="1216" spans="1:26" ht="12.75" customHeight="1">
      <c r="A1216" s="53"/>
      <c r="B1216" s="60" t="s">
        <v>2770</v>
      </c>
      <c r="C1216" s="61" t="s">
        <v>2771</v>
      </c>
      <c r="D1216" s="60" t="s">
        <v>2810</v>
      </c>
      <c r="E1216" s="60" t="s">
        <v>2811</v>
      </c>
      <c r="F1216" s="60" t="s">
        <v>2825</v>
      </c>
      <c r="G1216" s="60" t="s">
        <v>2826</v>
      </c>
      <c r="H1216" s="64"/>
      <c r="I1216" s="63"/>
      <c r="J1216" s="53"/>
      <c r="K1216" s="53"/>
      <c r="L1216" s="53"/>
      <c r="M1216" s="53"/>
      <c r="N1216" s="53"/>
      <c r="O1216" s="53"/>
      <c r="P1216" s="53"/>
      <c r="Q1216" s="53"/>
      <c r="R1216" s="53"/>
      <c r="S1216" s="53"/>
      <c r="T1216" s="53"/>
      <c r="U1216" s="53"/>
      <c r="V1216" s="53"/>
      <c r="W1216" s="53"/>
      <c r="X1216" s="53"/>
      <c r="Y1216" s="53"/>
      <c r="Z1216" s="53"/>
    </row>
    <row r="1217" spans="1:26" ht="12.75" customHeight="1">
      <c r="A1217" s="53"/>
      <c r="B1217" s="60" t="s">
        <v>2770</v>
      </c>
      <c r="C1217" s="61" t="s">
        <v>2771</v>
      </c>
      <c r="D1217" s="60" t="s">
        <v>2827</v>
      </c>
      <c r="E1217" s="60" t="s">
        <v>2828</v>
      </c>
      <c r="F1217" s="60" t="s">
        <v>2827</v>
      </c>
      <c r="G1217" s="60" t="s">
        <v>2829</v>
      </c>
      <c r="H1217" s="64"/>
      <c r="I1217" s="63"/>
      <c r="J1217" s="53"/>
      <c r="K1217" s="53"/>
      <c r="L1217" s="53"/>
      <c r="M1217" s="53"/>
      <c r="N1217" s="53"/>
      <c r="O1217" s="53"/>
      <c r="P1217" s="53"/>
      <c r="Q1217" s="53"/>
      <c r="R1217" s="53"/>
      <c r="S1217" s="53"/>
      <c r="T1217" s="53"/>
      <c r="U1217" s="53"/>
      <c r="V1217" s="53"/>
      <c r="W1217" s="53"/>
      <c r="X1217" s="53"/>
      <c r="Y1217" s="53"/>
      <c r="Z1217" s="53"/>
    </row>
    <row r="1218" spans="1:26" ht="12.75" customHeight="1">
      <c r="A1218" s="53"/>
      <c r="B1218" s="60" t="s">
        <v>2770</v>
      </c>
      <c r="C1218" s="61" t="s">
        <v>2771</v>
      </c>
      <c r="D1218" s="60" t="s">
        <v>2827</v>
      </c>
      <c r="E1218" s="60" t="s">
        <v>2828</v>
      </c>
      <c r="F1218" s="60" t="s">
        <v>2830</v>
      </c>
      <c r="G1218" s="60" t="s">
        <v>2831</v>
      </c>
      <c r="H1218" s="64"/>
      <c r="I1218" s="63"/>
      <c r="J1218" s="53"/>
      <c r="K1218" s="53"/>
      <c r="L1218" s="53"/>
      <c r="M1218" s="53"/>
      <c r="N1218" s="53"/>
      <c r="O1218" s="53"/>
      <c r="P1218" s="53"/>
      <c r="Q1218" s="53"/>
      <c r="R1218" s="53"/>
      <c r="S1218" s="53"/>
      <c r="T1218" s="53"/>
      <c r="U1218" s="53"/>
      <c r="V1218" s="53"/>
      <c r="W1218" s="53"/>
      <c r="X1218" s="53"/>
      <c r="Y1218" s="53"/>
      <c r="Z1218" s="53"/>
    </row>
    <row r="1219" spans="1:26" ht="12.75" customHeight="1">
      <c r="A1219" s="53"/>
      <c r="B1219" s="60" t="s">
        <v>2770</v>
      </c>
      <c r="C1219" s="61" t="s">
        <v>2771</v>
      </c>
      <c r="D1219" s="60" t="s">
        <v>2827</v>
      </c>
      <c r="E1219" s="60" t="s">
        <v>2828</v>
      </c>
      <c r="F1219" s="60" t="s">
        <v>2832</v>
      </c>
      <c r="G1219" s="60" t="s">
        <v>2833</v>
      </c>
      <c r="H1219" s="64"/>
      <c r="I1219" s="63"/>
      <c r="J1219" s="53"/>
      <c r="K1219" s="53"/>
      <c r="L1219" s="53"/>
      <c r="M1219" s="53"/>
      <c r="N1219" s="53"/>
      <c r="O1219" s="53"/>
      <c r="P1219" s="53"/>
      <c r="Q1219" s="53"/>
      <c r="R1219" s="53"/>
      <c r="S1219" s="53"/>
      <c r="T1219" s="53"/>
      <c r="U1219" s="53"/>
      <c r="V1219" s="53"/>
      <c r="W1219" s="53"/>
      <c r="X1219" s="53"/>
      <c r="Y1219" s="53"/>
      <c r="Z1219" s="53"/>
    </row>
    <row r="1220" spans="1:26" ht="12.75" customHeight="1">
      <c r="A1220" s="53"/>
      <c r="B1220" s="60" t="s">
        <v>2770</v>
      </c>
      <c r="C1220" s="61" t="s">
        <v>2771</v>
      </c>
      <c r="D1220" s="60" t="s">
        <v>2827</v>
      </c>
      <c r="E1220" s="60" t="s">
        <v>2828</v>
      </c>
      <c r="F1220" s="60" t="s">
        <v>2834</v>
      </c>
      <c r="G1220" s="60" t="s">
        <v>2835</v>
      </c>
      <c r="H1220" s="64"/>
      <c r="I1220" s="63"/>
      <c r="J1220" s="53"/>
      <c r="K1220" s="53"/>
      <c r="L1220" s="53"/>
      <c r="M1220" s="53"/>
      <c r="N1220" s="53"/>
      <c r="O1220" s="53"/>
      <c r="P1220" s="53"/>
      <c r="Q1220" s="53"/>
      <c r="R1220" s="53"/>
      <c r="S1220" s="53"/>
      <c r="T1220" s="53"/>
      <c r="U1220" s="53"/>
      <c r="V1220" s="53"/>
      <c r="W1220" s="53"/>
      <c r="X1220" s="53"/>
      <c r="Y1220" s="53"/>
      <c r="Z1220" s="53"/>
    </row>
    <row r="1221" spans="1:26" ht="12.75" customHeight="1">
      <c r="A1221" s="53"/>
      <c r="B1221" s="60" t="s">
        <v>2770</v>
      </c>
      <c r="C1221" s="61" t="s">
        <v>2771</v>
      </c>
      <c r="D1221" s="60" t="s">
        <v>2827</v>
      </c>
      <c r="E1221" s="60" t="s">
        <v>2828</v>
      </c>
      <c r="F1221" s="60" t="s">
        <v>2836</v>
      </c>
      <c r="G1221" s="60" t="s">
        <v>2837</v>
      </c>
      <c r="H1221" s="64"/>
      <c r="I1221" s="63"/>
      <c r="J1221" s="53"/>
      <c r="K1221" s="53"/>
      <c r="L1221" s="53"/>
      <c r="M1221" s="53"/>
      <c r="N1221" s="53"/>
      <c r="O1221" s="53"/>
      <c r="P1221" s="53"/>
      <c r="Q1221" s="53"/>
      <c r="R1221" s="53"/>
      <c r="S1221" s="53"/>
      <c r="T1221" s="53"/>
      <c r="U1221" s="53"/>
      <c r="V1221" s="53"/>
      <c r="W1221" s="53"/>
      <c r="X1221" s="53"/>
      <c r="Y1221" s="53"/>
      <c r="Z1221" s="53"/>
    </row>
    <row r="1222" spans="1:26" ht="12.75" customHeight="1">
      <c r="A1222" s="53"/>
      <c r="B1222" s="60" t="s">
        <v>2770</v>
      </c>
      <c r="C1222" s="61" t="s">
        <v>2771</v>
      </c>
      <c r="D1222" s="60" t="s">
        <v>2827</v>
      </c>
      <c r="E1222" s="60" t="s">
        <v>2828</v>
      </c>
      <c r="F1222" s="60" t="s">
        <v>2838</v>
      </c>
      <c r="G1222" s="60" t="s">
        <v>2839</v>
      </c>
      <c r="H1222" s="64"/>
      <c r="I1222" s="63"/>
      <c r="J1222" s="53"/>
      <c r="K1222" s="53"/>
      <c r="L1222" s="53"/>
      <c r="M1222" s="53"/>
      <c r="N1222" s="53"/>
      <c r="O1222" s="53"/>
      <c r="P1222" s="53"/>
      <c r="Q1222" s="53"/>
      <c r="R1222" s="53"/>
      <c r="S1222" s="53"/>
      <c r="T1222" s="53"/>
      <c r="U1222" s="53"/>
      <c r="V1222" s="53"/>
      <c r="W1222" s="53"/>
      <c r="X1222" s="53"/>
      <c r="Y1222" s="53"/>
      <c r="Z1222" s="53"/>
    </row>
    <row r="1223" spans="1:26" ht="12.75" customHeight="1">
      <c r="A1223" s="53"/>
      <c r="B1223" s="60" t="s">
        <v>2840</v>
      </c>
      <c r="C1223" s="61" t="s">
        <v>2841</v>
      </c>
      <c r="D1223" s="60" t="s">
        <v>2842</v>
      </c>
      <c r="E1223" s="60" t="s">
        <v>2843</v>
      </c>
      <c r="F1223" s="60" t="s">
        <v>2844</v>
      </c>
      <c r="G1223" s="60" t="s">
        <v>2845</v>
      </c>
      <c r="H1223" s="64" t="s">
        <v>2846</v>
      </c>
      <c r="I1223" s="63" t="s">
        <v>2847</v>
      </c>
      <c r="J1223" s="53"/>
      <c r="K1223" s="53"/>
      <c r="L1223" s="53"/>
      <c r="M1223" s="53"/>
      <c r="N1223" s="53"/>
      <c r="O1223" s="53"/>
      <c r="P1223" s="53"/>
      <c r="Q1223" s="53"/>
      <c r="R1223" s="53"/>
      <c r="S1223" s="53"/>
      <c r="T1223" s="53"/>
      <c r="U1223" s="53"/>
      <c r="V1223" s="53"/>
      <c r="W1223" s="53"/>
      <c r="X1223" s="53"/>
      <c r="Y1223" s="53"/>
      <c r="Z1223" s="53"/>
    </row>
    <row r="1224" spans="1:26" ht="12.75" customHeight="1">
      <c r="A1224" s="53"/>
      <c r="B1224" s="60" t="s">
        <v>2840</v>
      </c>
      <c r="C1224" s="61" t="s">
        <v>2841</v>
      </c>
      <c r="D1224" s="60" t="s">
        <v>2842</v>
      </c>
      <c r="E1224" s="60" t="s">
        <v>2843</v>
      </c>
      <c r="F1224" s="60" t="s">
        <v>2844</v>
      </c>
      <c r="G1224" s="60" t="s">
        <v>2845</v>
      </c>
      <c r="H1224" s="64" t="s">
        <v>2848</v>
      </c>
      <c r="I1224" s="63" t="s">
        <v>2849</v>
      </c>
      <c r="J1224" s="53"/>
      <c r="K1224" s="53"/>
      <c r="L1224" s="53"/>
      <c r="M1224" s="53"/>
      <c r="N1224" s="53"/>
      <c r="O1224" s="53"/>
      <c r="P1224" s="53"/>
      <c r="Q1224" s="53"/>
      <c r="R1224" s="53"/>
      <c r="S1224" s="53"/>
      <c r="T1224" s="53"/>
      <c r="U1224" s="53"/>
      <c r="V1224" s="53"/>
      <c r="W1224" s="53"/>
      <c r="X1224" s="53"/>
      <c r="Y1224" s="53"/>
      <c r="Z1224" s="53"/>
    </row>
    <row r="1225" spans="1:26" ht="12.75" customHeight="1">
      <c r="A1225" s="53"/>
      <c r="B1225" s="60" t="s">
        <v>2840</v>
      </c>
      <c r="C1225" s="61" t="s">
        <v>2841</v>
      </c>
      <c r="D1225" s="60" t="s">
        <v>2842</v>
      </c>
      <c r="E1225" s="60" t="s">
        <v>2843</v>
      </c>
      <c r="F1225" s="60" t="s">
        <v>2844</v>
      </c>
      <c r="G1225" s="60" t="s">
        <v>2845</v>
      </c>
      <c r="H1225" s="64" t="s">
        <v>2850</v>
      </c>
      <c r="I1225" s="63" t="s">
        <v>2851</v>
      </c>
      <c r="J1225" s="53"/>
      <c r="K1225" s="53"/>
      <c r="L1225" s="53"/>
      <c r="M1225" s="53"/>
      <c r="N1225" s="53"/>
      <c r="O1225" s="53"/>
      <c r="P1225" s="53"/>
      <c r="Q1225" s="53"/>
      <c r="R1225" s="53"/>
      <c r="S1225" s="53"/>
      <c r="T1225" s="53"/>
      <c r="U1225" s="53"/>
      <c r="V1225" s="53"/>
      <c r="W1225" s="53"/>
      <c r="X1225" s="53"/>
      <c r="Y1225" s="53"/>
      <c r="Z1225" s="53"/>
    </row>
    <row r="1226" spans="1:26" ht="12.75" customHeight="1">
      <c r="A1226" s="53"/>
      <c r="B1226" s="60" t="s">
        <v>2840</v>
      </c>
      <c r="C1226" s="61" t="s">
        <v>2841</v>
      </c>
      <c r="D1226" s="60" t="s">
        <v>2842</v>
      </c>
      <c r="E1226" s="60" t="s">
        <v>2843</v>
      </c>
      <c r="F1226" s="60" t="s">
        <v>2844</v>
      </c>
      <c r="G1226" s="60" t="s">
        <v>2845</v>
      </c>
      <c r="H1226" s="64" t="s">
        <v>2852</v>
      </c>
      <c r="I1226" s="63" t="s">
        <v>2853</v>
      </c>
      <c r="J1226" s="53"/>
      <c r="K1226" s="53"/>
      <c r="L1226" s="53"/>
      <c r="M1226" s="53"/>
      <c r="N1226" s="53"/>
      <c r="O1226" s="53"/>
      <c r="P1226" s="53"/>
      <c r="Q1226" s="53"/>
      <c r="R1226" s="53"/>
      <c r="S1226" s="53"/>
      <c r="T1226" s="53"/>
      <c r="U1226" s="53"/>
      <c r="V1226" s="53"/>
      <c r="W1226" s="53"/>
      <c r="X1226" s="53"/>
      <c r="Y1226" s="53"/>
      <c r="Z1226" s="53"/>
    </row>
    <row r="1227" spans="1:26" ht="12.75" customHeight="1">
      <c r="A1227" s="53"/>
      <c r="B1227" s="60" t="s">
        <v>2840</v>
      </c>
      <c r="C1227" s="61" t="s">
        <v>2841</v>
      </c>
      <c r="D1227" s="60" t="s">
        <v>2842</v>
      </c>
      <c r="E1227" s="60" t="s">
        <v>2843</v>
      </c>
      <c r="F1227" s="60" t="s">
        <v>2844</v>
      </c>
      <c r="G1227" s="60" t="s">
        <v>2845</v>
      </c>
      <c r="H1227" s="64" t="s">
        <v>2854</v>
      </c>
      <c r="I1227" s="63" t="s">
        <v>2855</v>
      </c>
      <c r="J1227" s="53"/>
      <c r="K1227" s="53"/>
      <c r="L1227" s="53"/>
      <c r="M1227" s="53"/>
      <c r="N1227" s="53"/>
      <c r="O1227" s="53"/>
      <c r="P1227" s="53"/>
      <c r="Q1227" s="53"/>
      <c r="R1227" s="53"/>
      <c r="S1227" s="53"/>
      <c r="T1227" s="53"/>
      <c r="U1227" s="53"/>
      <c r="V1227" s="53"/>
      <c r="W1227" s="53"/>
      <c r="X1227" s="53"/>
      <c r="Y1227" s="53"/>
      <c r="Z1227" s="53"/>
    </row>
    <row r="1228" spans="1:26" ht="12.75" customHeight="1">
      <c r="A1228" s="53"/>
      <c r="B1228" s="60" t="s">
        <v>2840</v>
      </c>
      <c r="C1228" s="61" t="s">
        <v>2841</v>
      </c>
      <c r="D1228" s="60" t="s">
        <v>2842</v>
      </c>
      <c r="E1228" s="60" t="s">
        <v>2843</v>
      </c>
      <c r="F1228" s="60" t="s">
        <v>2844</v>
      </c>
      <c r="G1228" s="60" t="s">
        <v>2845</v>
      </c>
      <c r="H1228" s="64" t="s">
        <v>2844</v>
      </c>
      <c r="I1228" s="63" t="s">
        <v>2856</v>
      </c>
      <c r="J1228" s="53"/>
      <c r="K1228" s="53"/>
      <c r="L1228" s="53"/>
      <c r="M1228" s="53"/>
      <c r="N1228" s="53"/>
      <c r="O1228" s="53"/>
      <c r="P1228" s="53"/>
      <c r="Q1228" s="53"/>
      <c r="R1228" s="53"/>
      <c r="S1228" s="53"/>
      <c r="T1228" s="53"/>
      <c r="U1228" s="53"/>
      <c r="V1228" s="53"/>
      <c r="W1228" s="53"/>
      <c r="X1228" s="53"/>
      <c r="Y1228" s="53"/>
      <c r="Z1228" s="53"/>
    </row>
    <row r="1229" spans="1:26" ht="12.75" customHeight="1">
      <c r="A1229" s="53"/>
      <c r="B1229" s="60" t="s">
        <v>2840</v>
      </c>
      <c r="C1229" s="61" t="s">
        <v>2841</v>
      </c>
      <c r="D1229" s="60" t="s">
        <v>2842</v>
      </c>
      <c r="E1229" s="60" t="s">
        <v>2843</v>
      </c>
      <c r="F1229" s="60" t="s">
        <v>2844</v>
      </c>
      <c r="G1229" s="60" t="s">
        <v>2845</v>
      </c>
      <c r="H1229" s="64" t="s">
        <v>2857</v>
      </c>
      <c r="I1229" s="63" t="s">
        <v>2858</v>
      </c>
      <c r="J1229" s="53"/>
      <c r="K1229" s="53"/>
      <c r="L1229" s="53"/>
      <c r="M1229" s="53"/>
      <c r="N1229" s="53"/>
      <c r="O1229" s="53"/>
      <c r="P1229" s="53"/>
      <c r="Q1229" s="53"/>
      <c r="R1229" s="53"/>
      <c r="S1229" s="53"/>
      <c r="T1229" s="53"/>
      <c r="U1229" s="53"/>
      <c r="V1229" s="53"/>
      <c r="W1229" s="53"/>
      <c r="X1229" s="53"/>
      <c r="Y1229" s="53"/>
      <c r="Z1229" s="53"/>
    </row>
    <row r="1230" spans="1:26" ht="12.75" customHeight="1">
      <c r="A1230" s="53"/>
      <c r="B1230" s="60" t="s">
        <v>2840</v>
      </c>
      <c r="C1230" s="61" t="s">
        <v>2841</v>
      </c>
      <c r="D1230" s="60" t="s">
        <v>2842</v>
      </c>
      <c r="E1230" s="60" t="s">
        <v>2843</v>
      </c>
      <c r="F1230" s="60" t="s">
        <v>2859</v>
      </c>
      <c r="G1230" s="60" t="s">
        <v>2860</v>
      </c>
      <c r="H1230" s="64"/>
      <c r="I1230" s="63"/>
      <c r="J1230" s="53"/>
      <c r="K1230" s="53"/>
      <c r="L1230" s="53"/>
      <c r="M1230" s="53"/>
      <c r="N1230" s="53"/>
      <c r="O1230" s="53"/>
      <c r="P1230" s="53"/>
      <c r="Q1230" s="53"/>
      <c r="R1230" s="53"/>
      <c r="S1230" s="53"/>
      <c r="T1230" s="53"/>
      <c r="U1230" s="53"/>
      <c r="V1230" s="53"/>
      <c r="W1230" s="53"/>
      <c r="X1230" s="53"/>
      <c r="Y1230" s="53"/>
      <c r="Z1230" s="53"/>
    </row>
    <row r="1231" spans="1:26" ht="12.75" customHeight="1">
      <c r="A1231" s="53"/>
      <c r="B1231" s="60" t="s">
        <v>2840</v>
      </c>
      <c r="C1231" s="61" t="s">
        <v>2841</v>
      </c>
      <c r="D1231" s="60" t="s">
        <v>2842</v>
      </c>
      <c r="E1231" s="60" t="s">
        <v>2843</v>
      </c>
      <c r="F1231" s="60" t="s">
        <v>2861</v>
      </c>
      <c r="G1231" s="60" t="s">
        <v>2862</v>
      </c>
      <c r="H1231" s="64"/>
      <c r="I1231" s="63"/>
      <c r="J1231" s="53"/>
      <c r="K1231" s="53"/>
      <c r="L1231" s="53"/>
      <c r="M1231" s="53"/>
      <c r="N1231" s="53"/>
      <c r="O1231" s="53"/>
      <c r="P1231" s="53"/>
      <c r="Q1231" s="53"/>
      <c r="R1231" s="53"/>
      <c r="S1231" s="53"/>
      <c r="T1231" s="53"/>
      <c r="U1231" s="53"/>
      <c r="V1231" s="53"/>
      <c r="W1231" s="53"/>
      <c r="X1231" s="53"/>
      <c r="Y1231" s="53"/>
      <c r="Z1231" s="53"/>
    </row>
    <row r="1232" spans="1:26" ht="12.75" customHeight="1">
      <c r="A1232" s="53"/>
      <c r="B1232" s="60" t="s">
        <v>2840</v>
      </c>
      <c r="C1232" s="61" t="s">
        <v>2841</v>
      </c>
      <c r="D1232" s="60" t="s">
        <v>2842</v>
      </c>
      <c r="E1232" s="60" t="s">
        <v>2843</v>
      </c>
      <c r="F1232" s="60" t="s">
        <v>2863</v>
      </c>
      <c r="G1232" s="60" t="s">
        <v>2864</v>
      </c>
      <c r="H1232" s="64"/>
      <c r="I1232" s="63"/>
      <c r="J1232" s="53"/>
      <c r="K1232" s="53"/>
      <c r="L1232" s="53"/>
      <c r="M1232" s="53"/>
      <c r="N1232" s="53"/>
      <c r="O1232" s="53"/>
      <c r="P1232" s="53"/>
      <c r="Q1232" s="53"/>
      <c r="R1232" s="53"/>
      <c r="S1232" s="53"/>
      <c r="T1232" s="53"/>
      <c r="U1232" s="53"/>
      <c r="V1232" s="53"/>
      <c r="W1232" s="53"/>
      <c r="X1232" s="53"/>
      <c r="Y1232" s="53"/>
      <c r="Z1232" s="53"/>
    </row>
    <row r="1233" spans="1:26" ht="12.75" customHeight="1">
      <c r="A1233" s="53"/>
      <c r="B1233" s="60" t="s">
        <v>2840</v>
      </c>
      <c r="C1233" s="61" t="s">
        <v>2841</v>
      </c>
      <c r="D1233" s="60" t="s">
        <v>2842</v>
      </c>
      <c r="E1233" s="60" t="s">
        <v>2843</v>
      </c>
      <c r="F1233" s="60" t="s">
        <v>2865</v>
      </c>
      <c r="G1233" s="60" t="s">
        <v>2866</v>
      </c>
      <c r="H1233" s="64"/>
      <c r="I1233" s="63"/>
      <c r="J1233" s="53"/>
      <c r="K1233" s="53"/>
      <c r="L1233" s="53"/>
      <c r="M1233" s="53"/>
      <c r="N1233" s="53"/>
      <c r="O1233" s="53"/>
      <c r="P1233" s="53"/>
      <c r="Q1233" s="53"/>
      <c r="R1233" s="53"/>
      <c r="S1233" s="53"/>
      <c r="T1233" s="53"/>
      <c r="U1233" s="53"/>
      <c r="V1233" s="53"/>
      <c r="W1233" s="53"/>
      <c r="X1233" s="53"/>
      <c r="Y1233" s="53"/>
      <c r="Z1233" s="53"/>
    </row>
    <row r="1234" spans="1:26" ht="12.75" customHeight="1">
      <c r="A1234" s="53"/>
      <c r="B1234" s="60" t="s">
        <v>2840</v>
      </c>
      <c r="C1234" s="61" t="s">
        <v>2841</v>
      </c>
      <c r="D1234" s="60" t="s">
        <v>2842</v>
      </c>
      <c r="E1234" s="60" t="s">
        <v>2843</v>
      </c>
      <c r="F1234" s="60" t="s">
        <v>990</v>
      </c>
      <c r="G1234" s="60" t="s">
        <v>2867</v>
      </c>
      <c r="H1234" s="64"/>
      <c r="I1234" s="63"/>
      <c r="J1234" s="53"/>
      <c r="K1234" s="53"/>
      <c r="L1234" s="53"/>
      <c r="M1234" s="53"/>
      <c r="N1234" s="53"/>
      <c r="O1234" s="53"/>
      <c r="P1234" s="53"/>
      <c r="Q1234" s="53"/>
      <c r="R1234" s="53"/>
      <c r="S1234" s="53"/>
      <c r="T1234" s="53"/>
      <c r="U1234" s="53"/>
      <c r="V1234" s="53"/>
      <c r="W1234" s="53"/>
      <c r="X1234" s="53"/>
      <c r="Y1234" s="53"/>
      <c r="Z1234" s="53"/>
    </row>
    <row r="1235" spans="1:26" ht="12.75" customHeight="1">
      <c r="A1235" s="53"/>
      <c r="B1235" s="60" t="s">
        <v>2840</v>
      </c>
      <c r="C1235" s="61" t="s">
        <v>2841</v>
      </c>
      <c r="D1235" s="60" t="s">
        <v>2842</v>
      </c>
      <c r="E1235" s="60" t="s">
        <v>2843</v>
      </c>
      <c r="F1235" s="60" t="s">
        <v>2868</v>
      </c>
      <c r="G1235" s="60" t="s">
        <v>2869</v>
      </c>
      <c r="H1235" s="64"/>
      <c r="I1235" s="63"/>
      <c r="J1235" s="53"/>
      <c r="K1235" s="53"/>
      <c r="L1235" s="53"/>
      <c r="M1235" s="53"/>
      <c r="N1235" s="53"/>
      <c r="O1235" s="53"/>
      <c r="P1235" s="53"/>
      <c r="Q1235" s="53"/>
      <c r="R1235" s="53"/>
      <c r="S1235" s="53"/>
      <c r="T1235" s="53"/>
      <c r="U1235" s="53"/>
      <c r="V1235" s="53"/>
      <c r="W1235" s="53"/>
      <c r="X1235" s="53"/>
      <c r="Y1235" s="53"/>
      <c r="Z1235" s="53"/>
    </row>
    <row r="1236" spans="1:26" ht="12.75" customHeight="1">
      <c r="A1236" s="53"/>
      <c r="B1236" s="60" t="s">
        <v>2840</v>
      </c>
      <c r="C1236" s="61" t="s">
        <v>2841</v>
      </c>
      <c r="D1236" s="60" t="s">
        <v>2842</v>
      </c>
      <c r="E1236" s="60" t="s">
        <v>2843</v>
      </c>
      <c r="F1236" s="60" t="s">
        <v>2870</v>
      </c>
      <c r="G1236" s="60" t="s">
        <v>2871</v>
      </c>
      <c r="H1236" s="64"/>
      <c r="I1236" s="63"/>
      <c r="J1236" s="53"/>
      <c r="K1236" s="53"/>
      <c r="L1236" s="53"/>
      <c r="M1236" s="53"/>
      <c r="N1236" s="53"/>
      <c r="O1236" s="53"/>
      <c r="P1236" s="53"/>
      <c r="Q1236" s="53"/>
      <c r="R1236" s="53"/>
      <c r="S1236" s="53"/>
      <c r="T1236" s="53"/>
      <c r="U1236" s="53"/>
      <c r="V1236" s="53"/>
      <c r="W1236" s="53"/>
      <c r="X1236" s="53"/>
      <c r="Y1236" s="53"/>
      <c r="Z1236" s="53"/>
    </row>
    <row r="1237" spans="1:26" ht="12.75" customHeight="1">
      <c r="A1237" s="53"/>
      <c r="B1237" s="60" t="s">
        <v>2840</v>
      </c>
      <c r="C1237" s="61" t="s">
        <v>2841</v>
      </c>
      <c r="D1237" s="60" t="s">
        <v>2872</v>
      </c>
      <c r="E1237" s="60" t="s">
        <v>2873</v>
      </c>
      <c r="F1237" s="60" t="s">
        <v>2872</v>
      </c>
      <c r="G1237" s="60" t="s">
        <v>2874</v>
      </c>
      <c r="H1237" s="64"/>
      <c r="I1237" s="63"/>
      <c r="J1237" s="53"/>
      <c r="K1237" s="53"/>
      <c r="L1237" s="53"/>
      <c r="M1237" s="53"/>
      <c r="N1237" s="53"/>
      <c r="O1237" s="53"/>
      <c r="P1237" s="53"/>
      <c r="Q1237" s="53"/>
      <c r="R1237" s="53"/>
      <c r="S1237" s="53"/>
      <c r="T1237" s="53"/>
      <c r="U1237" s="53"/>
      <c r="V1237" s="53"/>
      <c r="W1237" s="53"/>
      <c r="X1237" s="53"/>
      <c r="Y1237" s="53"/>
      <c r="Z1237" s="53"/>
    </row>
    <row r="1238" spans="1:26" ht="12.75" customHeight="1">
      <c r="A1238" s="53"/>
      <c r="B1238" s="60" t="s">
        <v>2840</v>
      </c>
      <c r="C1238" s="61" t="s">
        <v>2841</v>
      </c>
      <c r="D1238" s="60" t="s">
        <v>2872</v>
      </c>
      <c r="E1238" s="60" t="s">
        <v>2873</v>
      </c>
      <c r="F1238" s="60" t="s">
        <v>2875</v>
      </c>
      <c r="G1238" s="60" t="s">
        <v>2876</v>
      </c>
      <c r="H1238" s="64"/>
      <c r="I1238" s="63"/>
      <c r="J1238" s="53"/>
      <c r="K1238" s="53"/>
      <c r="L1238" s="53"/>
      <c r="M1238" s="53"/>
      <c r="N1238" s="53"/>
      <c r="O1238" s="53"/>
      <c r="P1238" s="53"/>
      <c r="Q1238" s="53"/>
      <c r="R1238" s="53"/>
      <c r="S1238" s="53"/>
      <c r="T1238" s="53"/>
      <c r="U1238" s="53"/>
      <c r="V1238" s="53"/>
      <c r="W1238" s="53"/>
      <c r="X1238" s="53"/>
      <c r="Y1238" s="53"/>
      <c r="Z1238" s="53"/>
    </row>
    <row r="1239" spans="1:26" ht="12.75" customHeight="1">
      <c r="A1239" s="53"/>
      <c r="B1239" s="60" t="s">
        <v>2840</v>
      </c>
      <c r="C1239" s="61" t="s">
        <v>2841</v>
      </c>
      <c r="D1239" s="60" t="s">
        <v>2872</v>
      </c>
      <c r="E1239" s="60" t="s">
        <v>2873</v>
      </c>
      <c r="F1239" s="60" t="s">
        <v>2877</v>
      </c>
      <c r="G1239" s="60" t="s">
        <v>2878</v>
      </c>
      <c r="H1239" s="64"/>
      <c r="I1239" s="63"/>
      <c r="J1239" s="53"/>
      <c r="K1239" s="53"/>
      <c r="L1239" s="53"/>
      <c r="M1239" s="53"/>
      <c r="N1239" s="53"/>
      <c r="O1239" s="53"/>
      <c r="P1239" s="53"/>
      <c r="Q1239" s="53"/>
      <c r="R1239" s="53"/>
      <c r="S1239" s="53"/>
      <c r="T1239" s="53"/>
      <c r="U1239" s="53"/>
      <c r="V1239" s="53"/>
      <c r="W1239" s="53"/>
      <c r="X1239" s="53"/>
      <c r="Y1239" s="53"/>
      <c r="Z1239" s="53"/>
    </row>
    <row r="1240" spans="1:26" ht="12.75" customHeight="1">
      <c r="A1240" s="53"/>
      <c r="B1240" s="60" t="s">
        <v>2840</v>
      </c>
      <c r="C1240" s="61" t="s">
        <v>2841</v>
      </c>
      <c r="D1240" s="60" t="s">
        <v>2872</v>
      </c>
      <c r="E1240" s="60" t="s">
        <v>2873</v>
      </c>
      <c r="F1240" s="60" t="s">
        <v>2879</v>
      </c>
      <c r="G1240" s="60" t="s">
        <v>2880</v>
      </c>
      <c r="H1240" s="64"/>
      <c r="I1240" s="63"/>
      <c r="J1240" s="53"/>
      <c r="K1240" s="53"/>
      <c r="L1240" s="53"/>
      <c r="M1240" s="53"/>
      <c r="N1240" s="53"/>
      <c r="O1240" s="53"/>
      <c r="P1240" s="53"/>
      <c r="Q1240" s="53"/>
      <c r="R1240" s="53"/>
      <c r="S1240" s="53"/>
      <c r="T1240" s="53"/>
      <c r="U1240" s="53"/>
      <c r="V1240" s="53"/>
      <c r="W1240" s="53"/>
      <c r="X1240" s="53"/>
      <c r="Y1240" s="53"/>
      <c r="Z1240" s="53"/>
    </row>
    <row r="1241" spans="1:26" ht="12.75" customHeight="1">
      <c r="A1241" s="53"/>
      <c r="B1241" s="60" t="s">
        <v>2728</v>
      </c>
      <c r="C1241" s="61" t="s">
        <v>2881</v>
      </c>
      <c r="D1241" s="60" t="s">
        <v>2728</v>
      </c>
      <c r="E1241" s="60" t="s">
        <v>2882</v>
      </c>
      <c r="F1241" s="60" t="s">
        <v>2728</v>
      </c>
      <c r="G1241" s="60" t="s">
        <v>2883</v>
      </c>
      <c r="H1241" s="64" t="s">
        <v>2884</v>
      </c>
      <c r="I1241" s="63" t="s">
        <v>2885</v>
      </c>
      <c r="J1241" s="53"/>
      <c r="K1241" s="53"/>
      <c r="L1241" s="53"/>
      <c r="M1241" s="53"/>
      <c r="N1241" s="53"/>
      <c r="O1241" s="53"/>
      <c r="P1241" s="53"/>
      <c r="Q1241" s="53"/>
      <c r="R1241" s="53"/>
      <c r="S1241" s="53"/>
      <c r="T1241" s="53"/>
      <c r="U1241" s="53"/>
      <c r="V1241" s="53"/>
      <c r="W1241" s="53"/>
      <c r="X1241" s="53"/>
      <c r="Y1241" s="53"/>
      <c r="Z1241" s="53"/>
    </row>
    <row r="1242" spans="1:26" ht="12.75" customHeight="1">
      <c r="A1242" s="53"/>
      <c r="B1242" s="60" t="s">
        <v>2728</v>
      </c>
      <c r="C1242" s="61" t="s">
        <v>2881</v>
      </c>
      <c r="D1242" s="60" t="s">
        <v>2728</v>
      </c>
      <c r="E1242" s="60" t="s">
        <v>2882</v>
      </c>
      <c r="F1242" s="60" t="s">
        <v>2728</v>
      </c>
      <c r="G1242" s="60" t="s">
        <v>2883</v>
      </c>
      <c r="H1242" s="64" t="s">
        <v>2728</v>
      </c>
      <c r="I1242" s="63" t="s">
        <v>2886</v>
      </c>
      <c r="J1242" s="53"/>
      <c r="K1242" s="53"/>
      <c r="L1242" s="53"/>
      <c r="M1242" s="53"/>
      <c r="N1242" s="53"/>
      <c r="O1242" s="53"/>
      <c r="P1242" s="53"/>
      <c r="Q1242" s="53"/>
      <c r="R1242" s="53"/>
      <c r="S1242" s="53"/>
      <c r="T1242" s="53"/>
      <c r="U1242" s="53"/>
      <c r="V1242" s="53"/>
      <c r="W1242" s="53"/>
      <c r="X1242" s="53"/>
      <c r="Y1242" s="53"/>
      <c r="Z1242" s="53"/>
    </row>
    <row r="1243" spans="1:26" ht="12.75" customHeight="1">
      <c r="A1243" s="53"/>
      <c r="B1243" s="60" t="s">
        <v>2728</v>
      </c>
      <c r="C1243" s="61" t="s">
        <v>2881</v>
      </c>
      <c r="D1243" s="60" t="s">
        <v>2728</v>
      </c>
      <c r="E1243" s="60" t="s">
        <v>2882</v>
      </c>
      <c r="F1243" s="60" t="s">
        <v>838</v>
      </c>
      <c r="G1243" s="60" t="s">
        <v>2887</v>
      </c>
      <c r="H1243" s="64"/>
      <c r="I1243" s="63"/>
      <c r="J1243" s="53"/>
      <c r="K1243" s="53"/>
      <c r="L1243" s="53"/>
      <c r="M1243" s="53"/>
      <c r="N1243" s="53"/>
      <c r="O1243" s="53"/>
      <c r="P1243" s="53"/>
      <c r="Q1243" s="53"/>
      <c r="R1243" s="53"/>
      <c r="S1243" s="53"/>
      <c r="T1243" s="53"/>
      <c r="U1243" s="53"/>
      <c r="V1243" s="53"/>
      <c r="W1243" s="53"/>
      <c r="X1243" s="53"/>
      <c r="Y1243" s="53"/>
      <c r="Z1243" s="53"/>
    </row>
    <row r="1244" spans="1:26" ht="12.75" customHeight="1">
      <c r="A1244" s="53"/>
      <c r="B1244" s="60" t="s">
        <v>2728</v>
      </c>
      <c r="C1244" s="61" t="s">
        <v>2881</v>
      </c>
      <c r="D1244" s="60" t="s">
        <v>2728</v>
      </c>
      <c r="E1244" s="60" t="s">
        <v>2882</v>
      </c>
      <c r="F1244" s="60" t="s">
        <v>2888</v>
      </c>
      <c r="G1244" s="60" t="s">
        <v>2889</v>
      </c>
      <c r="H1244" s="64"/>
      <c r="I1244" s="63"/>
      <c r="J1244" s="53"/>
      <c r="K1244" s="53"/>
      <c r="L1244" s="53"/>
      <c r="M1244" s="53"/>
      <c r="N1244" s="53"/>
      <c r="O1244" s="53"/>
      <c r="P1244" s="53"/>
      <c r="Q1244" s="53"/>
      <c r="R1244" s="53"/>
      <c r="S1244" s="53"/>
      <c r="T1244" s="53"/>
      <c r="U1244" s="53"/>
      <c r="V1244" s="53"/>
      <c r="W1244" s="53"/>
      <c r="X1244" s="53"/>
      <c r="Y1244" s="53"/>
      <c r="Z1244" s="53"/>
    </row>
    <row r="1245" spans="1:26" ht="12.75" customHeight="1">
      <c r="A1245" s="53"/>
      <c r="B1245" s="60" t="s">
        <v>2728</v>
      </c>
      <c r="C1245" s="61" t="s">
        <v>2881</v>
      </c>
      <c r="D1245" s="60" t="s">
        <v>2728</v>
      </c>
      <c r="E1245" s="60" t="s">
        <v>2882</v>
      </c>
      <c r="F1245" s="60" t="s">
        <v>2890</v>
      </c>
      <c r="G1245" s="60" t="s">
        <v>2891</v>
      </c>
      <c r="H1245" s="64"/>
      <c r="I1245" s="63"/>
      <c r="J1245" s="53"/>
      <c r="K1245" s="53"/>
      <c r="L1245" s="53"/>
      <c r="M1245" s="53"/>
      <c r="N1245" s="53"/>
      <c r="O1245" s="53"/>
      <c r="P1245" s="53"/>
      <c r="Q1245" s="53"/>
      <c r="R1245" s="53"/>
      <c r="S1245" s="53"/>
      <c r="T1245" s="53"/>
      <c r="U1245" s="53"/>
      <c r="V1245" s="53"/>
      <c r="W1245" s="53"/>
      <c r="X1245" s="53"/>
      <c r="Y1245" s="53"/>
      <c r="Z1245" s="53"/>
    </row>
    <row r="1246" spans="1:26" ht="12.75" customHeight="1">
      <c r="A1246" s="53"/>
      <c r="B1246" s="60" t="s">
        <v>2728</v>
      </c>
      <c r="C1246" s="61" t="s">
        <v>2881</v>
      </c>
      <c r="D1246" s="60" t="s">
        <v>2728</v>
      </c>
      <c r="E1246" s="60" t="s">
        <v>2882</v>
      </c>
      <c r="F1246" s="60" t="s">
        <v>2892</v>
      </c>
      <c r="G1246" s="60" t="s">
        <v>2893</v>
      </c>
      <c r="H1246" s="64"/>
      <c r="I1246" s="63"/>
      <c r="J1246" s="53"/>
      <c r="K1246" s="53"/>
      <c r="L1246" s="53"/>
      <c r="M1246" s="53"/>
      <c r="N1246" s="53"/>
      <c r="O1246" s="53"/>
      <c r="P1246" s="53"/>
      <c r="Q1246" s="53"/>
      <c r="R1246" s="53"/>
      <c r="S1246" s="53"/>
      <c r="T1246" s="53"/>
      <c r="U1246" s="53"/>
      <c r="V1246" s="53"/>
      <c r="W1246" s="53"/>
      <c r="X1246" s="53"/>
      <c r="Y1246" s="53"/>
      <c r="Z1246" s="53"/>
    </row>
    <row r="1247" spans="1:26" ht="12.75" customHeight="1">
      <c r="A1247" s="53"/>
      <c r="B1247" s="60" t="s">
        <v>2728</v>
      </c>
      <c r="C1247" s="61" t="s">
        <v>2881</v>
      </c>
      <c r="D1247" s="60" t="s">
        <v>2728</v>
      </c>
      <c r="E1247" s="60" t="s">
        <v>2882</v>
      </c>
      <c r="F1247" s="60" t="s">
        <v>2894</v>
      </c>
      <c r="G1247" s="60" t="s">
        <v>2895</v>
      </c>
      <c r="H1247" s="64"/>
      <c r="I1247" s="63"/>
      <c r="J1247" s="53"/>
      <c r="K1247" s="53"/>
      <c r="L1247" s="53"/>
      <c r="M1247" s="53"/>
      <c r="N1247" s="53"/>
      <c r="O1247" s="53"/>
      <c r="P1247" s="53"/>
      <c r="Q1247" s="53"/>
      <c r="R1247" s="53"/>
      <c r="S1247" s="53"/>
      <c r="T1247" s="53"/>
      <c r="U1247" s="53"/>
      <c r="V1247" s="53"/>
      <c r="W1247" s="53"/>
      <c r="X1247" s="53"/>
      <c r="Y1247" s="53"/>
      <c r="Z1247" s="53"/>
    </row>
    <row r="1248" spans="1:26" ht="12.75" customHeight="1">
      <c r="A1248" s="53"/>
      <c r="B1248" s="60" t="s">
        <v>2728</v>
      </c>
      <c r="C1248" s="61" t="s">
        <v>2881</v>
      </c>
      <c r="D1248" s="60" t="s">
        <v>2728</v>
      </c>
      <c r="E1248" s="60" t="s">
        <v>2882</v>
      </c>
      <c r="F1248" s="60" t="s">
        <v>2896</v>
      </c>
      <c r="G1248" s="60" t="s">
        <v>2897</v>
      </c>
      <c r="H1248" s="64"/>
      <c r="I1248" s="63"/>
      <c r="J1248" s="53"/>
      <c r="K1248" s="53"/>
      <c r="L1248" s="53"/>
      <c r="M1248" s="53"/>
      <c r="N1248" s="53"/>
      <c r="O1248" s="53"/>
      <c r="P1248" s="53"/>
      <c r="Q1248" s="53"/>
      <c r="R1248" s="53"/>
      <c r="S1248" s="53"/>
      <c r="T1248" s="53"/>
      <c r="U1248" s="53"/>
      <c r="V1248" s="53"/>
      <c r="W1248" s="53"/>
      <c r="X1248" s="53"/>
      <c r="Y1248" s="53"/>
      <c r="Z1248" s="53"/>
    </row>
    <row r="1249" spans="1:26" ht="12.75" customHeight="1">
      <c r="A1249" s="53"/>
      <c r="B1249" s="60" t="s">
        <v>2728</v>
      </c>
      <c r="C1249" s="61" t="s">
        <v>2881</v>
      </c>
      <c r="D1249" s="60" t="s">
        <v>992</v>
      </c>
      <c r="E1249" s="60" t="s">
        <v>2898</v>
      </c>
      <c r="F1249" s="60" t="s">
        <v>992</v>
      </c>
      <c r="G1249" s="60" t="s">
        <v>2899</v>
      </c>
      <c r="H1249" s="64"/>
      <c r="I1249" s="63"/>
      <c r="J1249" s="53"/>
      <c r="K1249" s="53"/>
      <c r="L1249" s="53"/>
      <c r="M1249" s="53"/>
      <c r="N1249" s="53"/>
      <c r="O1249" s="53"/>
      <c r="P1249" s="53"/>
      <c r="Q1249" s="53"/>
      <c r="R1249" s="53"/>
      <c r="S1249" s="53"/>
      <c r="T1249" s="53"/>
      <c r="U1249" s="53"/>
      <c r="V1249" s="53"/>
      <c r="W1249" s="53"/>
      <c r="X1249" s="53"/>
      <c r="Y1249" s="53"/>
      <c r="Z1249" s="53"/>
    </row>
    <row r="1250" spans="1:26" ht="12.75" customHeight="1">
      <c r="A1250" s="53"/>
      <c r="B1250" s="60" t="s">
        <v>2728</v>
      </c>
      <c r="C1250" s="61" t="s">
        <v>2881</v>
      </c>
      <c r="D1250" s="60" t="s">
        <v>347</v>
      </c>
      <c r="E1250" s="60" t="s">
        <v>2900</v>
      </c>
      <c r="F1250" s="60" t="s">
        <v>347</v>
      </c>
      <c r="G1250" s="60" t="s">
        <v>2901</v>
      </c>
      <c r="H1250" s="64" t="s">
        <v>2902</v>
      </c>
      <c r="I1250" s="63" t="s">
        <v>2903</v>
      </c>
      <c r="J1250" s="53"/>
      <c r="K1250" s="53"/>
      <c r="L1250" s="53"/>
      <c r="M1250" s="53"/>
      <c r="N1250" s="53"/>
      <c r="O1250" s="53"/>
      <c r="P1250" s="53"/>
      <c r="Q1250" s="53"/>
      <c r="R1250" s="53"/>
      <c r="S1250" s="53"/>
      <c r="T1250" s="53"/>
      <c r="U1250" s="53"/>
      <c r="V1250" s="53"/>
      <c r="W1250" s="53"/>
      <c r="X1250" s="53"/>
      <c r="Y1250" s="53"/>
      <c r="Z1250" s="53"/>
    </row>
    <row r="1251" spans="1:26" ht="12.75" customHeight="1">
      <c r="A1251" s="53"/>
      <c r="B1251" s="60" t="s">
        <v>2728</v>
      </c>
      <c r="C1251" s="61" t="s">
        <v>2881</v>
      </c>
      <c r="D1251" s="60" t="s">
        <v>347</v>
      </c>
      <c r="E1251" s="60" t="s">
        <v>2900</v>
      </c>
      <c r="F1251" s="60" t="s">
        <v>347</v>
      </c>
      <c r="G1251" s="60" t="s">
        <v>2901</v>
      </c>
      <c r="H1251" s="64" t="s">
        <v>2904</v>
      </c>
      <c r="I1251" s="63" t="s">
        <v>2905</v>
      </c>
      <c r="J1251" s="53"/>
      <c r="K1251" s="53"/>
      <c r="L1251" s="53"/>
      <c r="M1251" s="53"/>
      <c r="N1251" s="53"/>
      <c r="O1251" s="53"/>
      <c r="P1251" s="53"/>
      <c r="Q1251" s="53"/>
      <c r="R1251" s="53"/>
      <c r="S1251" s="53"/>
      <c r="T1251" s="53"/>
      <c r="U1251" s="53"/>
      <c r="V1251" s="53"/>
      <c r="W1251" s="53"/>
      <c r="X1251" s="53"/>
      <c r="Y1251" s="53"/>
      <c r="Z1251" s="53"/>
    </row>
    <row r="1252" spans="1:26" ht="12.75" customHeight="1">
      <c r="A1252" s="53"/>
      <c r="B1252" s="60" t="s">
        <v>2728</v>
      </c>
      <c r="C1252" s="61" t="s">
        <v>2881</v>
      </c>
      <c r="D1252" s="60" t="s">
        <v>347</v>
      </c>
      <c r="E1252" s="60" t="s">
        <v>2900</v>
      </c>
      <c r="F1252" s="60" t="s">
        <v>347</v>
      </c>
      <c r="G1252" s="60" t="s">
        <v>2901</v>
      </c>
      <c r="H1252" s="64" t="s">
        <v>2906</v>
      </c>
      <c r="I1252" s="63" t="s">
        <v>2907</v>
      </c>
      <c r="J1252" s="53"/>
      <c r="K1252" s="53"/>
      <c r="L1252" s="53"/>
      <c r="M1252" s="53"/>
      <c r="N1252" s="53"/>
      <c r="O1252" s="53"/>
      <c r="P1252" s="53"/>
      <c r="Q1252" s="53"/>
      <c r="R1252" s="53"/>
      <c r="S1252" s="53"/>
      <c r="T1252" s="53"/>
      <c r="U1252" s="53"/>
      <c r="V1252" s="53"/>
      <c r="W1252" s="53"/>
      <c r="X1252" s="53"/>
      <c r="Y1252" s="53"/>
      <c r="Z1252" s="53"/>
    </row>
    <row r="1253" spans="1:26" ht="12.75" customHeight="1">
      <c r="A1253" s="53"/>
      <c r="B1253" s="60" t="s">
        <v>2728</v>
      </c>
      <c r="C1253" s="61" t="s">
        <v>2881</v>
      </c>
      <c r="D1253" s="60" t="s">
        <v>347</v>
      </c>
      <c r="E1253" s="60" t="s">
        <v>2900</v>
      </c>
      <c r="F1253" s="60" t="s">
        <v>347</v>
      </c>
      <c r="G1253" s="60" t="s">
        <v>2901</v>
      </c>
      <c r="H1253" s="64" t="s">
        <v>940</v>
      </c>
      <c r="I1253" s="63" t="s">
        <v>2908</v>
      </c>
      <c r="J1253" s="53"/>
      <c r="K1253" s="53"/>
      <c r="L1253" s="53"/>
      <c r="M1253" s="53"/>
      <c r="N1253" s="53"/>
      <c r="O1253" s="53"/>
      <c r="P1253" s="53"/>
      <c r="Q1253" s="53"/>
      <c r="R1253" s="53"/>
      <c r="S1253" s="53"/>
      <c r="T1253" s="53"/>
      <c r="U1253" s="53"/>
      <c r="V1253" s="53"/>
      <c r="W1253" s="53"/>
      <c r="X1253" s="53"/>
      <c r="Y1253" s="53"/>
      <c r="Z1253" s="53"/>
    </row>
    <row r="1254" spans="1:26" ht="12.75" customHeight="1">
      <c r="A1254" s="53"/>
      <c r="B1254" s="60" t="s">
        <v>2728</v>
      </c>
      <c r="C1254" s="61" t="s">
        <v>2881</v>
      </c>
      <c r="D1254" s="60" t="s">
        <v>347</v>
      </c>
      <c r="E1254" s="60" t="s">
        <v>2900</v>
      </c>
      <c r="F1254" s="60" t="s">
        <v>2909</v>
      </c>
      <c r="G1254" s="60" t="s">
        <v>2910</v>
      </c>
      <c r="H1254" s="64"/>
      <c r="I1254" s="63"/>
      <c r="J1254" s="53"/>
      <c r="K1254" s="53"/>
      <c r="L1254" s="53"/>
      <c r="M1254" s="53"/>
      <c r="N1254" s="53"/>
      <c r="O1254" s="53"/>
      <c r="P1254" s="53"/>
      <c r="Q1254" s="53"/>
      <c r="R1254" s="53"/>
      <c r="S1254" s="53"/>
      <c r="T1254" s="53"/>
      <c r="U1254" s="53"/>
      <c r="V1254" s="53"/>
      <c r="W1254" s="53"/>
      <c r="X1254" s="53"/>
      <c r="Y1254" s="53"/>
      <c r="Z1254" s="53"/>
    </row>
    <row r="1255" spans="1:26" ht="12.75" customHeight="1">
      <c r="A1255" s="53"/>
      <c r="B1255" s="60" t="s">
        <v>2728</v>
      </c>
      <c r="C1255" s="61" t="s">
        <v>2881</v>
      </c>
      <c r="D1255" s="60" t="s">
        <v>347</v>
      </c>
      <c r="E1255" s="60" t="s">
        <v>2900</v>
      </c>
      <c r="F1255" s="60" t="s">
        <v>2911</v>
      </c>
      <c r="G1255" s="60" t="s">
        <v>2912</v>
      </c>
      <c r="H1255" s="64"/>
      <c r="I1255" s="63"/>
      <c r="J1255" s="53"/>
      <c r="K1255" s="53"/>
      <c r="L1255" s="53"/>
      <c r="M1255" s="53"/>
      <c r="N1255" s="53"/>
      <c r="O1255" s="53"/>
      <c r="P1255" s="53"/>
      <c r="Q1255" s="53"/>
      <c r="R1255" s="53"/>
      <c r="S1255" s="53"/>
      <c r="T1255" s="53"/>
      <c r="U1255" s="53"/>
      <c r="V1255" s="53"/>
      <c r="W1255" s="53"/>
      <c r="X1255" s="53"/>
      <c r="Y1255" s="53"/>
      <c r="Z1255" s="53"/>
    </row>
  </sheetData>
  <autoFilter ref="B5:I1255" xr:uid="{00000000-0009-0000-0000-000005000000}"/>
  <mergeCells count="10">
    <mergeCell ref="I1:I4"/>
    <mergeCell ref="K1:M1"/>
    <mergeCell ref="K2:M5"/>
    <mergeCell ref="B1:B4"/>
    <mergeCell ref="C1:C4"/>
    <mergeCell ref="D1:D4"/>
    <mergeCell ref="E1:E4"/>
    <mergeCell ref="F1:F4"/>
    <mergeCell ref="G1:G4"/>
    <mergeCell ref="H1:H4"/>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2</vt:i4>
      </vt:variant>
    </vt:vector>
  </HeadingPairs>
  <TitlesOfParts>
    <vt:vector size="11" baseType="lpstr">
      <vt:lpstr>VALORES</vt:lpstr>
      <vt:lpstr>1. INSTRUCCIONES</vt:lpstr>
      <vt:lpstr>2. AMENAZA_CLIMÁTICA</vt:lpstr>
      <vt:lpstr>2.1 AMZ_Detalle</vt:lpstr>
      <vt:lpstr>3. RIESGO_C_ACTUAL</vt:lpstr>
      <vt:lpstr>4. RIESGO_PLAN_RESILIENCIA</vt:lpstr>
      <vt:lpstr>Anex_VUL_SocEC</vt:lpstr>
      <vt:lpstr>Anex_SCRIPT</vt:lpstr>
      <vt:lpstr>COD_GAD</vt:lpstr>
      <vt:lpstr>'2.1 AMZ_Detalle'!CONSECUENCIA</vt:lpstr>
      <vt:lpstr>CONSECUENCIA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Rosa Ana</dc:creator>
  <cp:lastModifiedBy>Diego Quishpe Landeta</cp:lastModifiedBy>
  <cp:lastPrinted>2025-09-07T16:24:00Z</cp:lastPrinted>
  <dcterms:created xsi:type="dcterms:W3CDTF">2019-04-22T16:04:01Z</dcterms:created>
  <dcterms:modified xsi:type="dcterms:W3CDTF">2025-09-09T02:28:29Z</dcterms:modified>
</cp:coreProperties>
</file>