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 general scripts\"/>
    </mc:Choice>
  </mc:AlternateContent>
  <xr:revisionPtr revIDLastSave="0" documentId="13_ncr:1_{7FF6E738-0D28-40AB-A392-F48CB0AFBAFA}" xr6:coauthVersionLast="45" xr6:coauthVersionMax="45" xr10:uidLastSave="{00000000-0000-0000-0000-000000000000}"/>
  <bookViews>
    <workbookView xWindow="-28920" yWindow="2835" windowWidth="29040" windowHeight="16440" xr2:uid="{457A4CCA-6024-471C-AD07-FEDBCA34C526}"/>
  </bookViews>
  <sheets>
    <sheet name="Monte Carlo" sheetId="9" r:id="rId1"/>
    <sheet name="Hypothesis Testing" sheetId="1" r:id="rId2"/>
    <sheet name="Proportion - Two Sample" sheetId="4" r:id="rId3"/>
    <sheet name="Frequency" sheetId="2" r:id="rId4"/>
    <sheet name="Freq - Catgoricala" sheetId="3" r:id="rId5"/>
    <sheet name="Regression" sheetId="5" r:id="rId6"/>
    <sheet name="Z-score" sheetId="6" r:id="rId7"/>
    <sheet name="Central Limit Theorem" sheetId="7" r:id="rId8"/>
    <sheet name="Confidence Interval" sheetId="8" r:id="rId9"/>
  </sheets>
  <definedNames>
    <definedName name="_xlnm._FilterDatabase" localSheetId="4" hidden="1">'Freq - Catgoricala'!$A$1:$A$25</definedName>
    <definedName name="profit">'Monte Carlo'!$I$4:$I$503</definedName>
    <definedName name="_xlnm.Extract" localSheetId="4">'Freq - Catgoricala'!$C$2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9" l="1"/>
  <c r="D8" i="9"/>
  <c r="B8" i="9"/>
  <c r="F8" i="9" l="1"/>
  <c r="I4" i="9" s="1"/>
  <c r="B16" i="9" s="1"/>
  <c r="D26" i="8"/>
  <c r="K23" i="8"/>
  <c r="H3" i="8"/>
  <c r="H4" i="8"/>
  <c r="H5" i="8"/>
  <c r="H6" i="8"/>
  <c r="H7" i="8"/>
  <c r="H8" i="8"/>
  <c r="K2" i="8" s="1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2" i="8"/>
  <c r="K9" i="8"/>
  <c r="D14" i="8"/>
  <c r="D6" i="8"/>
  <c r="D8" i="8" s="1"/>
  <c r="D4" i="8"/>
  <c r="D2" i="8"/>
  <c r="D13" i="8" s="1"/>
  <c r="D16" i="8" s="1"/>
  <c r="D20" i="8" s="1"/>
  <c r="K9" i="7"/>
  <c r="H9" i="7"/>
  <c r="I6" i="7"/>
  <c r="J6" i="7"/>
  <c r="K6" i="7"/>
  <c r="L6" i="7"/>
  <c r="H8" i="7"/>
  <c r="H6" i="7"/>
  <c r="I5" i="7"/>
  <c r="J5" i="7"/>
  <c r="K5" i="7"/>
  <c r="L5" i="7"/>
  <c r="H5" i="7"/>
  <c r="B13" i="9" l="1"/>
  <c r="B14" i="9"/>
  <c r="B11" i="9"/>
  <c r="B12" i="9"/>
  <c r="K5" i="8"/>
  <c r="K11" i="8" s="1"/>
  <c r="K12" i="8" s="1"/>
  <c r="K15" i="8" s="1"/>
  <c r="K3" i="8"/>
  <c r="D19" i="8"/>
  <c r="K16" i="8" l="1"/>
  <c r="I2" i="6" l="1"/>
  <c r="H2" i="6"/>
  <c r="E4" i="6"/>
  <c r="F5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3" i="6"/>
  <c r="C2" i="6"/>
  <c r="F2" i="6" l="1"/>
  <c r="E3" i="6"/>
  <c r="E2" i="6"/>
  <c r="E4" i="3" l="1"/>
  <c r="E5" i="3"/>
  <c r="E3" i="3"/>
  <c r="E40" i="1"/>
  <c r="E39" i="1"/>
  <c r="E37" i="1"/>
  <c r="E35" i="1"/>
  <c r="E34" i="1"/>
  <c r="E3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1" i="1"/>
  <c r="D2" i="2" l="1" a="1"/>
  <c r="D6" i="2" s="1"/>
  <c r="E6" i="2" s="1"/>
  <c r="H2" i="2"/>
  <c r="D11" i="2" l="1"/>
  <c r="E11" i="2" s="1"/>
  <c r="D3" i="2"/>
  <c r="E3" i="2" s="1"/>
  <c r="D4" i="2"/>
  <c r="E4" i="2" s="1"/>
  <c r="D10" i="2"/>
  <c r="E10" i="2" s="1"/>
  <c r="D5" i="2"/>
  <c r="E5" i="2" s="1"/>
  <c r="D8" i="2"/>
  <c r="E8" i="2" s="1"/>
  <c r="D2" i="2"/>
  <c r="E2" i="2" s="1"/>
  <c r="D7" i="2"/>
  <c r="E7" i="2" s="1"/>
  <c r="D9" i="2"/>
  <c r="E9" i="2" s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1" i="1"/>
  <c r="M11" i="1"/>
  <c r="N9" i="1"/>
  <c r="L10" i="1"/>
  <c r="E3" i="1"/>
  <c r="G4" i="1" s="1"/>
</calcChain>
</file>

<file path=xl/sharedStrings.xml><?xml version="1.0" encoding="utf-8"?>
<sst xmlns="http://schemas.openxmlformats.org/spreadsheetml/2006/main" count="208" uniqueCount="136">
  <si>
    <t>t-检验: 双样本异方差假设</t>
  </si>
  <si>
    <t>变量 1</t>
  </si>
  <si>
    <t>变量 2</t>
  </si>
  <si>
    <t>平均</t>
  </si>
  <si>
    <t>方差</t>
  </si>
  <si>
    <t>观测值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</si>
  <si>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</si>
  <si>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</si>
  <si>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</si>
  <si>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</si>
  <si>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</si>
  <si>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</si>
  <si>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</si>
  <si>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mean diff</t>
  </si>
  <si>
    <t>t value</t>
  </si>
  <si>
    <t>standard error</t>
  </si>
  <si>
    <t>Margin error</t>
  </si>
  <si>
    <t xml:space="preserve">Lower </t>
  </si>
  <si>
    <t>Upper</t>
  </si>
  <si>
    <t>`</t>
  </si>
  <si>
    <t>data</t>
  </si>
  <si>
    <t>bins</t>
  </si>
  <si>
    <t>frequency</t>
  </si>
  <si>
    <t>Count</t>
  </si>
  <si>
    <t>Relative  Freq</t>
  </si>
  <si>
    <t>A</t>
  </si>
  <si>
    <t>B</t>
  </si>
  <si>
    <t>c</t>
  </si>
  <si>
    <t>接收</t>
  </si>
  <si>
    <t>其他</t>
  </si>
  <si>
    <t>频率</t>
  </si>
  <si>
    <t>0.1</t>
  </si>
  <si>
    <t>标准误差</t>
  </si>
  <si>
    <t>中位数</t>
  </si>
  <si>
    <t>众数</t>
  </si>
  <si>
    <t>标准差</t>
  </si>
  <si>
    <t>峰度</t>
  </si>
  <si>
    <t>偏度</t>
  </si>
  <si>
    <t>区域</t>
  </si>
  <si>
    <t>最小值</t>
  </si>
  <si>
    <t>最大值</t>
  </si>
  <si>
    <t>求和</t>
  </si>
  <si>
    <t>观测数</t>
  </si>
  <si>
    <t>置信度(95.0%)</t>
  </si>
  <si>
    <t>Input</t>
  </si>
  <si>
    <t>Count of events in sample 1</t>
  </si>
  <si>
    <t>Sample 1 size</t>
  </si>
  <si>
    <t>Count of events in sample 2</t>
  </si>
  <si>
    <t>Sample 2 size</t>
  </si>
  <si>
    <t>Significance level</t>
  </si>
  <si>
    <t>hypothesized differencee</t>
  </si>
  <si>
    <t>Have to do this one by one</t>
  </si>
  <si>
    <t>X</t>
  </si>
  <si>
    <t>Y</t>
  </si>
  <si>
    <t>点</t>
  </si>
  <si>
    <t>列1</t>
  </si>
  <si>
    <t>排位</t>
  </si>
  <si>
    <t>百分比</t>
  </si>
  <si>
    <t>SUMMARY OUTPUT</t>
  </si>
  <si>
    <t>回归统计</t>
  </si>
  <si>
    <t>Multiple R</t>
  </si>
  <si>
    <t>R Square</t>
  </si>
  <si>
    <t>Adjusted R Square</t>
  </si>
  <si>
    <t>方差分析</t>
  </si>
  <si>
    <t>回归分析</t>
  </si>
  <si>
    <t>残差</t>
  </si>
  <si>
    <t>总计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</si>
  <si>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</si>
  <si>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</si>
  <si>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</si>
  <si>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</si>
  <si>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</si>
  <si>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</si>
  <si>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</si>
  <si>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</si>
  <si>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</si>
  <si>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</si>
  <si>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</si>
  <si>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</si>
  <si>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</si>
  <si>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</si>
  <si>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标准残差</t>
  </si>
  <si>
    <t>PROBABILITY OUTPUT</t>
  </si>
  <si>
    <t>百分比排位</t>
  </si>
  <si>
    <t>mean 5, stanard deviation 5</t>
  </si>
  <si>
    <t>Z-Score Calculator</t>
  </si>
  <si>
    <t>(x-mu)^2</t>
  </si>
  <si>
    <t>Standard Deviation
By Hand</t>
  </si>
  <si>
    <t>Sample 1</t>
  </si>
  <si>
    <t>Sample 2</t>
  </si>
  <si>
    <t>Sample 3</t>
  </si>
  <si>
    <t>Sample 4</t>
  </si>
  <si>
    <t>Sample 5</t>
  </si>
  <si>
    <t>Sample 1 Mean</t>
  </si>
  <si>
    <t>Sample 2 Mean</t>
  </si>
  <si>
    <t>Sample 3 Mean</t>
  </si>
  <si>
    <t>Sample4 Mean</t>
  </si>
  <si>
    <t>Sample 5 Mean</t>
  </si>
  <si>
    <t>Standard Deviation</t>
  </si>
  <si>
    <t>Mean of Sample Mean</t>
  </si>
  <si>
    <t>Standard Deviation of Sample Mean
(Standard Error)</t>
  </si>
  <si>
    <t>Population Mean</t>
  </si>
  <si>
    <t>Standard Error
(Calculated with Population STD DEV)</t>
  </si>
  <si>
    <t>Sample Size</t>
  </si>
  <si>
    <t>Mean</t>
  </si>
  <si>
    <t>STD DEV</t>
  </si>
  <si>
    <t>STD Error</t>
  </si>
  <si>
    <t>Confidence level</t>
  </si>
  <si>
    <t>T-distribution</t>
  </si>
  <si>
    <t>Z-score</t>
  </si>
  <si>
    <t>Lower Bound</t>
  </si>
  <si>
    <t>Upper Bound</t>
  </si>
  <si>
    <t>Confidence Interval:</t>
  </si>
  <si>
    <t>Margin of Error</t>
  </si>
  <si>
    <t>Critical Value:</t>
  </si>
  <si>
    <t>Sample Proportion</t>
  </si>
  <si>
    <t>Sum Up</t>
  </si>
  <si>
    <t>Proportion Up</t>
  </si>
  <si>
    <t>Greater than 5?</t>
  </si>
  <si>
    <t>Sample Size Calculator</t>
  </si>
  <si>
    <t>Desired Error</t>
  </si>
  <si>
    <t>Monte Carlo Simulation using What If Analysis</t>
  </si>
  <si>
    <t>Revenue</t>
  </si>
  <si>
    <t>Fixed Cost</t>
  </si>
  <si>
    <t>Variable Cost</t>
  </si>
  <si>
    <t xml:space="preserve">Expected </t>
  </si>
  <si>
    <t>St.Dev.</t>
  </si>
  <si>
    <t>1st Simulation</t>
  </si>
  <si>
    <t>Profit</t>
  </si>
  <si>
    <t>Trial</t>
  </si>
  <si>
    <t>Profits</t>
  </si>
  <si>
    <t>mean</t>
  </si>
  <si>
    <t>sd</t>
  </si>
  <si>
    <t>min</t>
  </si>
  <si>
    <t>max</t>
  </si>
  <si>
    <t>risk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</si>
</sst>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2" xfId="0" applyFont="1" applyFill="1" applyBorder="1" applyAlignment="1">
      <alignment horizontal="centerContinuous"/>
    </xf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1" applyNumberFormat="1" applyFont="1"/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Frequency!$D$18:$D$23</c:f>
              <c:strCache>
                <c:ptCount val="6"/>
                <c:pt idx="0">
                  <c:v>0.014572091</c:v>
                </c:pt>
                <c:pt idx="1">
                  <c:v>0.205463049</c:v>
                </c:pt>
                <c:pt idx="2">
                  <c:v>0.396354007</c:v>
                </c:pt>
                <c:pt idx="3">
                  <c:v>0.587244965</c:v>
                </c:pt>
                <c:pt idx="4">
                  <c:v>0.778135923</c:v>
                </c:pt>
                <c:pt idx="5">
                  <c:v>其他</c:v>
                </c:pt>
              </c:strCache>
            </c:strRef>
          </c:cat>
          <c:val>
            <c:numRef>
              <c:f>Frequency!$E$18:$E$23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6-4F6E-82EF-133A2E4F8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263944"/>
        <c:axId val="711266568"/>
      </c:barChart>
      <c:catAx>
        <c:axId val="71126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266568"/>
        <c:crosses val="autoZero"/>
        <c:auto val="1"/>
        <c:lblAlgn val="ctr"/>
        <c:lblOffset val="100"/>
        <c:noMultiLvlLbl val="0"/>
      </c:catAx>
      <c:valAx>
        <c:axId val="711266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263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Frequency!$D$32:$D$41</c:f>
              <c:strCach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其他</c:v>
                </c:pt>
              </c:strCache>
            </c:strRef>
          </c:cat>
          <c:val>
            <c:numRef>
              <c:f>Frequency!$E$32:$E$41</c:f>
              <c:numCache>
                <c:formatCode>General</c:formatCode>
                <c:ptCount val="10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F-45EB-B591-A03D57CC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458136"/>
        <c:axId val="849515248"/>
      </c:barChart>
      <c:catAx>
        <c:axId val="62245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0.1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515248"/>
        <c:crosses val="autoZero"/>
        <c:auto val="1"/>
        <c:lblAlgn val="ctr"/>
        <c:lblOffset val="100"/>
        <c:noMultiLvlLbl val="0"/>
      </c:catAx>
      <c:valAx>
        <c:axId val="84951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458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Regression!$N$37:$N$62</c:f>
              <c:numCache>
                <c:formatCode>General</c:formatCode>
                <c:ptCount val="26"/>
                <c:pt idx="0">
                  <c:v>-1.0890358062136452E-2</c:v>
                </c:pt>
                <c:pt idx="1">
                  <c:v>-0.36586794093772168</c:v>
                </c:pt>
                <c:pt idx="2">
                  <c:v>-0.163146767276942</c:v>
                </c:pt>
                <c:pt idx="3">
                  <c:v>-0.39195153890920931</c:v>
                </c:pt>
                <c:pt idx="4">
                  <c:v>-8.8213742737688339E-2</c:v>
                </c:pt>
                <c:pt idx="5">
                  <c:v>-8.0678677363684392E-2</c:v>
                </c:pt>
                <c:pt idx="6">
                  <c:v>0.19792856233235456</c:v>
                </c:pt>
                <c:pt idx="7">
                  <c:v>-6.6941084563732378E-2</c:v>
                </c:pt>
                <c:pt idx="8">
                  <c:v>0.11371310210629093</c:v>
                </c:pt>
                <c:pt idx="9">
                  <c:v>0.33151531743830276</c:v>
                </c:pt>
                <c:pt idx="10">
                  <c:v>-4.841550644092929E-2</c:v>
                </c:pt>
                <c:pt idx="11">
                  <c:v>-0.31939077660270232</c:v>
                </c:pt>
                <c:pt idx="12">
                  <c:v>0.45344280260782788</c:v>
                </c:pt>
                <c:pt idx="13">
                  <c:v>-2.8610755672952459E-2</c:v>
                </c:pt>
                <c:pt idx="14">
                  <c:v>0.33236165936952455</c:v>
                </c:pt>
                <c:pt idx="15">
                  <c:v>0.20178036147965739</c:v>
                </c:pt>
                <c:pt idx="16">
                  <c:v>-0.22992601799302248</c:v>
                </c:pt>
                <c:pt idx="17">
                  <c:v>-0.22817303195219907</c:v>
                </c:pt>
                <c:pt idx="18">
                  <c:v>0.52115772029641216</c:v>
                </c:pt>
                <c:pt idx="19">
                  <c:v>0.48792995703703279</c:v>
                </c:pt>
                <c:pt idx="20">
                  <c:v>-5.7226358011526313E-2</c:v>
                </c:pt>
                <c:pt idx="21">
                  <c:v>0.17764311710603953</c:v>
                </c:pt>
                <c:pt idx="22">
                  <c:v>-0.39848456449270842</c:v>
                </c:pt>
                <c:pt idx="23">
                  <c:v>-0.23944496538407078</c:v>
                </c:pt>
                <c:pt idx="24">
                  <c:v>0.18315876780988383</c:v>
                </c:pt>
                <c:pt idx="25">
                  <c:v>-0.28326928118209194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9-466F-A626-D64685EFF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28896"/>
        <c:axId val="590029224"/>
      </c:scatterChart>
      <c:valAx>
        <c:axId val="5900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9224"/>
        <c:crosses val="autoZero"/>
        <c:crossBetween val="midCat"/>
      </c:valAx>
      <c:valAx>
        <c:axId val="590029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layout>
        <c:manualLayout>
          <c:xMode val="edge"/>
          <c:yMode val="edge"/>
          <c:x val="0.23884541776028001"/>
          <c:y val="0.65346534653465349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Regression!$B$2:$B$27</c:f>
              <c:numCache>
                <c:formatCode>General</c:formatCode>
                <c:ptCount val="26"/>
                <c:pt idx="0">
                  <c:v>1.0969010842209457</c:v>
                </c:pt>
                <c:pt idx="1">
                  <c:v>0.97142141016339134</c:v>
                </c:pt>
                <c:pt idx="2">
                  <c:v>0.97953672795690916</c:v>
                </c:pt>
                <c:pt idx="3">
                  <c:v>0.68928094902310588</c:v>
                </c:pt>
                <c:pt idx="4">
                  <c:v>1.0495873046189517</c:v>
                </c:pt>
                <c:pt idx="5">
                  <c:v>0.64041958740496552</c:v>
                </c:pt>
                <c:pt idx="6">
                  <c:v>1.5631679993462986</c:v>
                </c:pt>
                <c:pt idx="7">
                  <c:v>1.4148618548557481</c:v>
                </c:pt>
                <c:pt idx="8">
                  <c:v>1.1178752331864203</c:v>
                </c:pt>
                <c:pt idx="9">
                  <c:v>1.2284808208944762</c:v>
                </c:pt>
                <c:pt idx="10">
                  <c:v>0.61688154764871417</c:v>
                </c:pt>
                <c:pt idx="11">
                  <c:v>0.82181208836724629</c:v>
                </c:pt>
                <c:pt idx="12">
                  <c:v>1.8008670376885461</c:v>
                </c:pt>
                <c:pt idx="13">
                  <c:v>0.94060310124141511</c:v>
                </c:pt>
                <c:pt idx="14">
                  <c:v>1.1185488469335105</c:v>
                </c:pt>
                <c:pt idx="15">
                  <c:v>1.4990874137307983</c:v>
                </c:pt>
                <c:pt idx="16">
                  <c:v>1.0202223936748935</c:v>
                </c:pt>
                <c:pt idx="17">
                  <c:v>1.0495552010786819</c:v>
                </c:pt>
                <c:pt idx="18">
                  <c:v>1.8027380759150815</c:v>
                </c:pt>
                <c:pt idx="19">
                  <c:v>1.5455343326159887</c:v>
                </c:pt>
                <c:pt idx="20">
                  <c:v>0.77092410910155162</c:v>
                </c:pt>
                <c:pt idx="21">
                  <c:v>1.2272035475573038</c:v>
                </c:pt>
                <c:pt idx="22">
                  <c:v>0.84243809629333333</c:v>
                </c:pt>
                <c:pt idx="23">
                  <c:v>0.91578300937398438</c:v>
                </c:pt>
                <c:pt idx="24">
                  <c:v>1.2211778604806129</c:v>
                </c:pt>
                <c:pt idx="25">
                  <c:v>0.37025833250022255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F-4549-988A-D5090A1C371A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Regression!$M$37:$M$62</c:f>
              <c:numCache>
                <c:formatCode>General</c:formatCode>
                <c:ptCount val="26"/>
                <c:pt idx="0">
                  <c:v>1.1077914422830821</c:v>
                </c:pt>
                <c:pt idx="1">
                  <c:v>1.337289351101113</c:v>
                </c:pt>
                <c:pt idx="2">
                  <c:v>1.1426834952338512</c:v>
                </c:pt>
                <c:pt idx="3">
                  <c:v>1.0812324879323152</c:v>
                </c:pt>
                <c:pt idx="4">
                  <c:v>1.13780104735664</c:v>
                </c:pt>
                <c:pt idx="5">
                  <c:v>0.72109826476864991</c:v>
                </c:pt>
                <c:pt idx="6">
                  <c:v>1.365239437013944</c:v>
                </c:pt>
                <c:pt idx="7">
                  <c:v>1.4818029394194805</c:v>
                </c:pt>
                <c:pt idx="8">
                  <c:v>1.0041621310801294</c:v>
                </c:pt>
                <c:pt idx="9">
                  <c:v>0.89696550345617343</c:v>
                </c:pt>
                <c:pt idx="10">
                  <c:v>0.66529705408964346</c:v>
                </c:pt>
                <c:pt idx="11">
                  <c:v>1.1412028649699486</c:v>
                </c:pt>
                <c:pt idx="12">
                  <c:v>1.3474242350807182</c:v>
                </c:pt>
                <c:pt idx="13">
                  <c:v>0.96921385691436757</c:v>
                </c:pt>
                <c:pt idx="14">
                  <c:v>0.78618718756398598</c:v>
                </c:pt>
                <c:pt idx="15">
                  <c:v>1.297307052251141</c:v>
                </c:pt>
                <c:pt idx="16">
                  <c:v>1.250148411667916</c:v>
                </c:pt>
                <c:pt idx="17">
                  <c:v>1.277728233030881</c:v>
                </c:pt>
                <c:pt idx="18">
                  <c:v>1.2815803556186693</c:v>
                </c:pt>
                <c:pt idx="19">
                  <c:v>1.0576043755789559</c:v>
                </c:pt>
                <c:pt idx="20">
                  <c:v>0.82815046711307794</c:v>
                </c:pt>
                <c:pt idx="21">
                  <c:v>1.0495604304512642</c:v>
                </c:pt>
                <c:pt idx="22">
                  <c:v>1.2409226607860417</c:v>
                </c:pt>
                <c:pt idx="23">
                  <c:v>1.1552279747580552</c:v>
                </c:pt>
                <c:pt idx="24">
                  <c:v>1.0380190926707291</c:v>
                </c:pt>
                <c:pt idx="25">
                  <c:v>0.65352761368231449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F-4549-988A-D5090A1C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33784"/>
        <c:axId val="606236408"/>
      </c:scatterChart>
      <c:valAx>
        <c:axId val="60623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236408"/>
        <c:crosses val="autoZero"/>
        <c:crossBetween val="midCat"/>
      </c:valAx>
      <c:valAx>
        <c:axId val="606236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233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Regression!$Q$37:$Q$62</c:f>
              <c:numCache>
                <c:formatCode>General</c:formatCode>
                <c:ptCount val="26"/>
                <c:pt idx="0">
                  <c:v>1.9230769230769231</c:v>
                </c:pt>
                <c:pt idx="1">
                  <c:v>5.7692307692307692</c:v>
                </c:pt>
                <c:pt idx="2">
                  <c:v>9.615384615384615</c:v>
                </c:pt>
                <c:pt idx="3">
                  <c:v>13.461538461538462</c:v>
                </c:pt>
                <c:pt idx="4">
                  <c:v>17.307692307692307</c:v>
                </c:pt>
                <c:pt idx="5">
                  <c:v>21.153846153846153</c:v>
                </c:pt>
                <c:pt idx="6">
                  <c:v>25</c:v>
                </c:pt>
                <c:pt idx="7">
                  <c:v>28.846153846153847</c:v>
                </c:pt>
                <c:pt idx="8">
                  <c:v>32.692307692307693</c:v>
                </c:pt>
                <c:pt idx="9">
                  <c:v>36.538461538461533</c:v>
                </c:pt>
                <c:pt idx="10">
                  <c:v>40.38461538461538</c:v>
                </c:pt>
                <c:pt idx="11">
                  <c:v>44.230769230769226</c:v>
                </c:pt>
                <c:pt idx="12">
                  <c:v>48.076923076923073</c:v>
                </c:pt>
                <c:pt idx="13">
                  <c:v>51.92307692307692</c:v>
                </c:pt>
                <c:pt idx="14">
                  <c:v>55.769230769230766</c:v>
                </c:pt>
                <c:pt idx="15">
                  <c:v>59.615384615384613</c:v>
                </c:pt>
                <c:pt idx="16">
                  <c:v>63.46153846153846</c:v>
                </c:pt>
                <c:pt idx="17">
                  <c:v>67.307692307692307</c:v>
                </c:pt>
                <c:pt idx="18">
                  <c:v>71.153846153846146</c:v>
                </c:pt>
                <c:pt idx="19">
                  <c:v>75</c:v>
                </c:pt>
                <c:pt idx="20">
                  <c:v>78.84615384615384</c:v>
                </c:pt>
                <c:pt idx="21">
                  <c:v>82.692307692307693</c:v>
                </c:pt>
                <c:pt idx="22">
                  <c:v>86.538461538461533</c:v>
                </c:pt>
                <c:pt idx="23">
                  <c:v>90.384615384615387</c:v>
                </c:pt>
                <c:pt idx="24">
                  <c:v>94.230769230769226</c:v>
                </c:pt>
                <c:pt idx="25">
                  <c:v>98.07692307692308</c:v>
                </c:pt>
              </c:numCache>
            </c:numRef>
          </c:xVal>
          <c:yVal>
            <c:numRef>
              <c:f>Regression!$R$37:$R$62</c:f>
              <c:numCache>
                <c:formatCode>General</c:formatCode>
                <c:ptCount val="26"/>
                <c:pt idx="0">
                  <c:v>0.37025833250022255</c:v>
                </c:pt>
                <c:pt idx="1">
                  <c:v>0.61688154764871417</c:v>
                </c:pt>
                <c:pt idx="2">
                  <c:v>0.64041958740496552</c:v>
                </c:pt>
                <c:pt idx="3">
                  <c:v>0.68928094902310588</c:v>
                </c:pt>
                <c:pt idx="4">
                  <c:v>0.77092410910155162</c:v>
                </c:pt>
                <c:pt idx="5">
                  <c:v>0.82181208836724629</c:v>
                </c:pt>
                <c:pt idx="6">
                  <c:v>0.84243809629333333</c:v>
                </c:pt>
                <c:pt idx="7">
                  <c:v>0.91578300937398438</c:v>
                </c:pt>
                <c:pt idx="8">
                  <c:v>0.94060310124141511</c:v>
                </c:pt>
                <c:pt idx="9">
                  <c:v>0.97142141016339134</c:v>
                </c:pt>
                <c:pt idx="10">
                  <c:v>0.97953672795690916</c:v>
                </c:pt>
                <c:pt idx="11">
                  <c:v>1.0202223936748935</c:v>
                </c:pt>
                <c:pt idx="12">
                  <c:v>1.0495552010786819</c:v>
                </c:pt>
                <c:pt idx="13">
                  <c:v>1.0495873046189517</c:v>
                </c:pt>
                <c:pt idx="14">
                  <c:v>1.0969010842209457</c:v>
                </c:pt>
                <c:pt idx="15">
                  <c:v>1.1178752331864203</c:v>
                </c:pt>
                <c:pt idx="16">
                  <c:v>1.1185488469335105</c:v>
                </c:pt>
                <c:pt idx="17">
                  <c:v>1.2211778604806129</c:v>
                </c:pt>
                <c:pt idx="18">
                  <c:v>1.2272035475573038</c:v>
                </c:pt>
                <c:pt idx="19">
                  <c:v>1.2284808208944762</c:v>
                </c:pt>
                <c:pt idx="20">
                  <c:v>1.4148618548557481</c:v>
                </c:pt>
                <c:pt idx="21">
                  <c:v>1.4990874137307983</c:v>
                </c:pt>
                <c:pt idx="22">
                  <c:v>1.5455343326159887</c:v>
                </c:pt>
                <c:pt idx="23">
                  <c:v>1.5631679993462986</c:v>
                </c:pt>
                <c:pt idx="24">
                  <c:v>1.8008670376885461</c:v>
                </c:pt>
                <c:pt idx="25">
                  <c:v>1.8027380759150815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8-403C-B056-72EDCCBEC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28896"/>
        <c:axId val="590033488"/>
      </c:scatterChart>
      <c:valAx>
        <c:axId val="5900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33488"/>
        <c:crosses val="autoZero"/>
        <c:crossBetween val="midCat"/>
      </c:valAx>
      <c:valAx>
        <c:axId val="590033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12</xdr:row>
      <xdr:rowOff>95250</xdr:rowOff>
    </xdr:from>
    <xdr:to>
      <xdr:col>13</xdr:col>
      <xdr:colOff>476249</xdr:colOff>
      <xdr:row>26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97792E-FEED-4138-90A3-492EC5ED4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238124</xdr:colOff>
      <xdr:row>27</xdr:row>
      <xdr:rowOff>180975</xdr:rowOff>
    </xdr:from>
    <xdr:to>
      <xdr:col>17</xdr:col>
      <xdr:colOff>19050</xdr:colOff>
      <xdr:row>40</xdr:row>
      <xdr:rowOff>180975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6EFA24-3B2B-4C92-988F-6EF879162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10</xdr:row>
      <xdr:rowOff>28575</xdr:rowOff>
    </xdr:from>
    <xdr:to>
      <xdr:col>24</xdr:col>
      <xdr:colOff>542925</xdr:colOff>
      <xdr:row>20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9FBD6C-D16D-4B52-8A2A-6E0096900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581025</xdr:colOff>
      <xdr:row>19</xdr:row>
      <xdr:rowOff>171450</xdr:rowOff>
    </xdr:from>
    <xdr:to>
      <xdr:col>26</xdr:col>
      <xdr:colOff>581025</xdr:colOff>
      <xdr:row>29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B8AFDE1-69DB-496E-A848-CD6A5504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600075</xdr:colOff>
      <xdr:row>32</xdr:row>
      <xdr:rowOff>85725</xdr:rowOff>
    </xdr:from>
    <xdr:to>
      <xdr:col>26</xdr:col>
      <xdr:colOff>600075</xdr:colOff>
      <xdr:row>42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FEBAD3A-E6CF-4A31-84F9-1A445B87A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1E85-484C-4A89-9818-7B03116341DF}">
  <dimension ref="A1:I503"/>
  <sheetViews>
    <sheetView tabSelected="1" workbookViewId="0">
      <selection activeCell="M11" sqref="M11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10.140625" bestFit="1" customWidth="1"/>
    <col min="4" max="4" width="12.7109375" bestFit="1" customWidth="1"/>
    <col min="6" max="6" width="6.5703125" bestFit="1" customWidth="1"/>
    <col min="8" max="8" width="4.85546875" bestFit="1" customWidth="1"/>
  </cols>
  <sheetData>
    <row r="1" spans="1:9" x14ac:dyDescent="0.25">
      <c r="A1" s="12" t="s">
        <v>121</v>
      </c>
      <c r="B1" s="12"/>
      <c r="C1" s="12"/>
      <c r="D1" s="12"/>
      <c r="E1" s="12"/>
      <c r="F1" s="12"/>
    </row>
    <row r="3" spans="1:9" x14ac:dyDescent="0.25">
      <c r="H3" t="s">
        <v>129</v>
      </c>
      <c r="I3" t="s">
        <v>130</v>
      </c>
    </row>
    <row r="4" spans="1:9" x14ac:dyDescent="0.25">
      <c r="B4" t="s">
        <v>122</v>
      </c>
      <c r="C4" t="s">
        <v>123</v>
      </c>
      <c r="D4" t="s">
        <v>124</v>
      </c>
      <c r="H4">
        <v>1</v>
      </c>
      <c r="I4" s="13">
        <f ca="1">F8</f>
        <v>25925.181599153584</v>
      </c>
    </row>
    <row r="5" spans="1:9" x14ac:dyDescent="0.25">
      <c r="A5" t="s">
        <v>125</v>
      </c>
      <c r="B5" s="13">
        <v>194000</v>
      </c>
      <c r="C5" s="13">
        <v>60000</v>
      </c>
      <c r="D5" s="13">
        <v>100000</v>
      </c>
      <c r="H5">
        <v>2</v>
      </c>
      <c r="I5">
        <f t="dataTable" ref="I5:I503" dt2D="0" dtr="0" r1="K5" ca="1"/>
        <v>15251.309734368406</v>
      </c>
    </row>
    <row r="6" spans="1:9" x14ac:dyDescent="0.25">
      <c r="A6" t="s">
        <v>126</v>
      </c>
      <c r="B6" s="13">
        <v>15000</v>
      </c>
      <c r="C6" s="13">
        <v>4000</v>
      </c>
      <c r="D6" s="13">
        <v>40000</v>
      </c>
      <c r="H6">
        <v>3</v>
      </c>
      <c r="I6">
        <v>86764.004141084719</v>
      </c>
    </row>
    <row r="7" spans="1:9" x14ac:dyDescent="0.25">
      <c r="B7" s="13"/>
      <c r="C7" s="13"/>
      <c r="D7" s="13"/>
      <c r="F7" t="s">
        <v>128</v>
      </c>
      <c r="H7">
        <v>4</v>
      </c>
      <c r="I7">
        <v>-49645.986956358247</v>
      </c>
    </row>
    <row r="8" spans="1:9" x14ac:dyDescent="0.25">
      <c r="A8" t="s">
        <v>127</v>
      </c>
      <c r="B8" s="13">
        <f ca="1">_xlfn.NORM.INV(RAND(),B5,B6)</f>
        <v>177005.90020286801</v>
      </c>
      <c r="C8" s="13">
        <f t="shared" ref="C8:D8" ca="1" si="0">_xlfn.NORM.INV(RAND(),C5,C6)</f>
        <v>61504.403484410956</v>
      </c>
      <c r="D8" s="13">
        <f t="shared" ca="1" si="0"/>
        <v>89576.315119303472</v>
      </c>
      <c r="F8" s="13">
        <f ca="1">B8-C8-D8</f>
        <v>25925.181599153584</v>
      </c>
      <c r="H8">
        <v>5</v>
      </c>
      <c r="I8">
        <v>51570.953355202801</v>
      </c>
    </row>
    <row r="9" spans="1:9" x14ac:dyDescent="0.25">
      <c r="H9">
        <v>6</v>
      </c>
      <c r="I9">
        <v>85995.197299572683</v>
      </c>
    </row>
    <row r="10" spans="1:9" x14ac:dyDescent="0.25">
      <c r="H10">
        <v>7</v>
      </c>
      <c r="I10">
        <v>37127.303439882133</v>
      </c>
    </row>
    <row r="11" spans="1:9" x14ac:dyDescent="0.25">
      <c r="A11" t="s">
        <v>131</v>
      </c>
      <c r="B11">
        <f ca="1">AVERAGE(profit)</f>
        <v>35459.97856278476</v>
      </c>
      <c r="H11">
        <v>8</v>
      </c>
      <c r="I11">
        <v>-1436.0887755986769</v>
      </c>
    </row>
    <row r="12" spans="1:9" x14ac:dyDescent="0.25">
      <c r="A12" t="s">
        <v>132</v>
      </c>
      <c r="B12">
        <f ca="1">_xlfn.STDEV.P(profit)</f>
        <v>43931.92684343065</v>
      </c>
      <c r="H12">
        <v>9</v>
      </c>
      <c r="I12">
        <v>36587.82736867771</v>
      </c>
    </row>
    <row r="13" spans="1:9" x14ac:dyDescent="0.25">
      <c r="A13" t="s">
        <v>133</v>
      </c>
      <c r="B13">
        <f ca="1">MIN(profit)</f>
        <v>-124576.72184496289</v>
      </c>
      <c r="H13">
        <v>10</v>
      </c>
      <c r="I13">
        <v>12538.571690455588</v>
      </c>
    </row>
    <row r="14" spans="1:9" x14ac:dyDescent="0.25">
      <c r="A14" t="s">
        <v>134</v>
      </c>
      <c r="B14">
        <f ca="1">MAX(profit)</f>
        <v>151103.20773457375</v>
      </c>
      <c r="H14">
        <v>11</v>
      </c>
      <c r="I14">
        <v>27287.507733569335</v>
      </c>
    </row>
    <row r="15" spans="1:9" x14ac:dyDescent="0.25">
      <c r="H15">
        <v>12</v>
      </c>
      <c r="I15">
        <v>61623.585868895694</v>
      </c>
    </row>
    <row r="16" spans="1:9" x14ac:dyDescent="0.25">
      <c r="A16" t="s">
        <v>135</v>
      </c>
      <c r="B16" s="14">
        <f ca="1">COUNTIF(profit,"&lt;0")/500</f>
        <v>0.20799999999999999</v>
      </c>
      <c r="H16">
        <v>13</v>
      </c>
      <c r="I16">
        <v>-19425.882793568919</v>
      </c>
    </row>
    <row r="17" spans="8:9" x14ac:dyDescent="0.25">
      <c r="H17">
        <v>14</v>
      </c>
      <c r="I17">
        <v>120718.89900641689</v>
      </c>
    </row>
    <row r="18" spans="8:9" x14ac:dyDescent="0.25">
      <c r="H18">
        <v>15</v>
      </c>
      <c r="I18">
        <v>-10510.036475229412</v>
      </c>
    </row>
    <row r="19" spans="8:9" x14ac:dyDescent="0.25">
      <c r="H19">
        <v>16</v>
      </c>
      <c r="I19">
        <v>33896.752908144743</v>
      </c>
    </row>
    <row r="20" spans="8:9" x14ac:dyDescent="0.25">
      <c r="H20">
        <v>17</v>
      </c>
      <c r="I20">
        <v>10025.250273068668</v>
      </c>
    </row>
    <row r="21" spans="8:9" x14ac:dyDescent="0.25">
      <c r="H21">
        <v>18</v>
      </c>
      <c r="I21">
        <v>48195.928834188206</v>
      </c>
    </row>
    <row r="22" spans="8:9" x14ac:dyDescent="0.25">
      <c r="H22">
        <v>19</v>
      </c>
      <c r="I22">
        <v>139532.33989670785</v>
      </c>
    </row>
    <row r="23" spans="8:9" x14ac:dyDescent="0.25">
      <c r="H23">
        <v>20</v>
      </c>
      <c r="I23">
        <v>18527.483387132903</v>
      </c>
    </row>
    <row r="24" spans="8:9" x14ac:dyDescent="0.25">
      <c r="H24">
        <v>21</v>
      </c>
      <c r="I24">
        <v>19002.760419287515</v>
      </c>
    </row>
    <row r="25" spans="8:9" x14ac:dyDescent="0.25">
      <c r="H25">
        <v>22</v>
      </c>
      <c r="I25">
        <v>46168.942330062535</v>
      </c>
    </row>
    <row r="26" spans="8:9" x14ac:dyDescent="0.25">
      <c r="H26">
        <v>23</v>
      </c>
      <c r="I26">
        <v>31782.476026394957</v>
      </c>
    </row>
    <row r="27" spans="8:9" x14ac:dyDescent="0.25">
      <c r="H27">
        <v>24</v>
      </c>
      <c r="I27">
        <v>8296.3822944995773</v>
      </c>
    </row>
    <row r="28" spans="8:9" x14ac:dyDescent="0.25">
      <c r="H28">
        <v>25</v>
      </c>
      <c r="I28">
        <v>10233.562882722996</v>
      </c>
    </row>
    <row r="29" spans="8:9" x14ac:dyDescent="0.25">
      <c r="H29">
        <v>26</v>
      </c>
      <c r="I29">
        <v>51792.452440920984</v>
      </c>
    </row>
    <row r="30" spans="8:9" x14ac:dyDescent="0.25">
      <c r="H30">
        <v>27</v>
      </c>
      <c r="I30">
        <v>-2580.7984587091196</v>
      </c>
    </row>
    <row r="31" spans="8:9" x14ac:dyDescent="0.25">
      <c r="H31">
        <v>28</v>
      </c>
      <c r="I31">
        <v>50592.973727820412</v>
      </c>
    </row>
    <row r="32" spans="8:9" x14ac:dyDescent="0.25">
      <c r="H32">
        <v>29</v>
      </c>
      <c r="I32">
        <v>-5911.8107744666922</v>
      </c>
    </row>
    <row r="33" spans="8:9" x14ac:dyDescent="0.25">
      <c r="H33">
        <v>30</v>
      </c>
      <c r="I33">
        <v>94075.879247363599</v>
      </c>
    </row>
    <row r="34" spans="8:9" x14ac:dyDescent="0.25">
      <c r="H34">
        <v>31</v>
      </c>
      <c r="I34">
        <v>-31086.382785785914</v>
      </c>
    </row>
    <row r="35" spans="8:9" x14ac:dyDescent="0.25">
      <c r="H35">
        <v>32</v>
      </c>
      <c r="I35">
        <v>121971.72673038759</v>
      </c>
    </row>
    <row r="36" spans="8:9" x14ac:dyDescent="0.25">
      <c r="H36">
        <v>33</v>
      </c>
      <c r="I36">
        <v>49992.929407190677</v>
      </c>
    </row>
    <row r="37" spans="8:9" x14ac:dyDescent="0.25">
      <c r="H37">
        <v>34</v>
      </c>
      <c r="I37">
        <v>40072.818276282051</v>
      </c>
    </row>
    <row r="38" spans="8:9" x14ac:dyDescent="0.25">
      <c r="H38">
        <v>35</v>
      </c>
      <c r="I38">
        <v>75866.615818742066</v>
      </c>
    </row>
    <row r="39" spans="8:9" x14ac:dyDescent="0.25">
      <c r="H39">
        <v>36</v>
      </c>
      <c r="I39">
        <v>106438.23155206622</v>
      </c>
    </row>
    <row r="40" spans="8:9" x14ac:dyDescent="0.25">
      <c r="H40">
        <v>37</v>
      </c>
      <c r="I40">
        <v>33461.599750245849</v>
      </c>
    </row>
    <row r="41" spans="8:9" x14ac:dyDescent="0.25">
      <c r="H41">
        <v>38</v>
      </c>
      <c r="I41">
        <v>37546.492732412415</v>
      </c>
    </row>
    <row r="42" spans="8:9" x14ac:dyDescent="0.25">
      <c r="H42">
        <v>39</v>
      </c>
      <c r="I42">
        <v>50975.998788211597</v>
      </c>
    </row>
    <row r="43" spans="8:9" x14ac:dyDescent="0.25">
      <c r="H43">
        <v>40</v>
      </c>
      <c r="I43">
        <v>123275.56114051644</v>
      </c>
    </row>
    <row r="44" spans="8:9" x14ac:dyDescent="0.25">
      <c r="H44">
        <v>41</v>
      </c>
      <c r="I44">
        <v>88649.637280630865</v>
      </c>
    </row>
    <row r="45" spans="8:9" x14ac:dyDescent="0.25">
      <c r="H45">
        <v>42</v>
      </c>
      <c r="I45">
        <v>10932.010826168553</v>
      </c>
    </row>
    <row r="46" spans="8:9" x14ac:dyDescent="0.25">
      <c r="H46">
        <v>43</v>
      </c>
      <c r="I46">
        <v>24946.791953056629</v>
      </c>
    </row>
    <row r="47" spans="8:9" x14ac:dyDescent="0.25">
      <c r="H47">
        <v>44</v>
      </c>
      <c r="I47">
        <v>-43693.111940055882</v>
      </c>
    </row>
    <row r="48" spans="8:9" x14ac:dyDescent="0.25">
      <c r="H48">
        <v>45</v>
      </c>
      <c r="I48">
        <v>-37663.985008200601</v>
      </c>
    </row>
    <row r="49" spans="8:9" x14ac:dyDescent="0.25">
      <c r="H49">
        <v>46</v>
      </c>
      <c r="I49">
        <v>86671.3433780224</v>
      </c>
    </row>
    <row r="50" spans="8:9" x14ac:dyDescent="0.25">
      <c r="H50">
        <v>47</v>
      </c>
      <c r="I50">
        <v>60101.074771917571</v>
      </c>
    </row>
    <row r="51" spans="8:9" x14ac:dyDescent="0.25">
      <c r="H51">
        <v>48</v>
      </c>
      <c r="I51">
        <v>36904.647914452755</v>
      </c>
    </row>
    <row r="52" spans="8:9" x14ac:dyDescent="0.25">
      <c r="H52">
        <v>49</v>
      </c>
      <c r="I52">
        <v>70777.805682370177</v>
      </c>
    </row>
    <row r="53" spans="8:9" x14ac:dyDescent="0.25">
      <c r="H53">
        <v>50</v>
      </c>
      <c r="I53">
        <v>-37753.634260379768</v>
      </c>
    </row>
    <row r="54" spans="8:9" x14ac:dyDescent="0.25">
      <c r="H54">
        <v>51</v>
      </c>
      <c r="I54">
        <v>27060.69174152636</v>
      </c>
    </row>
    <row r="55" spans="8:9" x14ac:dyDescent="0.25">
      <c r="H55">
        <v>52</v>
      </c>
      <c r="I55">
        <v>62284.14758591108</v>
      </c>
    </row>
    <row r="56" spans="8:9" x14ac:dyDescent="0.25">
      <c r="H56">
        <v>53</v>
      </c>
      <c r="I56">
        <v>20759.533932550941</v>
      </c>
    </row>
    <row r="57" spans="8:9" x14ac:dyDescent="0.25">
      <c r="H57">
        <v>54</v>
      </c>
      <c r="I57">
        <v>99381.419647338771</v>
      </c>
    </row>
    <row r="58" spans="8:9" x14ac:dyDescent="0.25">
      <c r="H58">
        <v>55</v>
      </c>
      <c r="I58">
        <v>-42393.198972011858</v>
      </c>
    </row>
    <row r="59" spans="8:9" x14ac:dyDescent="0.25">
      <c r="H59">
        <v>56</v>
      </c>
      <c r="I59">
        <v>87253.831872905357</v>
      </c>
    </row>
    <row r="60" spans="8:9" x14ac:dyDescent="0.25">
      <c r="H60">
        <v>57</v>
      </c>
      <c r="I60">
        <v>33023.536233347651</v>
      </c>
    </row>
    <row r="61" spans="8:9" x14ac:dyDescent="0.25">
      <c r="H61">
        <v>58</v>
      </c>
      <c r="I61">
        <v>106478.49633881486</v>
      </c>
    </row>
    <row r="62" spans="8:9" x14ac:dyDescent="0.25">
      <c r="H62">
        <v>59</v>
      </c>
      <c r="I62">
        <v>103084.95577901378</v>
      </c>
    </row>
    <row r="63" spans="8:9" x14ac:dyDescent="0.25">
      <c r="H63">
        <v>60</v>
      </c>
      <c r="I63">
        <v>51723.065453889241</v>
      </c>
    </row>
    <row r="64" spans="8:9" x14ac:dyDescent="0.25">
      <c r="H64">
        <v>61</v>
      </c>
      <c r="I64">
        <v>-26703.610675726639</v>
      </c>
    </row>
    <row r="65" spans="8:9" x14ac:dyDescent="0.25">
      <c r="H65">
        <v>62</v>
      </c>
      <c r="I65">
        <v>63145.822765868623</v>
      </c>
    </row>
    <row r="66" spans="8:9" x14ac:dyDescent="0.25">
      <c r="H66">
        <v>63</v>
      </c>
      <c r="I66">
        <v>-11901.028928732441</v>
      </c>
    </row>
    <row r="67" spans="8:9" x14ac:dyDescent="0.25">
      <c r="H67">
        <v>64</v>
      </c>
      <c r="I67">
        <v>73119.482916839304</v>
      </c>
    </row>
    <row r="68" spans="8:9" x14ac:dyDescent="0.25">
      <c r="H68">
        <v>65</v>
      </c>
      <c r="I68">
        <v>-40302.394775351102</v>
      </c>
    </row>
    <row r="69" spans="8:9" x14ac:dyDescent="0.25">
      <c r="H69">
        <v>66</v>
      </c>
      <c r="I69">
        <v>45166.37810780741</v>
      </c>
    </row>
    <row r="70" spans="8:9" x14ac:dyDescent="0.25">
      <c r="H70">
        <v>67</v>
      </c>
      <c r="I70">
        <v>40884.666640039097</v>
      </c>
    </row>
    <row r="71" spans="8:9" x14ac:dyDescent="0.25">
      <c r="H71">
        <v>68</v>
      </c>
      <c r="I71">
        <v>103177.42796981505</v>
      </c>
    </row>
    <row r="72" spans="8:9" x14ac:dyDescent="0.25">
      <c r="H72">
        <v>69</v>
      </c>
      <c r="I72">
        <v>63483.919059166175</v>
      </c>
    </row>
    <row r="73" spans="8:9" x14ac:dyDescent="0.25">
      <c r="H73">
        <v>70</v>
      </c>
      <c r="I73">
        <v>74084.500370669019</v>
      </c>
    </row>
    <row r="74" spans="8:9" x14ac:dyDescent="0.25">
      <c r="H74">
        <v>71</v>
      </c>
      <c r="I74">
        <v>67363.528310391906</v>
      </c>
    </row>
    <row r="75" spans="8:9" x14ac:dyDescent="0.25">
      <c r="H75">
        <v>72</v>
      </c>
      <c r="I75">
        <v>34611.768482858548</v>
      </c>
    </row>
    <row r="76" spans="8:9" x14ac:dyDescent="0.25">
      <c r="H76">
        <v>73</v>
      </c>
      <c r="I76">
        <v>2943.3355478479934</v>
      </c>
    </row>
    <row r="77" spans="8:9" x14ac:dyDescent="0.25">
      <c r="H77">
        <v>74</v>
      </c>
      <c r="I77">
        <v>151103.20773457375</v>
      </c>
    </row>
    <row r="78" spans="8:9" x14ac:dyDescent="0.25">
      <c r="H78">
        <v>75</v>
      </c>
      <c r="I78">
        <v>109075.93153676328</v>
      </c>
    </row>
    <row r="79" spans="8:9" x14ac:dyDescent="0.25">
      <c r="H79">
        <v>76</v>
      </c>
      <c r="I79">
        <v>78066.188311678503</v>
      </c>
    </row>
    <row r="80" spans="8:9" x14ac:dyDescent="0.25">
      <c r="H80">
        <v>77</v>
      </c>
      <c r="I80">
        <v>135925.0174240295</v>
      </c>
    </row>
    <row r="81" spans="8:9" x14ac:dyDescent="0.25">
      <c r="H81">
        <v>78</v>
      </c>
      <c r="I81">
        <v>-2654.6604441977834</v>
      </c>
    </row>
    <row r="82" spans="8:9" x14ac:dyDescent="0.25">
      <c r="H82">
        <v>79</v>
      </c>
      <c r="I82">
        <v>27918.051060308178</v>
      </c>
    </row>
    <row r="83" spans="8:9" x14ac:dyDescent="0.25">
      <c r="H83">
        <v>80</v>
      </c>
      <c r="I83">
        <v>-20697.807016495542</v>
      </c>
    </row>
    <row r="84" spans="8:9" x14ac:dyDescent="0.25">
      <c r="H84">
        <v>81</v>
      </c>
      <c r="I84">
        <v>10111.119664635044</v>
      </c>
    </row>
    <row r="85" spans="8:9" x14ac:dyDescent="0.25">
      <c r="H85">
        <v>82</v>
      </c>
      <c r="I85">
        <v>21297.706755543419</v>
      </c>
    </row>
    <row r="86" spans="8:9" x14ac:dyDescent="0.25">
      <c r="H86">
        <v>83</v>
      </c>
      <c r="I86">
        <v>80447.103431994867</v>
      </c>
    </row>
    <row r="87" spans="8:9" x14ac:dyDescent="0.25">
      <c r="H87">
        <v>84</v>
      </c>
      <c r="I87">
        <v>-32149.1809101791</v>
      </c>
    </row>
    <row r="88" spans="8:9" x14ac:dyDescent="0.25">
      <c r="H88">
        <v>85</v>
      </c>
      <c r="I88">
        <v>74276.247358506356</v>
      </c>
    </row>
    <row r="89" spans="8:9" x14ac:dyDescent="0.25">
      <c r="H89">
        <v>86</v>
      </c>
      <c r="I89">
        <v>60869.264903447547</v>
      </c>
    </row>
    <row r="90" spans="8:9" x14ac:dyDescent="0.25">
      <c r="H90">
        <v>87</v>
      </c>
      <c r="I90">
        <v>34453.267679261742</v>
      </c>
    </row>
    <row r="91" spans="8:9" x14ac:dyDescent="0.25">
      <c r="H91">
        <v>88</v>
      </c>
      <c r="I91">
        <v>33550.029268497834</v>
      </c>
    </row>
    <row r="92" spans="8:9" x14ac:dyDescent="0.25">
      <c r="H92">
        <v>89</v>
      </c>
      <c r="I92">
        <v>73975.083433814725</v>
      </c>
    </row>
    <row r="93" spans="8:9" x14ac:dyDescent="0.25">
      <c r="H93">
        <v>90</v>
      </c>
      <c r="I93">
        <v>38701.354025626992</v>
      </c>
    </row>
    <row r="94" spans="8:9" x14ac:dyDescent="0.25">
      <c r="H94">
        <v>91</v>
      </c>
      <c r="I94">
        <v>62381.281097426909</v>
      </c>
    </row>
    <row r="95" spans="8:9" x14ac:dyDescent="0.25">
      <c r="H95">
        <v>92</v>
      </c>
      <c r="I95">
        <v>-12000.048661035515</v>
      </c>
    </row>
    <row r="96" spans="8:9" x14ac:dyDescent="0.25">
      <c r="H96">
        <v>93</v>
      </c>
      <c r="I96">
        <v>3106.8846471957804</v>
      </c>
    </row>
    <row r="97" spans="8:9" x14ac:dyDescent="0.25">
      <c r="H97">
        <v>94</v>
      </c>
      <c r="I97">
        <v>80652.909436902002</v>
      </c>
    </row>
    <row r="98" spans="8:9" x14ac:dyDescent="0.25">
      <c r="H98">
        <v>95</v>
      </c>
      <c r="I98">
        <v>55294.900228558967</v>
      </c>
    </row>
    <row r="99" spans="8:9" x14ac:dyDescent="0.25">
      <c r="H99">
        <v>96</v>
      </c>
      <c r="I99">
        <v>28147.22043921017</v>
      </c>
    </row>
    <row r="100" spans="8:9" x14ac:dyDescent="0.25">
      <c r="H100">
        <v>97</v>
      </c>
      <c r="I100">
        <v>42485.616865539399</v>
      </c>
    </row>
    <row r="101" spans="8:9" x14ac:dyDescent="0.25">
      <c r="H101">
        <v>98</v>
      </c>
      <c r="I101">
        <v>14510.431998561224</v>
      </c>
    </row>
    <row r="102" spans="8:9" x14ac:dyDescent="0.25">
      <c r="H102">
        <v>99</v>
      </c>
      <c r="I102">
        <v>33060.320666610554</v>
      </c>
    </row>
    <row r="103" spans="8:9" x14ac:dyDescent="0.25">
      <c r="H103">
        <v>100</v>
      </c>
      <c r="I103">
        <v>-10003.988994899817</v>
      </c>
    </row>
    <row r="104" spans="8:9" x14ac:dyDescent="0.25">
      <c r="H104">
        <v>101</v>
      </c>
      <c r="I104">
        <v>38577.230746333094</v>
      </c>
    </row>
    <row r="105" spans="8:9" x14ac:dyDescent="0.25">
      <c r="H105">
        <v>102</v>
      </c>
      <c r="I105">
        <v>-1950.8679401531117</v>
      </c>
    </row>
    <row r="106" spans="8:9" x14ac:dyDescent="0.25">
      <c r="H106">
        <v>103</v>
      </c>
      <c r="I106">
        <v>6456.8533158064238</v>
      </c>
    </row>
    <row r="107" spans="8:9" x14ac:dyDescent="0.25">
      <c r="H107">
        <v>104</v>
      </c>
      <c r="I107">
        <v>25488.141437220125</v>
      </c>
    </row>
    <row r="108" spans="8:9" x14ac:dyDescent="0.25">
      <c r="H108">
        <v>105</v>
      </c>
      <c r="I108">
        <v>-29311.337808454409</v>
      </c>
    </row>
    <row r="109" spans="8:9" x14ac:dyDescent="0.25">
      <c r="H109">
        <v>106</v>
      </c>
      <c r="I109">
        <v>71491.380406356417</v>
      </c>
    </row>
    <row r="110" spans="8:9" x14ac:dyDescent="0.25">
      <c r="H110">
        <v>107</v>
      </c>
      <c r="I110">
        <v>42435.368870503866</v>
      </c>
    </row>
    <row r="111" spans="8:9" x14ac:dyDescent="0.25">
      <c r="H111">
        <v>108</v>
      </c>
      <c r="I111">
        <v>47885.396609900316</v>
      </c>
    </row>
    <row r="112" spans="8:9" x14ac:dyDescent="0.25">
      <c r="H112">
        <v>109</v>
      </c>
      <c r="I112">
        <v>100005.65418120619</v>
      </c>
    </row>
    <row r="113" spans="8:9" x14ac:dyDescent="0.25">
      <c r="H113">
        <v>110</v>
      </c>
      <c r="I113">
        <v>65529.839484904631</v>
      </c>
    </row>
    <row r="114" spans="8:9" x14ac:dyDescent="0.25">
      <c r="H114">
        <v>111</v>
      </c>
      <c r="I114">
        <v>52199.052925710392</v>
      </c>
    </row>
    <row r="115" spans="8:9" x14ac:dyDescent="0.25">
      <c r="H115">
        <v>112</v>
      </c>
      <c r="I115">
        <v>50825.411898230188</v>
      </c>
    </row>
    <row r="116" spans="8:9" x14ac:dyDescent="0.25">
      <c r="H116">
        <v>113</v>
      </c>
      <c r="I116">
        <v>58634.411145177219</v>
      </c>
    </row>
    <row r="117" spans="8:9" x14ac:dyDescent="0.25">
      <c r="H117">
        <v>114</v>
      </c>
      <c r="I117">
        <v>47394.124347375298</v>
      </c>
    </row>
    <row r="118" spans="8:9" x14ac:dyDescent="0.25">
      <c r="H118">
        <v>115</v>
      </c>
      <c r="I118">
        <v>69499.090955397798</v>
      </c>
    </row>
    <row r="119" spans="8:9" x14ac:dyDescent="0.25">
      <c r="H119">
        <v>116</v>
      </c>
      <c r="I119">
        <v>45375.637690878269</v>
      </c>
    </row>
    <row r="120" spans="8:9" x14ac:dyDescent="0.25">
      <c r="H120">
        <v>117</v>
      </c>
      <c r="I120">
        <v>8700.7427596034395</v>
      </c>
    </row>
    <row r="121" spans="8:9" x14ac:dyDescent="0.25">
      <c r="H121">
        <v>118</v>
      </c>
      <c r="I121">
        <v>2587.7881617241801</v>
      </c>
    </row>
    <row r="122" spans="8:9" x14ac:dyDescent="0.25">
      <c r="H122">
        <v>119</v>
      </c>
      <c r="I122">
        <v>56725.55515118163</v>
      </c>
    </row>
    <row r="123" spans="8:9" x14ac:dyDescent="0.25">
      <c r="H123">
        <v>120</v>
      </c>
      <c r="I123">
        <v>16248.583293951073</v>
      </c>
    </row>
    <row r="124" spans="8:9" x14ac:dyDescent="0.25">
      <c r="H124">
        <v>121</v>
      </c>
      <c r="I124">
        <v>26597.180813797342</v>
      </c>
    </row>
    <row r="125" spans="8:9" x14ac:dyDescent="0.25">
      <c r="H125">
        <v>122</v>
      </c>
      <c r="I125">
        <v>-65353.335836627346</v>
      </c>
    </row>
    <row r="126" spans="8:9" x14ac:dyDescent="0.25">
      <c r="H126">
        <v>123</v>
      </c>
      <c r="I126">
        <v>84430.747049018624</v>
      </c>
    </row>
    <row r="127" spans="8:9" x14ac:dyDescent="0.25">
      <c r="H127">
        <v>124</v>
      </c>
      <c r="I127">
        <v>36997.898595330276</v>
      </c>
    </row>
    <row r="128" spans="8:9" x14ac:dyDescent="0.25">
      <c r="H128">
        <v>125</v>
      </c>
      <c r="I128">
        <v>29989.760846623125</v>
      </c>
    </row>
    <row r="129" spans="8:9" x14ac:dyDescent="0.25">
      <c r="H129">
        <v>126</v>
      </c>
      <c r="I129">
        <v>293.68372947938042</v>
      </c>
    </row>
    <row r="130" spans="8:9" x14ac:dyDescent="0.25">
      <c r="H130">
        <v>127</v>
      </c>
      <c r="I130">
        <v>18760.825839945464</v>
      </c>
    </row>
    <row r="131" spans="8:9" x14ac:dyDescent="0.25">
      <c r="H131">
        <v>128</v>
      </c>
      <c r="I131">
        <v>-22877.626446464186</v>
      </c>
    </row>
    <row r="132" spans="8:9" x14ac:dyDescent="0.25">
      <c r="H132">
        <v>129</v>
      </c>
      <c r="I132">
        <v>73008.553432008397</v>
      </c>
    </row>
    <row r="133" spans="8:9" x14ac:dyDescent="0.25">
      <c r="H133">
        <v>130</v>
      </c>
      <c r="I133">
        <v>35147.446935920772</v>
      </c>
    </row>
    <row r="134" spans="8:9" x14ac:dyDescent="0.25">
      <c r="H134">
        <v>131</v>
      </c>
      <c r="I134">
        <v>-46218.968111315655</v>
      </c>
    </row>
    <row r="135" spans="8:9" x14ac:dyDescent="0.25">
      <c r="H135">
        <v>132</v>
      </c>
      <c r="I135">
        <v>15264.323629942111</v>
      </c>
    </row>
    <row r="136" spans="8:9" x14ac:dyDescent="0.25">
      <c r="H136">
        <v>133</v>
      </c>
      <c r="I136">
        <v>19757.533792945251</v>
      </c>
    </row>
    <row r="137" spans="8:9" x14ac:dyDescent="0.25">
      <c r="H137">
        <v>134</v>
      </c>
      <c r="I137">
        <v>35366.093935515542</v>
      </c>
    </row>
    <row r="138" spans="8:9" x14ac:dyDescent="0.25">
      <c r="H138">
        <v>135</v>
      </c>
      <c r="I138">
        <v>43416.258760230048</v>
      </c>
    </row>
    <row r="139" spans="8:9" x14ac:dyDescent="0.25">
      <c r="H139">
        <v>136</v>
      </c>
      <c r="I139">
        <v>91061.879516523157</v>
      </c>
    </row>
    <row r="140" spans="8:9" x14ac:dyDescent="0.25">
      <c r="H140">
        <v>137</v>
      </c>
      <c r="I140">
        <v>44353.545834343415</v>
      </c>
    </row>
    <row r="141" spans="8:9" x14ac:dyDescent="0.25">
      <c r="H141">
        <v>138</v>
      </c>
      <c r="I141">
        <v>28871.945975759547</v>
      </c>
    </row>
    <row r="142" spans="8:9" x14ac:dyDescent="0.25">
      <c r="H142">
        <v>139</v>
      </c>
      <c r="I142">
        <v>5427.1231075117248</v>
      </c>
    </row>
    <row r="143" spans="8:9" x14ac:dyDescent="0.25">
      <c r="H143">
        <v>140</v>
      </c>
      <c r="I143">
        <v>51198.217601588272</v>
      </c>
    </row>
    <row r="144" spans="8:9" x14ac:dyDescent="0.25">
      <c r="H144">
        <v>141</v>
      </c>
      <c r="I144">
        <v>76852.846958938666</v>
      </c>
    </row>
    <row r="145" spans="8:9" x14ac:dyDescent="0.25">
      <c r="H145">
        <v>142</v>
      </c>
      <c r="I145">
        <v>58356.280285337016</v>
      </c>
    </row>
    <row r="146" spans="8:9" x14ac:dyDescent="0.25">
      <c r="H146">
        <v>143</v>
      </c>
      <c r="I146">
        <v>-4521.5441628763801</v>
      </c>
    </row>
    <row r="147" spans="8:9" x14ac:dyDescent="0.25">
      <c r="H147">
        <v>144</v>
      </c>
      <c r="I147">
        <v>70420.728227332496</v>
      </c>
    </row>
    <row r="148" spans="8:9" x14ac:dyDescent="0.25">
      <c r="H148">
        <v>145</v>
      </c>
      <c r="I148">
        <v>82551.795636827446</v>
      </c>
    </row>
    <row r="149" spans="8:9" x14ac:dyDescent="0.25">
      <c r="H149">
        <v>146</v>
      </c>
      <c r="I149">
        <v>-7807.7907335156924</v>
      </c>
    </row>
    <row r="150" spans="8:9" x14ac:dyDescent="0.25">
      <c r="H150">
        <v>147</v>
      </c>
      <c r="I150">
        <v>141.46782291139243</v>
      </c>
    </row>
    <row r="151" spans="8:9" x14ac:dyDescent="0.25">
      <c r="H151">
        <v>148</v>
      </c>
      <c r="I151">
        <v>12810.530225996758</v>
      </c>
    </row>
    <row r="152" spans="8:9" x14ac:dyDescent="0.25">
      <c r="H152">
        <v>149</v>
      </c>
      <c r="I152">
        <v>-657.96265425617457</v>
      </c>
    </row>
    <row r="153" spans="8:9" x14ac:dyDescent="0.25">
      <c r="H153">
        <v>150</v>
      </c>
      <c r="I153">
        <v>93727.73380022982</v>
      </c>
    </row>
    <row r="154" spans="8:9" x14ac:dyDescent="0.25">
      <c r="H154">
        <v>151</v>
      </c>
      <c r="I154">
        <v>78736.340479276085</v>
      </c>
    </row>
    <row r="155" spans="8:9" x14ac:dyDescent="0.25">
      <c r="H155">
        <v>152</v>
      </c>
      <c r="I155">
        <v>-44767.726805406623</v>
      </c>
    </row>
    <row r="156" spans="8:9" x14ac:dyDescent="0.25">
      <c r="H156">
        <v>153</v>
      </c>
      <c r="I156">
        <v>-7352.275842184099</v>
      </c>
    </row>
    <row r="157" spans="8:9" x14ac:dyDescent="0.25">
      <c r="H157">
        <v>154</v>
      </c>
      <c r="I157">
        <v>82916.2054047602</v>
      </c>
    </row>
    <row r="158" spans="8:9" x14ac:dyDescent="0.25">
      <c r="H158">
        <v>155</v>
      </c>
      <c r="I158">
        <v>46551.583372233741</v>
      </c>
    </row>
    <row r="159" spans="8:9" x14ac:dyDescent="0.25">
      <c r="H159">
        <v>156</v>
      </c>
      <c r="I159">
        <v>48152.451553742838</v>
      </c>
    </row>
    <row r="160" spans="8:9" x14ac:dyDescent="0.25">
      <c r="H160">
        <v>157</v>
      </c>
      <c r="I160">
        <v>8164.2392414110654</v>
      </c>
    </row>
    <row r="161" spans="8:9" x14ac:dyDescent="0.25">
      <c r="H161">
        <v>158</v>
      </c>
      <c r="I161">
        <v>95110.561207395775</v>
      </c>
    </row>
    <row r="162" spans="8:9" x14ac:dyDescent="0.25">
      <c r="H162">
        <v>159</v>
      </c>
      <c r="I162">
        <v>79401.4967887612</v>
      </c>
    </row>
    <row r="163" spans="8:9" x14ac:dyDescent="0.25">
      <c r="H163">
        <v>160</v>
      </c>
      <c r="I163">
        <v>129843.719627613</v>
      </c>
    </row>
    <row r="164" spans="8:9" x14ac:dyDescent="0.25">
      <c r="H164">
        <v>161</v>
      </c>
      <c r="I164">
        <v>43208.523382055326</v>
      </c>
    </row>
    <row r="165" spans="8:9" x14ac:dyDescent="0.25">
      <c r="H165">
        <v>162</v>
      </c>
      <c r="I165">
        <v>40906.036510750069</v>
      </c>
    </row>
    <row r="166" spans="8:9" x14ac:dyDescent="0.25">
      <c r="H166">
        <v>163</v>
      </c>
      <c r="I166">
        <v>-75936.081031297537</v>
      </c>
    </row>
    <row r="167" spans="8:9" x14ac:dyDescent="0.25">
      <c r="H167">
        <v>164</v>
      </c>
      <c r="I167">
        <v>4504.1057342217246</v>
      </c>
    </row>
    <row r="168" spans="8:9" x14ac:dyDescent="0.25">
      <c r="H168">
        <v>165</v>
      </c>
      <c r="I168">
        <v>94322.518645639546</v>
      </c>
    </row>
    <row r="169" spans="8:9" x14ac:dyDescent="0.25">
      <c r="H169">
        <v>166</v>
      </c>
      <c r="I169">
        <v>59810.869675413269</v>
      </c>
    </row>
    <row r="170" spans="8:9" x14ac:dyDescent="0.25">
      <c r="H170">
        <v>167</v>
      </c>
      <c r="I170">
        <v>21886.857238250377</v>
      </c>
    </row>
    <row r="171" spans="8:9" x14ac:dyDescent="0.25">
      <c r="H171">
        <v>168</v>
      </c>
      <c r="I171">
        <v>37578.578241409166</v>
      </c>
    </row>
    <row r="172" spans="8:9" x14ac:dyDescent="0.25">
      <c r="H172">
        <v>169</v>
      </c>
      <c r="I172">
        <v>-55317.263326629676</v>
      </c>
    </row>
    <row r="173" spans="8:9" x14ac:dyDescent="0.25">
      <c r="H173">
        <v>170</v>
      </c>
      <c r="I173">
        <v>-39272.493344842369</v>
      </c>
    </row>
    <row r="174" spans="8:9" x14ac:dyDescent="0.25">
      <c r="H174">
        <v>171</v>
      </c>
      <c r="I174">
        <v>46788.289233375239</v>
      </c>
    </row>
    <row r="175" spans="8:9" x14ac:dyDescent="0.25">
      <c r="H175">
        <v>172</v>
      </c>
      <c r="I175">
        <v>19227.828276748201</v>
      </c>
    </row>
    <row r="176" spans="8:9" x14ac:dyDescent="0.25">
      <c r="H176">
        <v>173</v>
      </c>
      <c r="I176">
        <v>103941.09721284865</v>
      </c>
    </row>
    <row r="177" spans="8:9" x14ac:dyDescent="0.25">
      <c r="H177">
        <v>174</v>
      </c>
      <c r="I177">
        <v>6182.4123975615075</v>
      </c>
    </row>
    <row r="178" spans="8:9" x14ac:dyDescent="0.25">
      <c r="H178">
        <v>175</v>
      </c>
      <c r="I178">
        <v>37533.642498477318</v>
      </c>
    </row>
    <row r="179" spans="8:9" x14ac:dyDescent="0.25">
      <c r="H179">
        <v>176</v>
      </c>
      <c r="I179">
        <v>97153.14282937572</v>
      </c>
    </row>
    <row r="180" spans="8:9" x14ac:dyDescent="0.25">
      <c r="H180">
        <v>177</v>
      </c>
      <c r="I180">
        <v>80858.647382752679</v>
      </c>
    </row>
    <row r="181" spans="8:9" x14ac:dyDescent="0.25">
      <c r="H181">
        <v>178</v>
      </c>
      <c r="I181">
        <v>70800.983006556868</v>
      </c>
    </row>
    <row r="182" spans="8:9" x14ac:dyDescent="0.25">
      <c r="H182">
        <v>179</v>
      </c>
      <c r="I182">
        <v>28557.832923879439</v>
      </c>
    </row>
    <row r="183" spans="8:9" x14ac:dyDescent="0.25">
      <c r="H183">
        <v>180</v>
      </c>
      <c r="I183">
        <v>61646.768843024751</v>
      </c>
    </row>
    <row r="184" spans="8:9" x14ac:dyDescent="0.25">
      <c r="H184">
        <v>181</v>
      </c>
      <c r="I184">
        <v>-26926.186203253485</v>
      </c>
    </row>
    <row r="185" spans="8:9" x14ac:dyDescent="0.25">
      <c r="H185">
        <v>182</v>
      </c>
      <c r="I185">
        <v>44942.224076187806</v>
      </c>
    </row>
    <row r="186" spans="8:9" x14ac:dyDescent="0.25">
      <c r="H186">
        <v>183</v>
      </c>
      <c r="I186">
        <v>-35620.238015203824</v>
      </c>
    </row>
    <row r="187" spans="8:9" x14ac:dyDescent="0.25">
      <c r="H187">
        <v>184</v>
      </c>
      <c r="I187">
        <v>21721.501319450894</v>
      </c>
    </row>
    <row r="188" spans="8:9" x14ac:dyDescent="0.25">
      <c r="H188">
        <v>185</v>
      </c>
      <c r="I188">
        <v>85750.266753878386</v>
      </c>
    </row>
    <row r="189" spans="8:9" x14ac:dyDescent="0.25">
      <c r="H189">
        <v>186</v>
      </c>
      <c r="I189">
        <v>5262.0759319853969</v>
      </c>
    </row>
    <row r="190" spans="8:9" x14ac:dyDescent="0.25">
      <c r="H190">
        <v>187</v>
      </c>
      <c r="I190">
        <v>10324.80373242739</v>
      </c>
    </row>
    <row r="191" spans="8:9" x14ac:dyDescent="0.25">
      <c r="H191">
        <v>188</v>
      </c>
      <c r="I191">
        <v>-7960.8707543162745</v>
      </c>
    </row>
    <row r="192" spans="8:9" x14ac:dyDescent="0.25">
      <c r="H192">
        <v>189</v>
      </c>
      <c r="I192">
        <v>-8732.7047075410956</v>
      </c>
    </row>
    <row r="193" spans="8:9" x14ac:dyDescent="0.25">
      <c r="H193">
        <v>190</v>
      </c>
      <c r="I193">
        <v>68292.881793432622</v>
      </c>
    </row>
    <row r="194" spans="8:9" x14ac:dyDescent="0.25">
      <c r="H194">
        <v>191</v>
      </c>
      <c r="I194">
        <v>-11646.181978944805</v>
      </c>
    </row>
    <row r="195" spans="8:9" x14ac:dyDescent="0.25">
      <c r="H195">
        <v>192</v>
      </c>
      <c r="I195">
        <v>-13416.369372876448</v>
      </c>
    </row>
    <row r="196" spans="8:9" x14ac:dyDescent="0.25">
      <c r="H196">
        <v>193</v>
      </c>
      <c r="I196">
        <v>-22281.83768915807</v>
      </c>
    </row>
    <row r="197" spans="8:9" x14ac:dyDescent="0.25">
      <c r="H197">
        <v>194</v>
      </c>
      <c r="I197">
        <v>58920.857771561823</v>
      </c>
    </row>
    <row r="198" spans="8:9" x14ac:dyDescent="0.25">
      <c r="H198">
        <v>195</v>
      </c>
      <c r="I198">
        <v>-26044.709567640268</v>
      </c>
    </row>
    <row r="199" spans="8:9" x14ac:dyDescent="0.25">
      <c r="H199">
        <v>196</v>
      </c>
      <c r="I199">
        <v>83732.448469224575</v>
      </c>
    </row>
    <row r="200" spans="8:9" x14ac:dyDescent="0.25">
      <c r="H200">
        <v>197</v>
      </c>
      <c r="I200">
        <v>125705.19581055491</v>
      </c>
    </row>
    <row r="201" spans="8:9" x14ac:dyDescent="0.25">
      <c r="H201">
        <v>198</v>
      </c>
      <c r="I201">
        <v>-29426.378652976447</v>
      </c>
    </row>
    <row r="202" spans="8:9" x14ac:dyDescent="0.25">
      <c r="H202">
        <v>199</v>
      </c>
      <c r="I202">
        <v>12532.215971498765</v>
      </c>
    </row>
    <row r="203" spans="8:9" x14ac:dyDescent="0.25">
      <c r="H203">
        <v>200</v>
      </c>
      <c r="I203">
        <v>-3344.2721650551248</v>
      </c>
    </row>
    <row r="204" spans="8:9" x14ac:dyDescent="0.25">
      <c r="H204">
        <v>201</v>
      </c>
      <c r="I204">
        <v>-15818.803249545046</v>
      </c>
    </row>
    <row r="205" spans="8:9" x14ac:dyDescent="0.25">
      <c r="H205">
        <v>202</v>
      </c>
      <c r="I205">
        <v>27395.523106019886</v>
      </c>
    </row>
    <row r="206" spans="8:9" x14ac:dyDescent="0.25">
      <c r="H206">
        <v>203</v>
      </c>
      <c r="I206">
        <v>30409.162782343687</v>
      </c>
    </row>
    <row r="207" spans="8:9" x14ac:dyDescent="0.25">
      <c r="H207">
        <v>204</v>
      </c>
      <c r="I207">
        <v>59552.706353179274</v>
      </c>
    </row>
    <row r="208" spans="8:9" x14ac:dyDescent="0.25">
      <c r="H208">
        <v>205</v>
      </c>
      <c r="I208">
        <v>22174.858334671342</v>
      </c>
    </row>
    <row r="209" spans="8:9" x14ac:dyDescent="0.25">
      <c r="H209">
        <v>206</v>
      </c>
      <c r="I209">
        <v>-24637.597962844389</v>
      </c>
    </row>
    <row r="210" spans="8:9" x14ac:dyDescent="0.25">
      <c r="H210">
        <v>207</v>
      </c>
      <c r="I210">
        <v>-2981.0243274149689</v>
      </c>
    </row>
    <row r="211" spans="8:9" x14ac:dyDescent="0.25">
      <c r="H211">
        <v>208</v>
      </c>
      <c r="I211">
        <v>7176.9175713199074</v>
      </c>
    </row>
    <row r="212" spans="8:9" x14ac:dyDescent="0.25">
      <c r="H212">
        <v>209</v>
      </c>
      <c r="I212">
        <v>43921.797811926401</v>
      </c>
    </row>
    <row r="213" spans="8:9" x14ac:dyDescent="0.25">
      <c r="H213">
        <v>210</v>
      </c>
      <c r="I213">
        <v>8971.0673584422184</v>
      </c>
    </row>
    <row r="214" spans="8:9" x14ac:dyDescent="0.25">
      <c r="H214">
        <v>211</v>
      </c>
      <c r="I214">
        <v>14864.584030685612</v>
      </c>
    </row>
    <row r="215" spans="8:9" x14ac:dyDescent="0.25">
      <c r="H215">
        <v>212</v>
      </c>
      <c r="I215">
        <v>15407.15593443907</v>
      </c>
    </row>
    <row r="216" spans="8:9" x14ac:dyDescent="0.25">
      <c r="H216">
        <v>213</v>
      </c>
      <c r="I216">
        <v>39129.618972430719</v>
      </c>
    </row>
    <row r="217" spans="8:9" x14ac:dyDescent="0.25">
      <c r="H217">
        <v>214</v>
      </c>
      <c r="I217">
        <v>47314.078266583165</v>
      </c>
    </row>
    <row r="218" spans="8:9" x14ac:dyDescent="0.25">
      <c r="H218">
        <v>215</v>
      </c>
      <c r="I218">
        <v>70642.025879993511</v>
      </c>
    </row>
    <row r="219" spans="8:9" x14ac:dyDescent="0.25">
      <c r="H219">
        <v>216</v>
      </c>
      <c r="I219">
        <v>15810.482919644302</v>
      </c>
    </row>
    <row r="220" spans="8:9" x14ac:dyDescent="0.25">
      <c r="H220">
        <v>217</v>
      </c>
      <c r="I220">
        <v>41146.521879890948</v>
      </c>
    </row>
    <row r="221" spans="8:9" x14ac:dyDescent="0.25">
      <c r="H221">
        <v>218</v>
      </c>
      <c r="I221">
        <v>42568.61843546445</v>
      </c>
    </row>
    <row r="222" spans="8:9" x14ac:dyDescent="0.25">
      <c r="H222">
        <v>219</v>
      </c>
      <c r="I222">
        <v>117445.55495449665</v>
      </c>
    </row>
    <row r="223" spans="8:9" x14ac:dyDescent="0.25">
      <c r="H223">
        <v>220</v>
      </c>
      <c r="I223">
        <v>-9252.0656997656624</v>
      </c>
    </row>
    <row r="224" spans="8:9" x14ac:dyDescent="0.25">
      <c r="H224">
        <v>221</v>
      </c>
      <c r="I224">
        <v>85338.952346851816</v>
      </c>
    </row>
    <row r="225" spans="8:9" x14ac:dyDescent="0.25">
      <c r="H225">
        <v>222</v>
      </c>
      <c r="I225">
        <v>70420.065823810146</v>
      </c>
    </row>
    <row r="226" spans="8:9" x14ac:dyDescent="0.25">
      <c r="H226">
        <v>223</v>
      </c>
      <c r="I226">
        <v>91247.900861889721</v>
      </c>
    </row>
    <row r="227" spans="8:9" x14ac:dyDescent="0.25">
      <c r="H227">
        <v>224</v>
      </c>
      <c r="I227">
        <v>64670.841180925214</v>
      </c>
    </row>
    <row r="228" spans="8:9" x14ac:dyDescent="0.25">
      <c r="H228">
        <v>225</v>
      </c>
      <c r="I228">
        <v>11756.450446265691</v>
      </c>
    </row>
    <row r="229" spans="8:9" x14ac:dyDescent="0.25">
      <c r="H229">
        <v>226</v>
      </c>
      <c r="I229">
        <v>51781.25629606258</v>
      </c>
    </row>
    <row r="230" spans="8:9" x14ac:dyDescent="0.25">
      <c r="H230">
        <v>227</v>
      </c>
      <c r="I230">
        <v>23668.483465222336</v>
      </c>
    </row>
    <row r="231" spans="8:9" x14ac:dyDescent="0.25">
      <c r="H231">
        <v>228</v>
      </c>
      <c r="I231">
        <v>91359.821969805678</v>
      </c>
    </row>
    <row r="232" spans="8:9" x14ac:dyDescent="0.25">
      <c r="H232">
        <v>229</v>
      </c>
      <c r="I232">
        <v>4972.8616720451973</v>
      </c>
    </row>
    <row r="233" spans="8:9" x14ac:dyDescent="0.25">
      <c r="H233">
        <v>230</v>
      </c>
      <c r="I233">
        <v>70163.602720866169</v>
      </c>
    </row>
    <row r="234" spans="8:9" x14ac:dyDescent="0.25">
      <c r="H234">
        <v>231</v>
      </c>
      <c r="I234">
        <v>-9586.0345446797146</v>
      </c>
    </row>
    <row r="235" spans="8:9" x14ac:dyDescent="0.25">
      <c r="H235">
        <v>232</v>
      </c>
      <c r="I235">
        <v>12095.444168288552</v>
      </c>
    </row>
    <row r="236" spans="8:9" x14ac:dyDescent="0.25">
      <c r="H236">
        <v>233</v>
      </c>
      <c r="I236">
        <v>5450.2807553209714</v>
      </c>
    </row>
    <row r="237" spans="8:9" x14ac:dyDescent="0.25">
      <c r="H237">
        <v>234</v>
      </c>
      <c r="I237">
        <v>68874.287046097103</v>
      </c>
    </row>
    <row r="238" spans="8:9" x14ac:dyDescent="0.25">
      <c r="H238">
        <v>235</v>
      </c>
      <c r="I238">
        <v>18537.60060691915</v>
      </c>
    </row>
    <row r="239" spans="8:9" x14ac:dyDescent="0.25">
      <c r="H239">
        <v>236</v>
      </c>
      <c r="I239">
        <v>-63294.854836217652</v>
      </c>
    </row>
    <row r="240" spans="8:9" x14ac:dyDescent="0.25">
      <c r="H240">
        <v>237</v>
      </c>
      <c r="I240">
        <v>53183.563213338144</v>
      </c>
    </row>
    <row r="241" spans="8:9" x14ac:dyDescent="0.25">
      <c r="H241">
        <v>238</v>
      </c>
      <c r="I241">
        <v>47178.6153817593</v>
      </c>
    </row>
    <row r="242" spans="8:9" x14ac:dyDescent="0.25">
      <c r="H242">
        <v>239</v>
      </c>
      <c r="I242">
        <v>25597.475028282599</v>
      </c>
    </row>
    <row r="243" spans="8:9" x14ac:dyDescent="0.25">
      <c r="H243">
        <v>240</v>
      </c>
      <c r="I243">
        <v>63729.351294888824</v>
      </c>
    </row>
    <row r="244" spans="8:9" x14ac:dyDescent="0.25">
      <c r="H244">
        <v>241</v>
      </c>
      <c r="I244">
        <v>81964.206944407983</v>
      </c>
    </row>
    <row r="245" spans="8:9" x14ac:dyDescent="0.25">
      <c r="H245">
        <v>242</v>
      </c>
      <c r="I245">
        <v>91951.144657129451</v>
      </c>
    </row>
    <row r="246" spans="8:9" x14ac:dyDescent="0.25">
      <c r="H246">
        <v>243</v>
      </c>
      <c r="I246">
        <v>5963.3442662084417</v>
      </c>
    </row>
    <row r="247" spans="8:9" x14ac:dyDescent="0.25">
      <c r="H247">
        <v>244</v>
      </c>
      <c r="I247">
        <v>49007.397919608367</v>
      </c>
    </row>
    <row r="248" spans="8:9" x14ac:dyDescent="0.25">
      <c r="H248">
        <v>245</v>
      </c>
      <c r="I248">
        <v>78962.304129971657</v>
      </c>
    </row>
    <row r="249" spans="8:9" x14ac:dyDescent="0.25">
      <c r="H249">
        <v>246</v>
      </c>
      <c r="I249">
        <v>-8868.8051217681495</v>
      </c>
    </row>
    <row r="250" spans="8:9" x14ac:dyDescent="0.25">
      <c r="H250">
        <v>247</v>
      </c>
      <c r="I250">
        <v>34358.791225903071</v>
      </c>
    </row>
    <row r="251" spans="8:9" x14ac:dyDescent="0.25">
      <c r="H251">
        <v>248</v>
      </c>
      <c r="I251">
        <v>33762.083266252856</v>
      </c>
    </row>
    <row r="252" spans="8:9" x14ac:dyDescent="0.25">
      <c r="H252">
        <v>249</v>
      </c>
      <c r="I252">
        <v>36849.604356923563</v>
      </c>
    </row>
    <row r="253" spans="8:9" x14ac:dyDescent="0.25">
      <c r="H253">
        <v>250</v>
      </c>
      <c r="I253">
        <v>56497.220291205755</v>
      </c>
    </row>
    <row r="254" spans="8:9" x14ac:dyDescent="0.25">
      <c r="H254">
        <v>251</v>
      </c>
      <c r="I254">
        <v>30062.82955560743</v>
      </c>
    </row>
    <row r="255" spans="8:9" x14ac:dyDescent="0.25">
      <c r="H255">
        <v>252</v>
      </c>
      <c r="I255">
        <v>38272.830613545739</v>
      </c>
    </row>
    <row r="256" spans="8:9" x14ac:dyDescent="0.25">
      <c r="H256">
        <v>253</v>
      </c>
      <c r="I256">
        <v>88244.620756893855</v>
      </c>
    </row>
    <row r="257" spans="8:9" x14ac:dyDescent="0.25">
      <c r="H257">
        <v>254</v>
      </c>
      <c r="I257">
        <v>-3404.9359140355373</v>
      </c>
    </row>
    <row r="258" spans="8:9" x14ac:dyDescent="0.25">
      <c r="H258">
        <v>255</v>
      </c>
      <c r="I258">
        <v>-5149.8536130782741</v>
      </c>
    </row>
    <row r="259" spans="8:9" x14ac:dyDescent="0.25">
      <c r="H259">
        <v>256</v>
      </c>
      <c r="I259">
        <v>-3154.8945108687039</v>
      </c>
    </row>
    <row r="260" spans="8:9" x14ac:dyDescent="0.25">
      <c r="H260">
        <v>257</v>
      </c>
      <c r="I260">
        <v>30999.086086405528</v>
      </c>
    </row>
    <row r="261" spans="8:9" x14ac:dyDescent="0.25">
      <c r="H261">
        <v>258</v>
      </c>
      <c r="I261">
        <v>135848.19220609983</v>
      </c>
    </row>
    <row r="262" spans="8:9" x14ac:dyDescent="0.25">
      <c r="H262">
        <v>259</v>
      </c>
      <c r="I262">
        <v>8228.169142153798</v>
      </c>
    </row>
    <row r="263" spans="8:9" x14ac:dyDescent="0.25">
      <c r="H263">
        <v>260</v>
      </c>
      <c r="I263">
        <v>-3839.497260981836</v>
      </c>
    </row>
    <row r="264" spans="8:9" x14ac:dyDescent="0.25">
      <c r="H264">
        <v>261</v>
      </c>
      <c r="I264">
        <v>72561.071698208616</v>
      </c>
    </row>
    <row r="265" spans="8:9" x14ac:dyDescent="0.25">
      <c r="H265">
        <v>262</v>
      </c>
      <c r="I265">
        <v>-73962.640888594222</v>
      </c>
    </row>
    <row r="266" spans="8:9" x14ac:dyDescent="0.25">
      <c r="H266">
        <v>263</v>
      </c>
      <c r="I266">
        <v>25955.504834865467</v>
      </c>
    </row>
    <row r="267" spans="8:9" x14ac:dyDescent="0.25">
      <c r="H267">
        <v>264</v>
      </c>
      <c r="I267">
        <v>25905.541557509219</v>
      </c>
    </row>
    <row r="268" spans="8:9" x14ac:dyDescent="0.25">
      <c r="H268">
        <v>265</v>
      </c>
      <c r="I268">
        <v>35741.763801902693</v>
      </c>
    </row>
    <row r="269" spans="8:9" x14ac:dyDescent="0.25">
      <c r="H269">
        <v>266</v>
      </c>
      <c r="I269">
        <v>-50104.749516065669</v>
      </c>
    </row>
    <row r="270" spans="8:9" x14ac:dyDescent="0.25">
      <c r="H270">
        <v>267</v>
      </c>
      <c r="I270">
        <v>67027.684942247724</v>
      </c>
    </row>
    <row r="271" spans="8:9" x14ac:dyDescent="0.25">
      <c r="H271">
        <v>268</v>
      </c>
      <c r="I271">
        <v>73316.677673850965</v>
      </c>
    </row>
    <row r="272" spans="8:9" x14ac:dyDescent="0.25">
      <c r="H272">
        <v>269</v>
      </c>
      <c r="I272">
        <v>42033.091785419092</v>
      </c>
    </row>
    <row r="273" spans="8:9" x14ac:dyDescent="0.25">
      <c r="H273">
        <v>270</v>
      </c>
      <c r="I273">
        <v>-21577.771620591404</v>
      </c>
    </row>
    <row r="274" spans="8:9" x14ac:dyDescent="0.25">
      <c r="H274">
        <v>271</v>
      </c>
      <c r="I274">
        <v>79980.663497453585</v>
      </c>
    </row>
    <row r="275" spans="8:9" x14ac:dyDescent="0.25">
      <c r="H275">
        <v>272</v>
      </c>
      <c r="I275">
        <v>2692.1646987813438</v>
      </c>
    </row>
    <row r="276" spans="8:9" x14ac:dyDescent="0.25">
      <c r="H276">
        <v>273</v>
      </c>
      <c r="I276">
        <v>-37253.670365152822</v>
      </c>
    </row>
    <row r="277" spans="8:9" x14ac:dyDescent="0.25">
      <c r="H277">
        <v>274</v>
      </c>
      <c r="I277">
        <v>72274.283965450391</v>
      </c>
    </row>
    <row r="278" spans="8:9" x14ac:dyDescent="0.25">
      <c r="H278">
        <v>275</v>
      </c>
      <c r="I278">
        <v>-15158.452902262565</v>
      </c>
    </row>
    <row r="279" spans="8:9" x14ac:dyDescent="0.25">
      <c r="H279">
        <v>276</v>
      </c>
      <c r="I279">
        <v>-332.23917268702644</v>
      </c>
    </row>
    <row r="280" spans="8:9" x14ac:dyDescent="0.25">
      <c r="H280">
        <v>277</v>
      </c>
      <c r="I280">
        <v>60345.11644904784</v>
      </c>
    </row>
    <row r="281" spans="8:9" x14ac:dyDescent="0.25">
      <c r="H281">
        <v>278</v>
      </c>
      <c r="I281">
        <v>-20545.362758913529</v>
      </c>
    </row>
    <row r="282" spans="8:9" x14ac:dyDescent="0.25">
      <c r="H282">
        <v>279</v>
      </c>
      <c r="I282">
        <v>96973.560402581963</v>
      </c>
    </row>
    <row r="283" spans="8:9" x14ac:dyDescent="0.25">
      <c r="H283">
        <v>280</v>
      </c>
      <c r="I283">
        <v>37121.201916768026</v>
      </c>
    </row>
    <row r="284" spans="8:9" x14ac:dyDescent="0.25">
      <c r="H284">
        <v>281</v>
      </c>
      <c r="I284">
        <v>63308.336382967609</v>
      </c>
    </row>
    <row r="285" spans="8:9" x14ac:dyDescent="0.25">
      <c r="H285">
        <v>282</v>
      </c>
      <c r="I285">
        <v>65450.32656507277</v>
      </c>
    </row>
    <row r="286" spans="8:9" x14ac:dyDescent="0.25">
      <c r="H286">
        <v>283</v>
      </c>
      <c r="I286">
        <v>1937.7906874717446</v>
      </c>
    </row>
    <row r="287" spans="8:9" x14ac:dyDescent="0.25">
      <c r="H287">
        <v>284</v>
      </c>
      <c r="I287">
        <v>13785.012376300903</v>
      </c>
    </row>
    <row r="288" spans="8:9" x14ac:dyDescent="0.25">
      <c r="H288">
        <v>285</v>
      </c>
      <c r="I288">
        <v>31940.597285582204</v>
      </c>
    </row>
    <row r="289" spans="8:9" x14ac:dyDescent="0.25">
      <c r="H289">
        <v>286</v>
      </c>
      <c r="I289">
        <v>44578.067713076365</v>
      </c>
    </row>
    <row r="290" spans="8:9" x14ac:dyDescent="0.25">
      <c r="H290">
        <v>287</v>
      </c>
      <c r="I290">
        <v>-20787.004948746588</v>
      </c>
    </row>
    <row r="291" spans="8:9" x14ac:dyDescent="0.25">
      <c r="H291">
        <v>288</v>
      </c>
      <c r="I291">
        <v>98635.308607972591</v>
      </c>
    </row>
    <row r="292" spans="8:9" x14ac:dyDescent="0.25">
      <c r="H292">
        <v>289</v>
      </c>
      <c r="I292">
        <v>-71213.037748904651</v>
      </c>
    </row>
    <row r="293" spans="8:9" x14ac:dyDescent="0.25">
      <c r="H293">
        <v>290</v>
      </c>
      <c r="I293">
        <v>109628.10452503829</v>
      </c>
    </row>
    <row r="294" spans="8:9" x14ac:dyDescent="0.25">
      <c r="H294">
        <v>291</v>
      </c>
      <c r="I294">
        <v>47772.797979261333</v>
      </c>
    </row>
    <row r="295" spans="8:9" x14ac:dyDescent="0.25">
      <c r="H295">
        <v>292</v>
      </c>
      <c r="I295">
        <v>68981.550690409029</v>
      </c>
    </row>
    <row r="296" spans="8:9" x14ac:dyDescent="0.25">
      <c r="H296">
        <v>293</v>
      </c>
      <c r="I296">
        <v>83961.38474346805</v>
      </c>
    </row>
    <row r="297" spans="8:9" x14ac:dyDescent="0.25">
      <c r="H297">
        <v>294</v>
      </c>
      <c r="I297">
        <v>6962.3708996005298</v>
      </c>
    </row>
    <row r="298" spans="8:9" x14ac:dyDescent="0.25">
      <c r="H298">
        <v>295</v>
      </c>
      <c r="I298">
        <v>-5816.675684576272</v>
      </c>
    </row>
    <row r="299" spans="8:9" x14ac:dyDescent="0.25">
      <c r="H299">
        <v>296</v>
      </c>
      <c r="I299">
        <v>-37284.140504985087</v>
      </c>
    </row>
    <row r="300" spans="8:9" x14ac:dyDescent="0.25">
      <c r="H300">
        <v>297</v>
      </c>
      <c r="I300">
        <v>85338.762871851795</v>
      </c>
    </row>
    <row r="301" spans="8:9" x14ac:dyDescent="0.25">
      <c r="H301">
        <v>298</v>
      </c>
      <c r="I301">
        <v>5286.2220108543988</v>
      </c>
    </row>
    <row r="302" spans="8:9" x14ac:dyDescent="0.25">
      <c r="H302">
        <v>299</v>
      </c>
      <c r="I302">
        <v>55447.588568763545</v>
      </c>
    </row>
    <row r="303" spans="8:9" x14ac:dyDescent="0.25">
      <c r="H303">
        <v>300</v>
      </c>
      <c r="I303">
        <v>33558.923935269951</v>
      </c>
    </row>
    <row r="304" spans="8:9" x14ac:dyDescent="0.25">
      <c r="H304">
        <v>301</v>
      </c>
      <c r="I304">
        <v>56761.897667280544</v>
      </c>
    </row>
    <row r="305" spans="8:9" x14ac:dyDescent="0.25">
      <c r="H305">
        <v>302</v>
      </c>
      <c r="I305">
        <v>-8089.3533571497537</v>
      </c>
    </row>
    <row r="306" spans="8:9" x14ac:dyDescent="0.25">
      <c r="H306">
        <v>303</v>
      </c>
      <c r="I306">
        <v>-3445.941484092109</v>
      </c>
    </row>
    <row r="307" spans="8:9" x14ac:dyDescent="0.25">
      <c r="H307">
        <v>304</v>
      </c>
      <c r="I307">
        <v>102794.87359385176</v>
      </c>
    </row>
    <row r="308" spans="8:9" x14ac:dyDescent="0.25">
      <c r="H308">
        <v>305</v>
      </c>
      <c r="I308">
        <v>66978.80578159522</v>
      </c>
    </row>
    <row r="309" spans="8:9" x14ac:dyDescent="0.25">
      <c r="H309">
        <v>306</v>
      </c>
      <c r="I309">
        <v>-5594.7889890579099</v>
      </c>
    </row>
    <row r="310" spans="8:9" x14ac:dyDescent="0.25">
      <c r="H310">
        <v>307</v>
      </c>
      <c r="I310">
        <v>40526.22527498116</v>
      </c>
    </row>
    <row r="311" spans="8:9" x14ac:dyDescent="0.25">
      <c r="H311">
        <v>308</v>
      </c>
      <c r="I311">
        <v>104862.51344207667</v>
      </c>
    </row>
    <row r="312" spans="8:9" x14ac:dyDescent="0.25">
      <c r="H312">
        <v>309</v>
      </c>
      <c r="I312">
        <v>17910.73706263362</v>
      </c>
    </row>
    <row r="313" spans="8:9" x14ac:dyDescent="0.25">
      <c r="H313">
        <v>310</v>
      </c>
      <c r="I313">
        <v>45860.228634719708</v>
      </c>
    </row>
    <row r="314" spans="8:9" x14ac:dyDescent="0.25">
      <c r="H314">
        <v>311</v>
      </c>
      <c r="I314">
        <v>12120.364853244508</v>
      </c>
    </row>
    <row r="315" spans="8:9" x14ac:dyDescent="0.25">
      <c r="H315">
        <v>312</v>
      </c>
      <c r="I315">
        <v>-22515.470101371582</v>
      </c>
    </row>
    <row r="316" spans="8:9" x14ac:dyDescent="0.25">
      <c r="H316">
        <v>313</v>
      </c>
      <c r="I316">
        <v>16320.872816857925</v>
      </c>
    </row>
    <row r="317" spans="8:9" x14ac:dyDescent="0.25">
      <c r="H317">
        <v>314</v>
      </c>
      <c r="I317">
        <v>87089.523474742295</v>
      </c>
    </row>
    <row r="318" spans="8:9" x14ac:dyDescent="0.25">
      <c r="H318">
        <v>315</v>
      </c>
      <c r="I318">
        <v>80554.689286247536</v>
      </c>
    </row>
    <row r="319" spans="8:9" x14ac:dyDescent="0.25">
      <c r="H319">
        <v>316</v>
      </c>
      <c r="I319">
        <v>41180.532211688886</v>
      </c>
    </row>
    <row r="320" spans="8:9" x14ac:dyDescent="0.25">
      <c r="H320">
        <v>317</v>
      </c>
      <c r="I320">
        <v>37389.369901003243</v>
      </c>
    </row>
    <row r="321" spans="8:9" x14ac:dyDescent="0.25">
      <c r="H321">
        <v>318</v>
      </c>
      <c r="I321">
        <v>30459.302907324105</v>
      </c>
    </row>
    <row r="322" spans="8:9" x14ac:dyDescent="0.25">
      <c r="H322">
        <v>319</v>
      </c>
      <c r="I322">
        <v>97423.430421811165</v>
      </c>
    </row>
    <row r="323" spans="8:9" x14ac:dyDescent="0.25">
      <c r="H323">
        <v>320</v>
      </c>
      <c r="I323">
        <v>-124576.72184496289</v>
      </c>
    </row>
    <row r="324" spans="8:9" x14ac:dyDescent="0.25">
      <c r="H324">
        <v>321</v>
      </c>
      <c r="I324">
        <v>61800.360623342087</v>
      </c>
    </row>
    <row r="325" spans="8:9" x14ac:dyDescent="0.25">
      <c r="H325">
        <v>322</v>
      </c>
      <c r="I325">
        <v>107365.48554357901</v>
      </c>
    </row>
    <row r="326" spans="8:9" x14ac:dyDescent="0.25">
      <c r="H326">
        <v>323</v>
      </c>
      <c r="I326">
        <v>-17535.379665048531</v>
      </c>
    </row>
    <row r="327" spans="8:9" x14ac:dyDescent="0.25">
      <c r="H327">
        <v>324</v>
      </c>
      <c r="I327">
        <v>87995.753813463089</v>
      </c>
    </row>
    <row r="328" spans="8:9" x14ac:dyDescent="0.25">
      <c r="H328">
        <v>325</v>
      </c>
      <c r="I328">
        <v>72471.474939723776</v>
      </c>
    </row>
    <row r="329" spans="8:9" x14ac:dyDescent="0.25">
      <c r="H329">
        <v>326</v>
      </c>
      <c r="I329">
        <v>110957.94170847503</v>
      </c>
    </row>
    <row r="330" spans="8:9" x14ac:dyDescent="0.25">
      <c r="H330">
        <v>327</v>
      </c>
      <c r="I330">
        <v>76897.689972113207</v>
      </c>
    </row>
    <row r="331" spans="8:9" x14ac:dyDescent="0.25">
      <c r="H331">
        <v>328</v>
      </c>
      <c r="I331">
        <v>-24254.641111432225</v>
      </c>
    </row>
    <row r="332" spans="8:9" x14ac:dyDescent="0.25">
      <c r="H332">
        <v>329</v>
      </c>
      <c r="I332">
        <v>52804.86678131255</v>
      </c>
    </row>
    <row r="333" spans="8:9" x14ac:dyDescent="0.25">
      <c r="H333">
        <v>330</v>
      </c>
      <c r="I333">
        <v>65264.251689004093</v>
      </c>
    </row>
    <row r="334" spans="8:9" x14ac:dyDescent="0.25">
      <c r="H334">
        <v>331</v>
      </c>
      <c r="I334">
        <v>54482.868946901901</v>
      </c>
    </row>
    <row r="335" spans="8:9" x14ac:dyDescent="0.25">
      <c r="H335">
        <v>332</v>
      </c>
      <c r="I335">
        <v>-36032.28224372532</v>
      </c>
    </row>
    <row r="336" spans="8:9" x14ac:dyDescent="0.25">
      <c r="H336">
        <v>333</v>
      </c>
      <c r="I336">
        <v>85823.2540243236</v>
      </c>
    </row>
    <row r="337" spans="8:9" x14ac:dyDescent="0.25">
      <c r="H337">
        <v>334</v>
      </c>
      <c r="I337">
        <v>130032.57065305636</v>
      </c>
    </row>
    <row r="338" spans="8:9" x14ac:dyDescent="0.25">
      <c r="H338">
        <v>335</v>
      </c>
      <c r="I338">
        <v>13194.343733496542</v>
      </c>
    </row>
    <row r="339" spans="8:9" x14ac:dyDescent="0.25">
      <c r="H339">
        <v>336</v>
      </c>
      <c r="I339">
        <v>43229.356094701667</v>
      </c>
    </row>
    <row r="340" spans="8:9" x14ac:dyDescent="0.25">
      <c r="H340">
        <v>337</v>
      </c>
      <c r="I340">
        <v>87454.690063025177</v>
      </c>
    </row>
    <row r="341" spans="8:9" x14ac:dyDescent="0.25">
      <c r="H341">
        <v>338</v>
      </c>
      <c r="I341">
        <v>25642.65840703086</v>
      </c>
    </row>
    <row r="342" spans="8:9" x14ac:dyDescent="0.25">
      <c r="H342">
        <v>339</v>
      </c>
      <c r="I342">
        <v>-35874.980820536963</v>
      </c>
    </row>
    <row r="343" spans="8:9" x14ac:dyDescent="0.25">
      <c r="H343">
        <v>340</v>
      </c>
      <c r="I343">
        <v>39913.16263432891</v>
      </c>
    </row>
    <row r="344" spans="8:9" x14ac:dyDescent="0.25">
      <c r="H344">
        <v>341</v>
      </c>
      <c r="I344">
        <v>4449.2005656108086</v>
      </c>
    </row>
    <row r="345" spans="8:9" x14ac:dyDescent="0.25">
      <c r="H345">
        <v>342</v>
      </c>
      <c r="I345">
        <v>6060.2497939551104</v>
      </c>
    </row>
    <row r="346" spans="8:9" x14ac:dyDescent="0.25">
      <c r="H346">
        <v>343</v>
      </c>
      <c r="I346">
        <v>24401.482445178437</v>
      </c>
    </row>
    <row r="347" spans="8:9" x14ac:dyDescent="0.25">
      <c r="H347">
        <v>344</v>
      </c>
      <c r="I347">
        <v>76365.737949420654</v>
      </c>
    </row>
    <row r="348" spans="8:9" x14ac:dyDescent="0.25">
      <c r="H348">
        <v>345</v>
      </c>
      <c r="I348">
        <v>28041.870210405585</v>
      </c>
    </row>
    <row r="349" spans="8:9" x14ac:dyDescent="0.25">
      <c r="H349">
        <v>346</v>
      </c>
      <c r="I349">
        <v>53583.94889826572</v>
      </c>
    </row>
    <row r="350" spans="8:9" x14ac:dyDescent="0.25">
      <c r="H350">
        <v>347</v>
      </c>
      <c r="I350">
        <v>85413.715787819689</v>
      </c>
    </row>
    <row r="351" spans="8:9" x14ac:dyDescent="0.25">
      <c r="H351">
        <v>348</v>
      </c>
      <c r="I351">
        <v>8912.7573559440934</v>
      </c>
    </row>
    <row r="352" spans="8:9" x14ac:dyDescent="0.25">
      <c r="H352">
        <v>349</v>
      </c>
      <c r="I352">
        <v>51091.360059894301</v>
      </c>
    </row>
    <row r="353" spans="8:9" x14ac:dyDescent="0.25">
      <c r="H353">
        <v>350</v>
      </c>
      <c r="I353">
        <v>22987.175508408065</v>
      </c>
    </row>
    <row r="354" spans="8:9" x14ac:dyDescent="0.25">
      <c r="H354">
        <v>351</v>
      </c>
      <c r="I354">
        <v>2671.7671012356295</v>
      </c>
    </row>
    <row r="355" spans="8:9" x14ac:dyDescent="0.25">
      <c r="H355">
        <v>352</v>
      </c>
      <c r="I355">
        <v>71758.881687263463</v>
      </c>
    </row>
    <row r="356" spans="8:9" x14ac:dyDescent="0.25">
      <c r="H356">
        <v>353</v>
      </c>
      <c r="I356">
        <v>112848.95007414851</v>
      </c>
    </row>
    <row r="357" spans="8:9" x14ac:dyDescent="0.25">
      <c r="H357">
        <v>354</v>
      </c>
      <c r="I357">
        <v>-77322.845485295838</v>
      </c>
    </row>
    <row r="358" spans="8:9" x14ac:dyDescent="0.25">
      <c r="H358">
        <v>355</v>
      </c>
      <c r="I358">
        <v>-12571.795403884898</v>
      </c>
    </row>
    <row r="359" spans="8:9" x14ac:dyDescent="0.25">
      <c r="H359">
        <v>356</v>
      </c>
      <c r="I359">
        <v>7052.1133344199043</v>
      </c>
    </row>
    <row r="360" spans="8:9" x14ac:dyDescent="0.25">
      <c r="H360">
        <v>357</v>
      </c>
      <c r="I360">
        <v>73103.456881594058</v>
      </c>
    </row>
    <row r="361" spans="8:9" x14ac:dyDescent="0.25">
      <c r="H361">
        <v>358</v>
      </c>
      <c r="I361">
        <v>-25280.863912123255</v>
      </c>
    </row>
    <row r="362" spans="8:9" x14ac:dyDescent="0.25">
      <c r="H362">
        <v>359</v>
      </c>
      <c r="I362">
        <v>69359.019977775926</v>
      </c>
    </row>
    <row r="363" spans="8:9" x14ac:dyDescent="0.25">
      <c r="H363">
        <v>360</v>
      </c>
      <c r="I363">
        <v>59322.606885907138</v>
      </c>
    </row>
    <row r="364" spans="8:9" x14ac:dyDescent="0.25">
      <c r="H364">
        <v>361</v>
      </c>
      <c r="I364">
        <v>-5732.0934817693778</v>
      </c>
    </row>
    <row r="365" spans="8:9" x14ac:dyDescent="0.25">
      <c r="H365">
        <v>362</v>
      </c>
      <c r="I365">
        <v>5535.7876676831802</v>
      </c>
    </row>
    <row r="366" spans="8:9" x14ac:dyDescent="0.25">
      <c r="H366">
        <v>363</v>
      </c>
      <c r="I366">
        <v>56129.437294680291</v>
      </c>
    </row>
    <row r="367" spans="8:9" x14ac:dyDescent="0.25">
      <c r="H367">
        <v>364</v>
      </c>
      <c r="I367">
        <v>121627.37953328411</v>
      </c>
    </row>
    <row r="368" spans="8:9" x14ac:dyDescent="0.25">
      <c r="H368">
        <v>365</v>
      </c>
      <c r="I368">
        <v>19802.827053132278</v>
      </c>
    </row>
    <row r="369" spans="8:9" x14ac:dyDescent="0.25">
      <c r="H369">
        <v>366</v>
      </c>
      <c r="I369">
        <v>41147.807650303264</v>
      </c>
    </row>
    <row r="370" spans="8:9" x14ac:dyDescent="0.25">
      <c r="H370">
        <v>367</v>
      </c>
      <c r="I370">
        <v>16754.57790069803</v>
      </c>
    </row>
    <row r="371" spans="8:9" x14ac:dyDescent="0.25">
      <c r="H371">
        <v>368</v>
      </c>
      <c r="I371">
        <v>57646.088241605205</v>
      </c>
    </row>
    <row r="372" spans="8:9" x14ac:dyDescent="0.25">
      <c r="H372">
        <v>369</v>
      </c>
      <c r="I372">
        <v>73561.280539942527</v>
      </c>
    </row>
    <row r="373" spans="8:9" x14ac:dyDescent="0.25">
      <c r="H373">
        <v>370</v>
      </c>
      <c r="I373">
        <v>111927.58804836111</v>
      </c>
    </row>
    <row r="374" spans="8:9" x14ac:dyDescent="0.25">
      <c r="H374">
        <v>371</v>
      </c>
      <c r="I374">
        <v>92082.118101451182</v>
      </c>
    </row>
    <row r="375" spans="8:9" x14ac:dyDescent="0.25">
      <c r="H375">
        <v>372</v>
      </c>
      <c r="I375">
        <v>31262.684835169319</v>
      </c>
    </row>
    <row r="376" spans="8:9" x14ac:dyDescent="0.25">
      <c r="H376">
        <v>373</v>
      </c>
      <c r="I376">
        <v>88428.704178009357</v>
      </c>
    </row>
    <row r="377" spans="8:9" x14ac:dyDescent="0.25">
      <c r="H377">
        <v>374</v>
      </c>
      <c r="I377">
        <v>40835.839878647777</v>
      </c>
    </row>
    <row r="378" spans="8:9" x14ac:dyDescent="0.25">
      <c r="H378">
        <v>375</v>
      </c>
      <c r="I378">
        <v>-39875.278442541341</v>
      </c>
    </row>
    <row r="379" spans="8:9" x14ac:dyDescent="0.25">
      <c r="H379">
        <v>376</v>
      </c>
      <c r="I379">
        <v>83278.341357671336</v>
      </c>
    </row>
    <row r="380" spans="8:9" x14ac:dyDescent="0.25">
      <c r="H380">
        <v>377</v>
      </c>
      <c r="I380">
        <v>65754.783766513923</v>
      </c>
    </row>
    <row r="381" spans="8:9" x14ac:dyDescent="0.25">
      <c r="H381">
        <v>378</v>
      </c>
      <c r="I381">
        <v>43285.68964884014</v>
      </c>
    </row>
    <row r="382" spans="8:9" x14ac:dyDescent="0.25">
      <c r="H382">
        <v>379</v>
      </c>
      <c r="I382">
        <v>45318.239212647153</v>
      </c>
    </row>
    <row r="383" spans="8:9" x14ac:dyDescent="0.25">
      <c r="H383">
        <v>380</v>
      </c>
      <c r="I383">
        <v>55936.642459818977</v>
      </c>
    </row>
    <row r="384" spans="8:9" x14ac:dyDescent="0.25">
      <c r="H384">
        <v>381</v>
      </c>
      <c r="I384">
        <v>75911.345981869235</v>
      </c>
    </row>
    <row r="385" spans="8:9" x14ac:dyDescent="0.25">
      <c r="H385">
        <v>382</v>
      </c>
      <c r="I385">
        <v>15668.828543108728</v>
      </c>
    </row>
    <row r="386" spans="8:9" x14ac:dyDescent="0.25">
      <c r="H386">
        <v>383</v>
      </c>
      <c r="I386">
        <v>87595.703672532778</v>
      </c>
    </row>
    <row r="387" spans="8:9" x14ac:dyDescent="0.25">
      <c r="H387">
        <v>384</v>
      </c>
      <c r="I387">
        <v>-6150.2484926810866</v>
      </c>
    </row>
    <row r="388" spans="8:9" x14ac:dyDescent="0.25">
      <c r="H388">
        <v>385</v>
      </c>
      <c r="I388">
        <v>26192.612423996965</v>
      </c>
    </row>
    <row r="389" spans="8:9" x14ac:dyDescent="0.25">
      <c r="H389">
        <v>386</v>
      </c>
      <c r="I389">
        <v>-55088.746598427882</v>
      </c>
    </row>
    <row r="390" spans="8:9" x14ac:dyDescent="0.25">
      <c r="H390">
        <v>387</v>
      </c>
      <c r="I390">
        <v>15517.983225828968</v>
      </c>
    </row>
    <row r="391" spans="8:9" x14ac:dyDescent="0.25">
      <c r="H391">
        <v>388</v>
      </c>
      <c r="I391">
        <v>43351.18285947846</v>
      </c>
    </row>
    <row r="392" spans="8:9" x14ac:dyDescent="0.25">
      <c r="H392">
        <v>389</v>
      </c>
      <c r="I392">
        <v>44231.979753500011</v>
      </c>
    </row>
    <row r="393" spans="8:9" x14ac:dyDescent="0.25">
      <c r="H393">
        <v>390</v>
      </c>
      <c r="I393">
        <v>123772.73438069182</v>
      </c>
    </row>
    <row r="394" spans="8:9" x14ac:dyDescent="0.25">
      <c r="H394">
        <v>391</v>
      </c>
      <c r="I394">
        <v>103577.0592483136</v>
      </c>
    </row>
    <row r="395" spans="8:9" x14ac:dyDescent="0.25">
      <c r="H395">
        <v>392</v>
      </c>
      <c r="I395">
        <v>80542.767714755435</v>
      </c>
    </row>
    <row r="396" spans="8:9" x14ac:dyDescent="0.25">
      <c r="H396">
        <v>393</v>
      </c>
      <c r="I396">
        <v>56304.59851808667</v>
      </c>
    </row>
    <row r="397" spans="8:9" x14ac:dyDescent="0.25">
      <c r="H397">
        <v>394</v>
      </c>
      <c r="I397">
        <v>57460.461142852801</v>
      </c>
    </row>
    <row r="398" spans="8:9" x14ac:dyDescent="0.25">
      <c r="H398">
        <v>395</v>
      </c>
      <c r="I398">
        <v>29124.617918486882</v>
      </c>
    </row>
    <row r="399" spans="8:9" x14ac:dyDescent="0.25">
      <c r="H399">
        <v>396</v>
      </c>
      <c r="I399">
        <v>10208.460642360165</v>
      </c>
    </row>
    <row r="400" spans="8:9" x14ac:dyDescent="0.25">
      <c r="H400">
        <v>397</v>
      </c>
      <c r="I400">
        <v>103309.38942810026</v>
      </c>
    </row>
    <row r="401" spans="8:9" x14ac:dyDescent="0.25">
      <c r="H401">
        <v>398</v>
      </c>
      <c r="I401">
        <v>-50903.932045400594</v>
      </c>
    </row>
    <row r="402" spans="8:9" x14ac:dyDescent="0.25">
      <c r="H402">
        <v>399</v>
      </c>
      <c r="I402">
        <v>8899.2248701871431</v>
      </c>
    </row>
    <row r="403" spans="8:9" x14ac:dyDescent="0.25">
      <c r="H403">
        <v>400</v>
      </c>
      <c r="I403">
        <v>-5480.1805288174219</v>
      </c>
    </row>
    <row r="404" spans="8:9" x14ac:dyDescent="0.25">
      <c r="H404">
        <v>401</v>
      </c>
      <c r="I404">
        <v>66890.795474583923</v>
      </c>
    </row>
    <row r="405" spans="8:9" x14ac:dyDescent="0.25">
      <c r="H405">
        <v>402</v>
      </c>
      <c r="I405">
        <v>86873.687328763059</v>
      </c>
    </row>
    <row r="406" spans="8:9" x14ac:dyDescent="0.25">
      <c r="H406">
        <v>403</v>
      </c>
      <c r="I406">
        <v>82226.980029361468</v>
      </c>
    </row>
    <row r="407" spans="8:9" x14ac:dyDescent="0.25">
      <c r="H407">
        <v>404</v>
      </c>
      <c r="I407">
        <v>7286.0663816214801</v>
      </c>
    </row>
    <row r="408" spans="8:9" x14ac:dyDescent="0.25">
      <c r="H408">
        <v>405</v>
      </c>
      <c r="I408">
        <v>86065.317692093187</v>
      </c>
    </row>
    <row r="409" spans="8:9" x14ac:dyDescent="0.25">
      <c r="H409">
        <v>406</v>
      </c>
      <c r="I409">
        <v>56092.305311841657</v>
      </c>
    </row>
    <row r="410" spans="8:9" x14ac:dyDescent="0.25">
      <c r="H410">
        <v>407</v>
      </c>
      <c r="I410">
        <v>2701.7326654330682</v>
      </c>
    </row>
    <row r="411" spans="8:9" x14ac:dyDescent="0.25">
      <c r="H411">
        <v>408</v>
      </c>
      <c r="I411">
        <v>-65307.634227189585</v>
      </c>
    </row>
    <row r="412" spans="8:9" x14ac:dyDescent="0.25">
      <c r="H412">
        <v>409</v>
      </c>
      <c r="I412">
        <v>-11730.804340596718</v>
      </c>
    </row>
    <row r="413" spans="8:9" x14ac:dyDescent="0.25">
      <c r="H413">
        <v>410</v>
      </c>
      <c r="I413">
        <v>24033.614333288671</v>
      </c>
    </row>
    <row r="414" spans="8:9" x14ac:dyDescent="0.25">
      <c r="H414">
        <v>411</v>
      </c>
      <c r="I414">
        <v>-5520.9645426892093</v>
      </c>
    </row>
    <row r="415" spans="8:9" x14ac:dyDescent="0.25">
      <c r="H415">
        <v>412</v>
      </c>
      <c r="I415">
        <v>60738.513204622956</v>
      </c>
    </row>
    <row r="416" spans="8:9" x14ac:dyDescent="0.25">
      <c r="H416">
        <v>413</v>
      </c>
      <c r="I416">
        <v>41917.396870366269</v>
      </c>
    </row>
    <row r="417" spans="8:9" x14ac:dyDescent="0.25">
      <c r="H417">
        <v>414</v>
      </c>
      <c r="I417">
        <v>52057.167818489601</v>
      </c>
    </row>
    <row r="418" spans="8:9" x14ac:dyDescent="0.25">
      <c r="H418">
        <v>415</v>
      </c>
      <c r="I418">
        <v>16355.86572427614</v>
      </c>
    </row>
    <row r="419" spans="8:9" x14ac:dyDescent="0.25">
      <c r="H419">
        <v>416</v>
      </c>
      <c r="I419">
        <v>74559.842495558085</v>
      </c>
    </row>
    <row r="420" spans="8:9" x14ac:dyDescent="0.25">
      <c r="H420">
        <v>417</v>
      </c>
      <c r="I420">
        <v>-46325.500330867551</v>
      </c>
    </row>
    <row r="421" spans="8:9" x14ac:dyDescent="0.25">
      <c r="H421">
        <v>418</v>
      </c>
      <c r="I421">
        <v>67776.593939509024</v>
      </c>
    </row>
    <row r="422" spans="8:9" x14ac:dyDescent="0.25">
      <c r="H422">
        <v>419</v>
      </c>
      <c r="I422">
        <v>28970.415816381865</v>
      </c>
    </row>
    <row r="423" spans="8:9" x14ac:dyDescent="0.25">
      <c r="H423">
        <v>420</v>
      </c>
      <c r="I423">
        <v>37707.599717015954</v>
      </c>
    </row>
    <row r="424" spans="8:9" x14ac:dyDescent="0.25">
      <c r="H424">
        <v>421</v>
      </c>
      <c r="I424">
        <v>-18379.803696671384</v>
      </c>
    </row>
    <row r="425" spans="8:9" x14ac:dyDescent="0.25">
      <c r="H425">
        <v>422</v>
      </c>
      <c r="I425">
        <v>-4998.1610954598873</v>
      </c>
    </row>
    <row r="426" spans="8:9" x14ac:dyDescent="0.25">
      <c r="H426">
        <v>423</v>
      </c>
      <c r="I426">
        <v>16716.023348635514</v>
      </c>
    </row>
    <row r="427" spans="8:9" x14ac:dyDescent="0.25">
      <c r="H427">
        <v>424</v>
      </c>
      <c r="I427">
        <v>30455.501378285495</v>
      </c>
    </row>
    <row r="428" spans="8:9" x14ac:dyDescent="0.25">
      <c r="H428">
        <v>425</v>
      </c>
      <c r="I428">
        <v>65865.099167193504</v>
      </c>
    </row>
    <row r="429" spans="8:9" x14ac:dyDescent="0.25">
      <c r="H429">
        <v>426</v>
      </c>
      <c r="I429">
        <v>-27597.053563216439</v>
      </c>
    </row>
    <row r="430" spans="8:9" x14ac:dyDescent="0.25">
      <c r="H430">
        <v>427</v>
      </c>
      <c r="I430">
        <v>36608.599006926801</v>
      </c>
    </row>
    <row r="431" spans="8:9" x14ac:dyDescent="0.25">
      <c r="H431">
        <v>428</v>
      </c>
      <c r="I431">
        <v>55772.754478207789</v>
      </c>
    </row>
    <row r="432" spans="8:9" x14ac:dyDescent="0.25">
      <c r="H432">
        <v>429</v>
      </c>
      <c r="I432">
        <v>36501.602484368268</v>
      </c>
    </row>
    <row r="433" spans="8:9" x14ac:dyDescent="0.25">
      <c r="H433">
        <v>430</v>
      </c>
      <c r="I433">
        <v>16529.772453529353</v>
      </c>
    </row>
    <row r="434" spans="8:9" x14ac:dyDescent="0.25">
      <c r="H434">
        <v>431</v>
      </c>
      <c r="I434">
        <v>83559.688841064795</v>
      </c>
    </row>
    <row r="435" spans="8:9" x14ac:dyDescent="0.25">
      <c r="H435">
        <v>432</v>
      </c>
      <c r="I435">
        <v>3869.5868171124894</v>
      </c>
    </row>
    <row r="436" spans="8:9" x14ac:dyDescent="0.25">
      <c r="H436">
        <v>433</v>
      </c>
      <c r="I436">
        <v>-67836.198724542774</v>
      </c>
    </row>
    <row r="437" spans="8:9" x14ac:dyDescent="0.25">
      <c r="H437">
        <v>434</v>
      </c>
      <c r="I437">
        <v>-410.72023722415906</v>
      </c>
    </row>
    <row r="438" spans="8:9" x14ac:dyDescent="0.25">
      <c r="H438">
        <v>435</v>
      </c>
      <c r="I438">
        <v>38290.288723053003</v>
      </c>
    </row>
    <row r="439" spans="8:9" x14ac:dyDescent="0.25">
      <c r="H439">
        <v>436</v>
      </c>
      <c r="I439">
        <v>58414.091688997229</v>
      </c>
    </row>
    <row r="440" spans="8:9" x14ac:dyDescent="0.25">
      <c r="H440">
        <v>437</v>
      </c>
      <c r="I440">
        <v>9225.4499898397189</v>
      </c>
    </row>
    <row r="441" spans="8:9" x14ac:dyDescent="0.25">
      <c r="H441">
        <v>438</v>
      </c>
      <c r="I441">
        <v>60613.08488238194</v>
      </c>
    </row>
    <row r="442" spans="8:9" x14ac:dyDescent="0.25">
      <c r="H442">
        <v>439</v>
      </c>
      <c r="I442">
        <v>-32641.228403683461</v>
      </c>
    </row>
    <row r="443" spans="8:9" x14ac:dyDescent="0.25">
      <c r="H443">
        <v>440</v>
      </c>
      <c r="I443">
        <v>82823.351345924762</v>
      </c>
    </row>
    <row r="444" spans="8:9" x14ac:dyDescent="0.25">
      <c r="H444">
        <v>441</v>
      </c>
      <c r="I444">
        <v>127511.38074704849</v>
      </c>
    </row>
    <row r="445" spans="8:9" x14ac:dyDescent="0.25">
      <c r="H445">
        <v>442</v>
      </c>
      <c r="I445">
        <v>-16675.224132986361</v>
      </c>
    </row>
    <row r="446" spans="8:9" x14ac:dyDescent="0.25">
      <c r="H446">
        <v>443</v>
      </c>
      <c r="I446">
        <v>39815.184267305856</v>
      </c>
    </row>
    <row r="447" spans="8:9" x14ac:dyDescent="0.25">
      <c r="H447">
        <v>444</v>
      </c>
      <c r="I447">
        <v>71394.889151060997</v>
      </c>
    </row>
    <row r="448" spans="8:9" x14ac:dyDescent="0.25">
      <c r="H448">
        <v>445</v>
      </c>
      <c r="I448">
        <v>21845.470632280398</v>
      </c>
    </row>
    <row r="449" spans="8:9" x14ac:dyDescent="0.25">
      <c r="H449">
        <v>446</v>
      </c>
      <c r="I449">
        <v>71042.628481499385</v>
      </c>
    </row>
    <row r="450" spans="8:9" x14ac:dyDescent="0.25">
      <c r="H450">
        <v>447</v>
      </c>
      <c r="I450">
        <v>92691.399382338073</v>
      </c>
    </row>
    <row r="451" spans="8:9" x14ac:dyDescent="0.25">
      <c r="H451">
        <v>448</v>
      </c>
      <c r="I451">
        <v>95409.58974414994</v>
      </c>
    </row>
    <row r="452" spans="8:9" x14ac:dyDescent="0.25">
      <c r="H452">
        <v>449</v>
      </c>
      <c r="I452">
        <v>22864.753630970852</v>
      </c>
    </row>
    <row r="453" spans="8:9" x14ac:dyDescent="0.25">
      <c r="H453">
        <v>450</v>
      </c>
      <c r="I453">
        <v>65684.654861545452</v>
      </c>
    </row>
    <row r="454" spans="8:9" x14ac:dyDescent="0.25">
      <c r="H454">
        <v>451</v>
      </c>
      <c r="I454">
        <v>-14787.058919321818</v>
      </c>
    </row>
    <row r="455" spans="8:9" x14ac:dyDescent="0.25">
      <c r="H455">
        <v>452</v>
      </c>
      <c r="I455">
        <v>-43426.690362375026</v>
      </c>
    </row>
    <row r="456" spans="8:9" x14ac:dyDescent="0.25">
      <c r="H456">
        <v>453</v>
      </c>
      <c r="I456">
        <v>64185.704743607028</v>
      </c>
    </row>
    <row r="457" spans="8:9" x14ac:dyDescent="0.25">
      <c r="H457">
        <v>454</v>
      </c>
      <c r="I457">
        <v>38736.925554695801</v>
      </c>
    </row>
    <row r="458" spans="8:9" x14ac:dyDescent="0.25">
      <c r="H458">
        <v>455</v>
      </c>
      <c r="I458">
        <v>61920.379175717651</v>
      </c>
    </row>
    <row r="459" spans="8:9" x14ac:dyDescent="0.25">
      <c r="H459">
        <v>456</v>
      </c>
      <c r="I459">
        <v>17026.316230537515</v>
      </c>
    </row>
    <row r="460" spans="8:9" x14ac:dyDescent="0.25">
      <c r="H460">
        <v>457</v>
      </c>
      <c r="I460">
        <v>37868.58645819065</v>
      </c>
    </row>
    <row r="461" spans="8:9" x14ac:dyDescent="0.25">
      <c r="H461">
        <v>458</v>
      </c>
      <c r="I461">
        <v>84321.864130162445</v>
      </c>
    </row>
    <row r="462" spans="8:9" x14ac:dyDescent="0.25">
      <c r="H462">
        <v>459</v>
      </c>
      <c r="I462">
        <v>-13002.302971764264</v>
      </c>
    </row>
    <row r="463" spans="8:9" x14ac:dyDescent="0.25">
      <c r="H463">
        <v>460</v>
      </c>
      <c r="I463">
        <v>70861.446074277555</v>
      </c>
    </row>
    <row r="464" spans="8:9" x14ac:dyDescent="0.25">
      <c r="H464">
        <v>461</v>
      </c>
      <c r="I464">
        <v>26257.264949035874</v>
      </c>
    </row>
    <row r="465" spans="8:9" x14ac:dyDescent="0.25">
      <c r="H465">
        <v>462</v>
      </c>
      <c r="I465">
        <v>28231.241549580518</v>
      </c>
    </row>
    <row r="466" spans="8:9" x14ac:dyDescent="0.25">
      <c r="H466">
        <v>463</v>
      </c>
      <c r="I466">
        <v>-76977.267077362601</v>
      </c>
    </row>
    <row r="467" spans="8:9" x14ac:dyDescent="0.25">
      <c r="H467">
        <v>464</v>
      </c>
      <c r="I467">
        <v>-45623.75190152353</v>
      </c>
    </row>
    <row r="468" spans="8:9" x14ac:dyDescent="0.25">
      <c r="H468">
        <v>465</v>
      </c>
      <c r="I468">
        <v>85172.496649270062</v>
      </c>
    </row>
    <row r="469" spans="8:9" x14ac:dyDescent="0.25">
      <c r="H469">
        <v>466</v>
      </c>
      <c r="I469">
        <v>7001.2848659003503</v>
      </c>
    </row>
    <row r="470" spans="8:9" x14ac:dyDescent="0.25">
      <c r="H470">
        <v>467</v>
      </c>
      <c r="I470">
        <v>61410.80581507794</v>
      </c>
    </row>
    <row r="471" spans="8:9" x14ac:dyDescent="0.25">
      <c r="H471">
        <v>468</v>
      </c>
      <c r="I471">
        <v>15850.155831001437</v>
      </c>
    </row>
    <row r="472" spans="8:9" x14ac:dyDescent="0.25">
      <c r="H472">
        <v>469</v>
      </c>
      <c r="I472">
        <v>25074.882926229082</v>
      </c>
    </row>
    <row r="473" spans="8:9" x14ac:dyDescent="0.25">
      <c r="H473">
        <v>470</v>
      </c>
      <c r="I473">
        <v>21426.281396491308</v>
      </c>
    </row>
    <row r="474" spans="8:9" x14ac:dyDescent="0.25">
      <c r="H474">
        <v>471</v>
      </c>
      <c r="I474">
        <v>117747.27603140639</v>
      </c>
    </row>
    <row r="475" spans="8:9" x14ac:dyDescent="0.25">
      <c r="H475">
        <v>472</v>
      </c>
      <c r="I475">
        <v>71101.512174577132</v>
      </c>
    </row>
    <row r="476" spans="8:9" x14ac:dyDescent="0.25">
      <c r="H476">
        <v>473</v>
      </c>
      <c r="I476">
        <v>43371.66881154076</v>
      </c>
    </row>
    <row r="477" spans="8:9" x14ac:dyDescent="0.25">
      <c r="H477">
        <v>474</v>
      </c>
      <c r="I477">
        <v>36983.607938895278</v>
      </c>
    </row>
    <row r="478" spans="8:9" x14ac:dyDescent="0.25">
      <c r="H478">
        <v>475</v>
      </c>
      <c r="I478">
        <v>-7872.7290622255678</v>
      </c>
    </row>
    <row r="479" spans="8:9" x14ac:dyDescent="0.25">
      <c r="H479">
        <v>476</v>
      </c>
      <c r="I479">
        <v>60057.349273289292</v>
      </c>
    </row>
    <row r="480" spans="8:9" x14ac:dyDescent="0.25">
      <c r="H480">
        <v>477</v>
      </c>
      <c r="I480">
        <v>-35419.536622617205</v>
      </c>
    </row>
    <row r="481" spans="8:9" x14ac:dyDescent="0.25">
      <c r="H481">
        <v>478</v>
      </c>
      <c r="I481">
        <v>19524.405454192674</v>
      </c>
    </row>
    <row r="482" spans="8:9" x14ac:dyDescent="0.25">
      <c r="H482">
        <v>479</v>
      </c>
      <c r="I482">
        <v>85126.169094608544</v>
      </c>
    </row>
    <row r="483" spans="8:9" x14ac:dyDescent="0.25">
      <c r="H483">
        <v>480</v>
      </c>
      <c r="I483">
        <v>57619.51321864147</v>
      </c>
    </row>
    <row r="484" spans="8:9" x14ac:dyDescent="0.25">
      <c r="H484">
        <v>481</v>
      </c>
      <c r="I484">
        <v>19536.93793505193</v>
      </c>
    </row>
    <row r="485" spans="8:9" x14ac:dyDescent="0.25">
      <c r="H485">
        <v>482</v>
      </c>
      <c r="I485">
        <v>70873.544874252548</v>
      </c>
    </row>
    <row r="486" spans="8:9" x14ac:dyDescent="0.25">
      <c r="H486">
        <v>483</v>
      </c>
      <c r="I486">
        <v>43364.914642624353</v>
      </c>
    </row>
    <row r="487" spans="8:9" x14ac:dyDescent="0.25">
      <c r="H487">
        <v>484</v>
      </c>
      <c r="I487">
        <v>-46852.10229181443</v>
      </c>
    </row>
    <row r="488" spans="8:9" x14ac:dyDescent="0.25">
      <c r="H488">
        <v>485</v>
      </c>
      <c r="I488">
        <v>9375.2852318941586</v>
      </c>
    </row>
    <row r="489" spans="8:9" x14ac:dyDescent="0.25">
      <c r="H489">
        <v>486</v>
      </c>
      <c r="I489">
        <v>-45689.708362230798</v>
      </c>
    </row>
    <row r="490" spans="8:9" x14ac:dyDescent="0.25">
      <c r="H490">
        <v>487</v>
      </c>
      <c r="I490">
        <v>33226.620706297181</v>
      </c>
    </row>
    <row r="491" spans="8:9" x14ac:dyDescent="0.25">
      <c r="H491">
        <v>488</v>
      </c>
      <c r="I491">
        <v>-53539.82348958186</v>
      </c>
    </row>
    <row r="492" spans="8:9" x14ac:dyDescent="0.25">
      <c r="H492">
        <v>489</v>
      </c>
      <c r="I492">
        <v>32914.325092987783</v>
      </c>
    </row>
    <row r="493" spans="8:9" x14ac:dyDescent="0.25">
      <c r="H493">
        <v>490</v>
      </c>
      <c r="I493">
        <v>69644.756413939816</v>
      </c>
    </row>
    <row r="494" spans="8:9" x14ac:dyDescent="0.25">
      <c r="H494">
        <v>491</v>
      </c>
      <c r="I494">
        <v>64645.294704649277</v>
      </c>
    </row>
    <row r="495" spans="8:9" x14ac:dyDescent="0.25">
      <c r="H495">
        <v>492</v>
      </c>
      <c r="I495">
        <v>28385.829889155066</v>
      </c>
    </row>
    <row r="496" spans="8:9" x14ac:dyDescent="0.25">
      <c r="H496">
        <v>493</v>
      </c>
      <c r="I496">
        <v>15688.828214405759</v>
      </c>
    </row>
    <row r="497" spans="8:9" x14ac:dyDescent="0.25">
      <c r="H497">
        <v>494</v>
      </c>
      <c r="I497">
        <v>59660.977518600121</v>
      </c>
    </row>
    <row r="498" spans="8:9" x14ac:dyDescent="0.25">
      <c r="H498">
        <v>495</v>
      </c>
      <c r="I498">
        <v>32772.664429377852</v>
      </c>
    </row>
    <row r="499" spans="8:9" x14ac:dyDescent="0.25">
      <c r="H499">
        <v>496</v>
      </c>
      <c r="I499">
        <v>58404.816556922975</v>
      </c>
    </row>
    <row r="500" spans="8:9" x14ac:dyDescent="0.25">
      <c r="H500">
        <v>497</v>
      </c>
      <c r="I500">
        <v>28516.176425670317</v>
      </c>
    </row>
    <row r="501" spans="8:9" x14ac:dyDescent="0.25">
      <c r="H501">
        <v>498</v>
      </c>
      <c r="I501">
        <v>-8153.0897834735515</v>
      </c>
    </row>
    <row r="502" spans="8:9" x14ac:dyDescent="0.25">
      <c r="H502">
        <v>499</v>
      </c>
      <c r="I502">
        <v>24357.275634208869</v>
      </c>
    </row>
    <row r="503" spans="8:9" x14ac:dyDescent="0.25">
      <c r="H503">
        <v>500</v>
      </c>
      <c r="I503">
        <v>31584.512296737215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1B94-488A-4907-AA81-E16DE94305D9}">
  <dimension ref="A1:N40"/>
  <sheetViews>
    <sheetView workbookViewId="0">
      <selection activeCell="B21" sqref="B21"/>
    </sheetView>
  </sheetViews>
  <sheetFormatPr defaultRowHeight="15" x14ac:dyDescent="0.25"/>
  <cols>
    <col min="4" max="4" width="25.28515625" bestFit="1" customWidth="1"/>
  </cols>
  <sheetData>
    <row r="1" spans="1:14" x14ac:dyDescent="0.25">
      <c r="A1">
        <f ca="1">RAND()</f>
        <v>0.76093718133296662</v>
      </c>
      <c r="B1">
        <f ca="1">RAND()+0.1</f>
        <v>0.66700166690952434</v>
      </c>
    </row>
    <row r="2" spans="1:14" x14ac:dyDescent="0.25">
      <c r="A2">
        <f t="shared" ref="A2:A23" ca="1" si="0">RAND()</f>
        <v>7.2786690871155191E-2</v>
      </c>
      <c r="B2">
        <f t="shared" ref="B2:B26" ca="1" si="1">RAND()+0.1</f>
        <v>0.38746134419978451</v>
      </c>
    </row>
    <row r="3" spans="1:14" x14ac:dyDescent="0.25">
      <c r="A3">
        <f t="shared" ca="1" si="0"/>
        <v>0.82116472227117299</v>
      </c>
      <c r="B3">
        <f t="shared" ca="1" si="1"/>
        <v>0.12349802666625667</v>
      </c>
      <c r="E3">
        <f>_xlfn.T.DIST(-1.85,200,1)</f>
        <v>3.289439642307445E-2</v>
      </c>
    </row>
    <row r="4" spans="1:14" x14ac:dyDescent="0.25">
      <c r="A4">
        <f t="shared" ca="1" si="0"/>
        <v>0.55421202163946104</v>
      </c>
      <c r="B4">
        <f t="shared" ca="1" si="1"/>
        <v>0.99918535537844366</v>
      </c>
      <c r="G4">
        <f>1-E3</f>
        <v>0.96710560357692554</v>
      </c>
    </row>
    <row r="5" spans="1:14" x14ac:dyDescent="0.25">
      <c r="A5">
        <f t="shared" ca="1" si="0"/>
        <v>0.26568977195989463</v>
      </c>
      <c r="B5">
        <f t="shared" ca="1" si="1"/>
        <v>0.55679846167086056</v>
      </c>
    </row>
    <row r="6" spans="1:14" x14ac:dyDescent="0.25">
      <c r="A6">
        <f t="shared" ca="1" si="0"/>
        <v>0.40376474080635316</v>
      </c>
      <c r="B6">
        <f t="shared" ca="1" si="1"/>
        <v>0.9731230518310392</v>
      </c>
    </row>
    <row r="7" spans="1:14" x14ac:dyDescent="0.25">
      <c r="A7">
        <f t="shared" ca="1" si="0"/>
        <v>9.5917421593227914E-3</v>
      </c>
      <c r="B7">
        <f t="shared" ca="1" si="1"/>
        <v>0.79793533296683883</v>
      </c>
    </row>
    <row r="8" spans="1:14" x14ac:dyDescent="0.25">
      <c r="A8">
        <f t="shared" ca="1" si="0"/>
        <v>0.34769333104159039</v>
      </c>
      <c r="B8">
        <f t="shared" ca="1" si="1"/>
        <v>0.4503663501093319</v>
      </c>
    </row>
    <row r="9" spans="1:14" x14ac:dyDescent="0.25">
      <c r="A9">
        <f t="shared" ca="1" si="0"/>
        <v>0.177087527995899</v>
      </c>
      <c r="B9">
        <f t="shared" ca="1" si="1"/>
        <v>0.33219986424622217</v>
      </c>
      <c r="L9">
        <v>0.02</v>
      </c>
      <c r="N9">
        <f>SQRT(0.02*0.98/1000)</f>
        <v>4.4271887242357307E-3</v>
      </c>
    </row>
    <row r="10" spans="1:14" x14ac:dyDescent="0.25">
      <c r="A10">
        <f t="shared" ca="1" si="0"/>
        <v>0.77057621922525188</v>
      </c>
      <c r="B10">
        <f t="shared" ca="1" si="1"/>
        <v>0.33111626500359137</v>
      </c>
      <c r="J10">
        <v>1000</v>
      </c>
      <c r="K10">
        <v>26</v>
      </c>
      <c r="L10">
        <f>K10/J10</f>
        <v>2.5999999999999999E-2</v>
      </c>
    </row>
    <row r="11" spans="1:14" x14ac:dyDescent="0.25">
      <c r="A11">
        <f t="shared" ca="1" si="0"/>
        <v>0.77793096883192137</v>
      </c>
      <c r="B11">
        <f t="shared" ca="1" si="1"/>
        <v>0.97653714433996197</v>
      </c>
      <c r="M11">
        <f>(L10-L9)/N9</f>
        <v>1.3552618543578765</v>
      </c>
    </row>
    <row r="12" spans="1:14" x14ac:dyDescent="0.25">
      <c r="A12">
        <f t="shared" ca="1" si="0"/>
        <v>0.88615683029806247</v>
      </c>
      <c r="B12">
        <f t="shared" ca="1" si="1"/>
        <v>0.61708396384896236</v>
      </c>
    </row>
    <row r="13" spans="1:14" x14ac:dyDescent="0.25">
      <c r="A13">
        <f t="shared" ca="1" si="0"/>
        <v>0.45073271850580443</v>
      </c>
      <c r="B13">
        <f t="shared" ca="1" si="1"/>
        <v>0.97498864934625185</v>
      </c>
    </row>
    <row r="14" spans="1:14" x14ac:dyDescent="0.25">
      <c r="A14">
        <f t="shared" ca="1" si="0"/>
        <v>0.7786202174331146</v>
      </c>
      <c r="B14">
        <f t="shared" ca="1" si="1"/>
        <v>0.68845830541478892</v>
      </c>
    </row>
    <row r="15" spans="1:14" x14ac:dyDescent="0.25">
      <c r="A15">
        <f t="shared" ca="1" si="0"/>
        <v>0.55760005860746997</v>
      </c>
      <c r="B15">
        <f t="shared" ca="1" si="1"/>
        <v>0.12895313904073949</v>
      </c>
    </row>
    <row r="16" spans="1:14" x14ac:dyDescent="0.25">
      <c r="A16">
        <f t="shared" ca="1" si="0"/>
        <v>0.27062256121257733</v>
      </c>
      <c r="B16">
        <f t="shared" ca="1" si="1"/>
        <v>0.76343920736569693</v>
      </c>
    </row>
    <row r="17" spans="1:13" x14ac:dyDescent="0.25">
      <c r="A17">
        <f t="shared" ca="1" si="0"/>
        <v>0.69274973341866852</v>
      </c>
      <c r="B17">
        <f t="shared" ca="1" si="1"/>
        <v>0.75819993928496332</v>
      </c>
    </row>
    <row r="18" spans="1:13" x14ac:dyDescent="0.25">
      <c r="A18">
        <f t="shared" ca="1" si="0"/>
        <v>0.90808804129169862</v>
      </c>
      <c r="B18">
        <f t="shared" ca="1" si="1"/>
        <v>0.31614667936092911</v>
      </c>
    </row>
    <row r="19" spans="1:13" x14ac:dyDescent="0.25">
      <c r="A19">
        <f t="shared" ca="1" si="0"/>
        <v>0.17968144382967233</v>
      </c>
      <c r="B19">
        <f t="shared" ca="1" si="1"/>
        <v>0.71667382902054866</v>
      </c>
      <c r="D19" t="s">
        <v>0</v>
      </c>
    </row>
    <row r="20" spans="1:13" ht="15.75" thickBot="1" x14ac:dyDescent="0.3">
      <c r="A20">
        <f t="shared" ca="1" si="0"/>
        <v>0.90491117368390328</v>
      </c>
      <c r="B20">
        <f t="shared" ca="1" si="1"/>
        <v>0.92963038606610282</v>
      </c>
    </row>
    <row r="21" spans="1:13" x14ac:dyDescent="0.25">
      <c r="A21">
        <f t="shared" ca="1" si="0"/>
        <v>0.84833769767058509</v>
      </c>
      <c r="B21">
        <f t="shared" ca="1" si="1"/>
        <v>1.0252328073758716</v>
      </c>
      <c r="D21" s="3"/>
      <c r="E21" s="3" t="s">
        <v>1</v>
      </c>
      <c r="F21" s="3" t="s">
        <v>2</v>
      </c>
    </row>
    <row r="22" spans="1:13" x14ac:dyDescent="0.25">
      <c r="A22">
        <f t="shared" ca="1" si="0"/>
        <v>0.91387732753959516</v>
      </c>
      <c r="B22">
        <f t="shared" ca="1" si="1"/>
        <v>1.0674567209836097</v>
      </c>
      <c r="D22" s="1" t="s">
        <v>3</v>
      </c>
      <c r="E22" s="1">
        <v>0.46013019349405687</v>
      </c>
      <c r="F22" s="1">
        <v>0.67480835080905888</v>
      </c>
    </row>
    <row r="23" spans="1:13" x14ac:dyDescent="0.25">
      <c r="A23">
        <f t="shared" ca="1" si="0"/>
        <v>0.32547141097359134</v>
      </c>
      <c r="B23">
        <f t="shared" ca="1" si="1"/>
        <v>0.98345727196831867</v>
      </c>
      <c r="D23" s="1" t="s">
        <v>4</v>
      </c>
      <c r="E23" s="1">
        <v>0.10298259784139564</v>
      </c>
      <c r="F23" s="1">
        <v>0.10971547057023187</v>
      </c>
    </row>
    <row r="24" spans="1:13" x14ac:dyDescent="0.25">
      <c r="B24">
        <f t="shared" ca="1" si="1"/>
        <v>0.22455379352810181</v>
      </c>
      <c r="D24" s="1" t="s">
        <v>5</v>
      </c>
      <c r="E24" s="1">
        <v>23</v>
      </c>
      <c r="F24" s="1">
        <v>26</v>
      </c>
    </row>
    <row r="25" spans="1:13" x14ac:dyDescent="0.25">
      <c r="B25">
        <f t="shared" ca="1" si="1"/>
        <v>0.63778880933208593</v>
      </c>
      <c r="D25" s="1" t="s">
        <v>6</v>
      </c>
      <c r="E25" s="1">
        <v>0</v>
      </c>
      <c r="F25" s="1"/>
    </row>
    <row r="26" spans="1:13" x14ac:dyDescent="0.25">
      <c r="B26">
        <f t="shared" ca="1" si="1"/>
        <v>0.74303080749107964</v>
      </c>
      <c r="D26" s="1" t="s">
        <v>7</v>
      </c>
      <c r="E26" s="1">
        <v>47</v>
      </c>
      <c r="F26" s="1"/>
    </row>
    <row r="27" spans="1:13" x14ac:dyDescent="0.25">
      <c r="D27" s="1" t="s">
        <v>8</v>
      </c>
      <c r="E27" s="1">
        <v>-2.3019446847090408</v>
      </c>
      <c r="F27" s="1"/>
    </row>
    <row r="28" spans="1:13" x14ac:dyDescent="0.25">
      <c r="D28" s="1" t="s">
        <v>9</v>
      </c>
      <c r="E28" s="1">
        <v>1.2908034323601646E-2</v>
      </c>
      <c r="F28" s="1"/>
    </row>
    <row r="29" spans="1:13" x14ac:dyDescent="0.25">
      <c r="D29" s="1" t="s">
        <v>10</v>
      </c>
      <c r="E29" s="1">
        <v>1.6779267216418625</v>
      </c>
      <c r="F29" s="1"/>
    </row>
    <row r="30" spans="1:13" x14ac:dyDescent="0.25">
      <c r="D30" s="1" t="s">
        <v>11</v>
      </c>
      <c r="E30" s="1">
        <v>2.5816068647203292E-2</v>
      </c>
      <c r="F30" s="1"/>
    </row>
    <row r="31" spans="1:13" ht="15.75" thickBot="1" x14ac:dyDescent="0.3">
      <c r="D31" s="2" t="s">
        <v>12</v>
      </c>
      <c r="E31" s="2">
        <v>2.0117405137297668</v>
      </c>
      <c r="F31" s="2"/>
      <c r="M31" t="s">
        <v>19</v>
      </c>
    </row>
    <row r="33" spans="4:5" x14ac:dyDescent="0.25">
      <c r="D33" t="s">
        <v>13</v>
      </c>
      <c r="E33">
        <f>E22-F22</f>
        <v>-0.21467815731500201</v>
      </c>
    </row>
    <row r="34" spans="4:5" x14ac:dyDescent="0.25">
      <c r="D34" t="s">
        <v>14</v>
      </c>
      <c r="E34">
        <f>E31</f>
        <v>2.0117405137297668</v>
      </c>
    </row>
    <row r="35" spans="4:5" x14ac:dyDescent="0.25">
      <c r="D35" t="s">
        <v>15</v>
      </c>
      <c r="E35">
        <f>SQRT(E23/E24+F23/F24)</f>
        <v>9.325947697224389E-2</v>
      </c>
    </row>
    <row r="37" spans="4:5" x14ac:dyDescent="0.25">
      <c r="D37" t="s">
        <v>16</v>
      </c>
      <c r="E37">
        <f>E34*E35</f>
        <v>0.18761386811431127</v>
      </c>
    </row>
    <row r="39" spans="4:5" x14ac:dyDescent="0.25">
      <c r="D39" t="s">
        <v>17</v>
      </c>
      <c r="E39">
        <f>E33-E37</f>
        <v>-0.4022920254293133</v>
      </c>
    </row>
    <row r="40" spans="4:5" x14ac:dyDescent="0.25">
      <c r="D40" t="s">
        <v>18</v>
      </c>
      <c r="E40">
        <f>E33+E37</f>
        <v>-2.7064289200690733E-2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6D9E-8B2F-4E04-9BC4-E1461079B5AB}">
  <dimension ref="A1:B7"/>
  <sheetViews>
    <sheetView workbookViewId="0">
      <selection activeCell="B1" sqref="B1"/>
    </sheetView>
  </sheetViews>
  <sheetFormatPr defaultRowHeight="15" x14ac:dyDescent="0.25"/>
  <cols>
    <col min="2" max="2" width="26" bestFit="1" customWidth="1"/>
  </cols>
  <sheetData>
    <row r="1" spans="1:2" x14ac:dyDescent="0.25">
      <c r="A1" t="s">
        <v>44</v>
      </c>
      <c r="B1" t="s">
        <v>51</v>
      </c>
    </row>
    <row r="2" spans="1:2" x14ac:dyDescent="0.25">
      <c r="A2">
        <v>5400</v>
      </c>
      <c r="B2" t="s">
        <v>45</v>
      </c>
    </row>
    <row r="3" spans="1:2" x14ac:dyDescent="0.25">
      <c r="A3">
        <v>6000</v>
      </c>
      <c r="B3" t="s">
        <v>46</v>
      </c>
    </row>
    <row r="4" spans="1:2" x14ac:dyDescent="0.25">
      <c r="A4">
        <v>7600</v>
      </c>
      <c r="B4" t="s">
        <v>47</v>
      </c>
    </row>
    <row r="5" spans="1:2" x14ac:dyDescent="0.25">
      <c r="A5">
        <v>10000</v>
      </c>
      <c r="B5" t="s">
        <v>48</v>
      </c>
    </row>
    <row r="6" spans="1:2" x14ac:dyDescent="0.25">
      <c r="A6">
        <v>0.05</v>
      </c>
      <c r="B6" t="s">
        <v>49</v>
      </c>
    </row>
    <row r="7" spans="1:2" x14ac:dyDescent="0.25">
      <c r="A7">
        <v>0.1</v>
      </c>
      <c r="B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0A93-C4AE-4C2A-A60A-CE0FE002FFE5}">
  <dimension ref="A1:U41"/>
  <sheetViews>
    <sheetView workbookViewId="0">
      <selection activeCell="E5" sqref="E5"/>
    </sheetView>
  </sheetViews>
  <sheetFormatPr defaultRowHeight="15" x14ac:dyDescent="0.25"/>
  <cols>
    <col min="4" max="4" width="10" bestFit="1" customWidth="1"/>
    <col min="5" max="5" width="13.28515625" bestFit="1" customWidth="1"/>
  </cols>
  <sheetData>
    <row r="1" spans="1:21" x14ac:dyDescent="0.25">
      <c r="A1" t="s">
        <v>20</v>
      </c>
      <c r="C1" t="s">
        <v>21</v>
      </c>
      <c r="D1" t="s">
        <v>22</v>
      </c>
      <c r="E1" t="s">
        <v>24</v>
      </c>
      <c r="H1" t="s">
        <v>23</v>
      </c>
    </row>
    <row r="2" spans="1:21" x14ac:dyDescent="0.25">
      <c r="A2">
        <v>0.96902688104148693</v>
      </c>
      <c r="C2">
        <v>0.1</v>
      </c>
      <c r="D2">
        <f t="array" ref="D2:D11">FREQUENCY(A2:A31,C2:C11)</f>
        <v>6</v>
      </c>
      <c r="E2">
        <f>D2/$H$2</f>
        <v>0.2</v>
      </c>
      <c r="H2">
        <f>COUNT(A2:A31)</f>
        <v>30</v>
      </c>
    </row>
    <row r="3" spans="1:21" ht="15.75" thickBot="1" x14ac:dyDescent="0.3">
      <c r="A3">
        <v>0.9360350197712376</v>
      </c>
      <c r="C3">
        <v>0.2</v>
      </c>
      <c r="D3">
        <v>1</v>
      </c>
      <c r="E3">
        <f t="shared" ref="E3:E11" si="0">D3/$H$2</f>
        <v>3.3333333333333333E-2</v>
      </c>
    </row>
    <row r="4" spans="1:21" x14ac:dyDescent="0.25">
      <c r="A4">
        <v>0.81250877419944789</v>
      </c>
      <c r="C4">
        <v>0.3</v>
      </c>
      <c r="D4">
        <v>2</v>
      </c>
      <c r="E4">
        <f t="shared" si="0"/>
        <v>6.6666666666666666E-2</v>
      </c>
      <c r="T4" s="5" t="s">
        <v>20</v>
      </c>
      <c r="U4" s="5"/>
    </row>
    <row r="5" spans="1:21" x14ac:dyDescent="0.25">
      <c r="A5">
        <v>0.77896111633227483</v>
      </c>
      <c r="C5">
        <v>0.4</v>
      </c>
      <c r="D5">
        <v>4</v>
      </c>
      <c r="E5">
        <f t="shared" si="0"/>
        <v>0.13333333333333333</v>
      </c>
      <c r="T5" s="1"/>
      <c r="U5" s="1"/>
    </row>
    <row r="6" spans="1:21" x14ac:dyDescent="0.25">
      <c r="A6">
        <v>0.71134840144418898</v>
      </c>
      <c r="C6">
        <v>0.5</v>
      </c>
      <c r="D6">
        <v>4</v>
      </c>
      <c r="E6">
        <f t="shared" si="0"/>
        <v>0.13333333333333333</v>
      </c>
      <c r="T6" s="1" t="s">
        <v>3</v>
      </c>
      <c r="U6" s="1">
        <v>0.44645802378383753</v>
      </c>
    </row>
    <row r="7" spans="1:21" x14ac:dyDescent="0.25">
      <c r="A7">
        <v>0.70630078613616398</v>
      </c>
      <c r="C7">
        <v>0.6</v>
      </c>
      <c r="D7">
        <v>2</v>
      </c>
      <c r="E7">
        <f t="shared" si="0"/>
        <v>6.6666666666666666E-2</v>
      </c>
      <c r="T7" s="1" t="s">
        <v>32</v>
      </c>
      <c r="U7" s="1">
        <v>5.1283068906922254E-2</v>
      </c>
    </row>
    <row r="8" spans="1:21" x14ac:dyDescent="0.25">
      <c r="A8">
        <v>0.69552440799288329</v>
      </c>
      <c r="C8">
        <v>0.7</v>
      </c>
      <c r="D8">
        <v>5</v>
      </c>
      <c r="E8">
        <f t="shared" si="0"/>
        <v>0.16666666666666666</v>
      </c>
      <c r="T8" s="1" t="s">
        <v>33</v>
      </c>
      <c r="U8" s="1">
        <v>0.41278636373580302</v>
      </c>
    </row>
    <row r="9" spans="1:21" x14ac:dyDescent="0.25">
      <c r="A9">
        <v>0.68263082490912363</v>
      </c>
      <c r="C9">
        <v>0.8</v>
      </c>
      <c r="D9">
        <v>3</v>
      </c>
      <c r="E9">
        <f t="shared" si="0"/>
        <v>0.1</v>
      </c>
      <c r="T9" s="1" t="s">
        <v>34</v>
      </c>
      <c r="U9" s="1" t="e">
        <v>#N/A</v>
      </c>
    </row>
    <row r="10" spans="1:21" x14ac:dyDescent="0.25">
      <c r="A10">
        <v>0.68162679679508575</v>
      </c>
      <c r="C10">
        <v>0.9</v>
      </c>
      <c r="D10">
        <v>1</v>
      </c>
      <c r="E10">
        <f t="shared" si="0"/>
        <v>3.3333333333333333E-2</v>
      </c>
      <c r="T10" s="1" t="s">
        <v>35</v>
      </c>
      <c r="U10" s="1">
        <v>0.28088893658413122</v>
      </c>
    </row>
    <row r="11" spans="1:21" x14ac:dyDescent="0.25">
      <c r="A11">
        <v>0.64888381942974238</v>
      </c>
      <c r="C11">
        <v>1</v>
      </c>
      <c r="D11">
        <v>2</v>
      </c>
      <c r="E11">
        <f t="shared" si="0"/>
        <v>6.6666666666666666E-2</v>
      </c>
      <c r="T11" s="1" t="s">
        <v>4</v>
      </c>
      <c r="U11" s="1">
        <v>7.8898594695364088E-2</v>
      </c>
    </row>
    <row r="12" spans="1:21" x14ac:dyDescent="0.25">
      <c r="A12">
        <v>0.61025492164064699</v>
      </c>
      <c r="T12" s="1" t="s">
        <v>36</v>
      </c>
      <c r="U12" s="1">
        <v>-1.0045833927547263</v>
      </c>
    </row>
    <row r="13" spans="1:21" x14ac:dyDescent="0.25">
      <c r="A13">
        <v>0.57151217607103177</v>
      </c>
      <c r="T13" s="1" t="s">
        <v>37</v>
      </c>
      <c r="U13" s="1">
        <v>4.2320877686134711E-2</v>
      </c>
    </row>
    <row r="14" spans="1:21" x14ac:dyDescent="0.25">
      <c r="A14">
        <v>0.51655501893498357</v>
      </c>
      <c r="T14" s="1" t="s">
        <v>38</v>
      </c>
      <c r="U14" s="1">
        <v>0.95445478987641608</v>
      </c>
    </row>
    <row r="15" spans="1:21" x14ac:dyDescent="0.25">
      <c r="A15">
        <v>0.43424713726634612</v>
      </c>
      <c r="T15" s="1" t="s">
        <v>39</v>
      </c>
      <c r="U15" s="1">
        <v>1.4572091165070855E-2</v>
      </c>
    </row>
    <row r="16" spans="1:21" ht="15.75" thickBot="1" x14ac:dyDescent="0.3">
      <c r="A16">
        <v>0.41810473264441894</v>
      </c>
      <c r="T16" s="1" t="s">
        <v>40</v>
      </c>
      <c r="U16" s="1">
        <v>0.96902688104148693</v>
      </c>
    </row>
    <row r="17" spans="1:21" x14ac:dyDescent="0.25">
      <c r="A17">
        <v>0.4074679948271871</v>
      </c>
      <c r="D17" s="3" t="s">
        <v>28</v>
      </c>
      <c r="E17" s="3" t="s">
        <v>30</v>
      </c>
      <c r="T17" s="1" t="s">
        <v>41</v>
      </c>
      <c r="U17" s="1">
        <v>13.393740713515125</v>
      </c>
    </row>
    <row r="18" spans="1:21" x14ac:dyDescent="0.25">
      <c r="A18">
        <v>0.40032499012876854</v>
      </c>
      <c r="D18" s="1">
        <v>1.4572091165070855E-2</v>
      </c>
      <c r="E18" s="1">
        <v>1</v>
      </c>
      <c r="T18" s="1" t="s">
        <v>42</v>
      </c>
      <c r="U18" s="1">
        <v>30</v>
      </c>
    </row>
    <row r="19" spans="1:21" ht="15.75" thickBot="1" x14ac:dyDescent="0.3">
      <c r="A19">
        <v>0.38749240136273067</v>
      </c>
      <c r="D19" s="1">
        <v>0.20546304914035407</v>
      </c>
      <c r="E19" s="1">
        <v>6</v>
      </c>
      <c r="T19" s="2" t="s">
        <v>43</v>
      </c>
      <c r="U19" s="2">
        <v>0.10488565266797137</v>
      </c>
    </row>
    <row r="20" spans="1:21" x14ac:dyDescent="0.25">
      <c r="A20">
        <v>0.38027439056125234</v>
      </c>
      <c r="D20" s="1">
        <v>0.39635400711563729</v>
      </c>
      <c r="E20" s="1">
        <v>6</v>
      </c>
    </row>
    <row r="21" spans="1:21" x14ac:dyDescent="0.25">
      <c r="A21">
        <v>0.35765316240955092</v>
      </c>
      <c r="D21" s="1">
        <v>0.5872449650909205</v>
      </c>
      <c r="E21" s="1">
        <v>6</v>
      </c>
    </row>
    <row r="22" spans="1:21" x14ac:dyDescent="0.25">
      <c r="A22">
        <v>0.30229431988249966</v>
      </c>
      <c r="D22" s="1">
        <v>0.77813592306620372</v>
      </c>
      <c r="E22" s="1">
        <v>7</v>
      </c>
    </row>
    <row r="23" spans="1:21" ht="15.75" thickBot="1" x14ac:dyDescent="0.3">
      <c r="A23">
        <v>0.26926114661706446</v>
      </c>
      <c r="D23" s="2" t="s">
        <v>29</v>
      </c>
      <c r="E23" s="2">
        <v>4</v>
      </c>
    </row>
    <row r="24" spans="1:21" x14ac:dyDescent="0.25">
      <c r="A24">
        <v>0.23463572556427814</v>
      </c>
    </row>
    <row r="25" spans="1:21" x14ac:dyDescent="0.25">
      <c r="A25">
        <v>0.17034553193290258</v>
      </c>
    </row>
    <row r="26" spans="1:21" x14ac:dyDescent="0.25">
      <c r="A26">
        <v>8.4444122683856371E-2</v>
      </c>
    </row>
    <row r="27" spans="1:21" x14ac:dyDescent="0.25">
      <c r="A27">
        <v>7.2722801926793146E-2</v>
      </c>
    </row>
    <row r="28" spans="1:21" x14ac:dyDescent="0.25">
      <c r="A28">
        <v>5.5427516610620509E-2</v>
      </c>
    </row>
    <row r="29" spans="1:21" x14ac:dyDescent="0.25">
      <c r="A29">
        <v>4.679080614517761E-2</v>
      </c>
    </row>
    <row r="30" spans="1:21" ht="15.75" thickBot="1" x14ac:dyDescent="0.3">
      <c r="A30">
        <v>3.6512897088309626E-2</v>
      </c>
    </row>
    <row r="31" spans="1:21" x14ac:dyDescent="0.25">
      <c r="A31">
        <v>1.4572091165070855E-2</v>
      </c>
      <c r="D31" s="3" t="s">
        <v>31</v>
      </c>
      <c r="E31" s="3" t="s">
        <v>30</v>
      </c>
    </row>
    <row r="32" spans="1:21" x14ac:dyDescent="0.25">
      <c r="D32" s="4">
        <v>0.2</v>
      </c>
      <c r="E32" s="1">
        <v>7</v>
      </c>
    </row>
    <row r="33" spans="4:5" x14ac:dyDescent="0.25">
      <c r="D33" s="4">
        <v>0.3</v>
      </c>
      <c r="E33" s="1">
        <v>2</v>
      </c>
    </row>
    <row r="34" spans="4:5" x14ac:dyDescent="0.25">
      <c r="D34" s="4">
        <v>0.4</v>
      </c>
      <c r="E34" s="1">
        <v>4</v>
      </c>
    </row>
    <row r="35" spans="4:5" x14ac:dyDescent="0.25">
      <c r="D35" s="4">
        <v>0.5</v>
      </c>
      <c r="E35" s="1">
        <v>4</v>
      </c>
    </row>
    <row r="36" spans="4:5" x14ac:dyDescent="0.25">
      <c r="D36" s="4">
        <v>0.6</v>
      </c>
      <c r="E36" s="1">
        <v>2</v>
      </c>
    </row>
    <row r="37" spans="4:5" x14ac:dyDescent="0.25">
      <c r="D37" s="4">
        <v>0.7</v>
      </c>
      <c r="E37" s="1">
        <v>5</v>
      </c>
    </row>
    <row r="38" spans="4:5" x14ac:dyDescent="0.25">
      <c r="D38" s="4">
        <v>0.8</v>
      </c>
      <c r="E38" s="1">
        <v>3</v>
      </c>
    </row>
    <row r="39" spans="4:5" x14ac:dyDescent="0.25">
      <c r="D39" s="4">
        <v>0.9</v>
      </c>
      <c r="E39" s="1">
        <v>1</v>
      </c>
    </row>
    <row r="40" spans="4:5" x14ac:dyDescent="0.25">
      <c r="D40" s="4">
        <v>1</v>
      </c>
      <c r="E40" s="1">
        <v>2</v>
      </c>
    </row>
    <row r="41" spans="4:5" ht="15.75" thickBot="1" x14ac:dyDescent="0.3">
      <c r="D41" s="2" t="s">
        <v>29</v>
      </c>
      <c r="E41" s="2">
        <v>0</v>
      </c>
    </row>
  </sheetData>
  <sortState xmlns:xlrd2="http://schemas.microsoft.com/office/spreadsheetml/2017/richdata2" ref="A2:A44">
    <sortCondition descending="1" ref="A1:A4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C27-6DE8-4A77-B048-396A4501425F}">
  <dimension ref="A1:E25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20</v>
      </c>
    </row>
    <row r="2" spans="1:5" x14ac:dyDescent="0.25">
      <c r="A2" t="s">
        <v>25</v>
      </c>
      <c r="C2" t="s">
        <v>20</v>
      </c>
      <c r="E2" t="s">
        <v>23</v>
      </c>
    </row>
    <row r="3" spans="1:5" x14ac:dyDescent="0.25">
      <c r="A3" t="s">
        <v>25</v>
      </c>
      <c r="C3" t="s">
        <v>25</v>
      </c>
      <c r="E3">
        <f>COUNTIF(A2:$A$25,C3)</f>
        <v>11</v>
      </c>
    </row>
    <row r="4" spans="1:5" x14ac:dyDescent="0.25">
      <c r="A4" t="s">
        <v>25</v>
      </c>
      <c r="C4" t="s">
        <v>26</v>
      </c>
      <c r="E4">
        <f>COUNTIF(A3:$A$25,C4)</f>
        <v>10</v>
      </c>
    </row>
    <row r="5" spans="1:5" x14ac:dyDescent="0.25">
      <c r="A5" t="s">
        <v>25</v>
      </c>
      <c r="C5" t="s">
        <v>27</v>
      </c>
      <c r="E5">
        <f>COUNTIF(A4:$A$25,C5)</f>
        <v>3</v>
      </c>
    </row>
    <row r="6" spans="1:5" x14ac:dyDescent="0.25">
      <c r="A6" t="s">
        <v>25</v>
      </c>
    </row>
    <row r="7" spans="1:5" x14ac:dyDescent="0.25">
      <c r="A7" t="s">
        <v>25</v>
      </c>
    </row>
    <row r="8" spans="1:5" x14ac:dyDescent="0.25">
      <c r="A8" t="s">
        <v>25</v>
      </c>
    </row>
    <row r="9" spans="1:5" x14ac:dyDescent="0.25">
      <c r="A9" t="s">
        <v>25</v>
      </c>
    </row>
    <row r="10" spans="1:5" x14ac:dyDescent="0.25">
      <c r="A10" t="s">
        <v>25</v>
      </c>
    </row>
    <row r="11" spans="1:5" x14ac:dyDescent="0.25">
      <c r="A11" t="s">
        <v>25</v>
      </c>
    </row>
    <row r="12" spans="1:5" x14ac:dyDescent="0.25">
      <c r="A12" t="s">
        <v>25</v>
      </c>
    </row>
    <row r="13" spans="1:5" x14ac:dyDescent="0.25">
      <c r="A13" t="s">
        <v>26</v>
      </c>
    </row>
    <row r="14" spans="1:5" x14ac:dyDescent="0.25">
      <c r="A14" t="s">
        <v>26</v>
      </c>
    </row>
    <row r="15" spans="1:5" x14ac:dyDescent="0.25">
      <c r="A15" t="s">
        <v>26</v>
      </c>
    </row>
    <row r="16" spans="1:5" x14ac:dyDescent="0.25">
      <c r="A16" t="s">
        <v>26</v>
      </c>
    </row>
    <row r="17" spans="1:1" x14ac:dyDescent="0.25">
      <c r="A17" t="s">
        <v>26</v>
      </c>
    </row>
    <row r="18" spans="1:1" x14ac:dyDescent="0.25">
      <c r="A18" t="s">
        <v>26</v>
      </c>
    </row>
    <row r="19" spans="1:1" x14ac:dyDescent="0.25">
      <c r="A19" t="s">
        <v>26</v>
      </c>
    </row>
    <row r="20" spans="1:1" x14ac:dyDescent="0.25">
      <c r="A20" t="s">
        <v>26</v>
      </c>
    </row>
    <row r="21" spans="1:1" x14ac:dyDescent="0.25">
      <c r="A21" t="s">
        <v>26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27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4519-DD58-45D9-BF1B-1CA15F2AD5D1}">
  <dimension ref="A1:T62"/>
  <sheetViews>
    <sheetView topLeftCell="A7" workbookViewId="0">
      <selection activeCell="L13" sqref="L13:T62"/>
    </sheetView>
  </sheetViews>
  <sheetFormatPr defaultRowHeight="15" x14ac:dyDescent="0.25"/>
  <sheetData>
    <row r="1" spans="1:13" x14ac:dyDescent="0.25">
      <c r="A1" t="s">
        <v>52</v>
      </c>
      <c r="B1" t="s">
        <v>53</v>
      </c>
    </row>
    <row r="2" spans="1:13" ht="15.75" thickBot="1" x14ac:dyDescent="0.3">
      <c r="A2">
        <v>0.63299485408088374</v>
      </c>
      <c r="B2">
        <v>1.0969010842209457</v>
      </c>
    </row>
    <row r="3" spans="1:13" x14ac:dyDescent="0.25">
      <c r="A3">
        <v>0.89400740909948329</v>
      </c>
      <c r="B3">
        <v>0.97142141016339134</v>
      </c>
      <c r="D3" s="3" t="s">
        <v>54</v>
      </c>
      <c r="E3" s="3" t="s">
        <v>55</v>
      </c>
      <c r="F3" s="3" t="s">
        <v>56</v>
      </c>
      <c r="G3" s="3" t="s">
        <v>57</v>
      </c>
    </row>
    <row r="4" spans="1:13" x14ac:dyDescent="0.25">
      <c r="A4">
        <v>0.67267828273358521</v>
      </c>
      <c r="B4">
        <v>0.97953672795690916</v>
      </c>
      <c r="D4" s="1">
        <v>19</v>
      </c>
      <c r="E4" s="4">
        <v>1.8027380759150815</v>
      </c>
      <c r="F4" s="1">
        <v>1</v>
      </c>
      <c r="G4" s="6">
        <v>1</v>
      </c>
    </row>
    <row r="5" spans="1:13" x14ac:dyDescent="0.25">
      <c r="A5">
        <v>0.60278882488689844</v>
      </c>
      <c r="B5">
        <v>0.68928094902310588</v>
      </c>
      <c r="D5" s="1">
        <v>13</v>
      </c>
      <c r="E5" s="4">
        <v>1.8008670376885461</v>
      </c>
      <c r="F5" s="1">
        <v>2</v>
      </c>
      <c r="G5" s="6">
        <v>0.96</v>
      </c>
    </row>
    <row r="6" spans="1:13" x14ac:dyDescent="0.25">
      <c r="A6">
        <v>0.66712537725510224</v>
      </c>
      <c r="B6">
        <v>1.0495873046189517</v>
      </c>
      <c r="D6" s="1">
        <v>7</v>
      </c>
      <c r="E6" s="4">
        <v>1.5631679993462986</v>
      </c>
      <c r="F6" s="1">
        <v>3</v>
      </c>
      <c r="G6" s="6">
        <v>0.92</v>
      </c>
    </row>
    <row r="7" spans="1:13" x14ac:dyDescent="0.25">
      <c r="A7">
        <v>0.19320098061543237</v>
      </c>
      <c r="B7">
        <v>0.64041958740496552</v>
      </c>
      <c r="D7" s="1">
        <v>20</v>
      </c>
      <c r="E7" s="4">
        <v>1.5455343326159887</v>
      </c>
      <c r="F7" s="1">
        <v>4</v>
      </c>
      <c r="G7" s="6">
        <v>0.88</v>
      </c>
    </row>
    <row r="8" spans="1:13" x14ac:dyDescent="0.25">
      <c r="A8">
        <v>0.92579560000139638</v>
      </c>
      <c r="B8">
        <v>1.5631679993462986</v>
      </c>
      <c r="D8" s="1">
        <v>16</v>
      </c>
      <c r="E8" s="4">
        <v>1.4990874137307983</v>
      </c>
      <c r="F8" s="1">
        <v>5</v>
      </c>
      <c r="G8" s="6">
        <v>0.84</v>
      </c>
    </row>
    <row r="9" spans="1:13" x14ac:dyDescent="0.25">
      <c r="A9">
        <v>1.0583655991856127</v>
      </c>
      <c r="B9">
        <v>1.4148618548557481</v>
      </c>
      <c r="D9" s="1">
        <v>8</v>
      </c>
      <c r="E9" s="4">
        <v>1.4148618548557481</v>
      </c>
      <c r="F9" s="1">
        <v>6</v>
      </c>
      <c r="G9" s="6">
        <v>0.8</v>
      </c>
    </row>
    <row r="10" spans="1:13" x14ac:dyDescent="0.25">
      <c r="A10">
        <v>0.51513516886106292</v>
      </c>
      <c r="B10">
        <v>1.1178752331864203</v>
      </c>
      <c r="D10" s="1">
        <v>10</v>
      </c>
      <c r="E10" s="4">
        <v>1.2284808208944762</v>
      </c>
      <c r="F10" s="1">
        <v>7</v>
      </c>
      <c r="G10" s="6">
        <v>0.76</v>
      </c>
    </row>
    <row r="11" spans="1:13" x14ac:dyDescent="0.25">
      <c r="A11">
        <v>0.39321830343249276</v>
      </c>
      <c r="B11">
        <v>1.2284808208944762</v>
      </c>
      <c r="D11" s="1">
        <v>22</v>
      </c>
      <c r="E11" s="4">
        <v>1.2272035475573038</v>
      </c>
      <c r="F11" s="1">
        <v>8</v>
      </c>
      <c r="G11" s="6">
        <v>0.72</v>
      </c>
    </row>
    <row r="12" spans="1:13" x14ac:dyDescent="0.25">
      <c r="A12">
        <v>0.12973714930005822</v>
      </c>
      <c r="B12">
        <v>0.61688154764871417</v>
      </c>
      <c r="D12" s="1">
        <v>25</v>
      </c>
      <c r="E12" s="4">
        <v>1.2211778604806129</v>
      </c>
      <c r="F12" s="1">
        <v>9</v>
      </c>
      <c r="G12" s="6">
        <v>0.68</v>
      </c>
    </row>
    <row r="13" spans="1:13" x14ac:dyDescent="0.25">
      <c r="A13">
        <v>0.67099433236467132</v>
      </c>
      <c r="B13">
        <v>0.82181208836724629</v>
      </c>
      <c r="D13" s="1">
        <v>15</v>
      </c>
      <c r="E13" s="4">
        <v>1.1185488469335105</v>
      </c>
      <c r="F13" s="1">
        <v>10</v>
      </c>
      <c r="G13" s="6">
        <v>0.64</v>
      </c>
      <c r="L13" t="s">
        <v>58</v>
      </c>
    </row>
    <row r="14" spans="1:13" ht="15.75" thickBot="1" x14ac:dyDescent="0.3">
      <c r="A14">
        <v>0.90553401505401199</v>
      </c>
      <c r="B14">
        <v>1.8008670376885461</v>
      </c>
      <c r="D14" s="1">
        <v>9</v>
      </c>
      <c r="E14" s="4">
        <v>1.1178752331864203</v>
      </c>
      <c r="F14" s="1">
        <v>11</v>
      </c>
      <c r="G14" s="6">
        <v>0.6</v>
      </c>
    </row>
    <row r="15" spans="1:13" x14ac:dyDescent="0.25">
      <c r="A15">
        <v>0.47538779869775227</v>
      </c>
      <c r="B15">
        <v>0.94060310124141511</v>
      </c>
      <c r="D15" s="1">
        <v>1</v>
      </c>
      <c r="E15" s="4">
        <v>1.0969010842209457</v>
      </c>
      <c r="F15" s="1">
        <v>12</v>
      </c>
      <c r="G15" s="6">
        <v>0.56000000000000005</v>
      </c>
      <c r="L15" s="5" t="s">
        <v>59</v>
      </c>
      <c r="M15" s="5"/>
    </row>
    <row r="16" spans="1:13" x14ac:dyDescent="0.25">
      <c r="A16">
        <v>0.26722791240629951</v>
      </c>
      <c r="B16">
        <v>1.1185488469335105</v>
      </c>
      <c r="D16" s="1">
        <v>5</v>
      </c>
      <c r="E16" s="4">
        <v>1.0495873046189517</v>
      </c>
      <c r="F16" s="1">
        <v>13</v>
      </c>
      <c r="G16" s="6">
        <v>0.52</v>
      </c>
      <c r="L16" s="1" t="s">
        <v>60</v>
      </c>
      <c r="M16" s="1">
        <v>0.62857648297059798</v>
      </c>
    </row>
    <row r="17" spans="1:20" x14ac:dyDescent="0.25">
      <c r="A17">
        <v>0.84853474212793778</v>
      </c>
      <c r="B17">
        <v>1.4990874137307983</v>
      </c>
      <c r="D17" s="1">
        <v>18</v>
      </c>
      <c r="E17" s="4">
        <v>1.0495552010786819</v>
      </c>
      <c r="F17" s="1">
        <v>14</v>
      </c>
      <c r="G17" s="6">
        <v>0.48</v>
      </c>
      <c r="L17" s="1" t="s">
        <v>61</v>
      </c>
      <c r="M17" s="1">
        <v>0.39510839494368649</v>
      </c>
    </row>
    <row r="18" spans="1:20" x14ac:dyDescent="0.25">
      <c r="A18">
        <v>0.79490027838390798</v>
      </c>
      <c r="B18">
        <v>1.0202223936748935</v>
      </c>
      <c r="D18" s="1">
        <v>17</v>
      </c>
      <c r="E18" s="4">
        <v>1.0202223936748935</v>
      </c>
      <c r="F18" s="1">
        <v>15</v>
      </c>
      <c r="G18" s="6">
        <v>0.44</v>
      </c>
      <c r="L18" s="1" t="s">
        <v>62</v>
      </c>
      <c r="M18" s="1">
        <v>0.36990457806634008</v>
      </c>
    </row>
    <row r="19" spans="1:20" x14ac:dyDescent="0.25">
      <c r="A19">
        <v>0.8262673600186774</v>
      </c>
      <c r="B19">
        <v>1.0495552010786819</v>
      </c>
      <c r="D19" s="1">
        <v>3</v>
      </c>
      <c r="E19" s="4">
        <v>0.97953672795690916</v>
      </c>
      <c r="F19" s="1">
        <v>16</v>
      </c>
      <c r="G19" s="6">
        <v>0.4</v>
      </c>
      <c r="L19" s="1" t="s">
        <v>32</v>
      </c>
      <c r="M19" s="1">
        <v>0.28404216368738783</v>
      </c>
    </row>
    <row r="20" spans="1:20" ht="15.75" thickBot="1" x14ac:dyDescent="0.3">
      <c r="A20">
        <v>0.83064845596879655</v>
      </c>
      <c r="B20">
        <v>1.8027380759150815</v>
      </c>
      <c r="D20" s="1">
        <v>2</v>
      </c>
      <c r="E20" s="4">
        <v>0.97142141016339134</v>
      </c>
      <c r="F20" s="1">
        <v>17</v>
      </c>
      <c r="G20" s="6">
        <v>0.36</v>
      </c>
      <c r="L20" s="2" t="s">
        <v>5</v>
      </c>
      <c r="M20" s="2">
        <v>26</v>
      </c>
    </row>
    <row r="21" spans="1:20" x14ac:dyDescent="0.25">
      <c r="A21">
        <v>0.5759161008286291</v>
      </c>
      <c r="B21">
        <v>1.5455343326159887</v>
      </c>
      <c r="D21" s="1">
        <v>14</v>
      </c>
      <c r="E21" s="4">
        <v>0.94060310124141511</v>
      </c>
      <c r="F21" s="1">
        <v>18</v>
      </c>
      <c r="G21" s="6">
        <v>0.32</v>
      </c>
    </row>
    <row r="22" spans="1:20" ht="15.75" thickBot="1" x14ac:dyDescent="0.3">
      <c r="A22">
        <v>0.31495358828926723</v>
      </c>
      <c r="B22">
        <v>0.77092410910155162</v>
      </c>
      <c r="D22" s="1">
        <v>24</v>
      </c>
      <c r="E22" s="4">
        <v>0.91578300937398438</v>
      </c>
      <c r="F22" s="1">
        <v>19</v>
      </c>
      <c r="G22" s="6">
        <v>0.28000000000000003</v>
      </c>
      <c r="L22" t="s">
        <v>63</v>
      </c>
    </row>
    <row r="23" spans="1:20" x14ac:dyDescent="0.25">
      <c r="A23">
        <v>0.56676756138867712</v>
      </c>
      <c r="B23">
        <v>1.2272035475573038</v>
      </c>
      <c r="D23" s="1">
        <v>23</v>
      </c>
      <c r="E23" s="4">
        <v>0.84243809629333333</v>
      </c>
      <c r="F23" s="1">
        <v>20</v>
      </c>
      <c r="G23" s="6">
        <v>0.24</v>
      </c>
      <c r="L23" s="3"/>
      <c r="M23" s="3" t="s">
        <v>7</v>
      </c>
      <c r="N23" s="3" t="s">
        <v>68</v>
      </c>
      <c r="O23" s="3" t="s">
        <v>69</v>
      </c>
      <c r="P23" s="3" t="s">
        <v>70</v>
      </c>
      <c r="Q23" s="3" t="s">
        <v>71</v>
      </c>
    </row>
    <row r="24" spans="1:20" x14ac:dyDescent="0.25">
      <c r="A24">
        <v>0.78440764765779358</v>
      </c>
      <c r="B24">
        <v>0.84243809629333333</v>
      </c>
      <c r="D24" s="1">
        <v>12</v>
      </c>
      <c r="E24" s="4">
        <v>0.82181208836724629</v>
      </c>
      <c r="F24" s="1">
        <v>21</v>
      </c>
      <c r="G24" s="6">
        <v>0.2</v>
      </c>
      <c r="L24" s="1" t="s">
        <v>64</v>
      </c>
      <c r="M24" s="1">
        <v>1</v>
      </c>
      <c r="N24" s="1">
        <v>1.2647816797341656</v>
      </c>
      <c r="O24" s="1">
        <v>1.2647816797341656</v>
      </c>
      <c r="P24" s="1">
        <v>15.676530140909586</v>
      </c>
      <c r="Q24" s="1">
        <v>5.8385853757367961E-4</v>
      </c>
    </row>
    <row r="25" spans="1:20" x14ac:dyDescent="0.25">
      <c r="A25">
        <v>0.68694536982319865</v>
      </c>
      <c r="B25">
        <v>0.91578300937398438</v>
      </c>
      <c r="D25" s="1">
        <v>21</v>
      </c>
      <c r="E25" s="4">
        <v>0.77092410910155162</v>
      </c>
      <c r="F25" s="1">
        <v>22</v>
      </c>
      <c r="G25" s="6">
        <v>0.16</v>
      </c>
      <c r="L25" s="1" t="s">
        <v>65</v>
      </c>
      <c r="M25" s="1">
        <v>24</v>
      </c>
      <c r="N25" s="1">
        <v>1.9363188180531079</v>
      </c>
      <c r="O25" s="1">
        <v>8.0679950752212834E-2</v>
      </c>
      <c r="P25" s="1"/>
      <c r="Q25" s="1"/>
    </row>
    <row r="26" spans="1:20" ht="15.75" thickBot="1" x14ac:dyDescent="0.3">
      <c r="A26">
        <v>0.55364136743795711</v>
      </c>
      <c r="B26">
        <v>1.2211778604806129</v>
      </c>
      <c r="D26" s="1">
        <v>4</v>
      </c>
      <c r="E26" s="4">
        <v>0.68928094902310588</v>
      </c>
      <c r="F26" s="1">
        <v>23</v>
      </c>
      <c r="G26" s="6">
        <v>0.12</v>
      </c>
      <c r="L26" s="2" t="s">
        <v>66</v>
      </c>
      <c r="M26" s="2">
        <v>25</v>
      </c>
      <c r="N26" s="2">
        <v>3.2011004977872735</v>
      </c>
      <c r="O26" s="2"/>
      <c r="P26" s="2"/>
      <c r="Q26" s="2"/>
    </row>
    <row r="27" spans="1:20" ht="15.75" thickBot="1" x14ac:dyDescent="0.3">
      <c r="A27">
        <v>0.11635152967643073</v>
      </c>
      <c r="B27">
        <v>0.37025833250022255</v>
      </c>
      <c r="D27" s="1">
        <v>6</v>
      </c>
      <c r="E27" s="4">
        <v>0.64041958740496552</v>
      </c>
      <c r="F27" s="1">
        <v>24</v>
      </c>
      <c r="G27" s="6">
        <v>0.08</v>
      </c>
    </row>
    <row r="28" spans="1:20" x14ac:dyDescent="0.25">
      <c r="D28" s="1">
        <v>11</v>
      </c>
      <c r="E28" s="4">
        <v>0.61688154764871417</v>
      </c>
      <c r="F28" s="1">
        <v>25</v>
      </c>
      <c r="G28" s="6">
        <v>0.04</v>
      </c>
      <c r="L28" s="3"/>
      <c r="M28" s="3" t="s">
        <v>72</v>
      </c>
      <c r="N28" s="3" t="s">
        <v>32</v>
      </c>
      <c r="O28" s="3" t="s">
        <v>8</v>
      </c>
      <c r="P28" s="3" t="s">
        <v>73</v>
      </c>
      <c r="Q28" s="3" t="s">
        <v>74</v>
      </c>
      <c r="R28" s="3" t="s">
        <v>75</v>
      </c>
      <c r="S28" s="3" t="s">
        <v>76</v>
      </c>
      <c r="T28" s="3" t="s">
        <v>77</v>
      </c>
    </row>
    <row r="29" spans="1:20" ht="15.75" thickBot="1" x14ac:dyDescent="0.3">
      <c r="D29" s="2">
        <v>26</v>
      </c>
      <c r="E29" s="7">
        <v>0.37025833250022255</v>
      </c>
      <c r="F29" s="2">
        <v>26</v>
      </c>
      <c r="G29" s="8">
        <v>0</v>
      </c>
      <c r="L29" s="1" t="s">
        <v>67</v>
      </c>
      <c r="M29" s="1">
        <v>0.55122436337844638</v>
      </c>
      <c r="N29" s="1">
        <v>0.14681377742158253</v>
      </c>
      <c r="O29" s="1">
        <v>3.7545819817412656</v>
      </c>
      <c r="P29" s="1">
        <v>9.7725621658779861E-4</v>
      </c>
      <c r="Q29" s="1">
        <v>0.24821561933086511</v>
      </c>
      <c r="R29" s="1">
        <v>0.85423310742602765</v>
      </c>
      <c r="S29" s="1">
        <v>0.24821561933086511</v>
      </c>
      <c r="T29" s="1">
        <v>0.85423310742602765</v>
      </c>
    </row>
    <row r="30" spans="1:20" ht="15.75" thickBot="1" x14ac:dyDescent="0.3">
      <c r="L30" s="2" t="s">
        <v>78</v>
      </c>
      <c r="M30" s="2">
        <v>0.87926003713375822</v>
      </c>
      <c r="N30" s="2">
        <v>0.22207126361873336</v>
      </c>
      <c r="O30" s="2">
        <v>3.9593598145293125</v>
      </c>
      <c r="P30" s="2">
        <v>5.8385853757367961E-4</v>
      </c>
      <c r="Q30" s="2">
        <v>0.42092747557213639</v>
      </c>
      <c r="R30" s="2">
        <v>1.3375925986953801</v>
      </c>
      <c r="S30" s="2">
        <v>0.42092747557213639</v>
      </c>
      <c r="T30" s="2">
        <v>1.3375925986953801</v>
      </c>
    </row>
    <row r="34" spans="12:18" x14ac:dyDescent="0.25">
      <c r="L34" t="s">
        <v>79</v>
      </c>
      <c r="Q34" t="s">
        <v>82</v>
      </c>
    </row>
    <row r="35" spans="12:18" ht="15.75" thickBot="1" x14ac:dyDescent="0.3"/>
    <row r="36" spans="12:18" x14ac:dyDescent="0.25">
      <c r="L36" s="3" t="s">
        <v>5</v>
      </c>
      <c r="M36" s="3" t="s">
        <v>80</v>
      </c>
      <c r="N36" s="3" t="s">
        <v>65</v>
      </c>
      <c r="O36" s="3" t="s">
        <v>81</v>
      </c>
      <c r="Q36" s="3" t="s">
        <v>83</v>
      </c>
      <c r="R36" s="3" t="s">
        <v>53</v>
      </c>
    </row>
    <row r="37" spans="12:18" x14ac:dyDescent="0.25">
      <c r="L37" s="1">
        <v>1</v>
      </c>
      <c r="M37" s="1">
        <v>1.1077914422830821</v>
      </c>
      <c r="N37" s="1">
        <v>-1.0890358062136452E-2</v>
      </c>
      <c r="O37" s="1">
        <v>-3.9131250829891898E-2</v>
      </c>
      <c r="Q37" s="1">
        <v>1.9230769230769231</v>
      </c>
      <c r="R37" s="1">
        <v>0.37025833250022255</v>
      </c>
    </row>
    <row r="38" spans="12:18" x14ac:dyDescent="0.25">
      <c r="L38" s="1">
        <v>2</v>
      </c>
      <c r="M38" s="1">
        <v>1.337289351101113</v>
      </c>
      <c r="N38" s="1">
        <v>-0.36586794093772168</v>
      </c>
      <c r="O38" s="1">
        <v>-1.3146372310040835</v>
      </c>
      <c r="Q38" s="1">
        <v>5.7692307692307692</v>
      </c>
      <c r="R38" s="1">
        <v>0.61688154764871417</v>
      </c>
    </row>
    <row r="39" spans="12:18" x14ac:dyDescent="0.25">
      <c r="L39" s="1">
        <v>3</v>
      </c>
      <c r="M39" s="1">
        <v>1.1426834952338512</v>
      </c>
      <c r="N39" s="1">
        <v>-0.163146767276942</v>
      </c>
      <c r="O39" s="1">
        <v>-0.58621920748376088</v>
      </c>
      <c r="Q39" s="1">
        <v>9.615384615384615</v>
      </c>
      <c r="R39" s="1">
        <v>0.64041958740496552</v>
      </c>
    </row>
    <row r="40" spans="12:18" x14ac:dyDescent="0.25">
      <c r="L40" s="1">
        <v>4</v>
      </c>
      <c r="M40" s="1">
        <v>1.0812324879323152</v>
      </c>
      <c r="N40" s="1">
        <v>-0.39195153890920931</v>
      </c>
      <c r="O40" s="1">
        <v>-1.4083608541342587</v>
      </c>
      <c r="Q40" s="1">
        <v>13.461538461538462</v>
      </c>
      <c r="R40" s="1">
        <v>0.68928094902310588</v>
      </c>
    </row>
    <row r="41" spans="12:18" x14ac:dyDescent="0.25">
      <c r="L41" s="1">
        <v>5</v>
      </c>
      <c r="M41" s="1">
        <v>1.13780104735664</v>
      </c>
      <c r="N41" s="1">
        <v>-8.8213742737688339E-2</v>
      </c>
      <c r="O41" s="1">
        <v>-0.3169697519600973</v>
      </c>
      <c r="Q41" s="1">
        <v>17.307692307692307</v>
      </c>
      <c r="R41" s="1">
        <v>0.77092410910155162</v>
      </c>
    </row>
    <row r="42" spans="12:18" x14ac:dyDescent="0.25">
      <c r="L42" s="1">
        <v>6</v>
      </c>
      <c r="M42" s="1">
        <v>0.72109826476864991</v>
      </c>
      <c r="N42" s="1">
        <v>-8.0678677363684392E-2</v>
      </c>
      <c r="O42" s="1">
        <v>-0.28989474382102265</v>
      </c>
      <c r="Q42" s="1">
        <v>21.153846153846153</v>
      </c>
      <c r="R42" s="1">
        <v>0.82181208836724629</v>
      </c>
    </row>
    <row r="43" spans="12:18" x14ac:dyDescent="0.25">
      <c r="L43" s="1">
        <v>7</v>
      </c>
      <c r="M43" s="1">
        <v>1.365239437013944</v>
      </c>
      <c r="N43" s="1">
        <v>0.19792856233235456</v>
      </c>
      <c r="O43" s="1">
        <v>0.71119720534770192</v>
      </c>
      <c r="Q43" s="1">
        <v>25</v>
      </c>
      <c r="R43" s="1">
        <v>0.84243809629333333</v>
      </c>
    </row>
    <row r="44" spans="12:18" x14ac:dyDescent="0.25">
      <c r="L44" s="1">
        <v>8</v>
      </c>
      <c r="M44" s="1">
        <v>1.4818029394194805</v>
      </c>
      <c r="N44" s="1">
        <v>-6.6941084563732378E-2</v>
      </c>
      <c r="O44" s="1">
        <v>-0.24053280488507001</v>
      </c>
      <c r="Q44" s="1">
        <v>28.846153846153847</v>
      </c>
      <c r="R44" s="1">
        <v>0.91578300937398438</v>
      </c>
    </row>
    <row r="45" spans="12:18" x14ac:dyDescent="0.25">
      <c r="L45" s="1">
        <v>9</v>
      </c>
      <c r="M45" s="1">
        <v>1.0041621310801294</v>
      </c>
      <c r="N45" s="1">
        <v>0.11371310210629093</v>
      </c>
      <c r="O45" s="1">
        <v>0.40859408807109854</v>
      </c>
      <c r="Q45" s="1">
        <v>32.692307692307693</v>
      </c>
      <c r="R45" s="1">
        <v>0.94060310124141511</v>
      </c>
    </row>
    <row r="46" spans="12:18" x14ac:dyDescent="0.25">
      <c r="L46" s="1">
        <v>10</v>
      </c>
      <c r="M46" s="1">
        <v>0.89696550345617343</v>
      </c>
      <c r="N46" s="1">
        <v>0.33151531743830276</v>
      </c>
      <c r="O46" s="1">
        <v>1.1912013330151714</v>
      </c>
      <c r="Q46" s="1">
        <v>36.538461538461533</v>
      </c>
      <c r="R46" s="1">
        <v>0.97142141016339134</v>
      </c>
    </row>
    <row r="47" spans="12:18" x14ac:dyDescent="0.25">
      <c r="L47" s="1">
        <v>11</v>
      </c>
      <c r="M47" s="1">
        <v>0.66529705408964346</v>
      </c>
      <c r="N47" s="1">
        <v>-4.841550644092929E-2</v>
      </c>
      <c r="O47" s="1">
        <v>-0.17396666994662427</v>
      </c>
      <c r="Q47" s="1">
        <v>40.38461538461538</v>
      </c>
      <c r="R47" s="1">
        <v>0.97953672795690916</v>
      </c>
    </row>
    <row r="48" spans="12:18" x14ac:dyDescent="0.25">
      <c r="L48" s="1">
        <v>12</v>
      </c>
      <c r="M48" s="1">
        <v>1.1412028649699486</v>
      </c>
      <c r="N48" s="1">
        <v>-0.31939077660270232</v>
      </c>
      <c r="O48" s="1">
        <v>-1.1476354148031056</v>
      </c>
      <c r="Q48" s="1">
        <v>44.230769230769226</v>
      </c>
      <c r="R48" s="1">
        <v>1.0202223936748935</v>
      </c>
    </row>
    <row r="49" spans="12:18" x14ac:dyDescent="0.25">
      <c r="L49" s="1">
        <v>13</v>
      </c>
      <c r="M49" s="1">
        <v>1.3474242350807182</v>
      </c>
      <c r="N49" s="1">
        <v>0.45344280260782788</v>
      </c>
      <c r="O49" s="1">
        <v>1.6293113545593676</v>
      </c>
      <c r="Q49" s="1">
        <v>48.076923076923073</v>
      </c>
      <c r="R49" s="1">
        <v>1.0495552010786819</v>
      </c>
    </row>
    <row r="50" spans="12:18" x14ac:dyDescent="0.25">
      <c r="L50" s="1">
        <v>14</v>
      </c>
      <c r="M50" s="1">
        <v>0.96921385691436757</v>
      </c>
      <c r="N50" s="1">
        <v>-2.8610755672952459E-2</v>
      </c>
      <c r="O50" s="1">
        <v>-0.1028042099518828</v>
      </c>
      <c r="Q50" s="1">
        <v>51.92307692307692</v>
      </c>
      <c r="R50" s="1">
        <v>1.0495873046189517</v>
      </c>
    </row>
    <row r="51" spans="12:18" x14ac:dyDescent="0.25">
      <c r="L51" s="1">
        <v>15</v>
      </c>
      <c r="M51" s="1">
        <v>0.78618718756398598</v>
      </c>
      <c r="N51" s="1">
        <v>0.33236165936952455</v>
      </c>
      <c r="O51" s="1">
        <v>1.1942424101046054</v>
      </c>
      <c r="Q51" s="1">
        <v>55.769230769230766</v>
      </c>
      <c r="R51" s="1">
        <v>1.0969010842209457</v>
      </c>
    </row>
    <row r="52" spans="12:18" x14ac:dyDescent="0.25">
      <c r="L52" s="1">
        <v>16</v>
      </c>
      <c r="M52" s="1">
        <v>1.297307052251141</v>
      </c>
      <c r="N52" s="1">
        <v>0.20178036147965739</v>
      </c>
      <c r="O52" s="1">
        <v>0.72503749578806065</v>
      </c>
      <c r="Q52" s="1">
        <v>59.615384615384613</v>
      </c>
      <c r="R52" s="1">
        <v>1.1178752331864203</v>
      </c>
    </row>
    <row r="53" spans="12:18" x14ac:dyDescent="0.25">
      <c r="L53" s="1">
        <v>17</v>
      </c>
      <c r="M53" s="1">
        <v>1.250148411667916</v>
      </c>
      <c r="N53" s="1">
        <v>-0.22992601799302248</v>
      </c>
      <c r="O53" s="1">
        <v>-0.82617051074610182</v>
      </c>
      <c r="Q53" s="1">
        <v>63.46153846153846</v>
      </c>
      <c r="R53" s="1">
        <v>1.1185488469335105</v>
      </c>
    </row>
    <row r="54" spans="12:18" x14ac:dyDescent="0.25">
      <c r="L54" s="1">
        <v>18</v>
      </c>
      <c r="M54" s="1">
        <v>1.277728233030881</v>
      </c>
      <c r="N54" s="1">
        <v>-0.22817303195219907</v>
      </c>
      <c r="O54" s="1">
        <v>-0.8198716786899497</v>
      </c>
      <c r="Q54" s="1">
        <v>67.307692307692307</v>
      </c>
      <c r="R54" s="1">
        <v>1.2211778604806129</v>
      </c>
    </row>
    <row r="55" spans="12:18" x14ac:dyDescent="0.25">
      <c r="L55" s="1">
        <v>19</v>
      </c>
      <c r="M55" s="1">
        <v>1.2815803556186693</v>
      </c>
      <c r="N55" s="1">
        <v>0.52115772029641216</v>
      </c>
      <c r="O55" s="1">
        <v>1.8726246977826895</v>
      </c>
      <c r="Q55" s="1">
        <v>71.153846153846146</v>
      </c>
      <c r="R55" s="1">
        <v>1.2272035475573038</v>
      </c>
    </row>
    <row r="56" spans="12:18" x14ac:dyDescent="0.25">
      <c r="L56" s="1">
        <v>20</v>
      </c>
      <c r="M56" s="1">
        <v>1.0576043755789559</v>
      </c>
      <c r="N56" s="1">
        <v>0.48792995703703279</v>
      </c>
      <c r="O56" s="1">
        <v>1.7532306492858156</v>
      </c>
      <c r="Q56" s="1">
        <v>75</v>
      </c>
      <c r="R56" s="1">
        <v>1.2284808208944762</v>
      </c>
    </row>
    <row r="57" spans="12:18" x14ac:dyDescent="0.25">
      <c r="L57" s="1">
        <v>21</v>
      </c>
      <c r="M57" s="1">
        <v>0.82815046711307794</v>
      </c>
      <c r="N57" s="1">
        <v>-5.7226358011526313E-2</v>
      </c>
      <c r="O57" s="1">
        <v>-0.20562583494990433</v>
      </c>
      <c r="Q57" s="1">
        <v>78.84615384615384</v>
      </c>
      <c r="R57" s="1">
        <v>1.4148618548557481</v>
      </c>
    </row>
    <row r="58" spans="12:18" x14ac:dyDescent="0.25">
      <c r="L58" s="1">
        <v>22</v>
      </c>
      <c r="M58" s="1">
        <v>1.0495604304512642</v>
      </c>
      <c r="N58" s="1">
        <v>0.17764311710603953</v>
      </c>
      <c r="O58" s="1">
        <v>0.63830751330838975</v>
      </c>
      <c r="Q58" s="1">
        <v>82.692307692307693</v>
      </c>
      <c r="R58" s="1">
        <v>1.4990874137307983</v>
      </c>
    </row>
    <row r="59" spans="12:18" x14ac:dyDescent="0.25">
      <c r="L59" s="1">
        <v>23</v>
      </c>
      <c r="M59" s="1">
        <v>1.2409226607860417</v>
      </c>
      <c r="N59" s="1">
        <v>-0.39848456449270842</v>
      </c>
      <c r="O59" s="1">
        <v>-1.431835331403728</v>
      </c>
      <c r="Q59" s="1">
        <v>86.538461538461533</v>
      </c>
      <c r="R59" s="1">
        <v>1.5455343326159887</v>
      </c>
    </row>
    <row r="60" spans="12:18" x14ac:dyDescent="0.25">
      <c r="L60" s="1">
        <v>24</v>
      </c>
      <c r="M60" s="1">
        <v>1.1552279747580552</v>
      </c>
      <c r="N60" s="1">
        <v>-0.23944496538407078</v>
      </c>
      <c r="O60" s="1">
        <v>-0.86037400670742581</v>
      </c>
      <c r="Q60" s="1">
        <v>90.384615384615387</v>
      </c>
      <c r="R60" s="1">
        <v>1.5631679993462986</v>
      </c>
    </row>
    <row r="61" spans="12:18" x14ac:dyDescent="0.25">
      <c r="L61" s="1">
        <v>25</v>
      </c>
      <c r="M61" s="1">
        <v>1.0380190926707291</v>
      </c>
      <c r="N61" s="1">
        <v>0.18315876780988383</v>
      </c>
      <c r="O61" s="1">
        <v>0.65812635764305061</v>
      </c>
      <c r="Q61" s="1">
        <v>94.230769230769226</v>
      </c>
      <c r="R61" s="1">
        <v>1.8008670376885461</v>
      </c>
    </row>
    <row r="62" spans="12:18" ht="15.75" thickBot="1" x14ac:dyDescent="0.3">
      <c r="L62" s="2">
        <v>26</v>
      </c>
      <c r="M62" s="2">
        <v>0.65352761368231449</v>
      </c>
      <c r="N62" s="2">
        <v>-0.28326928118209194</v>
      </c>
      <c r="O62" s="2">
        <v>-1.0178436035890122</v>
      </c>
      <c r="Q62" s="2">
        <v>98.07692307692308</v>
      </c>
      <c r="R62" s="2">
        <v>1.8027380759150815</v>
      </c>
    </row>
  </sheetData>
  <sortState xmlns:xlrd2="http://schemas.microsoft.com/office/spreadsheetml/2017/richdata2" ref="R37:R62">
    <sortCondition ref="R3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7539-1270-477D-BFF4-CB861FAE3D1E}">
  <dimension ref="A1:N1006"/>
  <sheetViews>
    <sheetView topLeftCell="B1" workbookViewId="0">
      <selection activeCell="R9" sqref="R9:V138"/>
    </sheetView>
  </sheetViews>
  <sheetFormatPr defaultRowHeight="15" x14ac:dyDescent="0.25"/>
  <cols>
    <col min="1" max="1" width="17.5703125" bestFit="1" customWidth="1"/>
    <col min="4" max="4" width="17" bestFit="1" customWidth="1"/>
    <col min="5" max="6" width="19.28515625" customWidth="1"/>
    <col min="9" max="9" width="29.7109375" customWidth="1"/>
    <col min="13" max="13" width="15.42578125" customWidth="1"/>
    <col min="14" max="14" width="13" customWidth="1"/>
  </cols>
  <sheetData>
    <row r="1" spans="1:14" x14ac:dyDescent="0.25">
      <c r="A1" t="s">
        <v>84</v>
      </c>
      <c r="C1" t="s">
        <v>86</v>
      </c>
      <c r="E1" t="s">
        <v>85</v>
      </c>
    </row>
    <row r="2" spans="1:14" x14ac:dyDescent="0.25">
      <c r="A2">
        <v>5.8609609298692664</v>
      </c>
      <c r="C2">
        <f>(A2-$N$8)^2</f>
        <v>0.66842273150793952</v>
      </c>
      <c r="E2">
        <f>_xlfn.NORM.DIST(12,5,5,TRUE)</f>
        <v>0.91924334076622893</v>
      </c>
      <c r="F2">
        <f>(12-5)/5</f>
        <v>1.4</v>
      </c>
      <c r="H2">
        <f>_xlfn.NORM.S.DIST(-0.42,1)</f>
        <v>0.33724272684824952</v>
      </c>
      <c r="I2">
        <f>_xlfn.NORM.S.DIST(1.35,1)</f>
        <v>0.91149200856259804</v>
      </c>
    </row>
    <row r="3" spans="1:14" x14ac:dyDescent="0.25">
      <c r="A3">
        <v>-3.9429870097801789</v>
      </c>
      <c r="C3">
        <f>(A3-$N$8)^2</f>
        <v>80.754966198633483</v>
      </c>
      <c r="E3">
        <f>_xlfn.NORM.S.INV(E2)</f>
        <v>1.400000000000001</v>
      </c>
    </row>
    <row r="4" spans="1:14" x14ac:dyDescent="0.25">
      <c r="A4">
        <v>7.1782412878085839</v>
      </c>
      <c r="C4">
        <f t="shared" ref="C4:C67" si="0">(A4-$N$8)^2</f>
        <v>4.5575913426984984</v>
      </c>
      <c r="E4">
        <f>_xlfn.NORM.S.INV(0.975)</f>
        <v>1.9599639845400536</v>
      </c>
    </row>
    <row r="5" spans="1:14" ht="30.75" thickBot="1" x14ac:dyDescent="0.3">
      <c r="A5">
        <v>12.04075306226815</v>
      </c>
      <c r="C5">
        <f t="shared" si="0"/>
        <v>48.963094157111506</v>
      </c>
      <c r="E5" s="9" t="s">
        <v>87</v>
      </c>
      <c r="F5">
        <f>SQRT(SUM(C2:C1001)/1000)</f>
        <v>4.7735817806421821</v>
      </c>
    </row>
    <row r="6" spans="1:14" x14ac:dyDescent="0.25">
      <c r="A6">
        <v>8.0696957373715641</v>
      </c>
      <c r="C6">
        <f t="shared" si="0"/>
        <v>9.1585282895688174</v>
      </c>
      <c r="H6" s="3" t="s">
        <v>54</v>
      </c>
      <c r="I6" s="3" t="s">
        <v>84</v>
      </c>
      <c r="J6" s="3" t="s">
        <v>56</v>
      </c>
      <c r="K6" s="3" t="s">
        <v>57</v>
      </c>
      <c r="M6" s="5" t="s">
        <v>84</v>
      </c>
      <c r="N6" s="5"/>
    </row>
    <row r="7" spans="1:14" x14ac:dyDescent="0.25">
      <c r="A7">
        <v>-0.28744590197856468</v>
      </c>
      <c r="C7">
        <f t="shared" si="0"/>
        <v>28.417808113618069</v>
      </c>
      <c r="H7" s="1">
        <v>658</v>
      </c>
      <c r="I7" s="4">
        <v>19.404633914653971</v>
      </c>
      <c r="J7" s="1">
        <v>1</v>
      </c>
      <c r="K7" s="6">
        <v>1</v>
      </c>
      <c r="M7" s="1"/>
      <c r="N7" s="1"/>
    </row>
    <row r="8" spans="1:14" x14ac:dyDescent="0.25">
      <c r="A8">
        <v>10.93602991278515</v>
      </c>
      <c r="C8">
        <f t="shared" si="0"/>
        <v>34.723208789755084</v>
      </c>
      <c r="H8" s="1">
        <v>545</v>
      </c>
      <c r="I8" s="4">
        <v>18.984248767030071</v>
      </c>
      <c r="J8" s="1">
        <v>2</v>
      </c>
      <c r="K8" s="6">
        <v>0.998</v>
      </c>
      <c r="M8" s="1" t="s">
        <v>3</v>
      </c>
      <c r="N8" s="1">
        <v>5.0433896904607733</v>
      </c>
    </row>
    <row r="9" spans="1:14" x14ac:dyDescent="0.25">
      <c r="A9">
        <v>1.6722477080586799</v>
      </c>
      <c r="C9">
        <f t="shared" si="0"/>
        <v>11.364598265513917</v>
      </c>
      <c r="H9" s="1">
        <v>219</v>
      </c>
      <c r="I9" s="4">
        <v>18.47773459183907</v>
      </c>
      <c r="J9" s="1">
        <v>3</v>
      </c>
      <c r="K9" s="6">
        <v>0.997</v>
      </c>
      <c r="M9" s="1" t="s">
        <v>32</v>
      </c>
      <c r="N9" s="1">
        <v>0.1510294438491662</v>
      </c>
    </row>
    <row r="10" spans="1:14" x14ac:dyDescent="0.25">
      <c r="A10">
        <v>1.9567943810134929</v>
      </c>
      <c r="C10">
        <f t="shared" si="0"/>
        <v>9.5270706043019509</v>
      </c>
      <c r="H10" s="1">
        <v>795</v>
      </c>
      <c r="I10" s="4">
        <v>18.294924251545591</v>
      </c>
      <c r="J10" s="1">
        <v>4</v>
      </c>
      <c r="K10" s="6">
        <v>0.996</v>
      </c>
      <c r="M10" s="1" t="s">
        <v>33</v>
      </c>
      <c r="N10" s="1">
        <v>5.0494774470427819</v>
      </c>
    </row>
    <row r="11" spans="1:14" x14ac:dyDescent="0.25">
      <c r="A11">
        <v>17.235519727877492</v>
      </c>
      <c r="C11">
        <f t="shared" si="0"/>
        <v>148.64803484927896</v>
      </c>
      <c r="H11" s="1">
        <v>118</v>
      </c>
      <c r="I11" s="4">
        <v>18.246316130722111</v>
      </c>
      <c r="J11" s="1">
        <v>5</v>
      </c>
      <c r="K11" s="6">
        <v>0.995</v>
      </c>
      <c r="M11" s="1" t="s">
        <v>34</v>
      </c>
      <c r="N11" s="1" t="e">
        <v>#N/A</v>
      </c>
    </row>
    <row r="12" spans="1:14" x14ac:dyDescent="0.25">
      <c r="A12">
        <v>8.4698422147012096</v>
      </c>
      <c r="C12">
        <f t="shared" si="0"/>
        <v>11.740576900873657</v>
      </c>
      <c r="H12" s="1">
        <v>961</v>
      </c>
      <c r="I12" s="4">
        <v>17.814868439402161</v>
      </c>
      <c r="J12" s="1">
        <v>6</v>
      </c>
      <c r="K12" s="6">
        <v>0.99399999999999999</v>
      </c>
      <c r="M12" s="1" t="s">
        <v>35</v>
      </c>
      <c r="N12" s="1">
        <v>4.7759703631187289</v>
      </c>
    </row>
    <row r="13" spans="1:14" x14ac:dyDescent="0.25">
      <c r="A13">
        <v>13.83095479197565</v>
      </c>
      <c r="C13">
        <f t="shared" si="0"/>
        <v>77.221300413362144</v>
      </c>
      <c r="H13" s="1">
        <v>245</v>
      </c>
      <c r="I13" s="4">
        <v>17.27583705953008</v>
      </c>
      <c r="J13" s="1">
        <v>7</v>
      </c>
      <c r="K13" s="6">
        <v>0.99299999999999999</v>
      </c>
      <c r="M13" s="1" t="s">
        <v>4</v>
      </c>
      <c r="N13" s="1">
        <v>22.809892909388441</v>
      </c>
    </row>
    <row r="14" spans="1:14" x14ac:dyDescent="0.25">
      <c r="A14">
        <v>2.6465463697426141</v>
      </c>
      <c r="C14">
        <f t="shared" si="0"/>
        <v>5.7448579040712522</v>
      </c>
      <c r="H14" s="1">
        <v>10</v>
      </c>
      <c r="I14" s="4">
        <v>17.235519727877492</v>
      </c>
      <c r="J14" s="1">
        <v>8</v>
      </c>
      <c r="K14" s="6">
        <v>0.99199999999999999</v>
      </c>
      <c r="M14" s="1" t="s">
        <v>36</v>
      </c>
      <c r="N14" s="1">
        <v>-0.17419521225046353</v>
      </c>
    </row>
    <row r="15" spans="1:14" x14ac:dyDescent="0.25">
      <c r="A15">
        <v>2.7706441872693301</v>
      </c>
      <c r="C15">
        <f t="shared" si="0"/>
        <v>5.165372122276926</v>
      </c>
      <c r="H15" s="1">
        <v>486</v>
      </c>
      <c r="I15" s="4">
        <v>16.90382084317438</v>
      </c>
      <c r="J15" s="1">
        <v>9</v>
      </c>
      <c r="K15" s="6">
        <v>0.99099999999999999</v>
      </c>
      <c r="M15" s="1" t="s">
        <v>37</v>
      </c>
      <c r="N15" s="1">
        <v>6.0439023090955599E-2</v>
      </c>
    </row>
    <row r="16" spans="1:14" x14ac:dyDescent="0.25">
      <c r="A16">
        <v>1.3473855514649229</v>
      </c>
      <c r="C16">
        <f t="shared" si="0"/>
        <v>13.660446595474459</v>
      </c>
      <c r="H16" s="1">
        <v>265</v>
      </c>
      <c r="I16" s="4">
        <v>16.806260127332099</v>
      </c>
      <c r="J16" s="1">
        <v>10</v>
      </c>
      <c r="K16" s="6">
        <v>0.99</v>
      </c>
      <c r="M16" s="1" t="s">
        <v>38</v>
      </c>
      <c r="N16" s="1">
        <v>29.421443773868639</v>
      </c>
    </row>
    <row r="17" spans="1:14" x14ac:dyDescent="0.25">
      <c r="A17">
        <v>4.1121779480737422</v>
      </c>
      <c r="C17">
        <f t="shared" si="0"/>
        <v>0.86715530915949057</v>
      </c>
      <c r="H17" s="1">
        <v>910</v>
      </c>
      <c r="I17" s="4">
        <v>16.638527798412611</v>
      </c>
      <c r="J17" s="1">
        <v>11</v>
      </c>
      <c r="K17" s="6">
        <v>0.98899999999999999</v>
      </c>
      <c r="M17" s="1" t="s">
        <v>39</v>
      </c>
      <c r="N17" s="1">
        <v>-10.016809859214669</v>
      </c>
    </row>
    <row r="18" spans="1:14" x14ac:dyDescent="0.25">
      <c r="A18">
        <v>5.8412808473577291</v>
      </c>
      <c r="C18">
        <f t="shared" si="0"/>
        <v>0.63663029825436246</v>
      </c>
      <c r="H18" s="1">
        <v>391</v>
      </c>
      <c r="I18" s="4">
        <v>16.334943984350449</v>
      </c>
      <c r="J18" s="1">
        <v>12</v>
      </c>
      <c r="K18" s="6">
        <v>0.98799999999999999</v>
      </c>
      <c r="M18" s="1" t="s">
        <v>40</v>
      </c>
      <c r="N18" s="1">
        <v>19.404633914653971</v>
      </c>
    </row>
    <row r="19" spans="1:14" x14ac:dyDescent="0.25">
      <c r="A19">
        <v>5.6947140579541706</v>
      </c>
      <c r="C19">
        <f t="shared" si="0"/>
        <v>0.42422343169067406</v>
      </c>
      <c r="H19" s="1">
        <v>560</v>
      </c>
      <c r="I19" s="4">
        <v>16.216234637499682</v>
      </c>
      <c r="J19" s="1">
        <v>13</v>
      </c>
      <c r="K19" s="6">
        <v>0.98699999999999999</v>
      </c>
      <c r="M19" s="1" t="s">
        <v>41</v>
      </c>
      <c r="N19" s="1">
        <v>5043.3896904607736</v>
      </c>
    </row>
    <row r="20" spans="1:14" x14ac:dyDescent="0.25">
      <c r="A20">
        <v>7.2068399246273724</v>
      </c>
      <c r="C20">
        <f t="shared" si="0"/>
        <v>4.6805169157155122</v>
      </c>
      <c r="H20" s="1">
        <v>462</v>
      </c>
      <c r="I20" s="4">
        <v>15.866405805925909</v>
      </c>
      <c r="J20" s="1">
        <v>14</v>
      </c>
      <c r="K20" s="6">
        <v>0.98599999999999999</v>
      </c>
      <c r="M20" s="1" t="s">
        <v>42</v>
      </c>
      <c r="N20" s="1">
        <v>1000</v>
      </c>
    </row>
    <row r="21" spans="1:14" ht="15.75" thickBot="1" x14ac:dyDescent="0.3">
      <c r="A21">
        <v>7.6278316046202601</v>
      </c>
      <c r="C21">
        <f t="shared" si="0"/>
        <v>6.6793400076643517</v>
      </c>
      <c r="H21" s="1">
        <v>341</v>
      </c>
      <c r="I21" s="4">
        <v>15.85500797129178</v>
      </c>
      <c r="J21" s="1">
        <v>15</v>
      </c>
      <c r="K21" s="6">
        <v>0.98499999999999999</v>
      </c>
      <c r="M21" s="2" t="s">
        <v>43</v>
      </c>
      <c r="N21" s="2">
        <v>0.29637133951714706</v>
      </c>
    </row>
    <row r="22" spans="1:14" x14ac:dyDescent="0.25">
      <c r="A22">
        <v>8.1880499047222877</v>
      </c>
      <c r="C22">
        <f t="shared" si="0"/>
        <v>9.8888878631592725</v>
      </c>
      <c r="H22" s="1">
        <v>949</v>
      </c>
      <c r="I22" s="4">
        <v>15.80715614073514</v>
      </c>
      <c r="J22" s="1">
        <v>16</v>
      </c>
      <c r="K22" s="6">
        <v>0.98399999999999999</v>
      </c>
    </row>
    <row r="23" spans="1:14" x14ac:dyDescent="0.25">
      <c r="A23">
        <v>2.972054806941109</v>
      </c>
      <c r="C23">
        <f t="shared" si="0"/>
        <v>4.2904281996854214</v>
      </c>
      <c r="H23" s="1">
        <v>419</v>
      </c>
      <c r="I23" s="4">
        <v>15.461414730559961</v>
      </c>
      <c r="J23" s="1">
        <v>17</v>
      </c>
      <c r="K23" s="6">
        <v>0.98299999999999998</v>
      </c>
    </row>
    <row r="24" spans="1:14" x14ac:dyDescent="0.25">
      <c r="A24">
        <v>5.9704897870621254</v>
      </c>
      <c r="C24">
        <f t="shared" si="0"/>
        <v>0.85951458911823631</v>
      </c>
      <c r="H24" s="1">
        <v>260</v>
      </c>
      <c r="I24" s="4">
        <v>14.80653984994327</v>
      </c>
      <c r="J24" s="1">
        <v>18</v>
      </c>
      <c r="K24" s="6">
        <v>0.98199999999999998</v>
      </c>
    </row>
    <row r="25" spans="1:14" x14ac:dyDescent="0.25">
      <c r="A25">
        <v>2.190606465045287</v>
      </c>
      <c r="C25">
        <f t="shared" si="0"/>
        <v>8.1383721312119857</v>
      </c>
      <c r="H25" s="1">
        <v>553</v>
      </c>
      <c r="I25" s="4">
        <v>14.74567470063384</v>
      </c>
      <c r="J25" s="1">
        <v>19</v>
      </c>
      <c r="K25" s="6">
        <v>0.98099999999999998</v>
      </c>
    </row>
    <row r="26" spans="1:14" x14ac:dyDescent="0.25">
      <c r="A26">
        <v>-3.3127119293540499</v>
      </c>
      <c r="C26">
        <f t="shared" si="0"/>
        <v>69.824434280671895</v>
      </c>
      <c r="H26" s="1">
        <v>971</v>
      </c>
      <c r="I26" s="4">
        <v>14.71504024767582</v>
      </c>
      <c r="J26" s="1">
        <v>20</v>
      </c>
      <c r="K26" s="6">
        <v>0.98</v>
      </c>
    </row>
    <row r="27" spans="1:14" x14ac:dyDescent="0.25">
      <c r="A27">
        <v>11.540098646498659</v>
      </c>
      <c r="C27">
        <f t="shared" si="0"/>
        <v>42.207227259462883</v>
      </c>
      <c r="H27" s="1">
        <v>394</v>
      </c>
      <c r="I27" s="4">
        <v>14.49550966398485</v>
      </c>
      <c r="J27" s="1">
        <v>21</v>
      </c>
      <c r="K27" s="6">
        <v>0.97899999999999998</v>
      </c>
    </row>
    <row r="28" spans="1:14" x14ac:dyDescent="0.25">
      <c r="A28">
        <v>0.68597788942213445</v>
      </c>
      <c r="C28">
        <f t="shared" si="0"/>
        <v>18.987037603830796</v>
      </c>
      <c r="H28" s="1">
        <v>138</v>
      </c>
      <c r="I28" s="4">
        <v>14.412870799309131</v>
      </c>
      <c r="J28" s="1">
        <v>22</v>
      </c>
      <c r="K28" s="6">
        <v>0.97799999999999998</v>
      </c>
    </row>
    <row r="29" spans="1:14" x14ac:dyDescent="0.25">
      <c r="A29">
        <v>-0.88260464436892416</v>
      </c>
      <c r="C29">
        <f t="shared" si="0"/>
        <v>35.11740885643367</v>
      </c>
      <c r="H29" s="1">
        <v>744</v>
      </c>
      <c r="I29" s="4">
        <v>14.25071519388</v>
      </c>
      <c r="J29" s="1">
        <v>23</v>
      </c>
      <c r="K29" s="6">
        <v>0.97699999999999998</v>
      </c>
    </row>
    <row r="30" spans="1:14" x14ac:dyDescent="0.25">
      <c r="A30">
        <v>4.9166945083249782</v>
      </c>
      <c r="C30">
        <f t="shared" si="0"/>
        <v>1.6051669176422298E-2</v>
      </c>
      <c r="H30" s="1">
        <v>208</v>
      </c>
      <c r="I30" s="4">
        <v>14.225500513929999</v>
      </c>
      <c r="J30" s="1">
        <v>24</v>
      </c>
      <c r="K30" s="6">
        <v>0.97599999999999998</v>
      </c>
    </row>
    <row r="31" spans="1:14" x14ac:dyDescent="0.25">
      <c r="A31">
        <v>7.9799280635953256</v>
      </c>
      <c r="C31">
        <f t="shared" si="0"/>
        <v>8.6232576168917223</v>
      </c>
      <c r="H31" s="1">
        <v>954</v>
      </c>
      <c r="I31" s="4">
        <v>14.193468804277421</v>
      </c>
      <c r="J31" s="1">
        <v>25</v>
      </c>
      <c r="K31" s="6">
        <v>0.97499999999999998</v>
      </c>
    </row>
    <row r="32" spans="1:14" x14ac:dyDescent="0.25">
      <c r="A32">
        <v>-6.3189363981929514</v>
      </c>
      <c r="C32">
        <f t="shared" si="0"/>
        <v>129.10245414490103</v>
      </c>
      <c r="H32" s="1">
        <v>915</v>
      </c>
      <c r="I32" s="4">
        <v>14.11711599582098</v>
      </c>
      <c r="J32" s="1">
        <v>26</v>
      </c>
      <c r="K32" s="6">
        <v>0.97399999999999998</v>
      </c>
    </row>
    <row r="33" spans="1:11" x14ac:dyDescent="0.25">
      <c r="A33">
        <v>-2.425244886244172</v>
      </c>
      <c r="C33">
        <f t="shared" si="0"/>
        <v>55.780502440352649</v>
      </c>
      <c r="H33" s="1">
        <v>979</v>
      </c>
      <c r="I33" s="4">
        <v>13.897692192484699</v>
      </c>
      <c r="J33" s="1">
        <v>27</v>
      </c>
      <c r="K33" s="6">
        <v>0.97299999999999998</v>
      </c>
    </row>
    <row r="34" spans="1:11" x14ac:dyDescent="0.25">
      <c r="A34">
        <v>4.4995262696390741</v>
      </c>
      <c r="C34">
        <f t="shared" si="0"/>
        <v>0.29578742050788071</v>
      </c>
      <c r="H34" s="1">
        <v>12</v>
      </c>
      <c r="I34" s="4">
        <v>13.83095479197565</v>
      </c>
      <c r="J34" s="1">
        <v>28</v>
      </c>
      <c r="K34" s="6">
        <v>0.97199999999999998</v>
      </c>
    </row>
    <row r="35" spans="1:11" x14ac:dyDescent="0.25">
      <c r="A35">
        <v>2.2904036029745818</v>
      </c>
      <c r="C35">
        <f t="shared" si="0"/>
        <v>7.5789323978925287</v>
      </c>
      <c r="H35" s="1">
        <v>867</v>
      </c>
      <c r="I35" s="4">
        <v>13.74810349788692</v>
      </c>
      <c r="J35" s="1">
        <v>29</v>
      </c>
      <c r="K35" s="6">
        <v>0.97099999999999997</v>
      </c>
    </row>
    <row r="36" spans="1:11" x14ac:dyDescent="0.25">
      <c r="A36">
        <v>5.290387391854348</v>
      </c>
      <c r="C36">
        <f t="shared" si="0"/>
        <v>6.1007864493709485E-2</v>
      </c>
      <c r="H36" s="1">
        <v>858</v>
      </c>
      <c r="I36" s="4">
        <v>13.65607308110442</v>
      </c>
      <c r="J36" s="1">
        <v>30</v>
      </c>
      <c r="K36" s="6">
        <v>0.97</v>
      </c>
    </row>
    <row r="37" spans="1:11" x14ac:dyDescent="0.25">
      <c r="A37">
        <v>11.734613112497231</v>
      </c>
      <c r="C37">
        <f t="shared" si="0"/>
        <v>44.77247088360928</v>
      </c>
      <c r="H37" s="1">
        <v>659</v>
      </c>
      <c r="I37" s="4">
        <v>13.547388393278711</v>
      </c>
      <c r="J37" s="1">
        <v>31</v>
      </c>
      <c r="K37" s="6">
        <v>0.96899999999999997</v>
      </c>
    </row>
    <row r="38" spans="1:11" x14ac:dyDescent="0.25">
      <c r="A38">
        <v>-1.0108507579316099</v>
      </c>
      <c r="C38">
        <f t="shared" si="0"/>
        <v>36.653827406950398</v>
      </c>
      <c r="H38" s="1">
        <v>720</v>
      </c>
      <c r="I38" s="4">
        <v>13.429270580377541</v>
      </c>
      <c r="J38" s="1">
        <v>32</v>
      </c>
      <c r="K38" s="6">
        <v>0.96799999999999997</v>
      </c>
    </row>
    <row r="39" spans="1:11" x14ac:dyDescent="0.25">
      <c r="A39">
        <v>7.756892506053874</v>
      </c>
      <c r="C39">
        <f t="shared" si="0"/>
        <v>7.363097530231685</v>
      </c>
      <c r="H39" s="1">
        <v>749</v>
      </c>
      <c r="I39" s="4">
        <v>13.41845353738926</v>
      </c>
      <c r="J39" s="1">
        <v>33</v>
      </c>
      <c r="K39" s="6">
        <v>0.96699999999999997</v>
      </c>
    </row>
    <row r="40" spans="1:11" x14ac:dyDescent="0.25">
      <c r="A40">
        <v>4.301960879737897</v>
      </c>
      <c r="C40">
        <f t="shared" si="0"/>
        <v>0.54971668136993879</v>
      </c>
      <c r="H40" s="1">
        <v>825</v>
      </c>
      <c r="I40" s="4">
        <v>13.37847230480145</v>
      </c>
      <c r="J40" s="1">
        <v>34</v>
      </c>
      <c r="K40" s="6">
        <v>0.96599999999999997</v>
      </c>
    </row>
    <row r="41" spans="1:11" x14ac:dyDescent="0.25">
      <c r="A41">
        <v>0.33983299340678919</v>
      </c>
      <c r="C41">
        <f t="shared" si="0"/>
        <v>22.123445602401386</v>
      </c>
      <c r="H41" s="1">
        <v>270</v>
      </c>
      <c r="I41" s="4">
        <v>13.36135304556205</v>
      </c>
      <c r="J41" s="1">
        <v>35</v>
      </c>
      <c r="K41" s="6">
        <v>0.96499999999999997</v>
      </c>
    </row>
    <row r="42" spans="1:11" x14ac:dyDescent="0.25">
      <c r="A42">
        <v>0.75903301243153276</v>
      </c>
      <c r="C42">
        <f t="shared" si="0"/>
        <v>18.355712144573751</v>
      </c>
      <c r="H42" s="1">
        <v>95</v>
      </c>
      <c r="I42" s="4">
        <v>13.357341400899051</v>
      </c>
      <c r="J42" s="1">
        <v>36</v>
      </c>
      <c r="K42" s="6">
        <v>0.96399999999999997</v>
      </c>
    </row>
    <row r="43" spans="1:11" x14ac:dyDescent="0.25">
      <c r="A43">
        <v>10.249790523411139</v>
      </c>
      <c r="C43">
        <f t="shared" si="0"/>
        <v>27.106609633346263</v>
      </c>
      <c r="H43" s="1">
        <v>109</v>
      </c>
      <c r="I43" s="4">
        <v>13.34256811351386</v>
      </c>
      <c r="J43" s="1">
        <v>37</v>
      </c>
      <c r="K43" s="6">
        <v>0.96299999999999997</v>
      </c>
    </row>
    <row r="44" spans="1:11" x14ac:dyDescent="0.25">
      <c r="A44">
        <v>9.803979995707504</v>
      </c>
      <c r="C44">
        <f t="shared" si="0"/>
        <v>22.663220054409159</v>
      </c>
      <c r="H44" s="1">
        <v>65</v>
      </c>
      <c r="I44" s="4">
        <v>13.27548719677797</v>
      </c>
      <c r="J44" s="1">
        <v>38</v>
      </c>
      <c r="K44" s="6">
        <v>0.96199999999999997</v>
      </c>
    </row>
    <row r="45" spans="1:11" x14ac:dyDescent="0.25">
      <c r="A45">
        <v>7.128649033388708</v>
      </c>
      <c r="C45">
        <f t="shared" si="0"/>
        <v>4.3483065272682415</v>
      </c>
      <c r="H45" s="1">
        <v>46</v>
      </c>
      <c r="I45" s="4">
        <v>13.2609962852731</v>
      </c>
      <c r="J45" s="1">
        <v>39</v>
      </c>
      <c r="K45" s="6">
        <v>0.96099999999999997</v>
      </c>
    </row>
    <row r="46" spans="1:11" x14ac:dyDescent="0.25">
      <c r="A46">
        <v>6.1335334111460256</v>
      </c>
      <c r="C46">
        <f t="shared" si="0"/>
        <v>1.1884133317494852</v>
      </c>
      <c r="H46" s="1">
        <v>999</v>
      </c>
      <c r="I46" s="4">
        <v>13.25423527324714</v>
      </c>
      <c r="J46" s="1">
        <v>40</v>
      </c>
      <c r="K46" s="6">
        <v>0.96</v>
      </c>
    </row>
    <row r="47" spans="1:11" x14ac:dyDescent="0.25">
      <c r="A47">
        <v>13.2609962852731</v>
      </c>
      <c r="C47">
        <f t="shared" si="0"/>
        <v>67.529058147103058</v>
      </c>
      <c r="H47" s="1">
        <v>899</v>
      </c>
      <c r="I47" s="4">
        <v>13.253955685720131</v>
      </c>
      <c r="J47" s="1">
        <v>41</v>
      </c>
      <c r="K47" s="6">
        <v>0.95899999999999996</v>
      </c>
    </row>
    <row r="48" spans="1:11" x14ac:dyDescent="0.25">
      <c r="A48">
        <v>11.09389979642819</v>
      </c>
      <c r="C48">
        <f t="shared" si="0"/>
        <v>36.608672542413835</v>
      </c>
      <c r="H48" s="1">
        <v>831</v>
      </c>
      <c r="I48" s="4">
        <v>13.248220764423561</v>
      </c>
      <c r="J48" s="1">
        <v>42</v>
      </c>
      <c r="K48" s="6">
        <v>0.95799999999999996</v>
      </c>
    </row>
    <row r="49" spans="1:11" x14ac:dyDescent="0.25">
      <c r="A49">
        <v>11.0245507114447</v>
      </c>
      <c r="C49">
        <f t="shared" si="0"/>
        <v>35.77428715893749</v>
      </c>
      <c r="H49" s="1">
        <v>536</v>
      </c>
      <c r="I49" s="4">
        <v>13.246196307409789</v>
      </c>
      <c r="J49" s="1">
        <v>43</v>
      </c>
      <c r="K49" s="6">
        <v>0.95699999999999996</v>
      </c>
    </row>
    <row r="50" spans="1:11" x14ac:dyDescent="0.25">
      <c r="A50">
        <v>-4.7061266165511917</v>
      </c>
      <c r="C50">
        <f t="shared" si="0"/>
        <v>95.053068220692239</v>
      </c>
      <c r="H50" s="1">
        <v>504</v>
      </c>
      <c r="I50" s="4">
        <v>13.216915020876369</v>
      </c>
      <c r="J50" s="1">
        <v>44</v>
      </c>
      <c r="K50" s="6">
        <v>0.95599999999999996</v>
      </c>
    </row>
    <row r="51" spans="1:11" x14ac:dyDescent="0.25">
      <c r="A51">
        <v>-2.3861622467371379</v>
      </c>
      <c r="C51">
        <f t="shared" si="0"/>
        <v>55.198241987521236</v>
      </c>
      <c r="H51" s="1">
        <v>423</v>
      </c>
      <c r="I51" s="4">
        <v>13.16944923404051</v>
      </c>
      <c r="J51" s="1">
        <v>45</v>
      </c>
      <c r="K51" s="6">
        <v>0.95499999999999996</v>
      </c>
    </row>
    <row r="52" spans="1:11" x14ac:dyDescent="0.25">
      <c r="A52">
        <v>4.2353134138827286</v>
      </c>
      <c r="C52">
        <f t="shared" si="0"/>
        <v>0.65298726876823665</v>
      </c>
      <c r="H52" s="1">
        <v>479</v>
      </c>
      <c r="I52" s="4">
        <v>13.092363610114511</v>
      </c>
      <c r="J52" s="1">
        <v>46</v>
      </c>
      <c r="K52" s="6">
        <v>0.95399999999999996</v>
      </c>
    </row>
    <row r="53" spans="1:11" x14ac:dyDescent="0.25">
      <c r="A53">
        <v>1.5139446049844709</v>
      </c>
      <c r="C53">
        <f t="shared" si="0"/>
        <v>12.456982611392824</v>
      </c>
      <c r="H53" s="1">
        <v>228</v>
      </c>
      <c r="I53" s="4">
        <v>13.05324662610974</v>
      </c>
      <c r="J53" s="1">
        <v>47</v>
      </c>
      <c r="K53" s="6">
        <v>0.95299999999999996</v>
      </c>
    </row>
    <row r="54" spans="1:11" x14ac:dyDescent="0.25">
      <c r="A54">
        <v>1.4852426586369929</v>
      </c>
      <c r="C54">
        <f t="shared" si="0"/>
        <v>12.660410300076379</v>
      </c>
      <c r="H54" s="1">
        <v>923</v>
      </c>
      <c r="I54" s="4">
        <v>13.05245396227394</v>
      </c>
      <c r="J54" s="1">
        <v>48</v>
      </c>
      <c r="K54" s="6">
        <v>0.95199999999999996</v>
      </c>
    </row>
    <row r="55" spans="1:11" x14ac:dyDescent="0.25">
      <c r="A55">
        <v>11.672562593238309</v>
      </c>
      <c r="C55">
        <f t="shared" si="0"/>
        <v>43.945933374919939</v>
      </c>
      <c r="H55" s="1">
        <v>81</v>
      </c>
      <c r="I55" s="4">
        <v>13.04502759806836</v>
      </c>
      <c r="J55" s="1">
        <v>49</v>
      </c>
      <c r="K55" s="6">
        <v>0.95099999999999996</v>
      </c>
    </row>
    <row r="56" spans="1:11" x14ac:dyDescent="0.25">
      <c r="A56">
        <v>-0.411121468103258</v>
      </c>
      <c r="C56">
        <f t="shared" si="0"/>
        <v>29.751691978899533</v>
      </c>
      <c r="H56" s="1">
        <v>539</v>
      </c>
      <c r="I56" s="4">
        <v>13.021385833217259</v>
      </c>
      <c r="J56" s="1">
        <v>50</v>
      </c>
      <c r="K56" s="6">
        <v>0.95</v>
      </c>
    </row>
    <row r="57" spans="1:11" x14ac:dyDescent="0.25">
      <c r="A57">
        <v>1.9148880465954461</v>
      </c>
      <c r="C57">
        <f t="shared" si="0"/>
        <v>9.7875225356680549</v>
      </c>
      <c r="H57" s="1">
        <v>426</v>
      </c>
      <c r="I57" s="4">
        <v>12.93539005048995</v>
      </c>
      <c r="J57" s="1">
        <v>51</v>
      </c>
      <c r="K57" s="6">
        <v>0.94899999999999995</v>
      </c>
    </row>
    <row r="58" spans="1:11" x14ac:dyDescent="0.25">
      <c r="A58">
        <v>3.3012752946364539</v>
      </c>
      <c r="C58">
        <f t="shared" si="0"/>
        <v>3.0349625681383339</v>
      </c>
      <c r="H58" s="1">
        <v>844</v>
      </c>
      <c r="I58" s="4">
        <v>12.90925316026062</v>
      </c>
      <c r="J58" s="1">
        <v>52</v>
      </c>
      <c r="K58" s="6">
        <v>0.94799999999999995</v>
      </c>
    </row>
    <row r="59" spans="1:11" x14ac:dyDescent="0.25">
      <c r="A59">
        <v>7.3506989515335723</v>
      </c>
      <c r="C59">
        <f t="shared" si="0"/>
        <v>5.323676026232306</v>
      </c>
      <c r="H59" s="1">
        <v>156</v>
      </c>
      <c r="I59" s="4">
        <v>12.85025756641774</v>
      </c>
      <c r="J59" s="1">
        <v>53</v>
      </c>
      <c r="K59" s="6">
        <v>0.94699999999999995</v>
      </c>
    </row>
    <row r="60" spans="1:11" x14ac:dyDescent="0.25">
      <c r="A60">
        <v>6.4019847343004841</v>
      </c>
      <c r="C60">
        <f t="shared" si="0"/>
        <v>1.8457804931458255</v>
      </c>
      <c r="H60" s="1">
        <v>367</v>
      </c>
      <c r="I60" s="4">
        <v>12.737563992329351</v>
      </c>
      <c r="J60" s="1">
        <v>54</v>
      </c>
      <c r="K60" s="6">
        <v>0.94599999999999995</v>
      </c>
    </row>
    <row r="61" spans="1:11" x14ac:dyDescent="0.25">
      <c r="A61">
        <v>11.19391411772647</v>
      </c>
      <c r="C61">
        <f t="shared" si="0"/>
        <v>37.828950730392023</v>
      </c>
      <c r="H61" s="1">
        <v>845</v>
      </c>
      <c r="I61" s="4">
        <v>12.685387736960029</v>
      </c>
      <c r="J61" s="1">
        <v>55</v>
      </c>
      <c r="K61" s="6">
        <v>0.94499999999999995</v>
      </c>
    </row>
    <row r="62" spans="1:11" x14ac:dyDescent="0.25">
      <c r="A62">
        <v>8.7525450469250572</v>
      </c>
      <c r="C62">
        <f t="shared" si="0"/>
        <v>13.757833458387688</v>
      </c>
      <c r="H62" s="1">
        <v>548</v>
      </c>
      <c r="I62" s="4">
        <v>12.67345066563502</v>
      </c>
      <c r="J62" s="1">
        <v>56</v>
      </c>
      <c r="K62" s="6">
        <v>0.94399999999999995</v>
      </c>
    </row>
    <row r="63" spans="1:11" x14ac:dyDescent="0.25">
      <c r="A63">
        <v>3.4519437970114071</v>
      </c>
      <c r="C63">
        <f t="shared" si="0"/>
        <v>2.5327000317768515</v>
      </c>
      <c r="H63" s="1">
        <v>912</v>
      </c>
      <c r="I63" s="4">
        <v>12.625421836266639</v>
      </c>
      <c r="J63" s="1">
        <v>57</v>
      </c>
      <c r="K63" s="6">
        <v>0.94299999999999995</v>
      </c>
    </row>
    <row r="64" spans="1:11" x14ac:dyDescent="0.25">
      <c r="A64">
        <v>10.460285319321191</v>
      </c>
      <c r="C64">
        <f t="shared" si="0"/>
        <v>29.342758253967094</v>
      </c>
      <c r="H64" s="1">
        <v>883</v>
      </c>
      <c r="I64" s="4">
        <v>12.581077183271089</v>
      </c>
      <c r="J64" s="1">
        <v>58</v>
      </c>
      <c r="K64" s="6">
        <v>0.94199999999999995</v>
      </c>
    </row>
    <row r="65" spans="1:11" x14ac:dyDescent="0.25">
      <c r="A65">
        <v>2.6693816253368028</v>
      </c>
      <c r="C65">
        <f t="shared" si="0"/>
        <v>5.6359142932736583</v>
      </c>
      <c r="H65" s="1">
        <v>395</v>
      </c>
      <c r="I65" s="4">
        <v>12.580774975848881</v>
      </c>
      <c r="J65" s="1">
        <v>59</v>
      </c>
      <c r="K65" s="6">
        <v>0.94099999999999995</v>
      </c>
    </row>
    <row r="66" spans="1:11" x14ac:dyDescent="0.25">
      <c r="A66">
        <v>13.27548719677797</v>
      </c>
      <c r="C66">
        <f t="shared" si="0"/>
        <v>67.767429353513791</v>
      </c>
      <c r="H66" s="1">
        <v>765</v>
      </c>
      <c r="I66" s="4">
        <v>12.53188336645983</v>
      </c>
      <c r="J66" s="1">
        <v>60</v>
      </c>
      <c r="K66" s="6">
        <v>0.94</v>
      </c>
    </row>
    <row r="67" spans="1:11" x14ac:dyDescent="0.25">
      <c r="A67">
        <v>4.3572387867176063</v>
      </c>
      <c r="C67">
        <f t="shared" si="0"/>
        <v>0.47080306270756483</v>
      </c>
      <c r="H67" s="1">
        <v>108</v>
      </c>
      <c r="I67" s="4">
        <v>12.47806497189787</v>
      </c>
      <c r="J67" s="1">
        <v>61</v>
      </c>
      <c r="K67" s="6">
        <v>0.93899999999999995</v>
      </c>
    </row>
    <row r="68" spans="1:11" x14ac:dyDescent="0.25">
      <c r="A68">
        <v>3.430645933842194</v>
      </c>
      <c r="C68">
        <f t="shared" ref="C68:C131" si="1">(A68-$N$8)^2</f>
        <v>2.6009424245122075</v>
      </c>
      <c r="H68" s="1">
        <v>879</v>
      </c>
      <c r="I68" s="4">
        <v>12.476705310742471</v>
      </c>
      <c r="J68" s="1">
        <v>62</v>
      </c>
      <c r="K68" s="6">
        <v>0.93799999999999994</v>
      </c>
    </row>
    <row r="69" spans="1:11" x14ac:dyDescent="0.25">
      <c r="A69">
        <v>6.9587638712246536</v>
      </c>
      <c r="C69">
        <f t="shared" si="1"/>
        <v>3.6686582523369053</v>
      </c>
      <c r="H69" s="1">
        <v>122</v>
      </c>
      <c r="I69" s="4">
        <v>12.40734745780121</v>
      </c>
      <c r="J69" s="1">
        <v>63</v>
      </c>
      <c r="K69" s="6">
        <v>0.93700000000000006</v>
      </c>
    </row>
    <row r="70" spans="1:11" x14ac:dyDescent="0.25">
      <c r="A70">
        <v>3.112114803240972</v>
      </c>
      <c r="C70">
        <f t="shared" si="1"/>
        <v>3.7298226900058564</v>
      </c>
      <c r="H70" s="1">
        <v>455</v>
      </c>
      <c r="I70" s="4">
        <v>12.38360339171188</v>
      </c>
      <c r="J70" s="1">
        <v>64</v>
      </c>
      <c r="K70" s="6">
        <v>0.93600000000000005</v>
      </c>
    </row>
    <row r="71" spans="1:11" x14ac:dyDescent="0.25">
      <c r="A71">
        <v>6.8575848641708221</v>
      </c>
      <c r="C71">
        <f t="shared" si="1"/>
        <v>3.2913041283128339</v>
      </c>
      <c r="H71" s="1">
        <v>709</v>
      </c>
      <c r="I71" s="4">
        <v>12.33285306160365</v>
      </c>
      <c r="J71" s="1">
        <v>65</v>
      </c>
      <c r="K71" s="6">
        <v>0.93500000000000005</v>
      </c>
    </row>
    <row r="72" spans="1:11" x14ac:dyDescent="0.25">
      <c r="A72">
        <v>-6.4770127381606812E-2</v>
      </c>
      <c r="C72">
        <f t="shared" si="1"/>
        <v>26.093296724619499</v>
      </c>
      <c r="H72" s="1">
        <v>344</v>
      </c>
      <c r="I72" s="4">
        <v>12.308343923755549</v>
      </c>
      <c r="J72" s="1">
        <v>66</v>
      </c>
      <c r="K72" s="6">
        <v>0.93400000000000005</v>
      </c>
    </row>
    <row r="73" spans="1:11" x14ac:dyDescent="0.25">
      <c r="A73">
        <v>5.051551535945598</v>
      </c>
      <c r="C73">
        <f t="shared" si="1"/>
        <v>6.6615721718153039E-5</v>
      </c>
      <c r="H73" s="1">
        <v>221</v>
      </c>
      <c r="I73" s="4">
        <v>12.263836612902679</v>
      </c>
      <c r="J73" s="1">
        <v>67</v>
      </c>
      <c r="K73" s="6">
        <v>0.93300000000000005</v>
      </c>
    </row>
    <row r="74" spans="1:11" x14ac:dyDescent="0.25">
      <c r="A74">
        <v>5.1625701989665824</v>
      </c>
      <c r="C74">
        <f t="shared" si="1"/>
        <v>1.420399360770323E-2</v>
      </c>
      <c r="H74" s="1">
        <v>297</v>
      </c>
      <c r="I74" s="4">
        <v>12.22952026213478</v>
      </c>
      <c r="J74" s="1">
        <v>68</v>
      </c>
      <c r="K74" s="6">
        <v>0.93200000000000005</v>
      </c>
    </row>
    <row r="75" spans="1:11" x14ac:dyDescent="0.25">
      <c r="A75">
        <v>8.9968897925248719</v>
      </c>
      <c r="C75">
        <f t="shared" si="1"/>
        <v>15.630163057020837</v>
      </c>
      <c r="H75" s="1">
        <v>791</v>
      </c>
      <c r="I75" s="4">
        <v>12.193636665904529</v>
      </c>
      <c r="J75" s="1">
        <v>69</v>
      </c>
      <c r="K75" s="6">
        <v>0.93100000000000005</v>
      </c>
    </row>
    <row r="76" spans="1:11" x14ac:dyDescent="0.25">
      <c r="A76">
        <v>2.1261856979216232</v>
      </c>
      <c r="C76">
        <f t="shared" si="1"/>
        <v>8.5100791340863591</v>
      </c>
      <c r="H76" s="1">
        <v>194</v>
      </c>
      <c r="I76" s="4">
        <v>12.1355894206761</v>
      </c>
      <c r="J76" s="1">
        <v>70</v>
      </c>
      <c r="K76" s="6">
        <v>0.93</v>
      </c>
    </row>
    <row r="77" spans="1:11" x14ac:dyDescent="0.25">
      <c r="A77">
        <v>2.3703941534299728</v>
      </c>
      <c r="C77">
        <f t="shared" si="1"/>
        <v>7.1449051409865776</v>
      </c>
      <c r="H77" s="1">
        <v>4</v>
      </c>
      <c r="I77" s="4">
        <v>12.04075306226815</v>
      </c>
      <c r="J77" s="1">
        <v>71</v>
      </c>
      <c r="K77" s="6">
        <v>0.92900000000000005</v>
      </c>
    </row>
    <row r="78" spans="1:11" x14ac:dyDescent="0.25">
      <c r="A78">
        <v>6.2879671449953367</v>
      </c>
      <c r="C78">
        <f t="shared" si="1"/>
        <v>1.5489730403357331</v>
      </c>
      <c r="H78" s="1">
        <v>336</v>
      </c>
      <c r="I78" s="4">
        <v>12.033806091482351</v>
      </c>
      <c r="J78" s="1">
        <v>72</v>
      </c>
      <c r="K78" s="6">
        <v>0.92800000000000005</v>
      </c>
    </row>
    <row r="79" spans="1:11" x14ac:dyDescent="0.25">
      <c r="A79">
        <v>-2.3629809722298272</v>
      </c>
      <c r="C79">
        <f t="shared" si="1"/>
        <v>54.854326393164001</v>
      </c>
      <c r="H79" s="1">
        <v>891</v>
      </c>
      <c r="I79" s="4">
        <v>11.97464808809052</v>
      </c>
      <c r="J79" s="1">
        <v>73</v>
      </c>
      <c r="K79" s="6">
        <v>0.92700000000000005</v>
      </c>
    </row>
    <row r="80" spans="1:11" x14ac:dyDescent="0.25">
      <c r="A80">
        <v>-1.0231621767005841</v>
      </c>
      <c r="C80">
        <f t="shared" si="1"/>
        <v>36.803051556958955</v>
      </c>
      <c r="H80" s="1">
        <v>837</v>
      </c>
      <c r="I80" s="4">
        <v>11.97238856375442</v>
      </c>
      <c r="J80" s="1">
        <v>74</v>
      </c>
      <c r="K80" s="6">
        <v>0.92600000000000005</v>
      </c>
    </row>
    <row r="81" spans="1:11" x14ac:dyDescent="0.25">
      <c r="A81">
        <v>-1.7990789409056521E-2</v>
      </c>
      <c r="C81">
        <f t="shared" si="1"/>
        <v>25.617572362007348</v>
      </c>
      <c r="H81" s="1">
        <v>347</v>
      </c>
      <c r="I81" s="4">
        <v>11.91955792324762</v>
      </c>
      <c r="J81" s="1">
        <v>75</v>
      </c>
      <c r="K81" s="6">
        <v>0.92500000000000004</v>
      </c>
    </row>
    <row r="82" spans="1:11" x14ac:dyDescent="0.25">
      <c r="A82">
        <v>13.04502759806836</v>
      </c>
      <c r="C82">
        <f t="shared" si="1"/>
        <v>64.026209204462731</v>
      </c>
      <c r="H82" s="1">
        <v>898</v>
      </c>
      <c r="I82" s="4">
        <v>11.792516145556149</v>
      </c>
      <c r="J82" s="1">
        <v>76</v>
      </c>
      <c r="K82" s="6">
        <v>0.92400000000000004</v>
      </c>
    </row>
    <row r="83" spans="1:11" x14ac:dyDescent="0.25">
      <c r="A83">
        <v>6.8069038658593746</v>
      </c>
      <c r="C83">
        <f t="shared" si="1"/>
        <v>3.1099822468318084</v>
      </c>
      <c r="H83" s="1">
        <v>321</v>
      </c>
      <c r="I83" s="4">
        <v>11.78748450061244</v>
      </c>
      <c r="J83" s="1">
        <v>77</v>
      </c>
      <c r="K83" s="6">
        <v>0.92300000000000004</v>
      </c>
    </row>
    <row r="84" spans="1:11" x14ac:dyDescent="0.25">
      <c r="A84">
        <v>4.1909892165211238</v>
      </c>
      <c r="C84">
        <f t="shared" si="1"/>
        <v>0.72658656797253918</v>
      </c>
      <c r="H84" s="1">
        <v>766</v>
      </c>
      <c r="I84" s="4">
        <v>11.77783929474381</v>
      </c>
      <c r="J84" s="1">
        <v>78</v>
      </c>
      <c r="K84" s="6">
        <v>0.92200000000000004</v>
      </c>
    </row>
    <row r="85" spans="1:11" x14ac:dyDescent="0.25">
      <c r="A85">
        <v>8.3254295583272313</v>
      </c>
      <c r="C85">
        <f t="shared" si="1"/>
        <v>10.771785694264876</v>
      </c>
      <c r="H85" s="1">
        <v>705</v>
      </c>
      <c r="I85" s="4">
        <v>11.738788560732029</v>
      </c>
      <c r="J85" s="1">
        <v>79</v>
      </c>
      <c r="K85" s="6">
        <v>0.92100000000000004</v>
      </c>
    </row>
    <row r="86" spans="1:11" x14ac:dyDescent="0.25">
      <c r="A86">
        <v>6.7503171370665589</v>
      </c>
      <c r="C86">
        <f t="shared" si="1"/>
        <v>2.9136013079761467</v>
      </c>
      <c r="H86" s="1">
        <v>684</v>
      </c>
      <c r="I86" s="4">
        <v>11.736219556693809</v>
      </c>
      <c r="J86" s="1">
        <v>80</v>
      </c>
      <c r="K86" s="6">
        <v>0.92</v>
      </c>
    </row>
    <row r="87" spans="1:11" x14ac:dyDescent="0.25">
      <c r="A87">
        <v>11.204163541823281</v>
      </c>
      <c r="C87">
        <f t="shared" si="1"/>
        <v>37.95513444763202</v>
      </c>
      <c r="H87" s="1">
        <v>36</v>
      </c>
      <c r="I87" s="4">
        <v>11.734613112497231</v>
      </c>
      <c r="J87" s="1">
        <v>81</v>
      </c>
      <c r="K87" s="6">
        <v>0.91900000000000004</v>
      </c>
    </row>
    <row r="88" spans="1:11" x14ac:dyDescent="0.25">
      <c r="A88">
        <v>3.203787009405282</v>
      </c>
      <c r="C88">
        <f t="shared" si="1"/>
        <v>3.3841380241465515</v>
      </c>
      <c r="H88" s="1">
        <v>980</v>
      </c>
      <c r="I88" s="4">
        <v>11.67808684511037</v>
      </c>
      <c r="J88" s="1">
        <v>82</v>
      </c>
      <c r="K88" s="6">
        <v>0.91800000000000004</v>
      </c>
    </row>
    <row r="89" spans="1:11" x14ac:dyDescent="0.25">
      <c r="A89">
        <v>1.0816641765971431</v>
      </c>
      <c r="C89">
        <f t="shared" si="1"/>
        <v>15.695269047198046</v>
      </c>
      <c r="H89" s="1">
        <v>333</v>
      </c>
      <c r="I89" s="4">
        <v>11.676914619847141</v>
      </c>
      <c r="J89" s="1">
        <v>83</v>
      </c>
      <c r="K89" s="6">
        <v>0.91700000000000004</v>
      </c>
    </row>
    <row r="90" spans="1:11" x14ac:dyDescent="0.25">
      <c r="A90">
        <v>2.6788386647520781</v>
      </c>
      <c r="C90">
        <f t="shared" si="1"/>
        <v>5.5911015531800423</v>
      </c>
      <c r="H90" s="1">
        <v>54</v>
      </c>
      <c r="I90" s="4">
        <v>11.672562593238309</v>
      </c>
      <c r="J90" s="1">
        <v>84</v>
      </c>
      <c r="K90" s="6">
        <v>0.91600000000000004</v>
      </c>
    </row>
    <row r="91" spans="1:11" x14ac:dyDescent="0.25">
      <c r="A91">
        <v>5.0670763805042194</v>
      </c>
      <c r="C91">
        <f t="shared" si="1"/>
        <v>5.6105928521428549E-4</v>
      </c>
      <c r="H91" s="1">
        <v>903</v>
      </c>
      <c r="I91" s="4">
        <v>11.67039741783038</v>
      </c>
      <c r="J91" s="1">
        <v>85</v>
      </c>
      <c r="K91" s="6">
        <v>0.91500000000000004</v>
      </c>
    </row>
    <row r="92" spans="1:11" x14ac:dyDescent="0.25">
      <c r="A92">
        <v>5.6234836168268689</v>
      </c>
      <c r="C92">
        <f t="shared" si="1"/>
        <v>0.33650896340683312</v>
      </c>
      <c r="H92" s="1">
        <v>409</v>
      </c>
      <c r="I92" s="4">
        <v>11.62292251325399</v>
      </c>
      <c r="J92" s="1">
        <v>86</v>
      </c>
      <c r="K92" s="6">
        <v>0.91400000000000003</v>
      </c>
    </row>
    <row r="93" spans="1:11" x14ac:dyDescent="0.25">
      <c r="A93">
        <v>10.517655196074029</v>
      </c>
      <c r="C93">
        <f t="shared" si="1"/>
        <v>29.967582825947158</v>
      </c>
      <c r="H93" s="1">
        <v>217</v>
      </c>
      <c r="I93" s="4">
        <v>11.609866227858021</v>
      </c>
      <c r="J93" s="1">
        <v>87</v>
      </c>
      <c r="K93" s="6">
        <v>0.91300000000000003</v>
      </c>
    </row>
    <row r="94" spans="1:11" x14ac:dyDescent="0.25">
      <c r="A94">
        <v>8.9449129942905845</v>
      </c>
      <c r="C94">
        <f t="shared" si="1"/>
        <v>15.221884090327086</v>
      </c>
      <c r="H94" s="1">
        <v>450</v>
      </c>
      <c r="I94" s="4">
        <v>11.602970514068129</v>
      </c>
      <c r="J94" s="1">
        <v>88</v>
      </c>
      <c r="K94" s="6">
        <v>0.91200000000000003</v>
      </c>
    </row>
    <row r="95" spans="1:11" x14ac:dyDescent="0.25">
      <c r="A95">
        <v>1.215317202346069</v>
      </c>
      <c r="C95">
        <f t="shared" si="1"/>
        <v>14.654138974260704</v>
      </c>
      <c r="H95" s="1">
        <v>646</v>
      </c>
      <c r="I95" s="4">
        <v>11.597605159715499</v>
      </c>
      <c r="J95" s="1">
        <v>89</v>
      </c>
      <c r="K95" s="6">
        <v>0.91100000000000003</v>
      </c>
    </row>
    <row r="96" spans="1:11" x14ac:dyDescent="0.25">
      <c r="A96">
        <v>13.357341400899051</v>
      </c>
      <c r="C96">
        <f t="shared" si="1"/>
        <v>69.121793043499579</v>
      </c>
      <c r="H96" s="1">
        <v>495</v>
      </c>
      <c r="I96" s="4">
        <v>11.57767127827643</v>
      </c>
      <c r="J96" s="1">
        <v>90</v>
      </c>
      <c r="K96" s="6">
        <v>0.91</v>
      </c>
    </row>
    <row r="97" spans="1:11" x14ac:dyDescent="0.25">
      <c r="A97">
        <v>2.3889169465797591</v>
      </c>
      <c r="C97">
        <f t="shared" si="1"/>
        <v>7.0462255480072011</v>
      </c>
      <c r="H97" s="1">
        <v>519</v>
      </c>
      <c r="I97" s="4">
        <v>11.545733460474811</v>
      </c>
      <c r="J97" s="1">
        <v>91</v>
      </c>
      <c r="K97" s="6">
        <v>0.90900000000000003</v>
      </c>
    </row>
    <row r="98" spans="1:11" x14ac:dyDescent="0.25">
      <c r="A98">
        <v>3.527514025908467</v>
      </c>
      <c r="C98">
        <f t="shared" si="1"/>
        <v>2.2978790303818966</v>
      </c>
      <c r="H98" s="1">
        <v>26</v>
      </c>
      <c r="I98" s="4">
        <v>11.540098646498659</v>
      </c>
      <c r="J98" s="1">
        <v>92</v>
      </c>
      <c r="K98" s="6">
        <v>0.90800000000000003</v>
      </c>
    </row>
    <row r="99" spans="1:11" x14ac:dyDescent="0.25">
      <c r="A99">
        <v>-6.0077725236590576</v>
      </c>
      <c r="C99">
        <f t="shared" si="1"/>
        <v>122.12818628278993</v>
      </c>
      <c r="H99" s="1">
        <v>875</v>
      </c>
      <c r="I99" s="4">
        <v>11.53896861366241</v>
      </c>
      <c r="J99" s="1">
        <v>93</v>
      </c>
      <c r="K99" s="6">
        <v>0.90700000000000003</v>
      </c>
    </row>
    <row r="100" spans="1:11" x14ac:dyDescent="0.25">
      <c r="A100">
        <v>4.3879964366637836</v>
      </c>
      <c r="C100">
        <f t="shared" si="1"/>
        <v>0.42954031712260543</v>
      </c>
      <c r="H100" s="1">
        <v>442</v>
      </c>
      <c r="I100" s="4">
        <v>11.530140290151291</v>
      </c>
      <c r="J100" s="1">
        <v>94</v>
      </c>
      <c r="K100" s="6">
        <v>0.90600000000000003</v>
      </c>
    </row>
    <row r="101" spans="1:11" x14ac:dyDescent="0.25">
      <c r="A101">
        <v>-2.644523996268322</v>
      </c>
      <c r="C101">
        <f t="shared" si="1"/>
        <v>59.104016854596544</v>
      </c>
      <c r="H101" s="1">
        <v>975</v>
      </c>
      <c r="I101" s="4">
        <v>11.50125181481145</v>
      </c>
      <c r="J101" s="1">
        <v>95</v>
      </c>
      <c r="K101" s="6">
        <v>0.90500000000000003</v>
      </c>
    </row>
    <row r="102" spans="1:11" x14ac:dyDescent="0.25">
      <c r="A102">
        <v>4.1858204197810318</v>
      </c>
      <c r="C102">
        <f t="shared" si="1"/>
        <v>0.73542505401418379</v>
      </c>
      <c r="H102" s="1">
        <v>249</v>
      </c>
      <c r="I102" s="4">
        <v>11.48467148464073</v>
      </c>
      <c r="J102" s="1">
        <v>96</v>
      </c>
      <c r="K102" s="6">
        <v>0.90400000000000003</v>
      </c>
    </row>
    <row r="103" spans="1:11" x14ac:dyDescent="0.25">
      <c r="A103">
        <v>-4.4266817655670891</v>
      </c>
      <c r="C103">
        <f t="shared" si="1"/>
        <v>89.6822533822737</v>
      </c>
      <c r="H103" s="1">
        <v>454</v>
      </c>
      <c r="I103" s="4">
        <v>11.477241322975789</v>
      </c>
      <c r="J103" s="1">
        <v>97</v>
      </c>
      <c r="K103" s="6">
        <v>0.90300000000000002</v>
      </c>
    </row>
    <row r="104" spans="1:11" x14ac:dyDescent="0.25">
      <c r="A104">
        <v>5.4855042864356829</v>
      </c>
      <c r="C104">
        <f t="shared" si="1"/>
        <v>0.1954653159740575</v>
      </c>
      <c r="H104" s="1">
        <v>380</v>
      </c>
      <c r="I104" s="4">
        <v>11.432615199358001</v>
      </c>
      <c r="J104" s="1">
        <v>98</v>
      </c>
      <c r="K104" s="6">
        <v>0.90200000000000002</v>
      </c>
    </row>
    <row r="105" spans="1:11" x14ac:dyDescent="0.25">
      <c r="A105">
        <v>6.9302066455231426</v>
      </c>
      <c r="C105">
        <f t="shared" si="1"/>
        <v>3.5600782219108309</v>
      </c>
      <c r="H105" s="1">
        <v>847</v>
      </c>
      <c r="I105" s="4">
        <v>11.42348120793023</v>
      </c>
      <c r="J105" s="1">
        <v>99</v>
      </c>
      <c r="K105" s="6">
        <v>0.90100000000000002</v>
      </c>
    </row>
    <row r="106" spans="1:11" x14ac:dyDescent="0.25">
      <c r="A106">
        <v>6.4931690864314362</v>
      </c>
      <c r="C106">
        <f t="shared" si="1"/>
        <v>2.10186029698106</v>
      </c>
      <c r="H106" s="1">
        <v>242</v>
      </c>
      <c r="I106" s="4">
        <v>11.41181549885847</v>
      </c>
      <c r="J106" s="1">
        <v>100</v>
      </c>
      <c r="K106" s="6">
        <v>0.9</v>
      </c>
    </row>
    <row r="107" spans="1:11" x14ac:dyDescent="0.25">
      <c r="A107">
        <v>5.7069802328824979</v>
      </c>
      <c r="C107">
        <f t="shared" si="1"/>
        <v>0.44035240799155861</v>
      </c>
      <c r="H107" s="1">
        <v>503</v>
      </c>
      <c r="I107" s="4">
        <v>11.384884879468579</v>
      </c>
      <c r="J107" s="1">
        <v>101</v>
      </c>
      <c r="K107" s="6">
        <v>0.89900000000000002</v>
      </c>
    </row>
    <row r="108" spans="1:11" x14ac:dyDescent="0.25">
      <c r="A108">
        <v>4.6582239260905141</v>
      </c>
      <c r="C108">
        <f t="shared" si="1"/>
        <v>0.1483526660429261</v>
      </c>
      <c r="H108" s="1">
        <v>521</v>
      </c>
      <c r="I108" s="4">
        <v>11.38194736234759</v>
      </c>
      <c r="J108" s="1">
        <v>102</v>
      </c>
      <c r="K108" s="6">
        <v>0.89800000000000002</v>
      </c>
    </row>
    <row r="109" spans="1:11" x14ac:dyDescent="0.25">
      <c r="A109">
        <v>12.47806497189787</v>
      </c>
      <c r="C109">
        <f t="shared" si="1"/>
        <v>55.274396540411779</v>
      </c>
      <c r="H109" s="1">
        <v>517</v>
      </c>
      <c r="I109" s="4">
        <v>11.3536454409609</v>
      </c>
      <c r="J109" s="1">
        <v>103</v>
      </c>
      <c r="K109" s="6">
        <v>0.89700000000000002</v>
      </c>
    </row>
    <row r="110" spans="1:11" x14ac:dyDescent="0.25">
      <c r="A110">
        <v>13.34256811351386</v>
      </c>
      <c r="C110">
        <f t="shared" si="1"/>
        <v>68.876362497669902</v>
      </c>
      <c r="H110" s="1">
        <v>653</v>
      </c>
      <c r="I110" s="4">
        <v>11.29963761738254</v>
      </c>
      <c r="J110" s="1">
        <v>104</v>
      </c>
      <c r="K110" s="6">
        <v>0.89600000000000002</v>
      </c>
    </row>
    <row r="111" spans="1:11" x14ac:dyDescent="0.25">
      <c r="A111">
        <v>2.675937541226419</v>
      </c>
      <c r="C111">
        <f t="shared" si="1"/>
        <v>5.6048296789143635</v>
      </c>
      <c r="H111" s="1">
        <v>714</v>
      </c>
      <c r="I111" s="4">
        <v>11.21128003488152</v>
      </c>
      <c r="J111" s="1">
        <v>105</v>
      </c>
      <c r="K111" s="6">
        <v>0.89500000000000002</v>
      </c>
    </row>
    <row r="112" spans="1:11" x14ac:dyDescent="0.25">
      <c r="A112">
        <v>10.170151777572</v>
      </c>
      <c r="C112">
        <f t="shared" si="1"/>
        <v>26.283689497841063</v>
      </c>
      <c r="H112" s="1">
        <v>86</v>
      </c>
      <c r="I112" s="4">
        <v>11.204163541823281</v>
      </c>
      <c r="J112" s="1">
        <v>106</v>
      </c>
      <c r="K112" s="6">
        <v>0.89400000000000002</v>
      </c>
    </row>
    <row r="113" spans="1:11" x14ac:dyDescent="0.25">
      <c r="A113">
        <v>5.766631934564133</v>
      </c>
      <c r="C113">
        <f t="shared" si="1"/>
        <v>0.52307934365566378</v>
      </c>
      <c r="H113" s="1">
        <v>60</v>
      </c>
      <c r="I113" s="4">
        <v>11.19391411772647</v>
      </c>
      <c r="J113" s="1">
        <v>107</v>
      </c>
      <c r="K113" s="6">
        <v>0.89300000000000002</v>
      </c>
    </row>
    <row r="114" spans="1:11" x14ac:dyDescent="0.25">
      <c r="A114">
        <v>7.3364288250945711</v>
      </c>
      <c r="C114">
        <f t="shared" si="1"/>
        <v>5.2580284729621161</v>
      </c>
      <c r="H114" s="1">
        <v>799</v>
      </c>
      <c r="I114" s="4">
        <v>11.171630163787761</v>
      </c>
      <c r="J114" s="1">
        <v>108</v>
      </c>
      <c r="K114" s="6">
        <v>0.89200000000000002</v>
      </c>
    </row>
    <row r="115" spans="1:11" x14ac:dyDescent="0.25">
      <c r="A115">
        <v>5.5670978507164479</v>
      </c>
      <c r="C115">
        <f t="shared" si="1"/>
        <v>0.27427023711838333</v>
      </c>
      <c r="H115" s="1">
        <v>133</v>
      </c>
      <c r="I115" s="4">
        <v>11.136679423949071</v>
      </c>
      <c r="J115" s="1">
        <v>109</v>
      </c>
      <c r="K115" s="6">
        <v>0.89100000000000001</v>
      </c>
    </row>
    <row r="116" spans="1:11" x14ac:dyDescent="0.25">
      <c r="A116">
        <v>-0.74242348984301909</v>
      </c>
      <c r="C116">
        <f t="shared" si="1"/>
        <v>33.475634157377087</v>
      </c>
      <c r="H116" s="1">
        <v>237</v>
      </c>
      <c r="I116" s="4">
        <v>11.110205263449791</v>
      </c>
      <c r="J116" s="1">
        <v>110</v>
      </c>
      <c r="K116" s="6">
        <v>0.89</v>
      </c>
    </row>
    <row r="117" spans="1:11" x14ac:dyDescent="0.25">
      <c r="A117">
        <v>6.4216848937642848</v>
      </c>
      <c r="C117">
        <f t="shared" si="1"/>
        <v>1.8996976674494679</v>
      </c>
      <c r="H117" s="1">
        <v>47</v>
      </c>
      <c r="I117" s="4">
        <v>11.09389979642819</v>
      </c>
      <c r="J117" s="1">
        <v>111</v>
      </c>
      <c r="K117" s="6">
        <v>0.88900000000000001</v>
      </c>
    </row>
    <row r="118" spans="1:11" x14ac:dyDescent="0.25">
      <c r="A118">
        <v>1.420131161849312</v>
      </c>
      <c r="C118">
        <f t="shared" si="1"/>
        <v>13.128002365155691</v>
      </c>
      <c r="H118" s="1">
        <v>826</v>
      </c>
      <c r="I118" s="4">
        <v>11.083951271548701</v>
      </c>
      <c r="J118" s="1">
        <v>112</v>
      </c>
      <c r="K118" s="6">
        <v>0.88800000000000001</v>
      </c>
    </row>
    <row r="119" spans="1:11" x14ac:dyDescent="0.25">
      <c r="A119">
        <v>18.246316130722111</v>
      </c>
      <c r="C119">
        <f t="shared" si="1"/>
        <v>174.31726658695189</v>
      </c>
      <c r="H119" s="1">
        <v>866</v>
      </c>
      <c r="I119" s="4">
        <v>11.06084604233272</v>
      </c>
      <c r="J119" s="1">
        <v>113</v>
      </c>
      <c r="K119" s="6">
        <v>0.88700000000000001</v>
      </c>
    </row>
    <row r="120" spans="1:11" x14ac:dyDescent="0.25">
      <c r="A120">
        <v>6.4949295937560052</v>
      </c>
      <c r="C120">
        <f t="shared" si="1"/>
        <v>2.1069680908583313</v>
      </c>
      <c r="H120" s="1">
        <v>596</v>
      </c>
      <c r="I120" s="4">
        <v>11.05978302981873</v>
      </c>
      <c r="J120" s="1">
        <v>114</v>
      </c>
      <c r="K120" s="6">
        <v>0.88600000000000001</v>
      </c>
    </row>
    <row r="121" spans="1:11" x14ac:dyDescent="0.25">
      <c r="A121">
        <v>-2.7715999716711401</v>
      </c>
      <c r="C121">
        <f t="shared" si="1"/>
        <v>61.074063419228679</v>
      </c>
      <c r="H121" s="1">
        <v>522</v>
      </c>
      <c r="I121" s="4">
        <v>11.05654243116421</v>
      </c>
      <c r="J121" s="1">
        <v>115</v>
      </c>
      <c r="K121" s="6">
        <v>0.88500000000000001</v>
      </c>
    </row>
    <row r="122" spans="1:11" x14ac:dyDescent="0.25">
      <c r="A122">
        <v>4.1178084140196676</v>
      </c>
      <c r="C122">
        <f t="shared" si="1"/>
        <v>0.85670069929834669</v>
      </c>
      <c r="H122" s="1">
        <v>209</v>
      </c>
      <c r="I122" s="4">
        <v>11.039416134968731</v>
      </c>
      <c r="J122" s="1">
        <v>116</v>
      </c>
      <c r="K122" s="6">
        <v>0.88400000000000001</v>
      </c>
    </row>
    <row r="123" spans="1:11" x14ac:dyDescent="0.25">
      <c r="A123">
        <v>12.40734745780121</v>
      </c>
      <c r="C123">
        <f t="shared" si="1"/>
        <v>54.227873999173546</v>
      </c>
      <c r="H123" s="1">
        <v>429</v>
      </c>
      <c r="I123" s="4">
        <v>11.026773073665961</v>
      </c>
      <c r="J123" s="1">
        <v>117</v>
      </c>
      <c r="K123" s="6">
        <v>0.88300000000000001</v>
      </c>
    </row>
    <row r="124" spans="1:11" x14ac:dyDescent="0.25">
      <c r="A124">
        <v>2.6660020690913742</v>
      </c>
      <c r="C124">
        <f t="shared" si="1"/>
        <v>5.65197190224045</v>
      </c>
      <c r="H124" s="1">
        <v>48</v>
      </c>
      <c r="I124" s="4">
        <v>11.0245507114447</v>
      </c>
      <c r="J124" s="1">
        <v>118</v>
      </c>
      <c r="K124" s="6">
        <v>0.88200000000000001</v>
      </c>
    </row>
    <row r="125" spans="1:11" x14ac:dyDescent="0.25">
      <c r="A125">
        <v>6.5881332562066017</v>
      </c>
      <c r="C125">
        <f t="shared" si="1"/>
        <v>2.3862326839131365</v>
      </c>
      <c r="H125" s="1">
        <v>433</v>
      </c>
      <c r="I125" s="4">
        <v>11.023107139395091</v>
      </c>
      <c r="J125" s="1">
        <v>119</v>
      </c>
      <c r="K125" s="6">
        <v>0.88100000000000001</v>
      </c>
    </row>
    <row r="126" spans="1:11" x14ac:dyDescent="0.25">
      <c r="A126">
        <v>-0.17729808003582551</v>
      </c>
      <c r="C126">
        <f t="shared" si="1"/>
        <v>27.255580797012747</v>
      </c>
      <c r="H126" s="1">
        <v>7</v>
      </c>
      <c r="I126" s="4">
        <v>10.93602991278515</v>
      </c>
      <c r="J126" s="1">
        <v>120</v>
      </c>
      <c r="K126" s="6">
        <v>0.88</v>
      </c>
    </row>
    <row r="127" spans="1:11" x14ac:dyDescent="0.25">
      <c r="A127">
        <v>7.2652134893062268</v>
      </c>
      <c r="C127">
        <f t="shared" si="1"/>
        <v>4.9365009931160424</v>
      </c>
      <c r="H127" s="1">
        <v>853</v>
      </c>
      <c r="I127" s="4">
        <v>10.910489067748131</v>
      </c>
      <c r="J127" s="1">
        <v>121</v>
      </c>
      <c r="K127" s="6">
        <v>0.879</v>
      </c>
    </row>
    <row r="128" spans="1:11" x14ac:dyDescent="0.25">
      <c r="A128">
        <v>-1.0857826116018869</v>
      </c>
      <c r="C128">
        <f t="shared" si="1"/>
        <v>37.566753108372083</v>
      </c>
      <c r="H128" s="1">
        <v>813</v>
      </c>
      <c r="I128" s="4">
        <v>10.873146395404991</v>
      </c>
      <c r="J128" s="1">
        <v>122</v>
      </c>
      <c r="K128" s="6">
        <v>0.878</v>
      </c>
    </row>
    <row r="129" spans="1:11" x14ac:dyDescent="0.25">
      <c r="A129">
        <v>1.280991440459484</v>
      </c>
      <c r="C129">
        <f t="shared" si="1"/>
        <v>14.155640591612762</v>
      </c>
      <c r="H129" s="1">
        <v>154</v>
      </c>
      <c r="I129" s="4">
        <v>10.795649829269831</v>
      </c>
      <c r="J129" s="1">
        <v>123</v>
      </c>
      <c r="K129" s="6">
        <v>0.877</v>
      </c>
    </row>
    <row r="130" spans="1:11" x14ac:dyDescent="0.25">
      <c r="A130">
        <v>-0.92659989244580654</v>
      </c>
      <c r="C130">
        <f t="shared" si="1"/>
        <v>35.640775620013081</v>
      </c>
      <c r="H130" s="1">
        <v>832</v>
      </c>
      <c r="I130" s="4">
        <v>10.786011531230811</v>
      </c>
      <c r="J130" s="1">
        <v>124</v>
      </c>
      <c r="K130" s="6">
        <v>0.876</v>
      </c>
    </row>
    <row r="131" spans="1:11" x14ac:dyDescent="0.25">
      <c r="A131">
        <v>-2.561450898307021</v>
      </c>
      <c r="C131">
        <f t="shared" si="1"/>
        <v>57.833600380570097</v>
      </c>
      <c r="H131" s="1">
        <v>516</v>
      </c>
      <c r="I131" s="4">
        <v>10.711779525892229</v>
      </c>
      <c r="J131" s="1">
        <v>125</v>
      </c>
      <c r="K131" s="6">
        <v>0.875</v>
      </c>
    </row>
    <row r="132" spans="1:11" x14ac:dyDescent="0.25">
      <c r="A132">
        <v>9.6557540175983654</v>
      </c>
      <c r="C132">
        <f t="shared" ref="C132:C195" si="2">(A132-$N$8)^2</f>
        <v>21.273904686251413</v>
      </c>
      <c r="H132" s="1">
        <v>755</v>
      </c>
      <c r="I132" s="4">
        <v>10.70471563331213</v>
      </c>
      <c r="J132" s="1">
        <v>126</v>
      </c>
      <c r="K132" s="6">
        <v>0.874</v>
      </c>
    </row>
    <row r="133" spans="1:11" x14ac:dyDescent="0.25">
      <c r="A133">
        <v>6.2997719586469092</v>
      </c>
      <c r="C133">
        <f t="shared" si="2"/>
        <v>1.5784964038125393</v>
      </c>
      <c r="H133" s="1">
        <v>645</v>
      </c>
      <c r="I133" s="4">
        <v>10.642473473986939</v>
      </c>
      <c r="J133" s="1">
        <v>127</v>
      </c>
      <c r="K133" s="6">
        <v>0.873</v>
      </c>
    </row>
    <row r="134" spans="1:11" x14ac:dyDescent="0.25">
      <c r="A134">
        <v>11.136679423949071</v>
      </c>
      <c r="C134">
        <f t="shared" si="2"/>
        <v>37.128179776233885</v>
      </c>
      <c r="H134" s="1">
        <v>940</v>
      </c>
      <c r="I134" s="4">
        <v>10.617238518019681</v>
      </c>
      <c r="J134" s="1">
        <v>128</v>
      </c>
      <c r="K134" s="6">
        <v>0.872</v>
      </c>
    </row>
    <row r="135" spans="1:11" x14ac:dyDescent="0.25">
      <c r="A135">
        <v>5.1101078977605727</v>
      </c>
      <c r="C135">
        <f t="shared" si="2"/>
        <v>4.4513191852990032E-3</v>
      </c>
      <c r="H135" s="1">
        <v>662</v>
      </c>
      <c r="I135" s="4">
        <v>10.61685908236494</v>
      </c>
      <c r="J135" s="1">
        <v>129</v>
      </c>
      <c r="K135" s="6">
        <v>0.871</v>
      </c>
    </row>
    <row r="136" spans="1:11" x14ac:dyDescent="0.25">
      <c r="A136">
        <v>7.5810911776958623</v>
      </c>
      <c r="C136">
        <f t="shared" si="2"/>
        <v>6.4399288383151818</v>
      </c>
      <c r="H136" s="1">
        <v>420</v>
      </c>
      <c r="I136" s="4">
        <v>10.609571407693601</v>
      </c>
      <c r="J136" s="1">
        <v>130</v>
      </c>
      <c r="K136" s="6">
        <v>0.87</v>
      </c>
    </row>
    <row r="137" spans="1:11" x14ac:dyDescent="0.25">
      <c r="A137">
        <v>9.512210253690899</v>
      </c>
      <c r="C137">
        <f t="shared" si="2"/>
        <v>19.970357226348419</v>
      </c>
      <c r="H137" s="1">
        <v>817</v>
      </c>
      <c r="I137" s="4">
        <v>10.57214282808753</v>
      </c>
      <c r="J137" s="1">
        <v>131</v>
      </c>
      <c r="K137" s="6">
        <v>0.86899999999999999</v>
      </c>
    </row>
    <row r="138" spans="1:11" x14ac:dyDescent="0.25">
      <c r="A138">
        <v>-4.0573118667425936</v>
      </c>
      <c r="C138">
        <f t="shared" si="2"/>
        <v>82.822768833283789</v>
      </c>
      <c r="H138" s="1">
        <v>538</v>
      </c>
      <c r="I138" s="4">
        <v>10.56245639884947</v>
      </c>
      <c r="J138" s="1">
        <v>132</v>
      </c>
      <c r="K138" s="6">
        <v>0.86799999999999999</v>
      </c>
    </row>
    <row r="139" spans="1:11" x14ac:dyDescent="0.25">
      <c r="A139">
        <v>14.412870799309131</v>
      </c>
      <c r="C139">
        <f t="shared" si="2"/>
        <v>87.787176249066263</v>
      </c>
      <c r="H139" s="1">
        <v>482</v>
      </c>
      <c r="I139" s="4">
        <v>10.551091371449001</v>
      </c>
      <c r="J139" s="1">
        <v>133</v>
      </c>
      <c r="K139" s="6">
        <v>0.86699999999999999</v>
      </c>
    </row>
    <row r="140" spans="1:11" x14ac:dyDescent="0.25">
      <c r="A140">
        <v>5.0594714974971247</v>
      </c>
      <c r="C140">
        <f t="shared" si="2"/>
        <v>2.5862451755443865E-4</v>
      </c>
      <c r="H140" s="1">
        <v>92</v>
      </c>
      <c r="I140" s="4">
        <v>10.517655196074029</v>
      </c>
      <c r="J140" s="1">
        <v>134</v>
      </c>
      <c r="K140" s="6">
        <v>0.86599999999999999</v>
      </c>
    </row>
    <row r="141" spans="1:11" x14ac:dyDescent="0.25">
      <c r="A141">
        <v>8.7261454118664528</v>
      </c>
      <c r="C141">
        <f t="shared" si="2"/>
        <v>13.562689703546265</v>
      </c>
      <c r="H141" s="1">
        <v>63</v>
      </c>
      <c r="I141" s="4">
        <v>10.460285319321191</v>
      </c>
      <c r="J141" s="1">
        <v>135</v>
      </c>
      <c r="K141" s="6">
        <v>0.86499999999999999</v>
      </c>
    </row>
    <row r="142" spans="1:11" x14ac:dyDescent="0.25">
      <c r="A142">
        <v>8.91610716095669</v>
      </c>
      <c r="C142">
        <f t="shared" si="2"/>
        <v>14.99794060628429</v>
      </c>
      <c r="H142" s="1">
        <v>993</v>
      </c>
      <c r="I142" s="4">
        <v>10.456532284399231</v>
      </c>
      <c r="J142" s="1">
        <v>136</v>
      </c>
      <c r="K142" s="6">
        <v>0.86399999999999999</v>
      </c>
    </row>
    <row r="143" spans="1:11" x14ac:dyDescent="0.25">
      <c r="A143">
        <v>1.901317220381711</v>
      </c>
      <c r="C143">
        <f t="shared" si="2"/>
        <v>9.8726194072287417</v>
      </c>
      <c r="H143" s="1">
        <v>967</v>
      </c>
      <c r="I143" s="4">
        <v>10.399422949110569</v>
      </c>
      <c r="J143" s="1">
        <v>137</v>
      </c>
      <c r="K143" s="6">
        <v>0.86299999999999999</v>
      </c>
    </row>
    <row r="144" spans="1:11" x14ac:dyDescent="0.25">
      <c r="A144">
        <v>6.4766309683305252</v>
      </c>
      <c r="C144">
        <f t="shared" si="2"/>
        <v>2.0541805605897192</v>
      </c>
      <c r="H144" s="1">
        <v>354</v>
      </c>
      <c r="I144" s="4">
        <v>10.385240297098481</v>
      </c>
      <c r="J144" s="1">
        <v>138</v>
      </c>
      <c r="K144" s="6">
        <v>0.86199999999999999</v>
      </c>
    </row>
    <row r="145" spans="1:11" x14ac:dyDescent="0.25">
      <c r="A145">
        <v>3.697013567570524</v>
      </c>
      <c r="C145">
        <f t="shared" si="2"/>
        <v>1.8127286642889797</v>
      </c>
      <c r="H145" s="1">
        <v>576</v>
      </c>
      <c r="I145" s="4">
        <v>10.383557759584001</v>
      </c>
      <c r="J145" s="1">
        <v>139</v>
      </c>
      <c r="K145" s="6">
        <v>0.86099999999999999</v>
      </c>
    </row>
    <row r="146" spans="1:11" x14ac:dyDescent="0.25">
      <c r="A146">
        <v>9.1838818878571757</v>
      </c>
      <c r="C146">
        <f t="shared" si="2"/>
        <v>17.14367563670049</v>
      </c>
      <c r="H146" s="1">
        <v>834</v>
      </c>
      <c r="I146" s="4">
        <v>10.372689810740271</v>
      </c>
      <c r="J146" s="1">
        <v>140</v>
      </c>
      <c r="K146" s="6">
        <v>0.86</v>
      </c>
    </row>
    <row r="147" spans="1:11" x14ac:dyDescent="0.25">
      <c r="A147">
        <v>9.5037743377147343</v>
      </c>
      <c r="C147">
        <f t="shared" si="2"/>
        <v>19.895031201458842</v>
      </c>
      <c r="H147" s="1">
        <v>551</v>
      </c>
      <c r="I147" s="4">
        <v>10.36905928641916</v>
      </c>
      <c r="J147" s="1">
        <v>141</v>
      </c>
      <c r="K147" s="6">
        <v>0.85899999999999999</v>
      </c>
    </row>
    <row r="148" spans="1:11" x14ac:dyDescent="0.25">
      <c r="A148">
        <v>6.7938375835849776</v>
      </c>
      <c r="C148">
        <f t="shared" si="2"/>
        <v>3.0640678265429657</v>
      </c>
      <c r="H148" s="1">
        <v>314</v>
      </c>
      <c r="I148" s="4">
        <v>10.347063657806279</v>
      </c>
      <c r="J148" s="1">
        <v>142</v>
      </c>
      <c r="K148" s="6">
        <v>0.85799999999999998</v>
      </c>
    </row>
    <row r="149" spans="1:11" x14ac:dyDescent="0.25">
      <c r="A149">
        <v>3.0550235170516822</v>
      </c>
      <c r="C149">
        <f t="shared" si="2"/>
        <v>3.9536000395575122</v>
      </c>
      <c r="H149" s="1">
        <v>540</v>
      </c>
      <c r="I149" s="4">
        <v>10.335099665101501</v>
      </c>
      <c r="J149" s="1">
        <v>143</v>
      </c>
      <c r="K149" s="6">
        <v>0.85699999999999998</v>
      </c>
    </row>
    <row r="150" spans="1:11" x14ac:dyDescent="0.25">
      <c r="A150">
        <v>9.6078695353484989</v>
      </c>
      <c r="C150">
        <f t="shared" si="2"/>
        <v>20.834476254386274</v>
      </c>
      <c r="H150" s="1">
        <v>188</v>
      </c>
      <c r="I150" s="4">
        <v>10.301548239892</v>
      </c>
      <c r="J150" s="1">
        <v>144</v>
      </c>
      <c r="K150" s="6">
        <v>0.85599999999999998</v>
      </c>
    </row>
    <row r="151" spans="1:11" x14ac:dyDescent="0.25">
      <c r="A151">
        <v>2.845206527806504</v>
      </c>
      <c r="C151">
        <f t="shared" si="2"/>
        <v>4.8320092165767266</v>
      </c>
      <c r="H151" s="1">
        <v>42</v>
      </c>
      <c r="I151" s="4">
        <v>10.249790523411139</v>
      </c>
      <c r="J151" s="1">
        <v>145</v>
      </c>
      <c r="K151" s="6">
        <v>0.85499999999999998</v>
      </c>
    </row>
    <row r="152" spans="1:11" x14ac:dyDescent="0.25">
      <c r="A152">
        <v>4.8418957815062598</v>
      </c>
      <c r="C152">
        <f t="shared" si="2"/>
        <v>4.059979534576981E-2</v>
      </c>
      <c r="H152" s="1">
        <v>295</v>
      </c>
      <c r="I152" s="4">
        <v>10.18848081391763</v>
      </c>
      <c r="J152" s="1">
        <v>146</v>
      </c>
      <c r="K152" s="6">
        <v>0.85399999999999998</v>
      </c>
    </row>
    <row r="153" spans="1:11" x14ac:dyDescent="0.25">
      <c r="A153">
        <v>1.859340663345135</v>
      </c>
      <c r="C153">
        <f t="shared" si="2"/>
        <v>10.138168207076044</v>
      </c>
      <c r="H153" s="1">
        <v>532</v>
      </c>
      <c r="I153" s="4">
        <v>10.176404459056981</v>
      </c>
      <c r="J153" s="1">
        <v>147</v>
      </c>
      <c r="K153" s="6">
        <v>0.85299999999999998</v>
      </c>
    </row>
    <row r="154" spans="1:11" x14ac:dyDescent="0.25">
      <c r="A154">
        <v>3.8440237788749618</v>
      </c>
      <c r="C154">
        <f t="shared" si="2"/>
        <v>1.4384785898740646</v>
      </c>
      <c r="H154" s="1">
        <v>111</v>
      </c>
      <c r="I154" s="4">
        <v>10.170151777572</v>
      </c>
      <c r="J154" s="1">
        <v>148</v>
      </c>
      <c r="K154" s="6">
        <v>0.85199999999999998</v>
      </c>
    </row>
    <row r="155" spans="1:11" x14ac:dyDescent="0.25">
      <c r="A155">
        <v>10.795649829269831</v>
      </c>
      <c r="C155">
        <f t="shared" si="2"/>
        <v>33.088496704531593</v>
      </c>
      <c r="H155" s="1">
        <v>760</v>
      </c>
      <c r="I155" s="4">
        <v>10.16646838019091</v>
      </c>
      <c r="J155" s="1">
        <v>149</v>
      </c>
      <c r="K155" s="6">
        <v>0.85099999999999998</v>
      </c>
    </row>
    <row r="156" spans="1:11" x14ac:dyDescent="0.25">
      <c r="A156">
        <v>-2.4148178904645432</v>
      </c>
      <c r="C156">
        <f t="shared" si="2"/>
        <v>55.624860320171862</v>
      </c>
      <c r="H156" s="1">
        <v>348</v>
      </c>
      <c r="I156" s="4">
        <v>10.11523611802688</v>
      </c>
      <c r="J156" s="1">
        <v>150</v>
      </c>
      <c r="K156" s="6">
        <v>0.85</v>
      </c>
    </row>
    <row r="157" spans="1:11" x14ac:dyDescent="0.25">
      <c r="A157">
        <v>12.85025756641774</v>
      </c>
      <c r="C157">
        <f t="shared" si="2"/>
        <v>60.947186032648844</v>
      </c>
      <c r="H157" s="1">
        <v>381</v>
      </c>
      <c r="I157" s="4">
        <v>10.057547164563189</v>
      </c>
      <c r="J157" s="1">
        <v>151</v>
      </c>
      <c r="K157" s="6">
        <v>0.84899999999999998</v>
      </c>
    </row>
    <row r="158" spans="1:11" x14ac:dyDescent="0.25">
      <c r="A158">
        <v>7.822961985751836</v>
      </c>
      <c r="C158">
        <f t="shared" si="2"/>
        <v>7.726022144749626</v>
      </c>
      <c r="H158" s="1">
        <v>930</v>
      </c>
      <c r="I158" s="4">
        <v>10.04422063262175</v>
      </c>
      <c r="J158" s="1">
        <v>152</v>
      </c>
      <c r="K158" s="6">
        <v>0.84799999999999998</v>
      </c>
    </row>
    <row r="159" spans="1:11" x14ac:dyDescent="0.25">
      <c r="A159">
        <v>-5.9977315093899009</v>
      </c>
      <c r="C159">
        <f t="shared" si="2"/>
        <v>121.90635734979202</v>
      </c>
      <c r="H159" s="1">
        <v>985</v>
      </c>
      <c r="I159" s="4">
        <v>10.0100009021122</v>
      </c>
      <c r="J159" s="1">
        <v>153</v>
      </c>
      <c r="K159" s="6">
        <v>0.84699999999999998</v>
      </c>
    </row>
    <row r="160" spans="1:11" x14ac:dyDescent="0.25">
      <c r="A160">
        <v>4.7742723429819582</v>
      </c>
      <c r="C160">
        <f t="shared" si="2"/>
        <v>7.2424146714033313E-2</v>
      </c>
      <c r="H160" s="1">
        <v>372</v>
      </c>
      <c r="I160" s="4">
        <v>10.008728479254289</v>
      </c>
      <c r="J160" s="1">
        <v>154</v>
      </c>
      <c r="K160" s="6">
        <v>0.84599999999999997</v>
      </c>
    </row>
    <row r="161" spans="1:11" x14ac:dyDescent="0.25">
      <c r="A161">
        <v>7.262668428074142</v>
      </c>
      <c r="C161">
        <f t="shared" si="2"/>
        <v>4.9251981152227877</v>
      </c>
      <c r="H161" s="1">
        <v>424</v>
      </c>
      <c r="I161" s="4">
        <v>9.9436816033508322</v>
      </c>
      <c r="J161" s="1">
        <v>155</v>
      </c>
      <c r="K161" s="6">
        <v>0.84499999999999997</v>
      </c>
    </row>
    <row r="162" spans="1:11" x14ac:dyDescent="0.25">
      <c r="A162">
        <v>1.601786459525171</v>
      </c>
      <c r="C162">
        <f t="shared" si="2"/>
        <v>11.844632799186376</v>
      </c>
      <c r="H162" s="1">
        <v>747</v>
      </c>
      <c r="I162" s="4">
        <v>9.9407717388704064</v>
      </c>
      <c r="J162" s="1">
        <v>156</v>
      </c>
      <c r="K162" s="6">
        <v>0.84399999999999997</v>
      </c>
    </row>
    <row r="163" spans="1:11" x14ac:dyDescent="0.25">
      <c r="A163">
        <v>5.6284692882122638</v>
      </c>
      <c r="C163">
        <f t="shared" si="2"/>
        <v>0.34231813570504582</v>
      </c>
      <c r="H163" s="1">
        <v>300</v>
      </c>
      <c r="I163" s="4">
        <v>9.9291151735527663</v>
      </c>
      <c r="J163" s="1">
        <v>157</v>
      </c>
      <c r="K163" s="6">
        <v>0.84299999999999997</v>
      </c>
    </row>
    <row r="164" spans="1:11" x14ac:dyDescent="0.25">
      <c r="A164">
        <v>8.654716813584745</v>
      </c>
      <c r="C164">
        <f t="shared" si="2"/>
        <v>13.041683590210861</v>
      </c>
      <c r="H164" s="1">
        <v>904</v>
      </c>
      <c r="I164" s="4">
        <v>9.9157616084581299</v>
      </c>
      <c r="J164" s="1">
        <v>158</v>
      </c>
      <c r="K164" s="6">
        <v>0.84199999999999997</v>
      </c>
    </row>
    <row r="165" spans="1:11" x14ac:dyDescent="0.25">
      <c r="A165">
        <v>0.1954109920708644</v>
      </c>
      <c r="C165">
        <f t="shared" si="2"/>
        <v>23.502897460042316</v>
      </c>
      <c r="H165" s="1">
        <v>888</v>
      </c>
      <c r="I165" s="4">
        <v>9.8809440098777728</v>
      </c>
      <c r="J165" s="1">
        <v>159</v>
      </c>
      <c r="K165" s="6">
        <v>0.84099999999999997</v>
      </c>
    </row>
    <row r="166" spans="1:11" x14ac:dyDescent="0.25">
      <c r="A166">
        <v>8.8121828625321683</v>
      </c>
      <c r="C166">
        <f t="shared" si="2"/>
        <v>14.203801973851967</v>
      </c>
      <c r="H166" s="1">
        <v>860</v>
      </c>
      <c r="I166" s="4">
        <v>9.858395299163691</v>
      </c>
      <c r="J166" s="1">
        <v>160</v>
      </c>
      <c r="K166" s="6">
        <v>0.84</v>
      </c>
    </row>
    <row r="167" spans="1:11" x14ac:dyDescent="0.25">
      <c r="A167">
        <v>0.98789571808387855</v>
      </c>
      <c r="C167">
        <f t="shared" si="2"/>
        <v>16.447031359985324</v>
      </c>
      <c r="H167" s="1">
        <v>432</v>
      </c>
      <c r="I167" s="4">
        <v>9.8402738591540242</v>
      </c>
      <c r="J167" s="1">
        <v>161</v>
      </c>
      <c r="K167" s="6">
        <v>0.83899999999999997</v>
      </c>
    </row>
    <row r="168" spans="1:11" x14ac:dyDescent="0.25">
      <c r="A168">
        <v>6.2883682808937786</v>
      </c>
      <c r="C168">
        <f t="shared" si="2"/>
        <v>1.5499716906365528</v>
      </c>
      <c r="H168" s="1">
        <v>43</v>
      </c>
      <c r="I168" s="4">
        <v>9.803979995707504</v>
      </c>
      <c r="J168" s="1">
        <v>162</v>
      </c>
      <c r="K168" s="6">
        <v>0.83799999999999997</v>
      </c>
    </row>
    <row r="169" spans="1:11" x14ac:dyDescent="0.25">
      <c r="A169">
        <v>-3.538515016859423</v>
      </c>
      <c r="C169">
        <f t="shared" si="2"/>
        <v>73.649088405524552</v>
      </c>
      <c r="H169" s="1">
        <v>178</v>
      </c>
      <c r="I169" s="4">
        <v>9.7947607589461931</v>
      </c>
      <c r="J169" s="1">
        <v>163</v>
      </c>
      <c r="K169" s="6">
        <v>0.83699999999999997</v>
      </c>
    </row>
    <row r="170" spans="1:11" x14ac:dyDescent="0.25">
      <c r="A170">
        <v>9.7623845162797966</v>
      </c>
      <c r="C170">
        <f t="shared" si="2"/>
        <v>22.268912166106713</v>
      </c>
      <c r="H170" s="1">
        <v>169</v>
      </c>
      <c r="I170" s="4">
        <v>9.7623845162797966</v>
      </c>
      <c r="J170" s="1">
        <v>164</v>
      </c>
      <c r="K170" s="6">
        <v>0.83599999999999997</v>
      </c>
    </row>
    <row r="171" spans="1:11" x14ac:dyDescent="0.25">
      <c r="A171">
        <v>8.6387430211315142</v>
      </c>
      <c r="C171">
        <f t="shared" si="2"/>
        <v>12.92656557236519</v>
      </c>
      <c r="H171" s="1">
        <v>468</v>
      </c>
      <c r="I171" s="4">
        <v>9.7505997795064818</v>
      </c>
      <c r="J171" s="1">
        <v>165</v>
      </c>
      <c r="K171" s="6">
        <v>0.83499999999999996</v>
      </c>
    </row>
    <row r="172" spans="1:11" x14ac:dyDescent="0.25">
      <c r="A172">
        <v>9.0222605322403275</v>
      </c>
      <c r="C172">
        <f t="shared" si="2"/>
        <v>15.831413175563538</v>
      </c>
      <c r="H172" s="1">
        <v>285</v>
      </c>
      <c r="I172" s="4">
        <v>9.7498475211073732</v>
      </c>
      <c r="J172" s="1">
        <v>166</v>
      </c>
      <c r="K172" s="6">
        <v>0.83399999999999996</v>
      </c>
    </row>
    <row r="173" spans="1:11" x14ac:dyDescent="0.25">
      <c r="A173">
        <v>8.0373118106417785E-2</v>
      </c>
      <c r="C173">
        <f t="shared" si="2"/>
        <v>24.631533497463977</v>
      </c>
      <c r="H173" s="1">
        <v>370</v>
      </c>
      <c r="I173" s="4">
        <v>9.7353098035968522</v>
      </c>
      <c r="J173" s="1">
        <v>167</v>
      </c>
      <c r="K173" s="6">
        <v>0.83299999999999996</v>
      </c>
    </row>
    <row r="174" spans="1:11" x14ac:dyDescent="0.25">
      <c r="A174">
        <v>4.3615115884761089</v>
      </c>
      <c r="C174">
        <f t="shared" si="2"/>
        <v>0.46495774596620848</v>
      </c>
      <c r="H174" s="1">
        <v>998</v>
      </c>
      <c r="I174" s="4">
        <v>9.671084864644321</v>
      </c>
      <c r="J174" s="1">
        <v>168</v>
      </c>
      <c r="K174" s="6">
        <v>0.83199999999999996</v>
      </c>
    </row>
    <row r="175" spans="1:11" x14ac:dyDescent="0.25">
      <c r="A175">
        <v>6.9585568953103341</v>
      </c>
      <c r="C175">
        <f t="shared" si="2"/>
        <v>3.6678654225312792</v>
      </c>
      <c r="H175" s="1">
        <v>289</v>
      </c>
      <c r="I175" s="4">
        <v>9.665024105513691</v>
      </c>
      <c r="J175" s="1">
        <v>169</v>
      </c>
      <c r="K175" s="6">
        <v>0.83099999999999996</v>
      </c>
    </row>
    <row r="176" spans="1:11" x14ac:dyDescent="0.25">
      <c r="A176">
        <v>6.9385702333355042</v>
      </c>
      <c r="C176">
        <f t="shared" si="2"/>
        <v>3.5917092900909595</v>
      </c>
      <c r="H176" s="1">
        <v>131</v>
      </c>
      <c r="I176" s="4">
        <v>9.6557540175983654</v>
      </c>
      <c r="J176" s="1">
        <v>170</v>
      </c>
      <c r="K176" s="6">
        <v>0.83</v>
      </c>
    </row>
    <row r="177" spans="1:11" x14ac:dyDescent="0.25">
      <c r="A177">
        <v>4.3091975093709376</v>
      </c>
      <c r="C177">
        <f t="shared" si="2"/>
        <v>0.53903815877345018</v>
      </c>
      <c r="H177" s="1">
        <v>604</v>
      </c>
      <c r="I177" s="4">
        <v>9.6450412898400906</v>
      </c>
      <c r="J177" s="1">
        <v>171</v>
      </c>
      <c r="K177" s="6">
        <v>0.82899999999999996</v>
      </c>
    </row>
    <row r="178" spans="1:11" x14ac:dyDescent="0.25">
      <c r="A178">
        <v>2.4820924261593902</v>
      </c>
      <c r="C178">
        <f t="shared" si="2"/>
        <v>6.5602436761177492</v>
      </c>
      <c r="H178" s="1">
        <v>605</v>
      </c>
      <c r="I178" s="4">
        <v>9.6304449894439017</v>
      </c>
      <c r="J178" s="1">
        <v>172</v>
      </c>
      <c r="K178" s="6">
        <v>0.82799999999999996</v>
      </c>
    </row>
    <row r="179" spans="1:11" x14ac:dyDescent="0.25">
      <c r="A179">
        <v>9.7947607589461931</v>
      </c>
      <c r="C179">
        <f t="shared" si="2"/>
        <v>22.575527030440281</v>
      </c>
      <c r="H179" s="1">
        <v>201</v>
      </c>
      <c r="I179" s="4">
        <v>9.625830100838197</v>
      </c>
      <c r="J179" s="1">
        <v>173</v>
      </c>
      <c r="K179" s="6">
        <v>0.82699999999999996</v>
      </c>
    </row>
    <row r="180" spans="1:11" x14ac:dyDescent="0.25">
      <c r="A180">
        <v>1.2870511189460161</v>
      </c>
      <c r="C180">
        <f t="shared" si="2"/>
        <v>14.110079463849527</v>
      </c>
      <c r="H180" s="1">
        <v>830</v>
      </c>
      <c r="I180" s="4">
        <v>9.6087337071197432</v>
      </c>
      <c r="J180" s="1">
        <v>174</v>
      </c>
      <c r="K180" s="6">
        <v>0.82599999999999996</v>
      </c>
    </row>
    <row r="181" spans="1:11" x14ac:dyDescent="0.25">
      <c r="A181">
        <v>9.4157280365915419</v>
      </c>
      <c r="C181">
        <f t="shared" si="2"/>
        <v>19.117342613045544</v>
      </c>
      <c r="H181" s="1">
        <v>149</v>
      </c>
      <c r="I181" s="4">
        <v>9.6078695353484989</v>
      </c>
      <c r="J181" s="1">
        <v>175</v>
      </c>
      <c r="K181" s="6">
        <v>0.82499999999999996</v>
      </c>
    </row>
    <row r="182" spans="1:11" x14ac:dyDescent="0.25">
      <c r="A182">
        <v>1.69643044305124</v>
      </c>
      <c r="C182">
        <f t="shared" si="2"/>
        <v>11.20213620382019</v>
      </c>
      <c r="H182" s="1">
        <v>731</v>
      </c>
      <c r="I182" s="4">
        <v>9.5978598123051668</v>
      </c>
      <c r="J182" s="1">
        <v>176</v>
      </c>
      <c r="K182" s="6">
        <v>0.82399999999999995</v>
      </c>
    </row>
    <row r="183" spans="1:11" x14ac:dyDescent="0.25">
      <c r="A183">
        <v>6.1079171318313534</v>
      </c>
      <c r="C183">
        <f t="shared" si="2"/>
        <v>1.1332186734309939</v>
      </c>
      <c r="H183" s="1">
        <v>586</v>
      </c>
      <c r="I183" s="4">
        <v>9.5584641326973649</v>
      </c>
      <c r="J183" s="1">
        <v>177</v>
      </c>
      <c r="K183" s="6">
        <v>0.82299999999999995</v>
      </c>
    </row>
    <row r="184" spans="1:11" x14ac:dyDescent="0.25">
      <c r="A184">
        <v>4.7363661602596174</v>
      </c>
      <c r="C184">
        <f t="shared" si="2"/>
        <v>9.4263448097180097E-2</v>
      </c>
      <c r="H184" s="1">
        <v>136</v>
      </c>
      <c r="I184" s="4">
        <v>9.512210253690899</v>
      </c>
      <c r="J184" s="1">
        <v>178</v>
      </c>
      <c r="K184" s="6">
        <v>0.82199999999999995</v>
      </c>
    </row>
    <row r="185" spans="1:11" x14ac:dyDescent="0.25">
      <c r="A185">
        <v>6.2019687644127259</v>
      </c>
      <c r="C185">
        <f t="shared" si="2"/>
        <v>1.342305470599364</v>
      </c>
      <c r="H185" s="1">
        <v>146</v>
      </c>
      <c r="I185" s="4">
        <v>9.5037743377147343</v>
      </c>
      <c r="J185" s="1">
        <v>179</v>
      </c>
      <c r="K185" s="6">
        <v>0.82099999999999995</v>
      </c>
    </row>
    <row r="186" spans="1:11" x14ac:dyDescent="0.25">
      <c r="A186">
        <v>5.2304162292107979</v>
      </c>
      <c r="C186">
        <f t="shared" si="2"/>
        <v>3.4978926196814419E-2</v>
      </c>
      <c r="H186" s="1">
        <v>460</v>
      </c>
      <c r="I186" s="4">
        <v>9.491248816913</v>
      </c>
      <c r="J186" s="1">
        <v>180</v>
      </c>
      <c r="K186" s="6">
        <v>0.82</v>
      </c>
    </row>
    <row r="187" spans="1:11" x14ac:dyDescent="0.25">
      <c r="A187">
        <v>3.364108338971052</v>
      </c>
      <c r="C187">
        <f t="shared" si="2"/>
        <v>2.8199858574611452</v>
      </c>
      <c r="H187" s="1">
        <v>278</v>
      </c>
      <c r="I187" s="4">
        <v>9.4868892645034588</v>
      </c>
      <c r="J187" s="1">
        <v>181</v>
      </c>
      <c r="K187" s="6">
        <v>0.81899999999999995</v>
      </c>
    </row>
    <row r="188" spans="1:11" x14ac:dyDescent="0.25">
      <c r="A188">
        <v>6.8605949173434384</v>
      </c>
      <c r="C188">
        <f t="shared" si="2"/>
        <v>3.3022348366096783</v>
      </c>
      <c r="H188" s="1">
        <v>360</v>
      </c>
      <c r="I188" s="4">
        <v>9.4846734703446458</v>
      </c>
      <c r="J188" s="1">
        <v>182</v>
      </c>
      <c r="K188" s="6">
        <v>0.81799999999999995</v>
      </c>
    </row>
    <row r="189" spans="1:11" x14ac:dyDescent="0.25">
      <c r="A189">
        <v>10.301548239892</v>
      </c>
      <c r="C189">
        <f t="shared" si="2"/>
        <v>27.648231330956701</v>
      </c>
      <c r="H189" s="1">
        <v>497</v>
      </c>
      <c r="I189" s="4">
        <v>9.4296842281302951</v>
      </c>
      <c r="J189" s="1">
        <v>183</v>
      </c>
      <c r="K189" s="6">
        <v>0.81699999999999995</v>
      </c>
    </row>
    <row r="190" spans="1:11" x14ac:dyDescent="0.25">
      <c r="A190">
        <v>3.2247619897558391</v>
      </c>
      <c r="C190">
        <f t="shared" si="2"/>
        <v>3.3074067137713161</v>
      </c>
      <c r="H190" s="1">
        <v>180</v>
      </c>
      <c r="I190" s="4">
        <v>9.4157280365915419</v>
      </c>
      <c r="J190" s="1">
        <v>184</v>
      </c>
      <c r="K190" s="6">
        <v>0.81599999999999995</v>
      </c>
    </row>
    <row r="191" spans="1:11" x14ac:dyDescent="0.25">
      <c r="A191">
        <v>2.4132483273628251</v>
      </c>
      <c r="C191">
        <f t="shared" si="2"/>
        <v>6.9176435898787334</v>
      </c>
      <c r="H191" s="1">
        <v>598</v>
      </c>
      <c r="I191" s="4">
        <v>9.3886375398314286</v>
      </c>
      <c r="J191" s="1">
        <v>185</v>
      </c>
      <c r="K191" s="6">
        <v>0.81499999999999995</v>
      </c>
    </row>
    <row r="192" spans="1:11" x14ac:dyDescent="0.25">
      <c r="A192">
        <v>-0.28934487716100771</v>
      </c>
      <c r="C192">
        <f t="shared" si="2"/>
        <v>28.438057968708264</v>
      </c>
      <c r="H192" s="1">
        <v>493</v>
      </c>
      <c r="I192" s="4">
        <v>9.3724627888782059</v>
      </c>
      <c r="J192" s="1">
        <v>186</v>
      </c>
      <c r="K192" s="6">
        <v>0.81399999999999995</v>
      </c>
    </row>
    <row r="193" spans="1:11" x14ac:dyDescent="0.25">
      <c r="A193">
        <v>6.2259237057891479</v>
      </c>
      <c r="C193">
        <f t="shared" si="2"/>
        <v>1.3983866974086483</v>
      </c>
      <c r="H193" s="1">
        <v>240</v>
      </c>
      <c r="I193" s="4">
        <v>9.3550129736090284</v>
      </c>
      <c r="J193" s="1">
        <v>187</v>
      </c>
      <c r="K193" s="6">
        <v>0.81299999999999994</v>
      </c>
    </row>
    <row r="194" spans="1:11" x14ac:dyDescent="0.25">
      <c r="A194">
        <v>5.1679026351088551</v>
      </c>
      <c r="C194">
        <f t="shared" si="2"/>
        <v>1.550347338493626E-2</v>
      </c>
      <c r="H194" s="1">
        <v>710</v>
      </c>
      <c r="I194" s="4">
        <v>9.2976488021995003</v>
      </c>
      <c r="J194" s="1">
        <v>188</v>
      </c>
      <c r="K194" s="6">
        <v>0.81200000000000006</v>
      </c>
    </row>
    <row r="195" spans="1:11" x14ac:dyDescent="0.25">
      <c r="A195">
        <v>12.1355894206761</v>
      </c>
      <c r="C195">
        <f t="shared" si="2"/>
        <v>50.299297013266347</v>
      </c>
      <c r="H195" s="1">
        <v>806</v>
      </c>
      <c r="I195" s="4">
        <v>9.2942841183874698</v>
      </c>
      <c r="J195" s="1">
        <v>189</v>
      </c>
      <c r="K195" s="6">
        <v>0.81100000000000005</v>
      </c>
    </row>
    <row r="196" spans="1:11" x14ac:dyDescent="0.25">
      <c r="A196">
        <v>-1.6737402305725571</v>
      </c>
      <c r="C196">
        <f t="shared" ref="C196:C259" si="3">(A196-$N$8)^2</f>
        <v>45.119834376041233</v>
      </c>
      <c r="H196" s="1">
        <v>620</v>
      </c>
      <c r="I196" s="4">
        <v>9.2893587527188046</v>
      </c>
      <c r="J196" s="1">
        <v>190</v>
      </c>
      <c r="K196" s="6">
        <v>0.81</v>
      </c>
    </row>
    <row r="197" spans="1:11" x14ac:dyDescent="0.25">
      <c r="A197">
        <v>5.7357348498668896</v>
      </c>
      <c r="C197">
        <f t="shared" si="3"/>
        <v>0.4793418197530806</v>
      </c>
      <c r="H197" s="1">
        <v>917</v>
      </c>
      <c r="I197" s="4">
        <v>9.2839923753608282</v>
      </c>
      <c r="J197" s="1">
        <v>191</v>
      </c>
      <c r="K197" s="6">
        <v>0.80900000000000005</v>
      </c>
    </row>
    <row r="198" spans="1:11" x14ac:dyDescent="0.25">
      <c r="A198">
        <v>9.2682959944018783</v>
      </c>
      <c r="C198">
        <f t="shared" si="3"/>
        <v>17.849833277081288</v>
      </c>
      <c r="H198" s="1">
        <v>802</v>
      </c>
      <c r="I198" s="4">
        <v>9.2795749631072582</v>
      </c>
      <c r="J198" s="1">
        <v>192</v>
      </c>
      <c r="K198" s="6">
        <v>0.80800000000000005</v>
      </c>
    </row>
    <row r="199" spans="1:11" x14ac:dyDescent="0.25">
      <c r="A199">
        <v>8.0775783646819477</v>
      </c>
      <c r="C199">
        <f t="shared" si="3"/>
        <v>9.2063009107720468</v>
      </c>
      <c r="H199" s="1">
        <v>197</v>
      </c>
      <c r="I199" s="4">
        <v>9.2682959944018783</v>
      </c>
      <c r="J199" s="1">
        <v>193</v>
      </c>
      <c r="K199" s="6">
        <v>0.80700000000000005</v>
      </c>
    </row>
    <row r="200" spans="1:11" x14ac:dyDescent="0.25">
      <c r="A200">
        <v>-4.2258756224775382</v>
      </c>
      <c r="C200">
        <f t="shared" si="3"/>
        <v>85.919279441641393</v>
      </c>
      <c r="H200" s="1">
        <v>232</v>
      </c>
      <c r="I200" s="4">
        <v>9.2645015912769804</v>
      </c>
      <c r="J200" s="1">
        <v>194</v>
      </c>
      <c r="K200" s="6">
        <v>0.80600000000000005</v>
      </c>
    </row>
    <row r="201" spans="1:11" x14ac:dyDescent="0.25">
      <c r="A201">
        <v>9.2406696295616975</v>
      </c>
      <c r="C201">
        <f t="shared" si="3"/>
        <v>17.617158887179059</v>
      </c>
      <c r="H201" s="1">
        <v>523</v>
      </c>
      <c r="I201" s="4">
        <v>9.2430470234571604</v>
      </c>
      <c r="J201" s="1">
        <v>195</v>
      </c>
      <c r="K201" s="6">
        <v>0.80500000000000005</v>
      </c>
    </row>
    <row r="202" spans="1:11" x14ac:dyDescent="0.25">
      <c r="A202">
        <v>9.625830100838197</v>
      </c>
      <c r="C202">
        <f t="shared" si="3"/>
        <v>20.998760114660012</v>
      </c>
      <c r="H202" s="1">
        <v>200</v>
      </c>
      <c r="I202" s="4">
        <v>9.2406696295616975</v>
      </c>
      <c r="J202" s="1">
        <v>196</v>
      </c>
      <c r="K202" s="6">
        <v>0.80400000000000005</v>
      </c>
    </row>
    <row r="203" spans="1:11" x14ac:dyDescent="0.25">
      <c r="A203">
        <v>6.7175456567071619</v>
      </c>
      <c r="C203">
        <f t="shared" si="3"/>
        <v>2.8027981993183788</v>
      </c>
      <c r="H203" s="1">
        <v>680</v>
      </c>
      <c r="I203" s="4">
        <v>9.2060440640586467</v>
      </c>
      <c r="J203" s="1">
        <v>197</v>
      </c>
      <c r="K203" s="6">
        <v>0.80300000000000005</v>
      </c>
    </row>
    <row r="204" spans="1:11" x14ac:dyDescent="0.25">
      <c r="A204">
        <v>1.911273905230001</v>
      </c>
      <c r="C204">
        <f t="shared" si="3"/>
        <v>9.8101492920917792</v>
      </c>
      <c r="H204" s="1">
        <v>306</v>
      </c>
      <c r="I204" s="4">
        <v>9.1918510754532221</v>
      </c>
      <c r="J204" s="1">
        <v>198</v>
      </c>
      <c r="K204" s="6">
        <v>0.80200000000000005</v>
      </c>
    </row>
    <row r="205" spans="1:11" x14ac:dyDescent="0.25">
      <c r="A205">
        <v>5.1751079429731304</v>
      </c>
      <c r="C205">
        <f t="shared" si="3"/>
        <v>1.7349698044909049E-2</v>
      </c>
      <c r="H205" s="1">
        <v>145</v>
      </c>
      <c r="I205" s="4">
        <v>9.1838818878571757</v>
      </c>
      <c r="J205" s="1">
        <v>199</v>
      </c>
      <c r="K205" s="6">
        <v>0.80100000000000005</v>
      </c>
    </row>
    <row r="206" spans="1:11" x14ac:dyDescent="0.25">
      <c r="A206">
        <v>5.5248459773618421</v>
      </c>
      <c r="C206">
        <f t="shared" si="3"/>
        <v>0.23180015619656427</v>
      </c>
      <c r="H206" s="1">
        <v>956</v>
      </c>
      <c r="I206" s="4">
        <v>9.1833876100220806</v>
      </c>
      <c r="J206" s="1">
        <v>200</v>
      </c>
      <c r="K206" s="6">
        <v>0.8</v>
      </c>
    </row>
    <row r="207" spans="1:11" x14ac:dyDescent="0.25">
      <c r="A207">
        <v>9.0575782930326003</v>
      </c>
      <c r="C207">
        <f t="shared" si="3"/>
        <v>16.113710137017556</v>
      </c>
      <c r="H207" s="1">
        <v>413</v>
      </c>
      <c r="I207" s="4">
        <v>9.1322922902005956</v>
      </c>
      <c r="J207" s="1">
        <v>201</v>
      </c>
      <c r="K207" s="6">
        <v>0.79900000000000004</v>
      </c>
    </row>
    <row r="208" spans="1:11" x14ac:dyDescent="0.25">
      <c r="A208">
        <v>1.1941331542484539</v>
      </c>
      <c r="C208">
        <f t="shared" si="3"/>
        <v>14.816775881573264</v>
      </c>
      <c r="H208" s="1">
        <v>443</v>
      </c>
      <c r="I208" s="4">
        <v>9.128756434765581</v>
      </c>
      <c r="J208" s="1">
        <v>202</v>
      </c>
      <c r="K208" s="6">
        <v>0.79800000000000004</v>
      </c>
    </row>
    <row r="209" spans="1:11" x14ac:dyDescent="0.25">
      <c r="A209">
        <v>14.225500513929999</v>
      </c>
      <c r="C209">
        <f t="shared" si="3"/>
        <v>84.311159174470717</v>
      </c>
      <c r="H209" s="1">
        <v>695</v>
      </c>
      <c r="I209" s="4">
        <v>9.1165126632804263</v>
      </c>
      <c r="J209" s="1">
        <v>203</v>
      </c>
      <c r="K209" s="6">
        <v>0.79700000000000004</v>
      </c>
    </row>
    <row r="210" spans="1:11" x14ac:dyDescent="0.25">
      <c r="A210">
        <v>11.039416134968731</v>
      </c>
      <c r="C210">
        <f t="shared" si="3"/>
        <v>35.952333123238738</v>
      </c>
      <c r="H210" s="1">
        <v>440</v>
      </c>
      <c r="I210" s="4">
        <v>9.071717547231593</v>
      </c>
      <c r="J210" s="1">
        <v>204</v>
      </c>
      <c r="K210" s="6">
        <v>0.79600000000000004</v>
      </c>
    </row>
    <row r="211" spans="1:11" x14ac:dyDescent="0.25">
      <c r="A211">
        <v>1.131170509488082</v>
      </c>
      <c r="C211">
        <f t="shared" si="3"/>
        <v>15.305458919970636</v>
      </c>
      <c r="H211" s="1">
        <v>656</v>
      </c>
      <c r="I211" s="4">
        <v>9.0649785700454402</v>
      </c>
      <c r="J211" s="1">
        <v>205</v>
      </c>
      <c r="K211" s="6">
        <v>0.79500000000000004</v>
      </c>
    </row>
    <row r="212" spans="1:11" x14ac:dyDescent="0.25">
      <c r="A212">
        <v>-0.2688696793416554</v>
      </c>
      <c r="C212">
        <f t="shared" si="3"/>
        <v>28.220099612053698</v>
      </c>
      <c r="H212" s="1">
        <v>206</v>
      </c>
      <c r="I212" s="4">
        <v>9.0575782930326003</v>
      </c>
      <c r="J212" s="1">
        <v>206</v>
      </c>
      <c r="K212" s="6">
        <v>0.79400000000000004</v>
      </c>
    </row>
    <row r="213" spans="1:11" x14ac:dyDescent="0.25">
      <c r="A213">
        <v>6.8889017907633354</v>
      </c>
      <c r="C213">
        <f t="shared" si="3"/>
        <v>3.405914912363174</v>
      </c>
      <c r="H213" s="1">
        <v>528</v>
      </c>
      <c r="I213" s="4">
        <v>9.0323848402683726</v>
      </c>
      <c r="J213" s="1">
        <v>207</v>
      </c>
      <c r="K213" s="6">
        <v>0.79300000000000004</v>
      </c>
    </row>
    <row r="214" spans="1:11" x14ac:dyDescent="0.25">
      <c r="A214">
        <v>-2.904245121157353</v>
      </c>
      <c r="C214">
        <f t="shared" si="3"/>
        <v>63.164899098844288</v>
      </c>
      <c r="H214" s="1">
        <v>408</v>
      </c>
      <c r="I214" s="4">
        <v>9.0302407411228103</v>
      </c>
      <c r="J214" s="1">
        <v>208</v>
      </c>
      <c r="K214" s="6">
        <v>0.79200000000000004</v>
      </c>
    </row>
    <row r="215" spans="1:11" x14ac:dyDescent="0.25">
      <c r="A215">
        <v>-0.33309377598564799</v>
      </c>
      <c r="C215">
        <f t="shared" si="3"/>
        <v>28.906574464971726</v>
      </c>
      <c r="H215" s="1">
        <v>171</v>
      </c>
      <c r="I215" s="4">
        <v>9.0222605322403275</v>
      </c>
      <c r="J215" s="1">
        <v>209</v>
      </c>
      <c r="K215" s="6">
        <v>0.79100000000000004</v>
      </c>
    </row>
    <row r="216" spans="1:11" x14ac:dyDescent="0.25">
      <c r="A216">
        <v>5.5194405594874567</v>
      </c>
      <c r="C216">
        <f t="shared" si="3"/>
        <v>0.22662442990106044</v>
      </c>
      <c r="H216" s="1">
        <v>337</v>
      </c>
      <c r="I216" s="4">
        <v>9.0109677958216192</v>
      </c>
      <c r="J216" s="1">
        <v>210</v>
      </c>
      <c r="K216" s="6">
        <v>0.79</v>
      </c>
    </row>
    <row r="217" spans="1:11" x14ac:dyDescent="0.25">
      <c r="A217">
        <v>6.9318238408055022</v>
      </c>
      <c r="C217">
        <f t="shared" si="3"/>
        <v>3.5661835401882178</v>
      </c>
      <c r="H217" s="1">
        <v>558</v>
      </c>
      <c r="I217" s="4">
        <v>9.0087844522071592</v>
      </c>
      <c r="J217" s="1">
        <v>211</v>
      </c>
      <c r="K217" s="6">
        <v>0.78900000000000003</v>
      </c>
    </row>
    <row r="218" spans="1:11" x14ac:dyDescent="0.25">
      <c r="A218">
        <v>11.609866227858021</v>
      </c>
      <c r="C218">
        <f t="shared" si="3"/>
        <v>43.118614116188546</v>
      </c>
      <c r="H218" s="1">
        <v>74</v>
      </c>
      <c r="I218" s="4">
        <v>8.9968897925248719</v>
      </c>
      <c r="J218" s="1">
        <v>212</v>
      </c>
      <c r="K218" s="6">
        <v>0.78800000000000003</v>
      </c>
    </row>
    <row r="219" spans="1:11" x14ac:dyDescent="0.25">
      <c r="A219">
        <v>6.4615498557962452</v>
      </c>
      <c r="C219">
        <f t="shared" si="3"/>
        <v>2.0111782545443329</v>
      </c>
      <c r="H219" s="1">
        <v>761</v>
      </c>
      <c r="I219" s="4">
        <v>8.9945021109202017</v>
      </c>
      <c r="J219" s="1">
        <v>213</v>
      </c>
      <c r="K219" s="6">
        <v>0.78700000000000003</v>
      </c>
    </row>
    <row r="220" spans="1:11" x14ac:dyDescent="0.25">
      <c r="A220">
        <v>18.47773459183907</v>
      </c>
      <c r="C220">
        <f t="shared" si="3"/>
        <v>180.481622929189</v>
      </c>
      <c r="H220" s="1">
        <v>93</v>
      </c>
      <c r="I220" s="4">
        <v>8.9449129942905845</v>
      </c>
      <c r="J220" s="1">
        <v>214</v>
      </c>
      <c r="K220" s="6">
        <v>0.78600000000000003</v>
      </c>
    </row>
    <row r="221" spans="1:11" x14ac:dyDescent="0.25">
      <c r="A221">
        <v>7.1847531400075244</v>
      </c>
      <c r="C221">
        <f t="shared" si="3"/>
        <v>4.5854374230547608</v>
      </c>
      <c r="H221" s="1">
        <v>655</v>
      </c>
      <c r="I221" s="4">
        <v>8.9436040708351516</v>
      </c>
      <c r="J221" s="1">
        <v>215</v>
      </c>
      <c r="K221" s="6">
        <v>0.78500000000000003</v>
      </c>
    </row>
    <row r="222" spans="1:11" x14ac:dyDescent="0.25">
      <c r="A222">
        <v>12.263836612902679</v>
      </c>
      <c r="C222">
        <f t="shared" si="3"/>
        <v>52.134853759800791</v>
      </c>
      <c r="H222" s="1">
        <v>621</v>
      </c>
      <c r="I222" s="4">
        <v>8.937723259579105</v>
      </c>
      <c r="J222" s="1">
        <v>216</v>
      </c>
      <c r="K222" s="6">
        <v>0.78400000000000003</v>
      </c>
    </row>
    <row r="223" spans="1:11" x14ac:dyDescent="0.25">
      <c r="A223">
        <v>6.2361777790491963</v>
      </c>
      <c r="C223">
        <f t="shared" si="3"/>
        <v>1.4227434242784236</v>
      </c>
      <c r="H223" s="1">
        <v>141</v>
      </c>
      <c r="I223" s="4">
        <v>8.91610716095669</v>
      </c>
      <c r="J223" s="1">
        <v>217</v>
      </c>
      <c r="K223" s="6">
        <v>0.78300000000000003</v>
      </c>
    </row>
    <row r="224" spans="1:11" x14ac:dyDescent="0.25">
      <c r="A224">
        <v>4.9021660137517413</v>
      </c>
      <c r="C224">
        <f t="shared" si="3"/>
        <v>1.9944126863217192E-2</v>
      </c>
      <c r="H224" s="1">
        <v>355</v>
      </c>
      <c r="I224" s="4">
        <v>8.9110920741965689</v>
      </c>
      <c r="J224" s="1">
        <v>218</v>
      </c>
      <c r="K224" s="6">
        <v>0.78200000000000003</v>
      </c>
    </row>
    <row r="225" spans="1:11" x14ac:dyDescent="0.25">
      <c r="A225">
        <v>5.7878591251456522</v>
      </c>
      <c r="C225">
        <f t="shared" si="3"/>
        <v>0.55423473918002308</v>
      </c>
      <c r="H225" s="1">
        <v>469</v>
      </c>
      <c r="I225" s="4">
        <v>8.8693552967253755</v>
      </c>
      <c r="J225" s="1">
        <v>219</v>
      </c>
      <c r="K225" s="6">
        <v>0.78100000000000003</v>
      </c>
    </row>
    <row r="226" spans="1:11" x14ac:dyDescent="0.25">
      <c r="A226">
        <v>8.749452379556665</v>
      </c>
      <c r="C226">
        <f t="shared" si="3"/>
        <v>13.734900655508671</v>
      </c>
      <c r="H226" s="1">
        <v>571</v>
      </c>
      <c r="I226" s="4">
        <v>8.8303258486388092</v>
      </c>
      <c r="J226" s="1">
        <v>220</v>
      </c>
      <c r="K226" s="6">
        <v>0.78</v>
      </c>
    </row>
    <row r="227" spans="1:11" x14ac:dyDescent="0.25">
      <c r="A227">
        <v>-1.404733876714243</v>
      </c>
      <c r="C227">
        <f t="shared" si="3"/>
        <v>41.578297537557852</v>
      </c>
      <c r="H227" s="1">
        <v>704</v>
      </c>
      <c r="I227" s="4">
        <v>8.8273437991716488</v>
      </c>
      <c r="J227" s="1">
        <v>221</v>
      </c>
      <c r="K227" s="6">
        <v>0.77900000000000003</v>
      </c>
    </row>
    <row r="228" spans="1:11" x14ac:dyDescent="0.25">
      <c r="A228">
        <v>2.6488818036810851</v>
      </c>
      <c r="C228">
        <f t="shared" si="3"/>
        <v>5.7336680198501284</v>
      </c>
      <c r="H228" s="1">
        <v>678</v>
      </c>
      <c r="I228" s="4">
        <v>8.8209718819025298</v>
      </c>
      <c r="J228" s="1">
        <v>222</v>
      </c>
      <c r="K228" s="6">
        <v>0.77800000000000002</v>
      </c>
    </row>
    <row r="229" spans="1:11" x14ac:dyDescent="0.25">
      <c r="A229">
        <v>13.05324662610974</v>
      </c>
      <c r="C229">
        <f t="shared" si="3"/>
        <v>64.157808129563833</v>
      </c>
      <c r="H229" s="1">
        <v>165</v>
      </c>
      <c r="I229" s="4">
        <v>8.8121828625321683</v>
      </c>
      <c r="J229" s="1">
        <v>223</v>
      </c>
      <c r="K229" s="6">
        <v>0.77700000000000002</v>
      </c>
    </row>
    <row r="230" spans="1:11" x14ac:dyDescent="0.25">
      <c r="A230">
        <v>3.630525837063852</v>
      </c>
      <c r="C230">
        <f t="shared" si="3"/>
        <v>1.9961842682355972</v>
      </c>
      <c r="H230" s="1">
        <v>628</v>
      </c>
      <c r="I230" s="4">
        <v>8.802474386280938</v>
      </c>
      <c r="J230" s="1">
        <v>224</v>
      </c>
      <c r="K230" s="6">
        <v>0.77600000000000002</v>
      </c>
    </row>
    <row r="231" spans="1:11" x14ac:dyDescent="0.25">
      <c r="A231">
        <v>3.762732441264423</v>
      </c>
      <c r="C231">
        <f t="shared" si="3"/>
        <v>1.6400829899191631</v>
      </c>
      <c r="H231" s="1">
        <v>597</v>
      </c>
      <c r="I231" s="4">
        <v>8.7696789177781511</v>
      </c>
      <c r="J231" s="1">
        <v>225</v>
      </c>
      <c r="K231" s="6">
        <v>0.77500000000000002</v>
      </c>
    </row>
    <row r="232" spans="1:11" x14ac:dyDescent="0.25">
      <c r="A232">
        <v>5.2264397933779039</v>
      </c>
      <c r="C232">
        <f t="shared" si="3"/>
        <v>3.3507340177972078E-2</v>
      </c>
      <c r="H232" s="1">
        <v>639</v>
      </c>
      <c r="I232" s="4">
        <v>8.7685809595967168</v>
      </c>
      <c r="J232" s="1">
        <v>226</v>
      </c>
      <c r="K232" s="6">
        <v>0.77400000000000002</v>
      </c>
    </row>
    <row r="233" spans="1:11" x14ac:dyDescent="0.25">
      <c r="A233">
        <v>9.2645015912769804</v>
      </c>
      <c r="C233">
        <f t="shared" si="3"/>
        <v>17.817785679212211</v>
      </c>
      <c r="H233" s="1">
        <v>801</v>
      </c>
      <c r="I233" s="4">
        <v>8.7625029860620032</v>
      </c>
      <c r="J233" s="1">
        <v>227</v>
      </c>
      <c r="K233" s="6">
        <v>0.77300000000000002</v>
      </c>
    </row>
    <row r="234" spans="1:11" x14ac:dyDescent="0.25">
      <c r="A234">
        <v>-0.58232544930603236</v>
      </c>
      <c r="C234">
        <f t="shared" si="3"/>
        <v>31.64867083380145</v>
      </c>
      <c r="H234" s="1">
        <v>61</v>
      </c>
      <c r="I234" s="4">
        <v>8.7525450469250572</v>
      </c>
      <c r="J234" s="1">
        <v>228</v>
      </c>
      <c r="K234" s="6">
        <v>0.77200000000000002</v>
      </c>
    </row>
    <row r="235" spans="1:11" x14ac:dyDescent="0.25">
      <c r="A235">
        <v>4.7794144389294164</v>
      </c>
      <c r="C235">
        <f t="shared" si="3"/>
        <v>6.9682933421043161E-2</v>
      </c>
      <c r="H235" s="1">
        <v>225</v>
      </c>
      <c r="I235" s="4">
        <v>8.749452379556665</v>
      </c>
      <c r="J235" s="1">
        <v>229</v>
      </c>
      <c r="K235" s="6">
        <v>0.77100000000000002</v>
      </c>
    </row>
    <row r="236" spans="1:11" x14ac:dyDescent="0.25">
      <c r="A236">
        <v>7.9282311404766759</v>
      </c>
      <c r="C236">
        <f t="shared" si="3"/>
        <v>8.322310191729855</v>
      </c>
      <c r="H236" s="1">
        <v>140</v>
      </c>
      <c r="I236" s="4">
        <v>8.7261454118664528</v>
      </c>
      <c r="J236" s="1">
        <v>230</v>
      </c>
      <c r="K236" s="6">
        <v>0.77</v>
      </c>
    </row>
    <row r="237" spans="1:11" x14ac:dyDescent="0.25">
      <c r="A237">
        <v>4.6717304014062186</v>
      </c>
      <c r="C237">
        <f t="shared" si="3"/>
        <v>0.13813062714053703</v>
      </c>
      <c r="H237" s="1">
        <v>373</v>
      </c>
      <c r="I237" s="4">
        <v>8.6922282471042429</v>
      </c>
      <c r="J237" s="1">
        <v>231</v>
      </c>
      <c r="K237" s="6">
        <v>0.76900000000000002</v>
      </c>
    </row>
    <row r="238" spans="1:11" x14ac:dyDescent="0.25">
      <c r="A238">
        <v>11.110205263449791</v>
      </c>
      <c r="C238">
        <f t="shared" si="3"/>
        <v>36.80625119666206</v>
      </c>
      <c r="H238" s="1">
        <v>163</v>
      </c>
      <c r="I238" s="4">
        <v>8.654716813584745</v>
      </c>
      <c r="J238" s="1">
        <v>232</v>
      </c>
      <c r="K238" s="6">
        <v>0.76800000000000002</v>
      </c>
    </row>
    <row r="239" spans="1:11" x14ac:dyDescent="0.25">
      <c r="A239">
        <v>-1.8069668074043139</v>
      </c>
      <c r="C239">
        <f t="shared" si="3"/>
        <v>46.927384147842425</v>
      </c>
      <c r="H239" s="1">
        <v>603</v>
      </c>
      <c r="I239" s="4">
        <v>8.652941164516017</v>
      </c>
      <c r="J239" s="1">
        <v>233</v>
      </c>
      <c r="K239" s="6">
        <v>0.76700000000000002</v>
      </c>
    </row>
    <row r="240" spans="1:11" x14ac:dyDescent="0.25">
      <c r="A240">
        <v>2.4429992923989992</v>
      </c>
      <c r="C240">
        <f t="shared" si="3"/>
        <v>6.7620302223318722</v>
      </c>
      <c r="H240" s="1">
        <v>389</v>
      </c>
      <c r="I240" s="4">
        <v>8.6456239988027868</v>
      </c>
      <c r="J240" s="1">
        <v>234</v>
      </c>
      <c r="K240" s="6">
        <v>0.76600000000000001</v>
      </c>
    </row>
    <row r="241" spans="1:11" x14ac:dyDescent="0.25">
      <c r="A241">
        <v>9.3550129736090284</v>
      </c>
      <c r="C241">
        <f t="shared" si="3"/>
        <v>18.590095335786138</v>
      </c>
      <c r="H241" s="1">
        <v>170</v>
      </c>
      <c r="I241" s="4">
        <v>8.6387430211315142</v>
      </c>
      <c r="J241" s="1">
        <v>235</v>
      </c>
      <c r="K241" s="6">
        <v>0.76500000000000001</v>
      </c>
    </row>
    <row r="242" spans="1:11" x14ac:dyDescent="0.25">
      <c r="A242">
        <v>6.0496753262115073</v>
      </c>
      <c r="C242">
        <f t="shared" si="3"/>
        <v>1.0126107807182587</v>
      </c>
      <c r="H242" s="1">
        <v>320</v>
      </c>
      <c r="I242" s="4">
        <v>8.6313772714365271</v>
      </c>
      <c r="J242" s="1">
        <v>236</v>
      </c>
      <c r="K242" s="6">
        <v>0.76400000000000001</v>
      </c>
    </row>
    <row r="243" spans="1:11" x14ac:dyDescent="0.25">
      <c r="A243">
        <v>11.41181549885847</v>
      </c>
      <c r="C243">
        <f t="shared" si="3"/>
        <v>40.556847277065856</v>
      </c>
      <c r="H243" s="1">
        <v>304</v>
      </c>
      <c r="I243" s="4">
        <v>8.6241969106585223</v>
      </c>
      <c r="J243" s="1">
        <v>237</v>
      </c>
      <c r="K243" s="6">
        <v>0.76300000000000001</v>
      </c>
    </row>
    <row r="244" spans="1:11" x14ac:dyDescent="0.25">
      <c r="A244">
        <v>7.3898627227637661</v>
      </c>
      <c r="C244">
        <f t="shared" si="3"/>
        <v>5.5059356913252016</v>
      </c>
      <c r="H244" s="1">
        <v>361</v>
      </c>
      <c r="I244" s="4">
        <v>8.6229592479796047</v>
      </c>
      <c r="J244" s="1">
        <v>238</v>
      </c>
      <c r="K244" s="6">
        <v>0.76200000000000001</v>
      </c>
    </row>
    <row r="245" spans="1:11" x14ac:dyDescent="0.25">
      <c r="A245">
        <v>6.2593225199344662</v>
      </c>
      <c r="C245">
        <f t="shared" si="3"/>
        <v>1.4784926457919005</v>
      </c>
      <c r="H245" s="1">
        <v>511</v>
      </c>
      <c r="I245" s="4">
        <v>8.6061195433493296</v>
      </c>
      <c r="J245" s="1">
        <v>239</v>
      </c>
      <c r="K245" s="6">
        <v>0.76100000000000001</v>
      </c>
    </row>
    <row r="246" spans="1:11" x14ac:dyDescent="0.25">
      <c r="A246">
        <v>17.27583705953008</v>
      </c>
      <c r="C246">
        <f t="shared" si="3"/>
        <v>149.63276863705056</v>
      </c>
      <c r="H246" s="1">
        <v>743</v>
      </c>
      <c r="I246" s="4">
        <v>8.5877549200327579</v>
      </c>
      <c r="J246" s="1">
        <v>240</v>
      </c>
      <c r="K246" s="6">
        <v>0.76</v>
      </c>
    </row>
    <row r="247" spans="1:11" x14ac:dyDescent="0.25">
      <c r="A247">
        <v>1.008957081404146</v>
      </c>
      <c r="C247">
        <f t="shared" si="3"/>
        <v>16.276646477019465</v>
      </c>
      <c r="H247" s="1">
        <v>958</v>
      </c>
      <c r="I247" s="4">
        <v>8.5504494688505162</v>
      </c>
      <c r="J247" s="1">
        <v>241</v>
      </c>
      <c r="K247" s="6">
        <v>0.75900000000000001</v>
      </c>
    </row>
    <row r="248" spans="1:11" x14ac:dyDescent="0.25">
      <c r="A248">
        <v>6.3255065623479769</v>
      </c>
      <c r="C248">
        <f t="shared" si="3"/>
        <v>1.643823673177828</v>
      </c>
      <c r="H248" s="1">
        <v>428</v>
      </c>
      <c r="I248" s="4">
        <v>8.5318202802555199</v>
      </c>
      <c r="J248" s="1">
        <v>242</v>
      </c>
      <c r="K248" s="6">
        <v>0.75800000000000001</v>
      </c>
    </row>
    <row r="249" spans="1:11" x14ac:dyDescent="0.25">
      <c r="A249">
        <v>7.3901854162096132</v>
      </c>
      <c r="C249">
        <f t="shared" si="3"/>
        <v>5.5074501783930243</v>
      </c>
      <c r="H249" s="1">
        <v>876</v>
      </c>
      <c r="I249" s="4">
        <v>8.5235807235297791</v>
      </c>
      <c r="J249" s="1">
        <v>243</v>
      </c>
      <c r="K249" s="6">
        <v>0.75700000000000001</v>
      </c>
    </row>
    <row r="250" spans="1:11" x14ac:dyDescent="0.25">
      <c r="A250">
        <v>11.48467148464073</v>
      </c>
      <c r="C250">
        <f t="shared" si="3"/>
        <v>41.49011115203416</v>
      </c>
      <c r="H250" s="1">
        <v>430</v>
      </c>
      <c r="I250" s="4">
        <v>8.5190293446532035</v>
      </c>
      <c r="J250" s="1">
        <v>244</v>
      </c>
      <c r="K250" s="6">
        <v>0.75600000000000001</v>
      </c>
    </row>
    <row r="251" spans="1:11" x14ac:dyDescent="0.25">
      <c r="A251">
        <v>6.4202291422080489</v>
      </c>
      <c r="C251">
        <f t="shared" si="3"/>
        <v>1.8956868758877383</v>
      </c>
      <c r="H251" s="1">
        <v>562</v>
      </c>
      <c r="I251" s="4">
        <v>8.5107560674513358</v>
      </c>
      <c r="J251" s="1">
        <v>245</v>
      </c>
      <c r="K251" s="6">
        <v>0.755</v>
      </c>
    </row>
    <row r="252" spans="1:11" x14ac:dyDescent="0.25">
      <c r="A252">
        <v>7.9141026113388966</v>
      </c>
      <c r="C252">
        <f t="shared" si="3"/>
        <v>8.2409926740966064</v>
      </c>
      <c r="H252" s="1">
        <v>11</v>
      </c>
      <c r="I252" s="4">
        <v>8.4698422147012096</v>
      </c>
      <c r="J252" s="1">
        <v>246</v>
      </c>
      <c r="K252" s="6">
        <v>0.754</v>
      </c>
    </row>
    <row r="253" spans="1:11" x14ac:dyDescent="0.25">
      <c r="A253">
        <v>8.0346668954328848</v>
      </c>
      <c r="C253">
        <f t="shared" si="3"/>
        <v>8.9477393169857677</v>
      </c>
      <c r="H253" s="1">
        <v>708</v>
      </c>
      <c r="I253" s="4">
        <v>8.4472277044214863</v>
      </c>
      <c r="J253" s="1">
        <v>247</v>
      </c>
      <c r="K253" s="6">
        <v>0.753</v>
      </c>
    </row>
    <row r="254" spans="1:11" x14ac:dyDescent="0.25">
      <c r="A254">
        <v>4.4117952016968331</v>
      </c>
      <c r="C254">
        <f t="shared" si="3"/>
        <v>0.39891159823698297</v>
      </c>
      <c r="H254" s="1">
        <v>491</v>
      </c>
      <c r="I254" s="4">
        <v>8.4270937031770554</v>
      </c>
      <c r="J254" s="1">
        <v>248</v>
      </c>
      <c r="K254" s="6">
        <v>0.752</v>
      </c>
    </row>
    <row r="255" spans="1:11" x14ac:dyDescent="0.25">
      <c r="A255">
        <v>8.1890881949546781</v>
      </c>
      <c r="C255">
        <f t="shared" si="3"/>
        <v>9.8954190811751896</v>
      </c>
      <c r="H255" s="1">
        <v>885</v>
      </c>
      <c r="I255" s="4">
        <v>8.4191080532742433</v>
      </c>
      <c r="J255" s="1">
        <v>249</v>
      </c>
      <c r="K255" s="6">
        <v>0.751</v>
      </c>
    </row>
    <row r="256" spans="1:11" x14ac:dyDescent="0.25">
      <c r="A256">
        <v>3.9215577908706938</v>
      </c>
      <c r="C256">
        <f t="shared" si="3"/>
        <v>1.2585068109378863</v>
      </c>
      <c r="H256" s="1">
        <v>953</v>
      </c>
      <c r="I256" s="4">
        <v>8.3937383915781467</v>
      </c>
      <c r="J256" s="1">
        <v>250</v>
      </c>
      <c r="K256" s="6">
        <v>0.75</v>
      </c>
    </row>
    <row r="257" spans="1:11" x14ac:dyDescent="0.25">
      <c r="A257">
        <v>4.4003727090804627</v>
      </c>
      <c r="C257">
        <f t="shared" si="3"/>
        <v>0.41347083834344672</v>
      </c>
      <c r="H257" s="1">
        <v>291</v>
      </c>
      <c r="I257" s="4">
        <v>8.3418551310459499</v>
      </c>
      <c r="J257" s="1">
        <v>251</v>
      </c>
      <c r="K257" s="6">
        <v>0.749</v>
      </c>
    </row>
    <row r="258" spans="1:11" x14ac:dyDescent="0.25">
      <c r="A258">
        <v>5.0395425388813626</v>
      </c>
      <c r="C258">
        <f t="shared" si="3"/>
        <v>1.4800575274962511E-5</v>
      </c>
      <c r="H258" s="1">
        <v>952</v>
      </c>
      <c r="I258" s="4">
        <v>8.3383489894397371</v>
      </c>
      <c r="J258" s="1">
        <v>252</v>
      </c>
      <c r="K258" s="6">
        <v>0.748</v>
      </c>
    </row>
    <row r="259" spans="1:11" x14ac:dyDescent="0.25">
      <c r="A259">
        <v>2.737396167312661</v>
      </c>
      <c r="C259">
        <f t="shared" si="3"/>
        <v>5.3176061288010441</v>
      </c>
      <c r="H259" s="1">
        <v>84</v>
      </c>
      <c r="I259" s="4">
        <v>8.3254295583272313</v>
      </c>
      <c r="J259" s="1">
        <v>253</v>
      </c>
      <c r="K259" s="6">
        <v>0.747</v>
      </c>
    </row>
    <row r="260" spans="1:11" x14ac:dyDescent="0.25">
      <c r="A260">
        <v>1.5352796021878901</v>
      </c>
      <c r="C260">
        <f t="shared" ref="C260:C323" si="4">(A260-$N$8)^2</f>
        <v>12.306836391441978</v>
      </c>
      <c r="H260" s="1">
        <v>900</v>
      </c>
      <c r="I260" s="4">
        <v>8.292483135667263</v>
      </c>
      <c r="J260" s="1">
        <v>254</v>
      </c>
      <c r="K260" s="6">
        <v>0.746</v>
      </c>
    </row>
    <row r="261" spans="1:11" x14ac:dyDescent="0.25">
      <c r="A261">
        <v>14.80653984994327</v>
      </c>
      <c r="C261">
        <f t="shared" si="4"/>
        <v>95.319101036603087</v>
      </c>
      <c r="H261" s="1">
        <v>625</v>
      </c>
      <c r="I261" s="4">
        <v>8.2690152690149787</v>
      </c>
      <c r="J261" s="1">
        <v>255</v>
      </c>
      <c r="K261" s="6">
        <v>0.745</v>
      </c>
    </row>
    <row r="262" spans="1:11" x14ac:dyDescent="0.25">
      <c r="A262">
        <v>0.67282446820806907</v>
      </c>
      <c r="C262">
        <f t="shared" si="4"/>
        <v>19.101840361964829</v>
      </c>
      <c r="H262" s="1">
        <v>815</v>
      </c>
      <c r="I262" s="4">
        <v>8.2600103780009384</v>
      </c>
      <c r="J262" s="1">
        <v>256</v>
      </c>
      <c r="K262" s="6">
        <v>0.74399999999999999</v>
      </c>
    </row>
    <row r="263" spans="1:11" x14ac:dyDescent="0.25">
      <c r="A263">
        <v>6.0194452985027356</v>
      </c>
      <c r="C263">
        <f t="shared" si="4"/>
        <v>0.95268454999016461</v>
      </c>
      <c r="H263" s="1">
        <v>346</v>
      </c>
      <c r="I263" s="4">
        <v>8.2566941087945054</v>
      </c>
      <c r="J263" s="1">
        <v>257</v>
      </c>
      <c r="K263" s="6">
        <v>0.74299999999999999</v>
      </c>
    </row>
    <row r="264" spans="1:11" x14ac:dyDescent="0.25">
      <c r="A264">
        <v>4.4175036066922759</v>
      </c>
      <c r="C264">
        <f t="shared" si="4"/>
        <v>0.39173338985506656</v>
      </c>
      <c r="H264" s="1">
        <v>287</v>
      </c>
      <c r="I264" s="4">
        <v>8.2425733634426983</v>
      </c>
      <c r="J264" s="1">
        <v>258</v>
      </c>
      <c r="K264" s="6">
        <v>0.74199999999999999</v>
      </c>
    </row>
    <row r="265" spans="1:11" x14ac:dyDescent="0.25">
      <c r="A265">
        <v>-0.99316379444512126</v>
      </c>
      <c r="C265">
        <f t="shared" si="4"/>
        <v>36.439977976129498</v>
      </c>
      <c r="H265" s="1">
        <v>641</v>
      </c>
      <c r="I265" s="4">
        <v>8.2292692290237053</v>
      </c>
      <c r="J265" s="1">
        <v>259</v>
      </c>
      <c r="K265" s="6">
        <v>0.74099999999999999</v>
      </c>
    </row>
    <row r="266" spans="1:11" x14ac:dyDescent="0.25">
      <c r="A266">
        <v>16.806260127332099</v>
      </c>
      <c r="C266">
        <f t="shared" si="4"/>
        <v>138.36512091462137</v>
      </c>
      <c r="H266" s="1">
        <v>856</v>
      </c>
      <c r="I266" s="4">
        <v>8.2130265958651929</v>
      </c>
      <c r="J266" s="1">
        <v>260</v>
      </c>
      <c r="K266" s="6">
        <v>0.74</v>
      </c>
    </row>
    <row r="267" spans="1:11" x14ac:dyDescent="0.25">
      <c r="A267">
        <v>-3.6429112140635791</v>
      </c>
      <c r="C267">
        <f t="shared" si="4"/>
        <v>75.451823403940566</v>
      </c>
      <c r="H267" s="1">
        <v>254</v>
      </c>
      <c r="I267" s="4">
        <v>8.1890881949546781</v>
      </c>
      <c r="J267" s="1">
        <v>261</v>
      </c>
      <c r="K267" s="6">
        <v>0.73899999999999999</v>
      </c>
    </row>
    <row r="268" spans="1:11" x14ac:dyDescent="0.25">
      <c r="A268">
        <v>-5.0616357803274212</v>
      </c>
      <c r="C268">
        <f t="shared" si="4"/>
        <v>102.1115397652782</v>
      </c>
      <c r="H268" s="1">
        <v>21</v>
      </c>
      <c r="I268" s="4">
        <v>8.1880499047222877</v>
      </c>
      <c r="J268" s="1">
        <v>262</v>
      </c>
      <c r="K268" s="6">
        <v>0.73799999999999999</v>
      </c>
    </row>
    <row r="269" spans="1:11" x14ac:dyDescent="0.25">
      <c r="A269">
        <v>3.511994601445561</v>
      </c>
      <c r="C269">
        <f t="shared" si="4"/>
        <v>2.3451709186599103</v>
      </c>
      <c r="H269" s="1">
        <v>970</v>
      </c>
      <c r="I269" s="4">
        <v>8.1519578924089604</v>
      </c>
      <c r="J269" s="1">
        <v>263</v>
      </c>
      <c r="K269" s="6">
        <v>0.73699999999999999</v>
      </c>
    </row>
    <row r="270" spans="1:11" x14ac:dyDescent="0.25">
      <c r="A270">
        <v>-3.3004470253108469</v>
      </c>
      <c r="C270">
        <f t="shared" si="4"/>
        <v>69.619611139458527</v>
      </c>
      <c r="H270" s="1">
        <v>959</v>
      </c>
      <c r="I270" s="4">
        <v>8.1367482490566267</v>
      </c>
      <c r="J270" s="1">
        <v>264</v>
      </c>
      <c r="K270" s="6">
        <v>0.73599999999999999</v>
      </c>
    </row>
    <row r="271" spans="1:11" x14ac:dyDescent="0.25">
      <c r="A271">
        <v>13.36135304556205</v>
      </c>
      <c r="C271">
        <f t="shared" si="4"/>
        <v>69.188514376807689</v>
      </c>
      <c r="H271" s="1">
        <v>435</v>
      </c>
      <c r="I271" s="4">
        <v>8.0933118309776226</v>
      </c>
      <c r="J271" s="1">
        <v>265</v>
      </c>
      <c r="K271" s="6">
        <v>0.73499999999999999</v>
      </c>
    </row>
    <row r="272" spans="1:11" x14ac:dyDescent="0.25">
      <c r="A272">
        <v>2.5784649657036391</v>
      </c>
      <c r="C272">
        <f t="shared" si="4"/>
        <v>6.0758538987190338</v>
      </c>
      <c r="H272" s="1">
        <v>387</v>
      </c>
      <c r="I272" s="4">
        <v>8.0924942129944348</v>
      </c>
      <c r="J272" s="1">
        <v>266</v>
      </c>
      <c r="K272" s="6">
        <v>0.73399999999999999</v>
      </c>
    </row>
    <row r="273" spans="1:11" x14ac:dyDescent="0.25">
      <c r="A273">
        <v>5.0474033581399658</v>
      </c>
      <c r="C273">
        <f t="shared" si="4"/>
        <v>1.6109528238993892E-5</v>
      </c>
      <c r="H273" s="1">
        <v>427</v>
      </c>
      <c r="I273" s="4">
        <v>8.0922250260682951</v>
      </c>
      <c r="J273" s="1">
        <v>267</v>
      </c>
      <c r="K273" s="6">
        <v>0.73299999999999998</v>
      </c>
    </row>
    <row r="274" spans="1:11" x14ac:dyDescent="0.25">
      <c r="A274">
        <v>1.042884162957227</v>
      </c>
      <c r="C274">
        <f t="shared" si="4"/>
        <v>16.004044475586426</v>
      </c>
      <c r="H274" s="1">
        <v>660</v>
      </c>
      <c r="I274" s="4">
        <v>8.0796274676357314</v>
      </c>
      <c r="J274" s="1">
        <v>268</v>
      </c>
      <c r="K274" s="6">
        <v>0.73199999999999998</v>
      </c>
    </row>
    <row r="275" spans="1:11" x14ac:dyDescent="0.25">
      <c r="A275">
        <v>4.4252569689299204</v>
      </c>
      <c r="C275">
        <f t="shared" si="4"/>
        <v>0.38208806142713903</v>
      </c>
      <c r="H275" s="1">
        <v>198</v>
      </c>
      <c r="I275" s="4">
        <v>8.0775783646819477</v>
      </c>
      <c r="J275" s="1">
        <v>269</v>
      </c>
      <c r="K275" s="6">
        <v>0.73099999999999998</v>
      </c>
    </row>
    <row r="276" spans="1:11" x14ac:dyDescent="0.25">
      <c r="A276">
        <v>0.51904897798321326</v>
      </c>
      <c r="C276">
        <f t="shared" si="4"/>
        <v>20.469658882581957</v>
      </c>
      <c r="H276" s="1">
        <v>461</v>
      </c>
      <c r="I276" s="4">
        <v>8.0769046791835315</v>
      </c>
      <c r="J276" s="1">
        <v>270</v>
      </c>
      <c r="K276" s="6">
        <v>0.73</v>
      </c>
    </row>
    <row r="277" spans="1:11" x14ac:dyDescent="0.25">
      <c r="A277">
        <v>5.4328724975619851</v>
      </c>
      <c r="C277">
        <f t="shared" si="4"/>
        <v>0.15169685702743971</v>
      </c>
      <c r="H277" s="1">
        <v>5</v>
      </c>
      <c r="I277" s="4">
        <v>8.0696957373715641</v>
      </c>
      <c r="J277" s="1">
        <v>271</v>
      </c>
      <c r="K277" s="6">
        <v>0.72899999999999998</v>
      </c>
    </row>
    <row r="278" spans="1:11" x14ac:dyDescent="0.25">
      <c r="A278">
        <v>7.1198075018157878</v>
      </c>
      <c r="C278">
        <f t="shared" si="4"/>
        <v>4.3115109273123489</v>
      </c>
      <c r="H278" s="1">
        <v>784</v>
      </c>
      <c r="I278" s="4">
        <v>8.047131923086372</v>
      </c>
      <c r="J278" s="1">
        <v>272</v>
      </c>
      <c r="K278" s="6">
        <v>0.72799999999999998</v>
      </c>
    </row>
    <row r="279" spans="1:11" x14ac:dyDescent="0.25">
      <c r="A279">
        <v>9.4868892645034588</v>
      </c>
      <c r="C279">
        <f t="shared" si="4"/>
        <v>19.744688464517527</v>
      </c>
      <c r="H279" s="1">
        <v>252</v>
      </c>
      <c r="I279" s="4">
        <v>8.0346668954328848</v>
      </c>
      <c r="J279" s="1">
        <v>273</v>
      </c>
      <c r="K279" s="6">
        <v>0.72699999999999998</v>
      </c>
    </row>
    <row r="280" spans="1:11" x14ac:dyDescent="0.25">
      <c r="A280">
        <v>5.853987748025081</v>
      </c>
      <c r="C280">
        <f t="shared" si="4"/>
        <v>0.65706921092702875</v>
      </c>
      <c r="H280" s="1">
        <v>947</v>
      </c>
      <c r="I280" s="4">
        <v>8.0301910301895543</v>
      </c>
      <c r="J280" s="1">
        <v>274</v>
      </c>
      <c r="K280" s="6">
        <v>0.72599999999999998</v>
      </c>
    </row>
    <row r="281" spans="1:11" x14ac:dyDescent="0.25">
      <c r="A281">
        <v>3.8181380599481178</v>
      </c>
      <c r="C281">
        <f t="shared" si="4"/>
        <v>1.5012415580739209</v>
      </c>
      <c r="H281" s="1">
        <v>945</v>
      </c>
      <c r="I281" s="4">
        <v>8.0102749143800693</v>
      </c>
      <c r="J281" s="1">
        <v>275</v>
      </c>
      <c r="K281" s="6">
        <v>0.72499999999999998</v>
      </c>
    </row>
    <row r="282" spans="1:11" x14ac:dyDescent="0.25">
      <c r="A282">
        <v>4.2991853723783624</v>
      </c>
      <c r="C282">
        <f t="shared" si="4"/>
        <v>0.55384006705250632</v>
      </c>
      <c r="H282" s="1">
        <v>939</v>
      </c>
      <c r="I282" s="4">
        <v>8.0072519779622056</v>
      </c>
      <c r="J282" s="1">
        <v>276</v>
      </c>
      <c r="K282" s="6">
        <v>0.72399999999999998</v>
      </c>
    </row>
    <row r="283" spans="1:11" x14ac:dyDescent="0.25">
      <c r="A283">
        <v>-10.016809859214669</v>
      </c>
      <c r="C283">
        <f t="shared" si="4"/>
        <v>226.80961047604438</v>
      </c>
      <c r="H283" s="1">
        <v>30</v>
      </c>
      <c r="I283" s="4">
        <v>7.9799280635953256</v>
      </c>
      <c r="J283" s="1">
        <v>277</v>
      </c>
      <c r="K283" s="6">
        <v>0.72299999999999998</v>
      </c>
    </row>
    <row r="284" spans="1:11" x14ac:dyDescent="0.25">
      <c r="A284">
        <v>4.3873376833536648</v>
      </c>
      <c r="C284">
        <f t="shared" si="4"/>
        <v>0.43040423602926559</v>
      </c>
      <c r="H284" s="1">
        <v>850</v>
      </c>
      <c r="I284" s="4">
        <v>7.9567190945082444</v>
      </c>
      <c r="J284" s="1">
        <v>278</v>
      </c>
      <c r="K284" s="6">
        <v>0.72199999999999998</v>
      </c>
    </row>
    <row r="285" spans="1:11" x14ac:dyDescent="0.25">
      <c r="A285">
        <v>5.2305345036565054</v>
      </c>
      <c r="C285">
        <f t="shared" si="4"/>
        <v>3.5023181106065449E-2</v>
      </c>
      <c r="H285" s="1">
        <v>235</v>
      </c>
      <c r="I285" s="4">
        <v>7.9282311404766759</v>
      </c>
      <c r="J285" s="1">
        <v>279</v>
      </c>
      <c r="K285" s="6">
        <v>0.72099999999999997</v>
      </c>
    </row>
    <row r="286" spans="1:11" x14ac:dyDescent="0.25">
      <c r="A286">
        <v>9.7498475211073732</v>
      </c>
      <c r="C286">
        <f t="shared" si="4"/>
        <v>22.150745311654699</v>
      </c>
      <c r="H286" s="1">
        <v>251</v>
      </c>
      <c r="I286" s="4">
        <v>7.9141026113388966</v>
      </c>
      <c r="J286" s="1">
        <v>280</v>
      </c>
      <c r="K286" s="6">
        <v>0.72</v>
      </c>
    </row>
    <row r="287" spans="1:11" x14ac:dyDescent="0.25">
      <c r="A287">
        <v>5.1406056549133234</v>
      </c>
      <c r="C287">
        <f t="shared" si="4"/>
        <v>9.4509437444394839E-3</v>
      </c>
      <c r="H287" s="1">
        <v>549</v>
      </c>
      <c r="I287" s="4">
        <v>7.8898838350609477</v>
      </c>
      <c r="J287" s="1">
        <v>281</v>
      </c>
      <c r="K287" s="6">
        <v>0.71899999999999997</v>
      </c>
    </row>
    <row r="288" spans="1:11" x14ac:dyDescent="0.25">
      <c r="A288">
        <v>8.2425733634426983</v>
      </c>
      <c r="C288">
        <f t="shared" si="4"/>
        <v>10.23477617347412</v>
      </c>
      <c r="H288" s="1">
        <v>997</v>
      </c>
      <c r="I288" s="4">
        <v>7.8883530308918042</v>
      </c>
      <c r="J288" s="1">
        <v>282</v>
      </c>
      <c r="K288" s="6">
        <v>0.71799999999999997</v>
      </c>
    </row>
    <row r="289" spans="1:11" x14ac:dyDescent="0.25">
      <c r="A289">
        <v>1.1395726162794459</v>
      </c>
      <c r="C289">
        <f t="shared" si="4"/>
        <v>15.239787748669659</v>
      </c>
      <c r="H289" s="1">
        <v>375</v>
      </c>
      <c r="I289" s="4">
        <v>7.8854427940548533</v>
      </c>
      <c r="J289" s="1">
        <v>283</v>
      </c>
      <c r="K289" s="6">
        <v>0.71699999999999997</v>
      </c>
    </row>
    <row r="290" spans="1:11" x14ac:dyDescent="0.25">
      <c r="A290">
        <v>9.665024105513691</v>
      </c>
      <c r="C290">
        <f t="shared" si="4"/>
        <v>21.359504666401524</v>
      </c>
      <c r="H290" s="1">
        <v>872</v>
      </c>
      <c r="I290" s="4">
        <v>7.879088850282014</v>
      </c>
      <c r="J290" s="1">
        <v>284</v>
      </c>
      <c r="K290" s="6">
        <v>0.71599999999999997</v>
      </c>
    </row>
    <row r="291" spans="1:11" x14ac:dyDescent="0.25">
      <c r="A291">
        <v>4.622185352746552</v>
      </c>
      <c r="C291">
        <f t="shared" si="4"/>
        <v>0.17741309410927586</v>
      </c>
      <c r="H291" s="1">
        <v>992</v>
      </c>
      <c r="I291" s="4">
        <v>7.8417018883582514</v>
      </c>
      <c r="J291" s="1">
        <v>285</v>
      </c>
      <c r="K291" s="6">
        <v>0.71499999999999997</v>
      </c>
    </row>
    <row r="292" spans="1:11" x14ac:dyDescent="0.25">
      <c r="A292">
        <v>8.3418551310459499</v>
      </c>
      <c r="C292">
        <f t="shared" si="4"/>
        <v>10.879874262734763</v>
      </c>
      <c r="H292" s="1">
        <v>157</v>
      </c>
      <c r="I292" s="4">
        <v>7.822961985751836</v>
      </c>
      <c r="J292" s="1">
        <v>286</v>
      </c>
      <c r="K292" s="6">
        <v>0.71399999999999997</v>
      </c>
    </row>
    <row r="293" spans="1:11" x14ac:dyDescent="0.25">
      <c r="A293">
        <v>-4.6822161108703071</v>
      </c>
      <c r="C293">
        <f t="shared" si="4"/>
        <v>94.587408202884788</v>
      </c>
      <c r="H293" s="1">
        <v>873</v>
      </c>
      <c r="I293" s="4">
        <v>7.8098621742750263</v>
      </c>
      <c r="J293" s="1">
        <v>287</v>
      </c>
      <c r="K293" s="6">
        <v>0.71299999999999997</v>
      </c>
    </row>
    <row r="294" spans="1:11" x14ac:dyDescent="0.25">
      <c r="A294">
        <v>-2.1865643990947339</v>
      </c>
      <c r="C294">
        <f t="shared" si="4"/>
        <v>52.272236137080405</v>
      </c>
      <c r="H294" s="1">
        <v>421</v>
      </c>
      <c r="I294" s="4">
        <v>7.775332622561046</v>
      </c>
      <c r="J294" s="1">
        <v>288</v>
      </c>
      <c r="K294" s="6">
        <v>0.71199999999999997</v>
      </c>
    </row>
    <row r="295" spans="1:11" x14ac:dyDescent="0.25">
      <c r="A295">
        <v>-0.73510547205830701</v>
      </c>
      <c r="C295">
        <f t="shared" si="4"/>
        <v>33.391006343256414</v>
      </c>
      <c r="H295" s="1">
        <v>38</v>
      </c>
      <c r="I295" s="4">
        <v>7.756892506053874</v>
      </c>
      <c r="J295" s="1">
        <v>289</v>
      </c>
      <c r="K295" s="6">
        <v>0.71099999999999997</v>
      </c>
    </row>
    <row r="296" spans="1:11" x14ac:dyDescent="0.25">
      <c r="A296">
        <v>10.18848081391763</v>
      </c>
      <c r="C296">
        <f t="shared" si="4"/>
        <v>26.471962668674543</v>
      </c>
      <c r="H296" s="1">
        <v>483</v>
      </c>
      <c r="I296" s="4">
        <v>7.7056287173400699</v>
      </c>
      <c r="J296" s="1">
        <v>290</v>
      </c>
      <c r="K296" s="6">
        <v>0.71</v>
      </c>
    </row>
    <row r="297" spans="1:11" x14ac:dyDescent="0.25">
      <c r="A297">
        <v>6.5721743012488689</v>
      </c>
      <c r="C297">
        <f t="shared" si="4"/>
        <v>2.337182386182509</v>
      </c>
      <c r="H297" s="1">
        <v>388</v>
      </c>
      <c r="I297" s="4">
        <v>7.7053038939255538</v>
      </c>
      <c r="J297" s="1">
        <v>291</v>
      </c>
      <c r="K297" s="6">
        <v>0.70899999999999996</v>
      </c>
    </row>
    <row r="298" spans="1:11" x14ac:dyDescent="0.25">
      <c r="A298">
        <v>12.22952026213478</v>
      </c>
      <c r="C298">
        <f t="shared" si="4"/>
        <v>51.640472593147791</v>
      </c>
      <c r="H298" s="1">
        <v>786</v>
      </c>
      <c r="I298" s="4">
        <v>7.6809863127103872</v>
      </c>
      <c r="J298" s="1">
        <v>292</v>
      </c>
      <c r="K298" s="6">
        <v>0.70799999999999996</v>
      </c>
    </row>
    <row r="299" spans="1:11" x14ac:dyDescent="0.25">
      <c r="A299">
        <v>6.6573928453977942</v>
      </c>
      <c r="C299">
        <f t="shared" si="4"/>
        <v>2.605006184146657</v>
      </c>
      <c r="H299" s="1">
        <v>564</v>
      </c>
      <c r="I299" s="4">
        <v>7.6625803564164876</v>
      </c>
      <c r="J299" s="1">
        <v>293</v>
      </c>
      <c r="K299" s="6">
        <v>0.70699999999999996</v>
      </c>
    </row>
    <row r="300" spans="1:11" x14ac:dyDescent="0.25">
      <c r="A300">
        <v>-0.54627050387646836</v>
      </c>
      <c r="C300">
        <f t="shared" si="4"/>
        <v>31.244301088158252</v>
      </c>
      <c r="H300" s="1">
        <v>827</v>
      </c>
      <c r="I300" s="4">
        <v>7.6530068241813343</v>
      </c>
      <c r="J300" s="1">
        <v>294</v>
      </c>
      <c r="K300" s="6">
        <v>0.70599999999999996</v>
      </c>
    </row>
    <row r="301" spans="1:11" x14ac:dyDescent="0.25">
      <c r="A301">
        <v>9.9291151735527663</v>
      </c>
      <c r="C301">
        <f t="shared" si="4"/>
        <v>23.870313496134489</v>
      </c>
      <c r="H301" s="1">
        <v>326</v>
      </c>
      <c r="I301" s="4">
        <v>7.6324587748151789</v>
      </c>
      <c r="J301" s="1">
        <v>295</v>
      </c>
      <c r="K301" s="6">
        <v>0.70499999999999996</v>
      </c>
    </row>
    <row r="302" spans="1:11" x14ac:dyDescent="0.25">
      <c r="A302">
        <v>5.6564409807116567</v>
      </c>
      <c r="C302">
        <f t="shared" si="4"/>
        <v>0.37583188447827282</v>
      </c>
      <c r="H302" s="1">
        <v>20</v>
      </c>
      <c r="I302" s="4">
        <v>7.6278316046202601</v>
      </c>
      <c r="J302" s="1">
        <v>296</v>
      </c>
      <c r="K302" s="6">
        <v>0.70399999999999996</v>
      </c>
    </row>
    <row r="303" spans="1:11" x14ac:dyDescent="0.25">
      <c r="A303">
        <v>3.096113902658836</v>
      </c>
      <c r="C303">
        <f t="shared" si="4"/>
        <v>3.7918829937596557</v>
      </c>
      <c r="H303" s="1">
        <v>490</v>
      </c>
      <c r="I303" s="4">
        <v>7.6097057064821536</v>
      </c>
      <c r="J303" s="1">
        <v>297</v>
      </c>
      <c r="K303" s="6">
        <v>0.70299999999999996</v>
      </c>
    </row>
    <row r="304" spans="1:11" x14ac:dyDescent="0.25">
      <c r="A304">
        <v>-1.444919796147595</v>
      </c>
      <c r="C304">
        <f t="shared" si="4"/>
        <v>42.098159994012157</v>
      </c>
      <c r="H304" s="1">
        <v>530</v>
      </c>
      <c r="I304" s="4">
        <v>7.5978102736258482</v>
      </c>
      <c r="J304" s="1">
        <v>298</v>
      </c>
      <c r="K304" s="6">
        <v>0.70199999999999996</v>
      </c>
    </row>
    <row r="305" spans="1:11" x14ac:dyDescent="0.25">
      <c r="A305">
        <v>8.6241969106585223</v>
      </c>
      <c r="C305">
        <f t="shared" si="4"/>
        <v>12.82218034822033</v>
      </c>
      <c r="H305" s="1">
        <v>135</v>
      </c>
      <c r="I305" s="4">
        <v>7.5810911776958623</v>
      </c>
      <c r="J305" s="1">
        <v>299</v>
      </c>
      <c r="K305" s="6">
        <v>0.70099999999999996</v>
      </c>
    </row>
    <row r="306" spans="1:11" x14ac:dyDescent="0.25">
      <c r="A306">
        <v>-0.3403500407080724</v>
      </c>
      <c r="C306">
        <f t="shared" si="4"/>
        <v>28.984653492965997</v>
      </c>
      <c r="H306" s="1">
        <v>448</v>
      </c>
      <c r="I306" s="4">
        <v>7.5478816708030632</v>
      </c>
      <c r="J306" s="1">
        <v>300</v>
      </c>
      <c r="K306" s="6">
        <v>0.7</v>
      </c>
    </row>
    <row r="307" spans="1:11" x14ac:dyDescent="0.25">
      <c r="A307">
        <v>9.1918510754532221</v>
      </c>
      <c r="C307">
        <f t="shared" si="4"/>
        <v>17.209731862773467</v>
      </c>
      <c r="H307" s="1">
        <v>838</v>
      </c>
      <c r="I307" s="4">
        <v>7.5471199069171169</v>
      </c>
      <c r="J307" s="1">
        <v>301</v>
      </c>
      <c r="K307" s="6">
        <v>0.69899999999999995</v>
      </c>
    </row>
    <row r="308" spans="1:11" x14ac:dyDescent="0.25">
      <c r="A308">
        <v>3.595324174107053</v>
      </c>
      <c r="C308">
        <f t="shared" si="4"/>
        <v>2.0968937396527667</v>
      </c>
      <c r="H308" s="1">
        <v>579</v>
      </c>
      <c r="I308" s="4">
        <v>7.5377504216950033</v>
      </c>
      <c r="J308" s="1">
        <v>302</v>
      </c>
      <c r="K308" s="6">
        <v>0.69799999999999995</v>
      </c>
    </row>
    <row r="309" spans="1:11" x14ac:dyDescent="0.25">
      <c r="A309">
        <v>4.0755134261866601</v>
      </c>
      <c r="C309">
        <f t="shared" si="4"/>
        <v>0.936784462945213</v>
      </c>
      <c r="H309" s="1">
        <v>447</v>
      </c>
      <c r="I309" s="4">
        <v>7.4779258610679804</v>
      </c>
      <c r="J309" s="1">
        <v>303</v>
      </c>
      <c r="K309" s="6">
        <v>0.69699999999999995</v>
      </c>
    </row>
    <row r="310" spans="1:11" x14ac:dyDescent="0.25">
      <c r="A310">
        <v>2.140694508214585</v>
      </c>
      <c r="C310">
        <f t="shared" si="4"/>
        <v>8.4256393210352325</v>
      </c>
      <c r="H310" s="1">
        <v>676</v>
      </c>
      <c r="I310" s="4">
        <v>7.4515705811777977</v>
      </c>
      <c r="J310" s="1">
        <v>304</v>
      </c>
      <c r="K310" s="6">
        <v>0.69599999999999995</v>
      </c>
    </row>
    <row r="311" spans="1:11" x14ac:dyDescent="0.25">
      <c r="A311">
        <v>5.9036580787795812</v>
      </c>
      <c r="C311">
        <f t="shared" si="4"/>
        <v>0.74006169994063908</v>
      </c>
      <c r="H311" s="1">
        <v>474</v>
      </c>
      <c r="I311" s="4">
        <v>7.4124869892319492</v>
      </c>
      <c r="J311" s="1">
        <v>305</v>
      </c>
      <c r="K311" s="6">
        <v>0.69499999999999995</v>
      </c>
    </row>
    <row r="312" spans="1:11" x14ac:dyDescent="0.25">
      <c r="A312">
        <v>5.1044536104585623</v>
      </c>
      <c r="C312">
        <f t="shared" si="4"/>
        <v>3.7288023254963667E-3</v>
      </c>
      <c r="H312" s="1">
        <v>437</v>
      </c>
      <c r="I312" s="4">
        <v>7.4078061687466343</v>
      </c>
      <c r="J312" s="1">
        <v>306</v>
      </c>
      <c r="K312" s="6">
        <v>0.69399999999999995</v>
      </c>
    </row>
    <row r="313" spans="1:11" x14ac:dyDescent="0.25">
      <c r="A313">
        <v>4.9869347595435949</v>
      </c>
      <c r="C313">
        <f t="shared" si="4"/>
        <v>3.1871592248633924E-3</v>
      </c>
      <c r="H313" s="1">
        <v>248</v>
      </c>
      <c r="I313" s="4">
        <v>7.3901854162096132</v>
      </c>
      <c r="J313" s="1">
        <v>307</v>
      </c>
      <c r="K313" s="6">
        <v>0.69299999999999995</v>
      </c>
    </row>
    <row r="314" spans="1:11" x14ac:dyDescent="0.25">
      <c r="A314">
        <v>4.159626627911992</v>
      </c>
      <c r="C314">
        <f t="shared" si="4"/>
        <v>0.7810371507256012</v>
      </c>
      <c r="H314" s="1">
        <v>243</v>
      </c>
      <c r="I314" s="4">
        <v>7.3898627227637661</v>
      </c>
      <c r="J314" s="1">
        <v>308</v>
      </c>
      <c r="K314" s="6">
        <v>0.69199999999999995</v>
      </c>
    </row>
    <row r="315" spans="1:11" x14ac:dyDescent="0.25">
      <c r="A315">
        <v>10.347063657806279</v>
      </c>
      <c r="C315">
        <f t="shared" si="4"/>
        <v>28.128957551898417</v>
      </c>
      <c r="H315" s="1">
        <v>58</v>
      </c>
      <c r="I315" s="4">
        <v>7.3506989515335723</v>
      </c>
      <c r="J315" s="1">
        <v>309</v>
      </c>
      <c r="K315" s="6">
        <v>0.69099999999999995</v>
      </c>
    </row>
    <row r="316" spans="1:11" x14ac:dyDescent="0.25">
      <c r="A316">
        <v>-1.124286326582393</v>
      </c>
      <c r="C316">
        <f t="shared" si="4"/>
        <v>38.040227451209454</v>
      </c>
      <c r="H316" s="1">
        <v>113</v>
      </c>
      <c r="I316" s="4">
        <v>7.3364288250945711</v>
      </c>
      <c r="J316" s="1">
        <v>310</v>
      </c>
      <c r="K316" s="6">
        <v>0.69</v>
      </c>
    </row>
    <row r="317" spans="1:11" x14ac:dyDescent="0.25">
      <c r="A317">
        <v>1.061214915590929</v>
      </c>
      <c r="C317">
        <f t="shared" si="4"/>
        <v>15.857715937609695</v>
      </c>
      <c r="H317" s="1">
        <v>531</v>
      </c>
      <c r="I317" s="4">
        <v>7.3226110810274232</v>
      </c>
      <c r="J317" s="1">
        <v>311</v>
      </c>
      <c r="K317" s="6">
        <v>0.68899999999999995</v>
      </c>
    </row>
    <row r="318" spans="1:11" x14ac:dyDescent="0.25">
      <c r="A318">
        <v>1.0189345030585191</v>
      </c>
      <c r="C318">
        <f t="shared" si="4"/>
        <v>16.196239555408912</v>
      </c>
      <c r="H318" s="1">
        <v>126</v>
      </c>
      <c r="I318" s="4">
        <v>7.2652134893062268</v>
      </c>
      <c r="J318" s="1">
        <v>312</v>
      </c>
      <c r="K318" s="6">
        <v>0.68799999999999994</v>
      </c>
    </row>
    <row r="319" spans="1:11" x14ac:dyDescent="0.25">
      <c r="A319">
        <v>-2.5342098748149282</v>
      </c>
      <c r="C319">
        <f t="shared" si="4"/>
        <v>57.420015171666492</v>
      </c>
      <c r="H319" s="1">
        <v>160</v>
      </c>
      <c r="I319" s="4">
        <v>7.262668428074142</v>
      </c>
      <c r="J319" s="1">
        <v>313</v>
      </c>
      <c r="K319" s="6">
        <v>0.68700000000000006</v>
      </c>
    </row>
    <row r="320" spans="1:11" x14ac:dyDescent="0.25">
      <c r="A320">
        <v>-2.1383329656576389</v>
      </c>
      <c r="C320">
        <f t="shared" si="4"/>
        <v>51.577140309404498</v>
      </c>
      <c r="H320" s="1">
        <v>506</v>
      </c>
      <c r="I320" s="4">
        <v>7.2619401006324296</v>
      </c>
      <c r="J320" s="1">
        <v>314</v>
      </c>
      <c r="K320" s="6">
        <v>0.68600000000000005</v>
      </c>
    </row>
    <row r="321" spans="1:11" x14ac:dyDescent="0.25">
      <c r="A321">
        <v>8.6313772714365271</v>
      </c>
      <c r="C321">
        <f t="shared" si="4"/>
        <v>12.873654881236241</v>
      </c>
      <c r="H321" s="1">
        <v>624</v>
      </c>
      <c r="I321" s="4">
        <v>7.251563043296759</v>
      </c>
      <c r="J321" s="1">
        <v>315</v>
      </c>
      <c r="K321" s="6">
        <v>0.68500000000000005</v>
      </c>
    </row>
    <row r="322" spans="1:11" x14ac:dyDescent="0.25">
      <c r="A322">
        <v>11.78748450061244</v>
      </c>
      <c r="C322">
        <f t="shared" si="4"/>
        <v>45.482814808314636</v>
      </c>
      <c r="H322" s="1">
        <v>436</v>
      </c>
      <c r="I322" s="4">
        <v>7.246938791112747</v>
      </c>
      <c r="J322" s="1">
        <v>316</v>
      </c>
      <c r="K322" s="6">
        <v>0.68400000000000005</v>
      </c>
    </row>
    <row r="323" spans="1:11" x14ac:dyDescent="0.25">
      <c r="A323">
        <v>4.9481201579992558</v>
      </c>
      <c r="C323">
        <f t="shared" si="4"/>
        <v>9.0762838154361536E-3</v>
      </c>
      <c r="H323" s="1">
        <v>19</v>
      </c>
      <c r="I323" s="4">
        <v>7.2068399246273724</v>
      </c>
      <c r="J323" s="1">
        <v>317</v>
      </c>
      <c r="K323" s="6">
        <v>0.68300000000000005</v>
      </c>
    </row>
    <row r="324" spans="1:11" x14ac:dyDescent="0.25">
      <c r="A324">
        <v>4.53526021896697</v>
      </c>
      <c r="C324">
        <f t="shared" ref="C324:C387" si="5">(A324-$N$8)^2</f>
        <v>0.25819555980057196</v>
      </c>
      <c r="H324" s="1">
        <v>220</v>
      </c>
      <c r="I324" s="4">
        <v>7.1847531400075244</v>
      </c>
      <c r="J324" s="1">
        <v>318</v>
      </c>
      <c r="K324" s="6">
        <v>0.68200000000000005</v>
      </c>
    </row>
    <row r="325" spans="1:11" x14ac:dyDescent="0.25">
      <c r="A325">
        <v>6.3542227625681216</v>
      </c>
      <c r="C325">
        <f t="shared" si="5"/>
        <v>1.7182833429303883</v>
      </c>
      <c r="H325" s="1">
        <v>3</v>
      </c>
      <c r="I325" s="4">
        <v>7.1782412878085839</v>
      </c>
      <c r="J325" s="1">
        <v>319</v>
      </c>
      <c r="K325" s="6">
        <v>0.68100000000000005</v>
      </c>
    </row>
    <row r="326" spans="1:11" x14ac:dyDescent="0.25">
      <c r="A326">
        <v>4.5618729799216506</v>
      </c>
      <c r="C326">
        <f t="shared" si="5"/>
        <v>0.23185834252841728</v>
      </c>
      <c r="H326" s="1">
        <v>890</v>
      </c>
      <c r="I326" s="4">
        <v>7.1671600539892628</v>
      </c>
      <c r="J326" s="1">
        <v>320</v>
      </c>
      <c r="K326" s="6">
        <v>0.68</v>
      </c>
    </row>
    <row r="327" spans="1:11" x14ac:dyDescent="0.25">
      <c r="A327">
        <v>7.6324587748151789</v>
      </c>
      <c r="C327">
        <f t="shared" si="5"/>
        <v>6.7032787235597597</v>
      </c>
      <c r="H327" s="1">
        <v>589</v>
      </c>
      <c r="I327" s="4">
        <v>7.1398218608011179</v>
      </c>
      <c r="J327" s="1">
        <v>321</v>
      </c>
      <c r="K327" s="6">
        <v>0.67900000000000005</v>
      </c>
    </row>
    <row r="328" spans="1:11" x14ac:dyDescent="0.25">
      <c r="A328">
        <v>4.1641878518526134</v>
      </c>
      <c r="C328">
        <f t="shared" si="5"/>
        <v>0.77299587301196893</v>
      </c>
      <c r="H328" s="1">
        <v>44</v>
      </c>
      <c r="I328" s="4">
        <v>7.128649033388708</v>
      </c>
      <c r="J328" s="1">
        <v>322</v>
      </c>
      <c r="K328" s="6">
        <v>0.67800000000000005</v>
      </c>
    </row>
    <row r="329" spans="1:11" x14ac:dyDescent="0.25">
      <c r="A329">
        <v>3.589300388554983</v>
      </c>
      <c r="C329">
        <f t="shared" si="5"/>
        <v>2.1143756979168686</v>
      </c>
      <c r="H329" s="1">
        <v>277</v>
      </c>
      <c r="I329" s="4">
        <v>7.1198075018157878</v>
      </c>
      <c r="J329" s="1">
        <v>323</v>
      </c>
      <c r="K329" s="6">
        <v>0.67700000000000005</v>
      </c>
    </row>
    <row r="330" spans="1:11" x14ac:dyDescent="0.25">
      <c r="A330">
        <v>4.3350363908827916</v>
      </c>
      <c r="C330">
        <f t="shared" si="5"/>
        <v>0.50176439702301401</v>
      </c>
      <c r="H330" s="1">
        <v>451</v>
      </c>
      <c r="I330" s="4">
        <v>7.1095060883325596</v>
      </c>
      <c r="J330" s="1">
        <v>324</v>
      </c>
      <c r="K330" s="6">
        <v>0.67600000000000005</v>
      </c>
    </row>
    <row r="331" spans="1:11" x14ac:dyDescent="0.25">
      <c r="A331">
        <v>5.4612784362416527</v>
      </c>
      <c r="C331">
        <f t="shared" si="5"/>
        <v>0.17463100385031638</v>
      </c>
      <c r="H331" s="1">
        <v>425</v>
      </c>
      <c r="I331" s="4">
        <v>7.1034750561405628</v>
      </c>
      <c r="J331" s="1">
        <v>325</v>
      </c>
      <c r="K331" s="6">
        <v>0.67500000000000004</v>
      </c>
    </row>
    <row r="332" spans="1:11" x14ac:dyDescent="0.25">
      <c r="A332">
        <v>3.9966891926898631</v>
      </c>
      <c r="C332">
        <f t="shared" si="5"/>
        <v>1.0955819320338713</v>
      </c>
      <c r="H332" s="1">
        <v>931</v>
      </c>
      <c r="I332" s="4">
        <v>7.0794060322462213</v>
      </c>
      <c r="J332" s="1">
        <v>326</v>
      </c>
      <c r="K332" s="6">
        <v>0.67400000000000004</v>
      </c>
    </row>
    <row r="333" spans="1:11" x14ac:dyDescent="0.25">
      <c r="A333">
        <v>-0.7456797457896247</v>
      </c>
      <c r="C333">
        <f t="shared" si="5"/>
        <v>33.513324937728498</v>
      </c>
      <c r="H333" s="1">
        <v>681</v>
      </c>
      <c r="I333" s="4">
        <v>7.0652770778006957</v>
      </c>
      <c r="J333" s="1">
        <v>327</v>
      </c>
      <c r="K333" s="6">
        <v>0.67300000000000004</v>
      </c>
    </row>
    <row r="334" spans="1:11" x14ac:dyDescent="0.25">
      <c r="A334">
        <v>11.676914619847141</v>
      </c>
      <c r="C334">
        <f t="shared" si="5"/>
        <v>44.003652988790414</v>
      </c>
      <c r="H334" s="1">
        <v>729</v>
      </c>
      <c r="I334" s="4">
        <v>7.0425787617775786</v>
      </c>
      <c r="J334" s="1">
        <v>328</v>
      </c>
      <c r="K334" s="6">
        <v>0.67200000000000004</v>
      </c>
    </row>
    <row r="335" spans="1:11" x14ac:dyDescent="0.25">
      <c r="A335">
        <v>6.2694482942914149</v>
      </c>
      <c r="C335">
        <f t="shared" si="5"/>
        <v>1.5032197000271421</v>
      </c>
      <c r="H335" s="1">
        <v>957</v>
      </c>
      <c r="I335" s="4">
        <v>7.035570902118585</v>
      </c>
      <c r="J335" s="1">
        <v>329</v>
      </c>
      <c r="K335" s="6">
        <v>0.67100000000000004</v>
      </c>
    </row>
    <row r="336" spans="1:11" x14ac:dyDescent="0.25">
      <c r="A336">
        <v>0.73170588756638377</v>
      </c>
      <c r="C336">
        <f t="shared" si="5"/>
        <v>18.590617216141826</v>
      </c>
      <c r="H336" s="1">
        <v>431</v>
      </c>
      <c r="I336" s="4">
        <v>7.0215031907351086</v>
      </c>
      <c r="J336" s="1">
        <v>330</v>
      </c>
      <c r="K336" s="6">
        <v>0.67</v>
      </c>
    </row>
    <row r="337" spans="1:11" x14ac:dyDescent="0.25">
      <c r="A337">
        <v>12.033806091482351</v>
      </c>
      <c r="C337">
        <f t="shared" si="5"/>
        <v>48.865921459671462</v>
      </c>
      <c r="H337" s="1">
        <v>757</v>
      </c>
      <c r="I337" s="4">
        <v>7.0139412063035724</v>
      </c>
      <c r="J337" s="1">
        <v>331</v>
      </c>
      <c r="K337" s="6">
        <v>0.66900000000000004</v>
      </c>
    </row>
    <row r="338" spans="1:11" x14ac:dyDescent="0.25">
      <c r="A338">
        <v>9.0109677958216192</v>
      </c>
      <c r="C338">
        <f t="shared" si="5"/>
        <v>15.74167602213876</v>
      </c>
      <c r="H338" s="1">
        <v>385</v>
      </c>
      <c r="I338" s="4">
        <v>6.9873685274971713</v>
      </c>
      <c r="J338" s="1">
        <v>332</v>
      </c>
      <c r="K338" s="6">
        <v>0.66800000000000004</v>
      </c>
    </row>
    <row r="339" spans="1:11" x14ac:dyDescent="0.25">
      <c r="A339">
        <v>2.5650090525743452</v>
      </c>
      <c r="C339">
        <f t="shared" si="5"/>
        <v>6.1423705862503386</v>
      </c>
      <c r="H339" s="1">
        <v>68</v>
      </c>
      <c r="I339" s="4">
        <v>6.9587638712246536</v>
      </c>
      <c r="J339" s="1">
        <v>333</v>
      </c>
      <c r="K339" s="6">
        <v>0.66700000000000004</v>
      </c>
    </row>
    <row r="340" spans="1:11" x14ac:dyDescent="0.25">
      <c r="A340">
        <v>-4.7607165096463397</v>
      </c>
      <c r="C340">
        <f t="shared" si="5"/>
        <v>96.120498382978752</v>
      </c>
      <c r="H340" s="1">
        <v>174</v>
      </c>
      <c r="I340" s="4">
        <v>6.9585568953103341</v>
      </c>
      <c r="J340" s="1">
        <v>334</v>
      </c>
      <c r="K340" s="6">
        <v>0.66600000000000004</v>
      </c>
    </row>
    <row r="341" spans="1:11" x14ac:dyDescent="0.25">
      <c r="A341">
        <v>2.3333397650937688</v>
      </c>
      <c r="C341">
        <f t="shared" si="5"/>
        <v>7.3443705979817064</v>
      </c>
      <c r="H341" s="1">
        <v>439</v>
      </c>
      <c r="I341" s="4">
        <v>6.9488268071820771</v>
      </c>
      <c r="J341" s="1">
        <v>335</v>
      </c>
      <c r="K341" s="6">
        <v>0.66500000000000004</v>
      </c>
    </row>
    <row r="342" spans="1:11" x14ac:dyDescent="0.25">
      <c r="A342">
        <v>15.85500797129178</v>
      </c>
      <c r="C342">
        <f t="shared" si="5"/>
        <v>116.8910898503992</v>
      </c>
      <c r="H342" s="1">
        <v>776</v>
      </c>
      <c r="I342" s="4">
        <v>6.9439714062042102</v>
      </c>
      <c r="J342" s="1">
        <v>336</v>
      </c>
      <c r="K342" s="6">
        <v>0.66400000000000003</v>
      </c>
    </row>
    <row r="343" spans="1:11" x14ac:dyDescent="0.25">
      <c r="A343">
        <v>5.850247469844402</v>
      </c>
      <c r="C343">
        <f t="shared" si="5"/>
        <v>0.65101947615188038</v>
      </c>
      <c r="H343" s="1">
        <v>175</v>
      </c>
      <c r="I343" s="4">
        <v>6.9385702333355042</v>
      </c>
      <c r="J343" s="1">
        <v>337</v>
      </c>
      <c r="K343" s="6">
        <v>0.66300000000000003</v>
      </c>
    </row>
    <row r="344" spans="1:11" x14ac:dyDescent="0.25">
      <c r="A344">
        <v>6.610411251618201</v>
      </c>
      <c r="C344">
        <f t="shared" si="5"/>
        <v>2.4555565731322617</v>
      </c>
      <c r="H344" s="1">
        <v>216</v>
      </c>
      <c r="I344" s="4">
        <v>6.9318238408055022</v>
      </c>
      <c r="J344" s="1">
        <v>338</v>
      </c>
      <c r="K344" s="6">
        <v>0.66200000000000003</v>
      </c>
    </row>
    <row r="345" spans="1:11" x14ac:dyDescent="0.25">
      <c r="A345">
        <v>12.308343923755549</v>
      </c>
      <c r="C345">
        <f t="shared" si="5"/>
        <v>52.779560011867687</v>
      </c>
      <c r="H345" s="1">
        <v>588</v>
      </c>
      <c r="I345" s="4">
        <v>6.9303656345349749</v>
      </c>
      <c r="J345" s="1">
        <v>339</v>
      </c>
      <c r="K345" s="6">
        <v>0.66100000000000003</v>
      </c>
    </row>
    <row r="346" spans="1:11" x14ac:dyDescent="0.25">
      <c r="A346">
        <v>3.2692760171604709</v>
      </c>
      <c r="C346">
        <f t="shared" si="5"/>
        <v>3.1474793257910925</v>
      </c>
      <c r="H346" s="1">
        <v>104</v>
      </c>
      <c r="I346" s="4">
        <v>6.9302066455231426</v>
      </c>
      <c r="J346" s="1">
        <v>340</v>
      </c>
      <c r="K346" s="6">
        <v>0.66</v>
      </c>
    </row>
    <row r="347" spans="1:11" x14ac:dyDescent="0.25">
      <c r="A347">
        <v>8.2566941087945054</v>
      </c>
      <c r="C347">
        <f t="shared" si="5"/>
        <v>10.325325284883084</v>
      </c>
      <c r="H347" s="1">
        <v>438</v>
      </c>
      <c r="I347" s="4">
        <v>6.9197072426894506</v>
      </c>
      <c r="J347" s="1">
        <v>341</v>
      </c>
      <c r="K347" s="6">
        <v>0.65900000000000003</v>
      </c>
    </row>
    <row r="348" spans="1:11" x14ac:dyDescent="0.25">
      <c r="A348">
        <v>11.91955792324762</v>
      </c>
      <c r="C348">
        <f t="shared" si="5"/>
        <v>47.281689565586987</v>
      </c>
      <c r="H348" s="1">
        <v>212</v>
      </c>
      <c r="I348" s="4">
        <v>6.8889017907633354</v>
      </c>
      <c r="J348" s="1">
        <v>342</v>
      </c>
      <c r="K348" s="6">
        <v>0.65800000000000003</v>
      </c>
    </row>
    <row r="349" spans="1:11" x14ac:dyDescent="0.25">
      <c r="A349">
        <v>10.11523611802688</v>
      </c>
      <c r="C349">
        <f t="shared" si="5"/>
        <v>25.723626184815082</v>
      </c>
      <c r="H349" s="1">
        <v>782</v>
      </c>
      <c r="I349" s="4">
        <v>6.8800325936636142</v>
      </c>
      <c r="J349" s="1">
        <v>343</v>
      </c>
      <c r="K349" s="6">
        <v>0.65700000000000003</v>
      </c>
    </row>
    <row r="350" spans="1:11" x14ac:dyDescent="0.25">
      <c r="A350">
        <v>6.5867278244759966</v>
      </c>
      <c r="C350">
        <f t="shared" si="5"/>
        <v>2.3818925959055912</v>
      </c>
      <c r="H350" s="1">
        <v>187</v>
      </c>
      <c r="I350" s="4">
        <v>6.8605949173434384</v>
      </c>
      <c r="J350" s="1">
        <v>344</v>
      </c>
      <c r="K350" s="6">
        <v>0.65600000000000003</v>
      </c>
    </row>
    <row r="351" spans="1:11" x14ac:dyDescent="0.25">
      <c r="A351">
        <v>3.2734313181285879</v>
      </c>
      <c r="C351">
        <f t="shared" si="5"/>
        <v>3.1327526397887993</v>
      </c>
      <c r="H351" s="1">
        <v>70</v>
      </c>
      <c r="I351" s="4">
        <v>6.8575848641708221</v>
      </c>
      <c r="J351" s="1">
        <v>345</v>
      </c>
      <c r="K351" s="6">
        <v>0.65500000000000003</v>
      </c>
    </row>
    <row r="352" spans="1:11" x14ac:dyDescent="0.25">
      <c r="A352">
        <v>4.034436180853902</v>
      </c>
      <c r="C352">
        <f t="shared" si="5"/>
        <v>1.0179871845480231</v>
      </c>
      <c r="H352" s="1">
        <v>82</v>
      </c>
      <c r="I352" s="4">
        <v>6.8069038658593746</v>
      </c>
      <c r="J352" s="1">
        <v>346</v>
      </c>
      <c r="K352" s="6">
        <v>0.65400000000000003</v>
      </c>
    </row>
    <row r="353" spans="1:11" x14ac:dyDescent="0.25">
      <c r="A353">
        <v>3.0119436284642709</v>
      </c>
      <c r="C353">
        <f t="shared" si="5"/>
        <v>4.1267731028010974</v>
      </c>
      <c r="H353" s="1">
        <v>814</v>
      </c>
      <c r="I353" s="4">
        <v>6.8012576892975831</v>
      </c>
      <c r="J353" s="1">
        <v>347</v>
      </c>
      <c r="K353" s="6">
        <v>0.65300000000000002</v>
      </c>
    </row>
    <row r="354" spans="1:11" x14ac:dyDescent="0.25">
      <c r="A354">
        <v>1.9853340380819271</v>
      </c>
      <c r="C354">
        <f t="shared" si="5"/>
        <v>9.3517043730462124</v>
      </c>
      <c r="H354" s="1">
        <v>147</v>
      </c>
      <c r="I354" s="4">
        <v>6.7938375835849776</v>
      </c>
      <c r="J354" s="1">
        <v>348</v>
      </c>
      <c r="K354" s="6">
        <v>0.65200000000000002</v>
      </c>
    </row>
    <row r="355" spans="1:11" x14ac:dyDescent="0.25">
      <c r="A355">
        <v>10.385240297098481</v>
      </c>
      <c r="C355">
        <f t="shared" si="5"/>
        <v>28.535367903635642</v>
      </c>
      <c r="H355" s="1">
        <v>85</v>
      </c>
      <c r="I355" s="4">
        <v>6.7503171370665589</v>
      </c>
      <c r="J355" s="1">
        <v>349</v>
      </c>
      <c r="K355" s="6">
        <v>0.65100000000000002</v>
      </c>
    </row>
    <row r="356" spans="1:11" x14ac:dyDescent="0.25">
      <c r="A356">
        <v>8.9110920741965689</v>
      </c>
      <c r="C356">
        <f t="shared" si="5"/>
        <v>14.959121729155555</v>
      </c>
      <c r="H356" s="1">
        <v>843</v>
      </c>
      <c r="I356" s="4">
        <v>6.7429602485645113</v>
      </c>
      <c r="J356" s="1">
        <v>350</v>
      </c>
      <c r="K356" s="6">
        <v>0.65</v>
      </c>
    </row>
    <row r="357" spans="1:11" x14ac:dyDescent="0.25">
      <c r="A357">
        <v>-3.496235774423186</v>
      </c>
      <c r="C357">
        <f t="shared" si="5"/>
        <v>72.925203080494583</v>
      </c>
      <c r="H357" s="1">
        <v>202</v>
      </c>
      <c r="I357" s="4">
        <v>6.7175456567071619</v>
      </c>
      <c r="J357" s="1">
        <v>351</v>
      </c>
      <c r="K357" s="6">
        <v>0.64900000000000002</v>
      </c>
    </row>
    <row r="358" spans="1:11" x14ac:dyDescent="0.25">
      <c r="A358">
        <v>0.301177511873715</v>
      </c>
      <c r="C358">
        <f t="shared" si="5"/>
        <v>22.488576346739414</v>
      </c>
      <c r="H358" s="1">
        <v>990</v>
      </c>
      <c r="I358" s="4">
        <v>6.7172609272361843</v>
      </c>
      <c r="J358" s="1">
        <v>352</v>
      </c>
      <c r="K358" s="6">
        <v>0.64800000000000002</v>
      </c>
    </row>
    <row r="359" spans="1:11" x14ac:dyDescent="0.25">
      <c r="A359">
        <v>2.2587059888792278</v>
      </c>
      <c r="C359">
        <f t="shared" si="5"/>
        <v>7.7544633178538982</v>
      </c>
      <c r="H359" s="1">
        <v>699</v>
      </c>
      <c r="I359" s="4">
        <v>6.6951691267713649</v>
      </c>
      <c r="J359" s="1">
        <v>353</v>
      </c>
      <c r="K359" s="6">
        <v>0.64700000000000002</v>
      </c>
    </row>
    <row r="360" spans="1:11" x14ac:dyDescent="0.25">
      <c r="A360">
        <v>3.5257636344569891</v>
      </c>
      <c r="C360">
        <f t="shared" si="5"/>
        <v>2.3031888458616012</v>
      </c>
      <c r="H360" s="1">
        <v>941</v>
      </c>
      <c r="I360" s="4">
        <v>6.6842665094396274</v>
      </c>
      <c r="J360" s="1">
        <v>354</v>
      </c>
      <c r="K360" s="6">
        <v>0.64600000000000002</v>
      </c>
    </row>
    <row r="361" spans="1:11" x14ac:dyDescent="0.25">
      <c r="A361">
        <v>9.4846734703446458</v>
      </c>
      <c r="C361">
        <f t="shared" si="5"/>
        <v>19.725001613459579</v>
      </c>
      <c r="H361" s="1">
        <v>617</v>
      </c>
      <c r="I361" s="4">
        <v>6.6636491620033844</v>
      </c>
      <c r="J361" s="1">
        <v>355</v>
      </c>
      <c r="K361" s="6">
        <v>0.64500000000000002</v>
      </c>
    </row>
    <row r="362" spans="1:11" x14ac:dyDescent="0.25">
      <c r="A362">
        <v>8.6229592479796047</v>
      </c>
      <c r="C362">
        <f t="shared" si="5"/>
        <v>12.813318217115562</v>
      </c>
      <c r="H362" s="1">
        <v>719</v>
      </c>
      <c r="I362" s="4">
        <v>6.6577413339750962</v>
      </c>
      <c r="J362" s="1">
        <v>356</v>
      </c>
      <c r="K362" s="6">
        <v>0.64400000000000002</v>
      </c>
    </row>
    <row r="363" spans="1:11" x14ac:dyDescent="0.25">
      <c r="A363">
        <v>5.9017653976482496</v>
      </c>
      <c r="C363">
        <f t="shared" si="5"/>
        <v>0.7368088546896</v>
      </c>
      <c r="H363" s="1">
        <v>298</v>
      </c>
      <c r="I363" s="4">
        <v>6.6573928453977942</v>
      </c>
      <c r="J363" s="1">
        <v>357</v>
      </c>
      <c r="K363" s="6">
        <v>0.64300000000000002</v>
      </c>
    </row>
    <row r="364" spans="1:11" x14ac:dyDescent="0.25">
      <c r="A364">
        <v>3.906118073618106</v>
      </c>
      <c r="C364">
        <f t="shared" si="5"/>
        <v>1.2933867304759348</v>
      </c>
      <c r="H364" s="1">
        <v>916</v>
      </c>
      <c r="I364" s="4">
        <v>6.6324967129473791</v>
      </c>
      <c r="J364" s="1">
        <v>358</v>
      </c>
      <c r="K364" s="6">
        <v>0.64200000000000002</v>
      </c>
    </row>
    <row r="365" spans="1:11" x14ac:dyDescent="0.25">
      <c r="A365">
        <v>4.3992793393710077</v>
      </c>
      <c r="C365">
        <f t="shared" si="5"/>
        <v>0.4148781443809812</v>
      </c>
      <c r="H365" s="1">
        <v>578</v>
      </c>
      <c r="I365" s="4">
        <v>6.6240596999076766</v>
      </c>
      <c r="J365" s="1">
        <v>359</v>
      </c>
      <c r="K365" s="6">
        <v>0.64100000000000001</v>
      </c>
    </row>
    <row r="366" spans="1:11" x14ac:dyDescent="0.25">
      <c r="A366">
        <v>1.51931716642504</v>
      </c>
      <c r="C366">
        <f t="shared" si="5"/>
        <v>12.419087154663584</v>
      </c>
      <c r="H366" s="1">
        <v>343</v>
      </c>
      <c r="I366" s="4">
        <v>6.610411251618201</v>
      </c>
      <c r="J366" s="1">
        <v>360</v>
      </c>
      <c r="K366" s="6">
        <v>0.64</v>
      </c>
    </row>
    <row r="367" spans="1:11" x14ac:dyDescent="0.25">
      <c r="A367">
        <v>5.6972915060029559</v>
      </c>
      <c r="C367">
        <f t="shared" si="5"/>
        <v>0.42758758436936251</v>
      </c>
      <c r="H367" s="1">
        <v>124</v>
      </c>
      <c r="I367" s="4">
        <v>6.5881332562066017</v>
      </c>
      <c r="J367" s="1">
        <v>361</v>
      </c>
      <c r="K367" s="6">
        <v>0.63900000000000001</v>
      </c>
    </row>
    <row r="368" spans="1:11" x14ac:dyDescent="0.25">
      <c r="A368">
        <v>12.737563992329351</v>
      </c>
      <c r="C368">
        <f t="shared" si="5"/>
        <v>59.200318187534812</v>
      </c>
      <c r="H368" s="1">
        <v>349</v>
      </c>
      <c r="I368" s="4">
        <v>6.5867278244759966</v>
      </c>
      <c r="J368" s="1">
        <v>362</v>
      </c>
      <c r="K368" s="6">
        <v>0.63800000000000001</v>
      </c>
    </row>
    <row r="369" spans="1:11" x14ac:dyDescent="0.25">
      <c r="A369">
        <v>1.871934034105498</v>
      </c>
      <c r="C369">
        <f t="shared" si="5"/>
        <v>10.058130980227871</v>
      </c>
      <c r="H369" s="1">
        <v>296</v>
      </c>
      <c r="I369" s="4">
        <v>6.5721743012488689</v>
      </c>
      <c r="J369" s="1">
        <v>363</v>
      </c>
      <c r="K369" s="6">
        <v>0.63700000000000001</v>
      </c>
    </row>
    <row r="370" spans="1:11" x14ac:dyDescent="0.25">
      <c r="A370">
        <v>6.1068362879297116</v>
      </c>
      <c r="C370">
        <f t="shared" si="5"/>
        <v>1.1309186656682619</v>
      </c>
      <c r="H370" s="1">
        <v>456</v>
      </c>
      <c r="I370" s="4">
        <v>6.542586564181363</v>
      </c>
      <c r="J370" s="1">
        <v>364</v>
      </c>
      <c r="K370" s="6">
        <v>0.63600000000000001</v>
      </c>
    </row>
    <row r="371" spans="1:11" x14ac:dyDescent="0.25">
      <c r="A371">
        <v>9.7353098035968522</v>
      </c>
      <c r="C371">
        <f t="shared" si="5"/>
        <v>22.014114348050875</v>
      </c>
      <c r="H371" s="1">
        <v>679</v>
      </c>
      <c r="I371" s="4">
        <v>6.5294773184310753</v>
      </c>
      <c r="J371" s="1">
        <v>365</v>
      </c>
      <c r="K371" s="6">
        <v>0.63500000000000001</v>
      </c>
    </row>
    <row r="372" spans="1:11" x14ac:dyDescent="0.25">
      <c r="A372">
        <v>5.5891277643277801</v>
      </c>
      <c r="C372">
        <f t="shared" si="5"/>
        <v>0.29783004526807055</v>
      </c>
      <c r="H372" s="1">
        <v>692</v>
      </c>
      <c r="I372" s="4">
        <v>6.5211549019309434</v>
      </c>
      <c r="J372" s="1">
        <v>366</v>
      </c>
      <c r="K372" s="6">
        <v>0.63400000000000001</v>
      </c>
    </row>
    <row r="373" spans="1:11" x14ac:dyDescent="0.25">
      <c r="A373">
        <v>10.008728479254289</v>
      </c>
      <c r="C373">
        <f t="shared" si="5"/>
        <v>24.654589287497458</v>
      </c>
      <c r="H373" s="1">
        <v>585</v>
      </c>
      <c r="I373" s="4">
        <v>6.5200559357983234</v>
      </c>
      <c r="J373" s="1">
        <v>367</v>
      </c>
      <c r="K373" s="6">
        <v>0.63300000000000001</v>
      </c>
    </row>
    <row r="374" spans="1:11" x14ac:dyDescent="0.25">
      <c r="A374">
        <v>8.6922282471042429</v>
      </c>
      <c r="C374">
        <f t="shared" si="5"/>
        <v>13.314022812447998</v>
      </c>
      <c r="H374" s="1">
        <v>119</v>
      </c>
      <c r="I374" s="4">
        <v>6.4949295937560052</v>
      </c>
      <c r="J374" s="1">
        <v>368</v>
      </c>
      <c r="K374" s="6">
        <v>0.63200000000000001</v>
      </c>
    </row>
    <row r="375" spans="1:11" x14ac:dyDescent="0.25">
      <c r="A375">
        <v>6.4782011875157313</v>
      </c>
      <c r="C375">
        <f t="shared" si="5"/>
        <v>2.0586840320810893</v>
      </c>
      <c r="H375" s="1">
        <v>105</v>
      </c>
      <c r="I375" s="4">
        <v>6.4931690864314362</v>
      </c>
      <c r="J375" s="1">
        <v>369</v>
      </c>
      <c r="K375" s="6">
        <v>0.63100000000000001</v>
      </c>
    </row>
    <row r="376" spans="1:11" x14ac:dyDescent="0.25">
      <c r="A376">
        <v>7.8854427940548533</v>
      </c>
      <c r="C376">
        <f t="shared" si="5"/>
        <v>8.0772658436487426</v>
      </c>
      <c r="H376" s="1">
        <v>869</v>
      </c>
      <c r="I376" s="4">
        <v>6.4920337356178512</v>
      </c>
      <c r="J376" s="1">
        <v>370</v>
      </c>
      <c r="K376" s="6">
        <v>0.63</v>
      </c>
    </row>
    <row r="377" spans="1:11" x14ac:dyDescent="0.25">
      <c r="A377">
        <v>4.5020145630108201</v>
      </c>
      <c r="C377">
        <f t="shared" si="5"/>
        <v>0.29308702862145308</v>
      </c>
      <c r="H377" s="1">
        <v>877</v>
      </c>
      <c r="I377" s="4">
        <v>6.4863172981231036</v>
      </c>
      <c r="J377" s="1">
        <v>371</v>
      </c>
      <c r="K377" s="6">
        <v>0.629</v>
      </c>
    </row>
    <row r="378" spans="1:11" x14ac:dyDescent="0.25">
      <c r="A378">
        <v>-0.64585246046142597</v>
      </c>
      <c r="C378">
        <f t="shared" si="5"/>
        <v>32.367476251829856</v>
      </c>
      <c r="H378" s="1">
        <v>477</v>
      </c>
      <c r="I378" s="4">
        <v>6.4793054557793583</v>
      </c>
      <c r="J378" s="1">
        <v>372</v>
      </c>
      <c r="K378" s="6">
        <v>0.628</v>
      </c>
    </row>
    <row r="379" spans="1:11" x14ac:dyDescent="0.25">
      <c r="A379">
        <v>3.7471196474823598</v>
      </c>
      <c r="C379">
        <f t="shared" si="5"/>
        <v>1.680316024323258</v>
      </c>
      <c r="H379" s="1">
        <v>374</v>
      </c>
      <c r="I379" s="4">
        <v>6.4782011875157313</v>
      </c>
      <c r="J379" s="1">
        <v>373</v>
      </c>
      <c r="K379" s="6">
        <v>0.627</v>
      </c>
    </row>
    <row r="380" spans="1:11" x14ac:dyDescent="0.25">
      <c r="A380">
        <v>4.3568546472665659</v>
      </c>
      <c r="C380">
        <f t="shared" si="5"/>
        <v>0.4713303655336723</v>
      </c>
      <c r="H380" s="1">
        <v>143</v>
      </c>
      <c r="I380" s="4">
        <v>6.4766309683305252</v>
      </c>
      <c r="J380" s="1">
        <v>374</v>
      </c>
      <c r="K380" s="6">
        <v>0.626</v>
      </c>
    </row>
    <row r="381" spans="1:11" x14ac:dyDescent="0.25">
      <c r="A381">
        <v>11.432615199358001</v>
      </c>
      <c r="C381">
        <f t="shared" si="5"/>
        <v>40.822202603543033</v>
      </c>
      <c r="H381" s="1">
        <v>470</v>
      </c>
      <c r="I381" s="4">
        <v>6.4746136620481787</v>
      </c>
      <c r="J381" s="1">
        <v>375</v>
      </c>
      <c r="K381" s="6">
        <v>0.625</v>
      </c>
    </row>
    <row r="382" spans="1:11" x14ac:dyDescent="0.25">
      <c r="A382">
        <v>10.057547164563189</v>
      </c>
      <c r="C382">
        <f t="shared" si="5"/>
        <v>25.14177517509712</v>
      </c>
      <c r="H382" s="1">
        <v>537</v>
      </c>
      <c r="I382" s="4">
        <v>6.4632324510647416</v>
      </c>
      <c r="J382" s="1">
        <v>376</v>
      </c>
      <c r="K382" s="6">
        <v>0.624</v>
      </c>
    </row>
    <row r="383" spans="1:11" x14ac:dyDescent="0.25">
      <c r="A383">
        <v>5.5499592985610446</v>
      </c>
      <c r="C383">
        <f t="shared" si="5"/>
        <v>0.25661276785086246</v>
      </c>
      <c r="H383" s="1">
        <v>218</v>
      </c>
      <c r="I383" s="4">
        <v>6.4615498557962452</v>
      </c>
      <c r="J383" s="1">
        <v>377</v>
      </c>
      <c r="K383" s="6">
        <v>0.623</v>
      </c>
    </row>
    <row r="384" spans="1:11" x14ac:dyDescent="0.25">
      <c r="A384">
        <v>6.216549413063257</v>
      </c>
      <c r="C384">
        <f t="shared" si="5"/>
        <v>1.3763037347367364</v>
      </c>
      <c r="H384" s="1">
        <v>582</v>
      </c>
      <c r="I384" s="4">
        <v>6.4428848890573747</v>
      </c>
      <c r="J384" s="1">
        <v>378</v>
      </c>
      <c r="K384" s="6">
        <v>0.622</v>
      </c>
    </row>
    <row r="385" spans="1:11" x14ac:dyDescent="0.25">
      <c r="A385">
        <v>5.1528789407578364</v>
      </c>
      <c r="C385">
        <f t="shared" si="5"/>
        <v>1.1987895930612915E-2</v>
      </c>
      <c r="H385" s="1">
        <v>518</v>
      </c>
      <c r="I385" s="4">
        <v>6.433200315405494</v>
      </c>
      <c r="J385" s="1">
        <v>379</v>
      </c>
      <c r="K385" s="6">
        <v>0.621</v>
      </c>
    </row>
    <row r="386" spans="1:11" x14ac:dyDescent="0.25">
      <c r="A386">
        <v>6.9873685274971713</v>
      </c>
      <c r="C386">
        <f t="shared" si="5"/>
        <v>3.7790537188453861</v>
      </c>
      <c r="H386" s="1">
        <v>513</v>
      </c>
      <c r="I386" s="4">
        <v>6.432509129104929</v>
      </c>
      <c r="J386" s="1">
        <v>380</v>
      </c>
      <c r="K386" s="6">
        <v>0.62</v>
      </c>
    </row>
    <row r="387" spans="1:11" x14ac:dyDescent="0.25">
      <c r="A387">
        <v>3.391487963459189</v>
      </c>
      <c r="C387">
        <f t="shared" si="5"/>
        <v>2.7287793156708169</v>
      </c>
      <c r="H387" s="1">
        <v>116</v>
      </c>
      <c r="I387" s="4">
        <v>6.4216848937642848</v>
      </c>
      <c r="J387" s="1">
        <v>381</v>
      </c>
      <c r="K387" s="6">
        <v>0.61899999999999999</v>
      </c>
    </row>
    <row r="388" spans="1:11" x14ac:dyDescent="0.25">
      <c r="A388">
        <v>8.0924942129944348</v>
      </c>
      <c r="C388">
        <f t="shared" ref="C388:C451" si="6">(A388-$N$8)^2</f>
        <v>9.2970383893352277</v>
      </c>
      <c r="H388" s="1">
        <v>250</v>
      </c>
      <c r="I388" s="4">
        <v>6.4202291422080489</v>
      </c>
      <c r="J388" s="1">
        <v>382</v>
      </c>
      <c r="K388" s="6">
        <v>0.61799999999999999</v>
      </c>
    </row>
    <row r="389" spans="1:11" x14ac:dyDescent="0.25">
      <c r="A389">
        <v>7.7053038939255538</v>
      </c>
      <c r="C389">
        <f t="shared" si="6"/>
        <v>7.085787226607537</v>
      </c>
      <c r="H389" s="1">
        <v>59</v>
      </c>
      <c r="I389" s="4">
        <v>6.4019847343004841</v>
      </c>
      <c r="J389" s="1">
        <v>383</v>
      </c>
      <c r="K389" s="6">
        <v>0.61699999999999999</v>
      </c>
    </row>
    <row r="390" spans="1:11" x14ac:dyDescent="0.25">
      <c r="A390">
        <v>8.6456239988027868</v>
      </c>
      <c r="C390">
        <f t="shared" si="6"/>
        <v>12.976092012196263</v>
      </c>
      <c r="H390" s="1">
        <v>921</v>
      </c>
      <c r="I390" s="4">
        <v>6.3794693034894809</v>
      </c>
      <c r="J390" s="1">
        <v>384</v>
      </c>
      <c r="K390" s="6">
        <v>0.61599999999999999</v>
      </c>
    </row>
    <row r="391" spans="1:11" x14ac:dyDescent="0.25">
      <c r="A391">
        <v>1.6314295366756439</v>
      </c>
      <c r="C391">
        <f t="shared" si="6"/>
        <v>11.641472091017443</v>
      </c>
      <c r="H391" s="1">
        <v>411</v>
      </c>
      <c r="I391" s="4">
        <v>6.378560400025604</v>
      </c>
      <c r="J391" s="1">
        <v>385</v>
      </c>
      <c r="K391" s="6">
        <v>0.61499999999999999</v>
      </c>
    </row>
    <row r="392" spans="1:11" x14ac:dyDescent="0.25">
      <c r="A392">
        <v>16.334943984350449</v>
      </c>
      <c r="C392">
        <f t="shared" si="6"/>
        <v>127.49919837185836</v>
      </c>
      <c r="H392" s="1">
        <v>706</v>
      </c>
      <c r="I392" s="4">
        <v>6.3703747356898566</v>
      </c>
      <c r="J392" s="1">
        <v>386</v>
      </c>
      <c r="K392" s="6">
        <v>0.61399999999999999</v>
      </c>
    </row>
    <row r="393" spans="1:11" x14ac:dyDescent="0.25">
      <c r="A393">
        <v>3.5294319475997429</v>
      </c>
      <c r="C393">
        <f t="shared" si="6"/>
        <v>2.2920680471688661</v>
      </c>
      <c r="H393" s="1">
        <v>459</v>
      </c>
      <c r="I393" s="4">
        <v>6.363969069643284</v>
      </c>
      <c r="J393" s="1">
        <v>387</v>
      </c>
      <c r="K393" s="6">
        <v>0.61299999999999999</v>
      </c>
    </row>
    <row r="394" spans="1:11" x14ac:dyDescent="0.25">
      <c r="A394">
        <v>1.1557497741442819</v>
      </c>
      <c r="C394">
        <f t="shared" si="6"/>
        <v>15.113744118937294</v>
      </c>
      <c r="H394" s="1">
        <v>324</v>
      </c>
      <c r="I394" s="4">
        <v>6.3542227625681216</v>
      </c>
      <c r="J394" s="1">
        <v>388</v>
      </c>
      <c r="K394" s="6">
        <v>0.61199999999999999</v>
      </c>
    </row>
    <row r="395" spans="1:11" x14ac:dyDescent="0.25">
      <c r="A395">
        <v>14.49550966398485</v>
      </c>
      <c r="C395">
        <f t="shared" si="6"/>
        <v>89.342571993892804</v>
      </c>
      <c r="H395" s="1">
        <v>693</v>
      </c>
      <c r="I395" s="4">
        <v>6.335048958382516</v>
      </c>
      <c r="J395" s="1">
        <v>389</v>
      </c>
      <c r="K395" s="6">
        <v>0.61099999999999999</v>
      </c>
    </row>
    <row r="396" spans="1:11" x14ac:dyDescent="0.25">
      <c r="A396">
        <v>12.580774975848881</v>
      </c>
      <c r="C396">
        <f t="shared" si="6"/>
        <v>56.812176940385157</v>
      </c>
      <c r="H396" s="1">
        <v>247</v>
      </c>
      <c r="I396" s="4">
        <v>6.3255065623479769</v>
      </c>
      <c r="J396" s="1">
        <v>390</v>
      </c>
      <c r="K396" s="6">
        <v>0.61</v>
      </c>
    </row>
    <row r="397" spans="1:11" x14ac:dyDescent="0.25">
      <c r="A397">
        <v>3.0836565532870628</v>
      </c>
      <c r="C397">
        <f t="shared" si="6"/>
        <v>3.8405539689367134</v>
      </c>
      <c r="H397" s="1">
        <v>697</v>
      </c>
      <c r="I397" s="4">
        <v>6.307958339217894</v>
      </c>
      <c r="J397" s="1">
        <v>391</v>
      </c>
      <c r="K397" s="6">
        <v>0.60899999999999999</v>
      </c>
    </row>
    <row r="398" spans="1:11" x14ac:dyDescent="0.25">
      <c r="A398">
        <v>0.49778308976816632</v>
      </c>
      <c r="C398">
        <f t="shared" si="6"/>
        <v>20.662539368260198</v>
      </c>
      <c r="H398" s="1">
        <v>132</v>
      </c>
      <c r="I398" s="4">
        <v>6.2997719586469092</v>
      </c>
      <c r="J398" s="1">
        <v>392</v>
      </c>
      <c r="K398" s="6">
        <v>0.60799999999999998</v>
      </c>
    </row>
    <row r="399" spans="1:11" x14ac:dyDescent="0.25">
      <c r="A399">
        <v>-3.4941678259721041</v>
      </c>
      <c r="C399">
        <f t="shared" si="6"/>
        <v>72.889888346399502</v>
      </c>
      <c r="H399" s="1">
        <v>884</v>
      </c>
      <c r="I399" s="4">
        <v>6.2957313161985766</v>
      </c>
      <c r="J399" s="1">
        <v>393</v>
      </c>
      <c r="K399" s="6">
        <v>0.60699999999999998</v>
      </c>
    </row>
    <row r="400" spans="1:11" x14ac:dyDescent="0.25">
      <c r="A400">
        <v>2.9475455269090571</v>
      </c>
      <c r="C400">
        <f t="shared" si="6"/>
        <v>4.3925627578937929</v>
      </c>
      <c r="H400" s="1">
        <v>167</v>
      </c>
      <c r="I400" s="4">
        <v>6.2883682808937786</v>
      </c>
      <c r="J400" s="1">
        <v>394</v>
      </c>
      <c r="K400" s="6">
        <v>0.60599999999999998</v>
      </c>
    </row>
    <row r="401" spans="1:11" x14ac:dyDescent="0.25">
      <c r="A401">
        <v>-0.89079653530567526</v>
      </c>
      <c r="C401">
        <f t="shared" si="6"/>
        <v>35.214566162076245</v>
      </c>
      <c r="H401" s="1">
        <v>77</v>
      </c>
      <c r="I401" s="4">
        <v>6.2879671449953367</v>
      </c>
      <c r="J401" s="1">
        <v>395</v>
      </c>
      <c r="K401" s="6">
        <v>0.60499999999999998</v>
      </c>
    </row>
    <row r="402" spans="1:11" x14ac:dyDescent="0.25">
      <c r="A402">
        <v>3.4942056283187908</v>
      </c>
      <c r="C402">
        <f t="shared" si="6"/>
        <v>2.3999712583947339</v>
      </c>
      <c r="H402" s="1">
        <v>889</v>
      </c>
      <c r="I402" s="4">
        <v>6.2854399167135808</v>
      </c>
      <c r="J402" s="1">
        <v>396</v>
      </c>
      <c r="K402" s="6">
        <v>0.60399999999999998</v>
      </c>
    </row>
    <row r="403" spans="1:11" x14ac:dyDescent="0.25">
      <c r="A403">
        <v>0.80047963202814643</v>
      </c>
      <c r="C403">
        <f t="shared" si="6"/>
        <v>18.002285763948759</v>
      </c>
      <c r="H403" s="1">
        <v>572</v>
      </c>
      <c r="I403" s="4">
        <v>6.283997449660605</v>
      </c>
      <c r="J403" s="1">
        <v>397</v>
      </c>
      <c r="K403" s="6">
        <v>0.60299999999999998</v>
      </c>
    </row>
    <row r="404" spans="1:11" x14ac:dyDescent="0.25">
      <c r="A404">
        <v>-1.9318969026977499</v>
      </c>
      <c r="C404">
        <f t="shared" si="6"/>
        <v>48.654623056697048</v>
      </c>
      <c r="H404" s="1">
        <v>334</v>
      </c>
      <c r="I404" s="4">
        <v>6.2694482942914149</v>
      </c>
      <c r="J404" s="1">
        <v>398</v>
      </c>
      <c r="K404" s="6">
        <v>0.60199999999999998</v>
      </c>
    </row>
    <row r="405" spans="1:11" x14ac:dyDescent="0.25">
      <c r="A405">
        <v>3.6704643041415639</v>
      </c>
      <c r="C405">
        <f t="shared" si="6"/>
        <v>1.8849241163997505</v>
      </c>
      <c r="H405" s="1">
        <v>244</v>
      </c>
      <c r="I405" s="4">
        <v>6.2593225199344662</v>
      </c>
      <c r="J405" s="1">
        <v>399</v>
      </c>
      <c r="K405" s="6">
        <v>0.60099999999999998</v>
      </c>
    </row>
    <row r="406" spans="1:11" x14ac:dyDescent="0.25">
      <c r="A406">
        <v>6.1080469062171234</v>
      </c>
      <c r="C406">
        <f t="shared" si="6"/>
        <v>1.1334949870620634</v>
      </c>
      <c r="H406" s="1">
        <v>222</v>
      </c>
      <c r="I406" s="4">
        <v>6.2361777790491963</v>
      </c>
      <c r="J406" s="1">
        <v>400</v>
      </c>
      <c r="K406" s="6">
        <v>0.6</v>
      </c>
    </row>
    <row r="407" spans="1:11" x14ac:dyDescent="0.25">
      <c r="A407">
        <v>4.2455012543445232</v>
      </c>
      <c r="C407">
        <f t="shared" si="6"/>
        <v>0.63662595648803544</v>
      </c>
      <c r="H407" s="1">
        <v>192</v>
      </c>
      <c r="I407" s="4">
        <v>6.2259237057891479</v>
      </c>
      <c r="J407" s="1">
        <v>401</v>
      </c>
      <c r="K407" s="6">
        <v>0.59899999999999998</v>
      </c>
    </row>
    <row r="408" spans="1:11" x14ac:dyDescent="0.25">
      <c r="A408">
        <v>-3.6717698733572082</v>
      </c>
      <c r="C408">
        <f t="shared" si="6"/>
        <v>75.954006222808019</v>
      </c>
      <c r="H408" s="1">
        <v>651</v>
      </c>
      <c r="I408" s="4">
        <v>6.2215874729371574</v>
      </c>
      <c r="J408" s="1">
        <v>402</v>
      </c>
      <c r="K408" s="6">
        <v>0.59799999999999998</v>
      </c>
    </row>
    <row r="409" spans="1:11" x14ac:dyDescent="0.25">
      <c r="A409">
        <v>9.0302407411228103</v>
      </c>
      <c r="C409">
        <f t="shared" si="6"/>
        <v>15.894981300164988</v>
      </c>
      <c r="H409" s="1">
        <v>383</v>
      </c>
      <c r="I409" s="4">
        <v>6.216549413063257</v>
      </c>
      <c r="J409" s="1">
        <v>403</v>
      </c>
      <c r="K409" s="6">
        <v>0.59699999999999998</v>
      </c>
    </row>
    <row r="410" spans="1:11" x14ac:dyDescent="0.25">
      <c r="A410">
        <v>11.62292251325399</v>
      </c>
      <c r="C410">
        <f t="shared" si="6"/>
        <v>43.290252166213264</v>
      </c>
      <c r="H410" s="1">
        <v>580</v>
      </c>
      <c r="I410" s="4">
        <v>6.204743697934747</v>
      </c>
      <c r="J410" s="1">
        <v>404</v>
      </c>
      <c r="K410" s="6">
        <v>0.59599999999999997</v>
      </c>
    </row>
    <row r="411" spans="1:11" x14ac:dyDescent="0.25">
      <c r="A411">
        <v>5.8779448467559403</v>
      </c>
      <c r="C411">
        <f t="shared" si="6"/>
        <v>0.69648230889885054</v>
      </c>
      <c r="H411" s="1">
        <v>184</v>
      </c>
      <c r="I411" s="4">
        <v>6.2019687644127259</v>
      </c>
      <c r="J411" s="1">
        <v>405</v>
      </c>
      <c r="K411" s="6">
        <v>0.59499999999999997</v>
      </c>
    </row>
    <row r="412" spans="1:11" x14ac:dyDescent="0.25">
      <c r="A412">
        <v>6.378560400025604</v>
      </c>
      <c r="C412">
        <f t="shared" si="6"/>
        <v>1.7826808236798533</v>
      </c>
      <c r="H412" s="1">
        <v>554</v>
      </c>
      <c r="I412" s="4">
        <v>6.1420578730234334</v>
      </c>
      <c r="J412" s="1">
        <v>406</v>
      </c>
      <c r="K412" s="6">
        <v>0.59399999999999997</v>
      </c>
    </row>
    <row r="413" spans="1:11" x14ac:dyDescent="0.25">
      <c r="A413">
        <v>3.0045685297631439</v>
      </c>
      <c r="C413">
        <f t="shared" si="6"/>
        <v>4.1567917253084286</v>
      </c>
      <c r="H413" s="1">
        <v>45</v>
      </c>
      <c r="I413" s="4">
        <v>6.1335334111460256</v>
      </c>
      <c r="J413" s="1">
        <v>407</v>
      </c>
      <c r="K413" s="6">
        <v>0.59299999999999997</v>
      </c>
    </row>
    <row r="414" spans="1:11" x14ac:dyDescent="0.25">
      <c r="A414">
        <v>9.1322922902005956</v>
      </c>
      <c r="C414">
        <f t="shared" si="6"/>
        <v>16.719124470159077</v>
      </c>
      <c r="H414" s="1">
        <v>886</v>
      </c>
      <c r="I414" s="4">
        <v>6.1267028216426223</v>
      </c>
      <c r="J414" s="1">
        <v>408</v>
      </c>
      <c r="K414" s="6">
        <v>0.59199999999999997</v>
      </c>
    </row>
    <row r="415" spans="1:11" x14ac:dyDescent="0.25">
      <c r="A415">
        <v>0.78634927624807194</v>
      </c>
      <c r="C415">
        <f t="shared" si="6"/>
        <v>18.122393088240248</v>
      </c>
      <c r="H415" s="1">
        <v>745</v>
      </c>
      <c r="I415" s="4">
        <v>6.1248846601920404</v>
      </c>
      <c r="J415" s="1">
        <v>409</v>
      </c>
      <c r="K415" s="6">
        <v>0.59099999999999997</v>
      </c>
    </row>
    <row r="416" spans="1:11" x14ac:dyDescent="0.25">
      <c r="A416">
        <v>-6.3942581964151408</v>
      </c>
      <c r="C416">
        <f t="shared" si="6"/>
        <v>130.81978918415709</v>
      </c>
      <c r="H416" s="1">
        <v>405</v>
      </c>
      <c r="I416" s="4">
        <v>6.1080469062171234</v>
      </c>
      <c r="J416" s="1">
        <v>410</v>
      </c>
      <c r="K416" s="6">
        <v>0.59</v>
      </c>
    </row>
    <row r="417" spans="1:11" x14ac:dyDescent="0.25">
      <c r="A417">
        <v>-0.88043552817544413</v>
      </c>
      <c r="C417">
        <f t="shared" si="6"/>
        <v>35.091705220950431</v>
      </c>
      <c r="H417" s="1">
        <v>182</v>
      </c>
      <c r="I417" s="4">
        <v>6.1079171318313534</v>
      </c>
      <c r="J417" s="1">
        <v>411</v>
      </c>
      <c r="K417" s="6">
        <v>0.58899999999999997</v>
      </c>
    </row>
    <row r="418" spans="1:11" x14ac:dyDescent="0.25">
      <c r="A418">
        <v>4.1125760635337052</v>
      </c>
      <c r="C418">
        <f t="shared" si="6"/>
        <v>0.86641400807312319</v>
      </c>
      <c r="H418" s="1">
        <v>369</v>
      </c>
      <c r="I418" s="4">
        <v>6.1068362879297116</v>
      </c>
      <c r="J418" s="1">
        <v>412</v>
      </c>
      <c r="K418" s="6">
        <v>0.58799999999999997</v>
      </c>
    </row>
    <row r="419" spans="1:11" x14ac:dyDescent="0.25">
      <c r="A419">
        <v>4.8792190715495822</v>
      </c>
      <c r="C419">
        <f t="shared" si="6"/>
        <v>2.6951992113683543E-2</v>
      </c>
      <c r="H419" s="1">
        <v>577</v>
      </c>
      <c r="I419" s="4">
        <v>6.1068341397036576</v>
      </c>
      <c r="J419" s="1">
        <v>413</v>
      </c>
      <c r="K419" s="6">
        <v>0.58699999999999997</v>
      </c>
    </row>
    <row r="420" spans="1:11" x14ac:dyDescent="0.25">
      <c r="A420">
        <v>15.461414730559961</v>
      </c>
      <c r="C420">
        <f t="shared" si="6"/>
        <v>108.53524573613369</v>
      </c>
      <c r="H420" s="1">
        <v>984</v>
      </c>
      <c r="I420" s="4">
        <v>6.090520858253142</v>
      </c>
      <c r="J420" s="1">
        <v>414</v>
      </c>
      <c r="K420" s="6">
        <v>0.58599999999999997</v>
      </c>
    </row>
    <row r="421" spans="1:11" x14ac:dyDescent="0.25">
      <c r="A421">
        <v>10.609571407693601</v>
      </c>
      <c r="C421">
        <f t="shared" si="6"/>
        <v>30.982378909256983</v>
      </c>
      <c r="H421" s="1">
        <v>902</v>
      </c>
      <c r="I421" s="4">
        <v>6.0784501928527668</v>
      </c>
      <c r="J421" s="1">
        <v>415</v>
      </c>
      <c r="K421" s="6">
        <v>0.58499999999999996</v>
      </c>
    </row>
    <row r="422" spans="1:11" x14ac:dyDescent="0.25">
      <c r="A422">
        <v>7.775332622561046</v>
      </c>
      <c r="C422">
        <f t="shared" si="6"/>
        <v>7.4635121842526351</v>
      </c>
      <c r="H422" s="1">
        <v>241</v>
      </c>
      <c r="I422" s="4">
        <v>6.0496753262115073</v>
      </c>
      <c r="J422" s="1">
        <v>416</v>
      </c>
      <c r="K422" s="6">
        <v>0.58399999999999996</v>
      </c>
    </row>
    <row r="423" spans="1:11" x14ac:dyDescent="0.25">
      <c r="A423">
        <v>3.5135808287456318</v>
      </c>
      <c r="C423">
        <f t="shared" si="6"/>
        <v>2.3403151533821771</v>
      </c>
      <c r="H423" s="1">
        <v>262</v>
      </c>
      <c r="I423" s="4">
        <v>6.0194452985027356</v>
      </c>
      <c r="J423" s="1">
        <v>417</v>
      </c>
      <c r="K423" s="6">
        <v>0.58299999999999996</v>
      </c>
    </row>
    <row r="424" spans="1:11" x14ac:dyDescent="0.25">
      <c r="A424">
        <v>13.16944923404051</v>
      </c>
      <c r="C424">
        <f t="shared" si="6"/>
        <v>66.032843705803302</v>
      </c>
      <c r="H424" s="1">
        <v>638</v>
      </c>
      <c r="I424" s="4">
        <v>6.0096784407153434</v>
      </c>
      <c r="J424" s="1">
        <v>418</v>
      </c>
      <c r="K424" s="6">
        <v>0.58199999999999996</v>
      </c>
    </row>
    <row r="425" spans="1:11" x14ac:dyDescent="0.25">
      <c r="A425">
        <v>9.9436816033508322</v>
      </c>
      <c r="C425">
        <f t="shared" si="6"/>
        <v>24.012860831535711</v>
      </c>
      <c r="H425" s="1">
        <v>543</v>
      </c>
      <c r="I425" s="4">
        <v>6.0082670010743664</v>
      </c>
      <c r="J425" s="1">
        <v>419</v>
      </c>
      <c r="K425" s="6">
        <v>0.58099999999999996</v>
      </c>
    </row>
    <row r="426" spans="1:11" x14ac:dyDescent="0.25">
      <c r="A426">
        <v>7.1034750561405628</v>
      </c>
      <c r="C426">
        <f t="shared" si="6"/>
        <v>4.2439517138880323</v>
      </c>
      <c r="H426" s="1">
        <v>23</v>
      </c>
      <c r="I426" s="4">
        <v>5.9704897870621254</v>
      </c>
      <c r="J426" s="1">
        <v>420</v>
      </c>
      <c r="K426" s="6">
        <v>0.57999999999999996</v>
      </c>
    </row>
    <row r="427" spans="1:11" x14ac:dyDescent="0.25">
      <c r="A427">
        <v>12.93539005048995</v>
      </c>
      <c r="C427">
        <f t="shared" si="6"/>
        <v>62.283669682700655</v>
      </c>
      <c r="H427" s="1">
        <v>892</v>
      </c>
      <c r="I427" s="4">
        <v>5.9424729198380071</v>
      </c>
      <c r="J427" s="1">
        <v>421</v>
      </c>
      <c r="K427" s="6">
        <v>0.57899999999999996</v>
      </c>
    </row>
    <row r="428" spans="1:11" x14ac:dyDescent="0.25">
      <c r="A428">
        <v>8.0922250260682951</v>
      </c>
      <c r="C428">
        <f t="shared" si="6"/>
        <v>9.2953969036490296</v>
      </c>
      <c r="H428" s="1">
        <v>310</v>
      </c>
      <c r="I428" s="4">
        <v>5.9036580787795812</v>
      </c>
      <c r="J428" s="1">
        <v>422</v>
      </c>
      <c r="K428" s="6">
        <v>0.57799999999999996</v>
      </c>
    </row>
    <row r="429" spans="1:11" x14ac:dyDescent="0.25">
      <c r="A429">
        <v>8.5318202802555199</v>
      </c>
      <c r="C429">
        <f t="shared" si="6"/>
        <v>12.169147979815722</v>
      </c>
      <c r="H429" s="1">
        <v>362</v>
      </c>
      <c r="I429" s="4">
        <v>5.9017653976482496</v>
      </c>
      <c r="J429" s="1">
        <v>423</v>
      </c>
      <c r="K429" s="6">
        <v>0.57699999999999996</v>
      </c>
    </row>
    <row r="430" spans="1:11" x14ac:dyDescent="0.25">
      <c r="A430">
        <v>11.026773073665961</v>
      </c>
      <c r="C430">
        <f t="shared" si="6"/>
        <v>35.800876710415956</v>
      </c>
      <c r="H430" s="1">
        <v>410</v>
      </c>
      <c r="I430" s="4">
        <v>5.8779448467559403</v>
      </c>
      <c r="J430" s="1">
        <v>424</v>
      </c>
      <c r="K430" s="6">
        <v>0.57599999999999996</v>
      </c>
    </row>
    <row r="431" spans="1:11" x14ac:dyDescent="0.25">
      <c r="A431">
        <v>8.5190293446532035</v>
      </c>
      <c r="C431">
        <f t="shared" si="6"/>
        <v>12.080071005794876</v>
      </c>
      <c r="H431" s="1">
        <v>718</v>
      </c>
      <c r="I431" s="4">
        <v>5.8767164454711818</v>
      </c>
      <c r="J431" s="1">
        <v>425</v>
      </c>
      <c r="K431" s="6">
        <v>0.57499999999999996</v>
      </c>
    </row>
    <row r="432" spans="1:11" x14ac:dyDescent="0.25">
      <c r="A432">
        <v>7.0215031907351086</v>
      </c>
      <c r="C432">
        <f t="shared" si="6"/>
        <v>3.9129330199675829</v>
      </c>
      <c r="H432" s="1">
        <v>1</v>
      </c>
      <c r="I432" s="4">
        <v>5.8609609298692664</v>
      </c>
      <c r="J432" s="1">
        <v>426</v>
      </c>
      <c r="K432" s="6">
        <v>0.57399999999999995</v>
      </c>
    </row>
    <row r="433" spans="1:11" x14ac:dyDescent="0.25">
      <c r="A433">
        <v>9.8402738591540242</v>
      </c>
      <c r="C433">
        <f t="shared" si="6"/>
        <v>23.010097727859939</v>
      </c>
      <c r="H433" s="1">
        <v>279</v>
      </c>
      <c r="I433" s="4">
        <v>5.853987748025081</v>
      </c>
      <c r="J433" s="1">
        <v>427</v>
      </c>
      <c r="K433" s="6">
        <v>0.57299999999999995</v>
      </c>
    </row>
    <row r="434" spans="1:11" x14ac:dyDescent="0.25">
      <c r="A434">
        <v>11.023107139395091</v>
      </c>
      <c r="C434">
        <f t="shared" si="6"/>
        <v>35.757020769089536</v>
      </c>
      <c r="H434" s="1">
        <v>342</v>
      </c>
      <c r="I434" s="4">
        <v>5.850247469844402</v>
      </c>
      <c r="J434" s="1">
        <v>428</v>
      </c>
      <c r="K434" s="6">
        <v>0.57199999999999995</v>
      </c>
    </row>
    <row r="435" spans="1:11" x14ac:dyDescent="0.25">
      <c r="A435">
        <v>1.929710931094935</v>
      </c>
      <c r="C435">
        <f t="shared" si="6"/>
        <v>9.6949954165259857</v>
      </c>
      <c r="H435" s="1">
        <v>735</v>
      </c>
      <c r="I435" s="4">
        <v>5.8502272911528834</v>
      </c>
      <c r="J435" s="1">
        <v>429</v>
      </c>
      <c r="K435" s="6">
        <v>0.57099999999999995</v>
      </c>
    </row>
    <row r="436" spans="1:11" x14ac:dyDescent="0.25">
      <c r="A436">
        <v>8.0933118309776226</v>
      </c>
      <c r="C436">
        <f t="shared" si="6"/>
        <v>9.3020250632148791</v>
      </c>
      <c r="H436" s="1">
        <v>17</v>
      </c>
      <c r="I436" s="4">
        <v>5.8412808473577291</v>
      </c>
      <c r="J436" s="1">
        <v>430</v>
      </c>
      <c r="K436" s="6">
        <v>0.56999999999999995</v>
      </c>
    </row>
    <row r="437" spans="1:11" x14ac:dyDescent="0.25">
      <c r="A437">
        <v>7.246938791112747</v>
      </c>
      <c r="C437">
        <f t="shared" si="6"/>
        <v>4.8556286389841219</v>
      </c>
      <c r="H437" s="1">
        <v>988</v>
      </c>
      <c r="I437" s="4">
        <v>5.816187534143257</v>
      </c>
      <c r="J437" s="1">
        <v>431</v>
      </c>
      <c r="K437" s="6">
        <v>0.56899999999999995</v>
      </c>
    </row>
    <row r="438" spans="1:11" x14ac:dyDescent="0.25">
      <c r="A438">
        <v>7.4078061687466343</v>
      </c>
      <c r="C438">
        <f t="shared" si="6"/>
        <v>5.5904652827897134</v>
      </c>
      <c r="H438" s="1">
        <v>595</v>
      </c>
      <c r="I438" s="4">
        <v>5.8075785481264948</v>
      </c>
      <c r="J438" s="1">
        <v>432</v>
      </c>
      <c r="K438" s="6">
        <v>0.56799999999999995</v>
      </c>
    </row>
    <row r="439" spans="1:11" x14ac:dyDescent="0.25">
      <c r="A439">
        <v>6.9197072426894506</v>
      </c>
      <c r="C439">
        <f t="shared" si="6"/>
        <v>3.520567556801415</v>
      </c>
      <c r="H439" s="1">
        <v>677</v>
      </c>
      <c r="I439" s="4">
        <v>5.8059470383605918</v>
      </c>
      <c r="J439" s="1">
        <v>433</v>
      </c>
      <c r="K439" s="6">
        <v>0.56699999999999995</v>
      </c>
    </row>
    <row r="440" spans="1:11" x14ac:dyDescent="0.25">
      <c r="A440">
        <v>6.9488268071820771</v>
      </c>
      <c r="C440">
        <f t="shared" si="6"/>
        <v>3.6306906057791957</v>
      </c>
      <c r="H440" s="1">
        <v>224</v>
      </c>
      <c r="I440" s="4">
        <v>5.7878591251456522</v>
      </c>
      <c r="J440" s="1">
        <v>434</v>
      </c>
      <c r="K440" s="6">
        <v>0.56599999999999995</v>
      </c>
    </row>
    <row r="441" spans="1:11" x14ac:dyDescent="0.25">
      <c r="A441">
        <v>9.071717547231593</v>
      </c>
      <c r="C441">
        <f t="shared" si="6"/>
        <v>16.227425321635785</v>
      </c>
      <c r="H441" s="1">
        <v>944</v>
      </c>
      <c r="I441" s="4">
        <v>5.7777791187966177</v>
      </c>
      <c r="J441" s="1">
        <v>435</v>
      </c>
      <c r="K441" s="6">
        <v>0.56499999999999995</v>
      </c>
    </row>
    <row r="442" spans="1:11" x14ac:dyDescent="0.25">
      <c r="A442">
        <v>2.4569052523026458</v>
      </c>
      <c r="C442">
        <f t="shared" si="6"/>
        <v>6.6899017488341652</v>
      </c>
      <c r="H442" s="1">
        <v>112</v>
      </c>
      <c r="I442" s="4">
        <v>5.766631934564133</v>
      </c>
      <c r="J442" s="1">
        <v>436</v>
      </c>
      <c r="K442" s="6">
        <v>0.56399999999999995</v>
      </c>
    </row>
    <row r="443" spans="1:11" x14ac:dyDescent="0.25">
      <c r="A443">
        <v>11.530140290151291</v>
      </c>
      <c r="C443">
        <f t="shared" si="6"/>
        <v>42.07793334258529</v>
      </c>
      <c r="H443" s="1">
        <v>907</v>
      </c>
      <c r="I443" s="4">
        <v>5.760331324560461</v>
      </c>
      <c r="J443" s="1">
        <v>437</v>
      </c>
      <c r="K443" s="6">
        <v>0.56299999999999994</v>
      </c>
    </row>
    <row r="444" spans="1:11" x14ac:dyDescent="0.25">
      <c r="A444">
        <v>9.128756434765581</v>
      </c>
      <c r="C444">
        <f t="shared" si="6"/>
        <v>16.690221435471663</v>
      </c>
      <c r="H444" s="1">
        <v>196</v>
      </c>
      <c r="I444" s="4">
        <v>5.7357348498668896</v>
      </c>
      <c r="J444" s="1">
        <v>438</v>
      </c>
      <c r="K444" s="6">
        <v>0.56200000000000006</v>
      </c>
    </row>
    <row r="445" spans="1:11" x14ac:dyDescent="0.25">
      <c r="A445">
        <v>2.7435998577409779</v>
      </c>
      <c r="C445">
        <f t="shared" si="6"/>
        <v>5.2890332746813442</v>
      </c>
      <c r="H445" s="1">
        <v>732</v>
      </c>
      <c r="I445" s="4">
        <v>5.7316774950958607</v>
      </c>
      <c r="J445" s="1">
        <v>439</v>
      </c>
      <c r="K445" s="6">
        <v>0.56100000000000005</v>
      </c>
    </row>
    <row r="446" spans="1:11" x14ac:dyDescent="0.25">
      <c r="A446">
        <v>5.4348652879770531</v>
      </c>
      <c r="C446">
        <f t="shared" si="6"/>
        <v>0.1532531434507283</v>
      </c>
      <c r="H446" s="1">
        <v>106</v>
      </c>
      <c r="I446" s="4">
        <v>5.7069802328824979</v>
      </c>
      <c r="J446" s="1">
        <v>440</v>
      </c>
      <c r="K446" s="6">
        <v>0.56000000000000005</v>
      </c>
    </row>
    <row r="447" spans="1:11" x14ac:dyDescent="0.25">
      <c r="A447">
        <v>4.5258950063072456</v>
      </c>
      <c r="C447">
        <f t="shared" si="6"/>
        <v>0.26780074812715943</v>
      </c>
      <c r="H447" s="1">
        <v>366</v>
      </c>
      <c r="I447" s="4">
        <v>5.6972915060029559</v>
      </c>
      <c r="J447" s="1">
        <v>441</v>
      </c>
      <c r="K447" s="6">
        <v>0.55900000000000005</v>
      </c>
    </row>
    <row r="448" spans="1:11" x14ac:dyDescent="0.25">
      <c r="A448">
        <v>7.4779258610679804</v>
      </c>
      <c r="C448">
        <f t="shared" si="6"/>
        <v>5.9269663659948044</v>
      </c>
      <c r="H448" s="1">
        <v>18</v>
      </c>
      <c r="I448" s="4">
        <v>5.6947140579541706</v>
      </c>
      <c r="J448" s="1">
        <v>442</v>
      </c>
      <c r="K448" s="6">
        <v>0.55800000000000005</v>
      </c>
    </row>
    <row r="449" spans="1:11" x14ac:dyDescent="0.25">
      <c r="A449">
        <v>7.5478816708030632</v>
      </c>
      <c r="C449">
        <f t="shared" si="6"/>
        <v>6.2724800795988447</v>
      </c>
      <c r="H449" s="1">
        <v>301</v>
      </c>
      <c r="I449" s="4">
        <v>5.6564409807116567</v>
      </c>
      <c r="J449" s="1">
        <v>443</v>
      </c>
      <c r="K449" s="6">
        <v>0.55700000000000005</v>
      </c>
    </row>
    <row r="450" spans="1:11" x14ac:dyDescent="0.25">
      <c r="A450">
        <v>5.1636817037838147</v>
      </c>
      <c r="C450">
        <f t="shared" si="6"/>
        <v>1.4470168469310771E-2</v>
      </c>
      <c r="H450" s="1">
        <v>515</v>
      </c>
      <c r="I450" s="4">
        <v>5.6329169164930049</v>
      </c>
      <c r="J450" s="1">
        <v>444</v>
      </c>
      <c r="K450" s="6">
        <v>0.55600000000000005</v>
      </c>
    </row>
    <row r="451" spans="1:11" x14ac:dyDescent="0.25">
      <c r="A451">
        <v>11.602970514068129</v>
      </c>
      <c r="C451">
        <f t="shared" si="6"/>
        <v>43.028100581437357</v>
      </c>
      <c r="H451" s="1">
        <v>162</v>
      </c>
      <c r="I451" s="4">
        <v>5.6284692882122638</v>
      </c>
      <c r="J451" s="1">
        <v>445</v>
      </c>
      <c r="K451" s="6">
        <v>0.55500000000000005</v>
      </c>
    </row>
    <row r="452" spans="1:11" x14ac:dyDescent="0.25">
      <c r="A452">
        <v>7.1095060883325596</v>
      </c>
      <c r="C452">
        <f t="shared" ref="C452:C515" si="7">(A452-$N$8)^2</f>
        <v>4.2688369695546857</v>
      </c>
      <c r="H452" s="1">
        <v>91</v>
      </c>
      <c r="I452" s="4">
        <v>5.6234836168268689</v>
      </c>
      <c r="J452" s="1">
        <v>446</v>
      </c>
      <c r="K452" s="6">
        <v>0.55400000000000005</v>
      </c>
    </row>
    <row r="453" spans="1:11" x14ac:dyDescent="0.25">
      <c r="A453">
        <v>2.268998840344687</v>
      </c>
      <c r="C453">
        <f t="shared" si="7"/>
        <v>7.6972445892078598</v>
      </c>
      <c r="H453" s="1">
        <v>901</v>
      </c>
      <c r="I453" s="4">
        <v>5.6111565988082628</v>
      </c>
      <c r="J453" s="1">
        <v>447</v>
      </c>
      <c r="K453" s="6">
        <v>0.55300000000000005</v>
      </c>
    </row>
    <row r="454" spans="1:11" x14ac:dyDescent="0.25">
      <c r="A454">
        <v>1.344699484355929</v>
      </c>
      <c r="C454">
        <f t="shared" si="7"/>
        <v>13.680309240735896</v>
      </c>
      <c r="H454" s="1">
        <v>943</v>
      </c>
      <c r="I454" s="4">
        <v>5.6093769126657804</v>
      </c>
      <c r="J454" s="1">
        <v>448</v>
      </c>
      <c r="K454" s="6">
        <v>0.55200000000000005</v>
      </c>
    </row>
    <row r="455" spans="1:11" x14ac:dyDescent="0.25">
      <c r="A455">
        <v>11.477241322975789</v>
      </c>
      <c r="C455">
        <f t="shared" si="7"/>
        <v>41.394446829216136</v>
      </c>
      <c r="H455" s="1">
        <v>828</v>
      </c>
      <c r="I455" s="4">
        <v>5.6032156465861229</v>
      </c>
      <c r="J455" s="1">
        <v>449</v>
      </c>
      <c r="K455" s="6">
        <v>0.55100000000000005</v>
      </c>
    </row>
    <row r="456" spans="1:11" x14ac:dyDescent="0.25">
      <c r="A456">
        <v>12.38360339171188</v>
      </c>
      <c r="C456">
        <f t="shared" si="7"/>
        <v>53.87873718003447</v>
      </c>
      <c r="H456" s="1">
        <v>762</v>
      </c>
      <c r="I456" s="4">
        <v>5.6027506385305692</v>
      </c>
      <c r="J456" s="1">
        <v>450</v>
      </c>
      <c r="K456" s="6">
        <v>0.55000000000000004</v>
      </c>
    </row>
    <row r="457" spans="1:11" x14ac:dyDescent="0.25">
      <c r="A457">
        <v>6.542586564181363</v>
      </c>
      <c r="C457">
        <f t="shared" si="7"/>
        <v>2.2475912661735897</v>
      </c>
      <c r="H457" s="1">
        <v>371</v>
      </c>
      <c r="I457" s="4">
        <v>5.5891277643277801</v>
      </c>
      <c r="J457" s="1">
        <v>451</v>
      </c>
      <c r="K457" s="6">
        <v>0.54900000000000004</v>
      </c>
    </row>
    <row r="458" spans="1:11" x14ac:dyDescent="0.25">
      <c r="A458">
        <v>4.6517900279174178</v>
      </c>
      <c r="C458">
        <f t="shared" si="7"/>
        <v>0.15335029570406994</v>
      </c>
      <c r="H458" s="1">
        <v>485</v>
      </c>
      <c r="I458" s="4">
        <v>5.5782195745538612</v>
      </c>
      <c r="J458" s="1">
        <v>452</v>
      </c>
      <c r="K458" s="6">
        <v>0.54800000000000004</v>
      </c>
    </row>
    <row r="459" spans="1:11" x14ac:dyDescent="0.25">
      <c r="A459">
        <v>2.569050439699391</v>
      </c>
      <c r="C459">
        <f t="shared" si="7"/>
        <v>6.122354727858399</v>
      </c>
      <c r="H459" s="1">
        <v>114</v>
      </c>
      <c r="I459" s="4">
        <v>5.5670978507164479</v>
      </c>
      <c r="J459" s="1">
        <v>453</v>
      </c>
      <c r="K459" s="6">
        <v>0.54700000000000004</v>
      </c>
    </row>
    <row r="460" spans="1:11" x14ac:dyDescent="0.25">
      <c r="A460">
        <v>6.363969069643284</v>
      </c>
      <c r="C460">
        <f t="shared" si="7"/>
        <v>1.7439298967220653</v>
      </c>
      <c r="H460" s="1">
        <v>382</v>
      </c>
      <c r="I460" s="4">
        <v>5.5499592985610446</v>
      </c>
      <c r="J460" s="1">
        <v>454</v>
      </c>
      <c r="K460" s="6">
        <v>0.54600000000000004</v>
      </c>
    </row>
    <row r="461" spans="1:11" x14ac:dyDescent="0.25">
      <c r="A461">
        <v>9.491248816913</v>
      </c>
      <c r="C461">
        <f t="shared" si="7"/>
        <v>19.783450808764364</v>
      </c>
      <c r="H461" s="1">
        <v>960</v>
      </c>
      <c r="I461" s="4">
        <v>5.5472282585207484</v>
      </c>
      <c r="J461" s="1">
        <v>455</v>
      </c>
      <c r="K461" s="6">
        <v>0.54500000000000004</v>
      </c>
    </row>
    <row r="462" spans="1:11" x14ac:dyDescent="0.25">
      <c r="A462">
        <v>8.0769046791835315</v>
      </c>
      <c r="C462">
        <f t="shared" si="7"/>
        <v>9.2022131868056363</v>
      </c>
      <c r="H462" s="1">
        <v>205</v>
      </c>
      <c r="I462" s="4">
        <v>5.5248459773618421</v>
      </c>
      <c r="J462" s="1">
        <v>456</v>
      </c>
      <c r="K462" s="6">
        <v>0.54400000000000004</v>
      </c>
    </row>
    <row r="463" spans="1:11" x14ac:dyDescent="0.25">
      <c r="A463">
        <v>15.866405805925909</v>
      </c>
      <c r="C463">
        <f t="shared" si="7"/>
        <v>117.13767783561806</v>
      </c>
      <c r="H463" s="1">
        <v>631</v>
      </c>
      <c r="I463" s="4">
        <v>5.5206118261067907</v>
      </c>
      <c r="J463" s="1">
        <v>457</v>
      </c>
      <c r="K463" s="6">
        <v>0.54300000000000004</v>
      </c>
    </row>
    <row r="464" spans="1:11" x14ac:dyDescent="0.25">
      <c r="A464">
        <v>4.1999039441747339</v>
      </c>
      <c r="C464">
        <f t="shared" si="7"/>
        <v>0.71146820418771695</v>
      </c>
      <c r="H464" s="1">
        <v>215</v>
      </c>
      <c r="I464" s="4">
        <v>5.5194405594874567</v>
      </c>
      <c r="J464" s="1">
        <v>458</v>
      </c>
      <c r="K464" s="6">
        <v>0.54200000000000004</v>
      </c>
    </row>
    <row r="465" spans="1:11" x14ac:dyDescent="0.25">
      <c r="A465">
        <v>3.6703803459377089</v>
      </c>
      <c r="C465">
        <f t="shared" si="7"/>
        <v>1.885154660147655</v>
      </c>
      <c r="H465" s="1">
        <v>698</v>
      </c>
      <c r="I465" s="4">
        <v>5.4915393604450111</v>
      </c>
      <c r="J465" s="1">
        <v>459</v>
      </c>
      <c r="K465" s="6">
        <v>0.54100000000000004</v>
      </c>
    </row>
    <row r="466" spans="1:11" x14ac:dyDescent="0.25">
      <c r="A466">
        <v>-0.90170360834839869</v>
      </c>
      <c r="C466">
        <f t="shared" si="7"/>
        <v>35.344134331545725</v>
      </c>
      <c r="H466" s="1">
        <v>492</v>
      </c>
      <c r="I466" s="4">
        <v>5.4908672381656896</v>
      </c>
      <c r="J466" s="1">
        <v>460</v>
      </c>
      <c r="K466" s="6">
        <v>0.54</v>
      </c>
    </row>
    <row r="467" spans="1:11" x14ac:dyDescent="0.25">
      <c r="A467">
        <v>-2.980055594047236</v>
      </c>
      <c r="C467">
        <f t="shared" si="7"/>
        <v>64.375674233493797</v>
      </c>
      <c r="H467" s="1">
        <v>103</v>
      </c>
      <c r="I467" s="4">
        <v>5.4855042864356829</v>
      </c>
      <c r="J467" s="1">
        <v>461</v>
      </c>
      <c r="K467" s="6">
        <v>0.53900000000000003</v>
      </c>
    </row>
    <row r="468" spans="1:11" x14ac:dyDescent="0.25">
      <c r="A468">
        <v>-1.1500272953614561</v>
      </c>
      <c r="C468">
        <f t="shared" si="7"/>
        <v>38.358413960271307</v>
      </c>
      <c r="H468" s="1">
        <v>330</v>
      </c>
      <c r="I468" s="4">
        <v>5.4612784362416527</v>
      </c>
      <c r="J468" s="1">
        <v>462</v>
      </c>
      <c r="K468" s="6">
        <v>0.53800000000000003</v>
      </c>
    </row>
    <row r="469" spans="1:11" x14ac:dyDescent="0.25">
      <c r="A469">
        <v>9.7505997795064818</v>
      </c>
      <c r="C469">
        <f t="shared" si="7"/>
        <v>22.157826822413707</v>
      </c>
      <c r="H469" s="1">
        <v>734</v>
      </c>
      <c r="I469" s="4">
        <v>5.4481762132808971</v>
      </c>
      <c r="J469" s="1">
        <v>463</v>
      </c>
      <c r="K469" s="6">
        <v>0.53700000000000003</v>
      </c>
    </row>
    <row r="470" spans="1:11" x14ac:dyDescent="0.25">
      <c r="A470">
        <v>8.8693552967253755</v>
      </c>
      <c r="C470">
        <f t="shared" si="7"/>
        <v>14.638012820319664</v>
      </c>
      <c r="H470" s="1">
        <v>559</v>
      </c>
      <c r="I470" s="4">
        <v>5.4424314871590989</v>
      </c>
      <c r="J470" s="1">
        <v>464</v>
      </c>
      <c r="K470" s="6">
        <v>0.53600000000000003</v>
      </c>
    </row>
    <row r="471" spans="1:11" x14ac:dyDescent="0.25">
      <c r="A471">
        <v>6.4746136620481787</v>
      </c>
      <c r="C471">
        <f t="shared" si="7"/>
        <v>2.0484020568464261</v>
      </c>
      <c r="H471" s="1">
        <v>445</v>
      </c>
      <c r="I471" s="4">
        <v>5.4348652879770531</v>
      </c>
      <c r="J471" s="1">
        <v>465</v>
      </c>
      <c r="K471" s="6">
        <v>0.53500000000000003</v>
      </c>
    </row>
    <row r="472" spans="1:11" x14ac:dyDescent="0.25">
      <c r="A472">
        <v>4.7850312373028263</v>
      </c>
      <c r="C472">
        <f t="shared" si="7"/>
        <v>6.6749090318167115E-2</v>
      </c>
      <c r="H472" s="1">
        <v>276</v>
      </c>
      <c r="I472" s="4">
        <v>5.4328724975619851</v>
      </c>
      <c r="J472" s="1">
        <v>466</v>
      </c>
      <c r="K472" s="6">
        <v>0.53400000000000003</v>
      </c>
    </row>
    <row r="473" spans="1:11" x14ac:dyDescent="0.25">
      <c r="A473">
        <v>-2.2878800178850049</v>
      </c>
      <c r="C473">
        <f t="shared" si="7"/>
        <v>53.747515536508395</v>
      </c>
      <c r="H473" s="1">
        <v>854</v>
      </c>
      <c r="I473" s="4">
        <v>5.4322245894902172</v>
      </c>
      <c r="J473" s="1">
        <v>467</v>
      </c>
      <c r="K473" s="6">
        <v>0.53300000000000003</v>
      </c>
    </row>
    <row r="474" spans="1:11" x14ac:dyDescent="0.25">
      <c r="A474">
        <v>-2.497345679156235</v>
      </c>
      <c r="C474">
        <f t="shared" si="7"/>
        <v>56.862689914592963</v>
      </c>
      <c r="H474" s="1">
        <v>962</v>
      </c>
      <c r="I474" s="4">
        <v>5.4276635530254547</v>
      </c>
      <c r="J474" s="1">
        <v>468</v>
      </c>
      <c r="K474" s="6">
        <v>0.53200000000000003</v>
      </c>
    </row>
    <row r="475" spans="1:11" x14ac:dyDescent="0.25">
      <c r="A475">
        <v>7.4124869892319492</v>
      </c>
      <c r="C475">
        <f t="shared" si="7"/>
        <v>5.6126220110448815</v>
      </c>
      <c r="H475" s="1">
        <v>584</v>
      </c>
      <c r="I475" s="4">
        <v>5.4203198175050584</v>
      </c>
      <c r="J475" s="1">
        <v>469</v>
      </c>
      <c r="K475" s="6">
        <v>0.53100000000000003</v>
      </c>
    </row>
    <row r="476" spans="1:11" x14ac:dyDescent="0.25">
      <c r="A476">
        <v>1.555504151923309</v>
      </c>
      <c r="C476">
        <f t="shared" si="7"/>
        <v>12.165345529938778</v>
      </c>
      <c r="H476" s="1">
        <v>629</v>
      </c>
      <c r="I476" s="4">
        <v>5.4048553078411334</v>
      </c>
      <c r="J476" s="1">
        <v>470</v>
      </c>
      <c r="K476" s="6">
        <v>0.53</v>
      </c>
    </row>
    <row r="477" spans="1:11" x14ac:dyDescent="0.25">
      <c r="A477">
        <v>0.40322230263580039</v>
      </c>
      <c r="C477">
        <f t="shared" si="7"/>
        <v>21.531153387034433</v>
      </c>
      <c r="H477" s="1">
        <v>601</v>
      </c>
      <c r="I477" s="4">
        <v>5.4009988734304661</v>
      </c>
      <c r="J477" s="1">
        <v>471</v>
      </c>
      <c r="K477" s="6">
        <v>0.52900000000000003</v>
      </c>
    </row>
    <row r="478" spans="1:11" x14ac:dyDescent="0.25">
      <c r="A478">
        <v>6.4793054557793583</v>
      </c>
      <c r="C478">
        <f t="shared" si="7"/>
        <v>2.0618540850904576</v>
      </c>
      <c r="H478" s="1">
        <v>619</v>
      </c>
      <c r="I478" s="4">
        <v>5.3913700519154553</v>
      </c>
      <c r="J478" s="1">
        <v>472</v>
      </c>
      <c r="K478" s="6">
        <v>0.52800000000000002</v>
      </c>
    </row>
    <row r="479" spans="1:11" x14ac:dyDescent="0.25">
      <c r="A479">
        <v>-4.311677570613762</v>
      </c>
      <c r="C479">
        <f t="shared" si="7"/>
        <v>87.517283459228594</v>
      </c>
      <c r="H479" s="1">
        <v>480</v>
      </c>
      <c r="I479" s="4">
        <v>5.3891586207971249</v>
      </c>
      <c r="J479" s="1">
        <v>473</v>
      </c>
      <c r="K479" s="6">
        <v>0.52700000000000002</v>
      </c>
    </row>
    <row r="480" spans="1:11" x14ac:dyDescent="0.25">
      <c r="A480">
        <v>13.092363610114511</v>
      </c>
      <c r="C480">
        <f t="shared" si="7"/>
        <v>64.785981159266029</v>
      </c>
      <c r="H480" s="1">
        <v>812</v>
      </c>
      <c r="I480" s="4">
        <v>5.3820666946945002</v>
      </c>
      <c r="J480" s="1">
        <v>474</v>
      </c>
      <c r="K480" s="6">
        <v>0.52600000000000002</v>
      </c>
    </row>
    <row r="481" spans="1:11" x14ac:dyDescent="0.25">
      <c r="A481">
        <v>5.3891586207971249</v>
      </c>
      <c r="C481">
        <f t="shared" si="7"/>
        <v>0.11955615318594476</v>
      </c>
      <c r="H481" s="1">
        <v>951</v>
      </c>
      <c r="I481" s="4">
        <v>5.3756367952338939</v>
      </c>
      <c r="J481" s="1">
        <v>475</v>
      </c>
      <c r="K481" s="6">
        <v>0.52500000000000002</v>
      </c>
    </row>
    <row r="482" spans="1:11" x14ac:dyDescent="0.25">
      <c r="A482">
        <v>-0.36135835097889668</v>
      </c>
      <c r="C482">
        <f t="shared" si="7"/>
        <v>29.21130139144595</v>
      </c>
      <c r="H482" s="1">
        <v>787</v>
      </c>
      <c r="I482" s="4">
        <v>5.3752148423304966</v>
      </c>
      <c r="J482" s="1">
        <v>476</v>
      </c>
      <c r="K482" s="6">
        <v>0.52400000000000002</v>
      </c>
    </row>
    <row r="483" spans="1:11" x14ac:dyDescent="0.25">
      <c r="A483">
        <v>10.551091371449001</v>
      </c>
      <c r="C483">
        <f t="shared" si="7"/>
        <v>30.334777806760549</v>
      </c>
      <c r="H483" s="1">
        <v>524</v>
      </c>
      <c r="I483" s="4">
        <v>5.366771581909064</v>
      </c>
      <c r="J483" s="1">
        <v>477</v>
      </c>
      <c r="K483" s="6">
        <v>0.52300000000000002</v>
      </c>
    </row>
    <row r="484" spans="1:11" x14ac:dyDescent="0.25">
      <c r="A484">
        <v>7.7056287173400699</v>
      </c>
      <c r="C484">
        <f t="shared" si="7"/>
        <v>7.0875166362392239</v>
      </c>
      <c r="H484" s="1">
        <v>652</v>
      </c>
      <c r="I484" s="4">
        <v>5.3610777790032111</v>
      </c>
      <c r="J484" s="1">
        <v>478</v>
      </c>
      <c r="K484" s="6">
        <v>0.52200000000000002</v>
      </c>
    </row>
    <row r="485" spans="1:11" x14ac:dyDescent="0.25">
      <c r="A485">
        <v>1.1714337740571761</v>
      </c>
      <c r="C485">
        <f t="shared" si="7"/>
        <v>14.992042618572821</v>
      </c>
      <c r="H485" s="1">
        <v>803</v>
      </c>
      <c r="I485" s="4">
        <v>5.3284165238973769</v>
      </c>
      <c r="J485" s="1">
        <v>479</v>
      </c>
      <c r="K485" s="6">
        <v>0.52100000000000002</v>
      </c>
    </row>
    <row r="486" spans="1:11" x14ac:dyDescent="0.25">
      <c r="A486">
        <v>5.5782195745538612</v>
      </c>
      <c r="C486">
        <f t="shared" si="7"/>
        <v>0.28604300491902579</v>
      </c>
      <c r="H486" s="1">
        <v>773</v>
      </c>
      <c r="I486" s="4">
        <v>5.2920553150262606</v>
      </c>
      <c r="J486" s="1">
        <v>480</v>
      </c>
      <c r="K486" s="6">
        <v>0.52</v>
      </c>
    </row>
    <row r="487" spans="1:11" x14ac:dyDescent="0.25">
      <c r="A487">
        <v>16.90382084317438</v>
      </c>
      <c r="C487">
        <f t="shared" si="7"/>
        <v>140.66982712825939</v>
      </c>
      <c r="H487" s="1">
        <v>35</v>
      </c>
      <c r="I487" s="4">
        <v>5.290387391854348</v>
      </c>
      <c r="J487" s="1">
        <v>481</v>
      </c>
      <c r="K487" s="6">
        <v>0.51900000000000002</v>
      </c>
    </row>
    <row r="488" spans="1:11" x14ac:dyDescent="0.25">
      <c r="A488">
        <v>1.433776483175071</v>
      </c>
      <c r="C488">
        <f t="shared" si="7"/>
        <v>13.029307506211374</v>
      </c>
      <c r="H488" s="1">
        <v>778</v>
      </c>
      <c r="I488" s="4">
        <v>5.2841858461522451</v>
      </c>
      <c r="J488" s="1">
        <v>482</v>
      </c>
      <c r="K488" s="6">
        <v>0.51800000000000002</v>
      </c>
    </row>
    <row r="489" spans="1:11" x14ac:dyDescent="0.25">
      <c r="A489">
        <v>4.9983697768691222</v>
      </c>
      <c r="C489">
        <f t="shared" si="7"/>
        <v>2.0267926197997349E-3</v>
      </c>
      <c r="H489" s="1">
        <v>870</v>
      </c>
      <c r="I489" s="4">
        <v>5.2785202856679243</v>
      </c>
      <c r="J489" s="1">
        <v>483</v>
      </c>
      <c r="K489" s="6">
        <v>0.51700000000000002</v>
      </c>
    </row>
    <row r="490" spans="1:11" x14ac:dyDescent="0.25">
      <c r="A490">
        <v>-3.8479749182781551</v>
      </c>
      <c r="C490">
        <f t="shared" si="7"/>
        <v>79.056364605535165</v>
      </c>
      <c r="H490" s="1">
        <v>878</v>
      </c>
      <c r="I490" s="4">
        <v>5.2682612838043887</v>
      </c>
      <c r="J490" s="1">
        <v>484</v>
      </c>
      <c r="K490" s="6">
        <v>0.51600000000000001</v>
      </c>
    </row>
    <row r="491" spans="1:11" x14ac:dyDescent="0.25">
      <c r="A491">
        <v>7.6097057064821536</v>
      </c>
      <c r="C491">
        <f t="shared" si="7"/>
        <v>6.5859778940878497</v>
      </c>
      <c r="H491" s="1">
        <v>284</v>
      </c>
      <c r="I491" s="4">
        <v>5.2305345036565054</v>
      </c>
      <c r="J491" s="1">
        <v>485</v>
      </c>
      <c r="K491" s="6">
        <v>0.51500000000000001</v>
      </c>
    </row>
    <row r="492" spans="1:11" x14ac:dyDescent="0.25">
      <c r="A492">
        <v>8.4270937031770554</v>
      </c>
      <c r="C492">
        <f t="shared" si="7"/>
        <v>11.449452845672269</v>
      </c>
      <c r="H492" s="1">
        <v>185</v>
      </c>
      <c r="I492" s="4">
        <v>5.2304162292107979</v>
      </c>
      <c r="J492" s="1">
        <v>486</v>
      </c>
      <c r="K492" s="6">
        <v>0.51400000000000001</v>
      </c>
    </row>
    <row r="493" spans="1:11" x14ac:dyDescent="0.25">
      <c r="A493">
        <v>5.4908672381656896</v>
      </c>
      <c r="C493">
        <f t="shared" si="7"/>
        <v>0.20023615570000555</v>
      </c>
      <c r="H493" s="1">
        <v>231</v>
      </c>
      <c r="I493" s="4">
        <v>5.2264397933779039</v>
      </c>
      <c r="J493" s="1">
        <v>487</v>
      </c>
      <c r="K493" s="6">
        <v>0.51300000000000001</v>
      </c>
    </row>
    <row r="494" spans="1:11" x14ac:dyDescent="0.25">
      <c r="A494">
        <v>9.3724627888782059</v>
      </c>
      <c r="C494">
        <f t="shared" si="7"/>
        <v>18.74087389144151</v>
      </c>
      <c r="H494" s="1">
        <v>204</v>
      </c>
      <c r="I494" s="4">
        <v>5.1751079429731304</v>
      </c>
      <c r="J494" s="1">
        <v>488</v>
      </c>
      <c r="K494" s="6">
        <v>0.51200000000000001</v>
      </c>
    </row>
    <row r="495" spans="1:11" x14ac:dyDescent="0.25">
      <c r="A495">
        <v>1.5581005906197101</v>
      </c>
      <c r="C495">
        <f t="shared" si="7"/>
        <v>12.147240109470928</v>
      </c>
      <c r="H495" s="1">
        <v>193</v>
      </c>
      <c r="I495" s="4">
        <v>5.1679026351088551</v>
      </c>
      <c r="J495" s="1">
        <v>489</v>
      </c>
      <c r="K495" s="6">
        <v>0.51100000000000001</v>
      </c>
    </row>
    <row r="496" spans="1:11" x14ac:dyDescent="0.25">
      <c r="A496">
        <v>11.57767127827643</v>
      </c>
      <c r="C496">
        <f t="shared" si="7"/>
        <v>42.6968358688667</v>
      </c>
      <c r="H496" s="1">
        <v>449</v>
      </c>
      <c r="I496" s="4">
        <v>5.1636817037838147</v>
      </c>
      <c r="J496" s="1">
        <v>490</v>
      </c>
      <c r="K496" s="6">
        <v>0.51</v>
      </c>
    </row>
    <row r="497" spans="1:11" x14ac:dyDescent="0.25">
      <c r="A497">
        <v>3.6454043367565649</v>
      </c>
      <c r="C497">
        <f t="shared" si="7"/>
        <v>1.9543630491714807</v>
      </c>
      <c r="H497" s="1">
        <v>73</v>
      </c>
      <c r="I497" s="4">
        <v>5.1625701989665824</v>
      </c>
      <c r="J497" s="1">
        <v>491</v>
      </c>
      <c r="K497" s="6">
        <v>0.50900000000000001</v>
      </c>
    </row>
    <row r="498" spans="1:11" x14ac:dyDescent="0.25">
      <c r="A498">
        <v>9.4296842281302951</v>
      </c>
      <c r="C498">
        <f t="shared" si="7"/>
        <v>19.239579771189483</v>
      </c>
      <c r="H498" s="1">
        <v>384</v>
      </c>
      <c r="I498" s="4">
        <v>5.1528789407578364</v>
      </c>
      <c r="J498" s="1">
        <v>492</v>
      </c>
      <c r="K498" s="6">
        <v>0.50800000000000001</v>
      </c>
    </row>
    <row r="499" spans="1:11" x14ac:dyDescent="0.25">
      <c r="A499">
        <v>4.424521347406345</v>
      </c>
      <c r="C499">
        <f t="shared" si="7"/>
        <v>0.38299802603493366</v>
      </c>
      <c r="H499" s="1">
        <v>286</v>
      </c>
      <c r="I499" s="4">
        <v>5.1406056549133234</v>
      </c>
      <c r="J499" s="1">
        <v>493</v>
      </c>
      <c r="K499" s="6">
        <v>0.50700000000000001</v>
      </c>
    </row>
    <row r="500" spans="1:11" x14ac:dyDescent="0.25">
      <c r="A500">
        <v>1.6463977012632109</v>
      </c>
      <c r="C500">
        <f t="shared" si="7"/>
        <v>11.539554574672412</v>
      </c>
      <c r="H500" s="1">
        <v>882</v>
      </c>
      <c r="I500" s="4">
        <v>5.1249572030207569</v>
      </c>
      <c r="J500" s="1">
        <v>494</v>
      </c>
      <c r="K500" s="6">
        <v>0.50600000000000001</v>
      </c>
    </row>
    <row r="501" spans="1:11" x14ac:dyDescent="0.25">
      <c r="A501">
        <v>3.8295232519478648</v>
      </c>
      <c r="C501">
        <f t="shared" si="7"/>
        <v>1.4734717305480127</v>
      </c>
      <c r="H501" s="1">
        <v>134</v>
      </c>
      <c r="I501" s="4">
        <v>5.1101078977605727</v>
      </c>
      <c r="J501" s="1">
        <v>495</v>
      </c>
      <c r="K501" s="6">
        <v>0.505</v>
      </c>
    </row>
    <row r="502" spans="1:11" x14ac:dyDescent="0.25">
      <c r="A502">
        <v>4.9450603284845487</v>
      </c>
      <c r="C502">
        <f t="shared" si="7"/>
        <v>9.6686634266514165E-3</v>
      </c>
      <c r="H502" s="1">
        <v>311</v>
      </c>
      <c r="I502" s="4">
        <v>5.1044536104585623</v>
      </c>
      <c r="J502" s="1">
        <v>496</v>
      </c>
      <c r="K502" s="6">
        <v>0.504</v>
      </c>
    </row>
    <row r="503" spans="1:11" x14ac:dyDescent="0.25">
      <c r="A503">
        <v>3.8732651563439959</v>
      </c>
      <c r="C503">
        <f t="shared" si="7"/>
        <v>1.3691914253420054</v>
      </c>
      <c r="H503" s="1">
        <v>805</v>
      </c>
      <c r="I503" s="4">
        <v>5.0782976800702899</v>
      </c>
      <c r="J503" s="1">
        <v>497</v>
      </c>
      <c r="K503" s="6">
        <v>0.503</v>
      </c>
    </row>
    <row r="504" spans="1:11" x14ac:dyDescent="0.25">
      <c r="A504">
        <v>11.384884879468579</v>
      </c>
      <c r="C504">
        <f t="shared" si="7"/>
        <v>40.214561232209149</v>
      </c>
      <c r="H504" s="1">
        <v>90</v>
      </c>
      <c r="I504" s="4">
        <v>5.0670763805042194</v>
      </c>
      <c r="J504" s="1">
        <v>498</v>
      </c>
      <c r="K504" s="6">
        <v>0.502</v>
      </c>
    </row>
    <row r="505" spans="1:11" x14ac:dyDescent="0.25">
      <c r="A505">
        <v>13.216915020876369</v>
      </c>
      <c r="C505">
        <f t="shared" si="7"/>
        <v>66.806516326945385</v>
      </c>
      <c r="H505" s="1">
        <v>139</v>
      </c>
      <c r="I505" s="4">
        <v>5.0594714974971247</v>
      </c>
      <c r="J505" s="1">
        <v>499</v>
      </c>
      <c r="K505" s="6">
        <v>0.501</v>
      </c>
    </row>
    <row r="506" spans="1:11" x14ac:dyDescent="0.25">
      <c r="A506">
        <v>5.046073174677459</v>
      </c>
      <c r="C506">
        <f t="shared" si="7"/>
        <v>7.2010875412008764E-6</v>
      </c>
      <c r="H506" s="1">
        <v>72</v>
      </c>
      <c r="I506" s="4">
        <v>5.051551535945598</v>
      </c>
      <c r="J506" s="1">
        <v>500</v>
      </c>
      <c r="K506" s="6">
        <v>0.5</v>
      </c>
    </row>
    <row r="507" spans="1:11" x14ac:dyDescent="0.25">
      <c r="A507">
        <v>7.2619401006324296</v>
      </c>
      <c r="C507">
        <f t="shared" si="7"/>
        <v>4.9219659224728236</v>
      </c>
      <c r="H507" s="1">
        <v>272</v>
      </c>
      <c r="I507" s="4">
        <v>5.0474033581399658</v>
      </c>
      <c r="J507" s="1">
        <v>501</v>
      </c>
      <c r="K507" s="6">
        <v>0.499</v>
      </c>
    </row>
    <row r="508" spans="1:11" x14ac:dyDescent="0.25">
      <c r="A508">
        <v>-0.21782739239848331</v>
      </c>
      <c r="C508">
        <f t="shared" si="7"/>
        <v>27.680405192970067</v>
      </c>
      <c r="H508" s="1">
        <v>565</v>
      </c>
      <c r="I508" s="4">
        <v>5.0461776892026533</v>
      </c>
      <c r="J508" s="1">
        <v>502</v>
      </c>
      <c r="K508" s="6">
        <v>0.498</v>
      </c>
    </row>
    <row r="509" spans="1:11" x14ac:dyDescent="0.25">
      <c r="A509">
        <v>-9.8558829903557985</v>
      </c>
      <c r="C509">
        <f t="shared" si="7"/>
        <v>221.98832641732707</v>
      </c>
      <c r="H509" s="1">
        <v>505</v>
      </c>
      <c r="I509" s="4">
        <v>5.046073174677459</v>
      </c>
      <c r="J509" s="1">
        <v>503</v>
      </c>
      <c r="K509" s="6">
        <v>0.497</v>
      </c>
    </row>
    <row r="510" spans="1:11" x14ac:dyDescent="0.25">
      <c r="A510">
        <v>-2.529319822377134</v>
      </c>
      <c r="C510">
        <f t="shared" si="7"/>
        <v>57.345929365825732</v>
      </c>
      <c r="H510" s="1">
        <v>257</v>
      </c>
      <c r="I510" s="4">
        <v>5.0395425388813626</v>
      </c>
      <c r="J510" s="1">
        <v>504</v>
      </c>
      <c r="K510" s="6">
        <v>0.496</v>
      </c>
    </row>
    <row r="511" spans="1:11" x14ac:dyDescent="0.25">
      <c r="A511">
        <v>2.7041935917501569</v>
      </c>
      <c r="C511">
        <f t="shared" si="7"/>
        <v>5.4718383882229675</v>
      </c>
      <c r="H511" s="1">
        <v>689</v>
      </c>
      <c r="I511" s="4">
        <v>5.0267302227277879</v>
      </c>
      <c r="J511" s="1">
        <v>505</v>
      </c>
      <c r="K511" s="6">
        <v>0.495</v>
      </c>
    </row>
    <row r="512" spans="1:11" x14ac:dyDescent="0.25">
      <c r="A512">
        <v>8.6061195433493296</v>
      </c>
      <c r="C512">
        <f t="shared" si="7"/>
        <v>12.693044004663314</v>
      </c>
      <c r="H512" s="1">
        <v>488</v>
      </c>
      <c r="I512" s="4">
        <v>4.9983697768691222</v>
      </c>
      <c r="J512" s="1">
        <v>506</v>
      </c>
      <c r="K512" s="6">
        <v>0.49399999999999999</v>
      </c>
    </row>
    <row r="513" spans="1:11" x14ac:dyDescent="0.25">
      <c r="A513">
        <v>0.60521310814467988</v>
      </c>
      <c r="C513">
        <f t="shared" si="7"/>
        <v>19.697411375818959</v>
      </c>
      <c r="H513" s="1">
        <v>312</v>
      </c>
      <c r="I513" s="4">
        <v>4.9869347595435949</v>
      </c>
      <c r="J513" s="1">
        <v>507</v>
      </c>
      <c r="K513" s="6">
        <v>0.49299999999999999</v>
      </c>
    </row>
    <row r="514" spans="1:11" x14ac:dyDescent="0.25">
      <c r="A514">
        <v>6.432509129104929</v>
      </c>
      <c r="C514">
        <f t="shared" si="7"/>
        <v>1.9296528148190542</v>
      </c>
      <c r="H514" s="1">
        <v>669</v>
      </c>
      <c r="I514" s="4">
        <v>4.950477507398328</v>
      </c>
      <c r="J514" s="1">
        <v>508</v>
      </c>
      <c r="K514" s="6">
        <v>0.49199999999999999</v>
      </c>
    </row>
    <row r="515" spans="1:11" x14ac:dyDescent="0.25">
      <c r="A515">
        <v>3.946317127575921</v>
      </c>
      <c r="C515">
        <f t="shared" si="7"/>
        <v>1.2035682082347383</v>
      </c>
      <c r="H515" s="1">
        <v>783</v>
      </c>
      <c r="I515" s="4">
        <v>4.9482153893905467</v>
      </c>
      <c r="J515" s="1">
        <v>509</v>
      </c>
      <c r="K515" s="6">
        <v>0.49099999999999999</v>
      </c>
    </row>
    <row r="516" spans="1:11" x14ac:dyDescent="0.25">
      <c r="A516">
        <v>5.6329169164930049</v>
      </c>
      <c r="C516">
        <f t="shared" ref="C516:C579" si="8">(A516-$N$8)^2</f>
        <v>0.3475423502332578</v>
      </c>
      <c r="H516" s="1">
        <v>322</v>
      </c>
      <c r="I516" s="4">
        <v>4.9481201579992558</v>
      </c>
      <c r="J516" s="1">
        <v>510</v>
      </c>
      <c r="K516" s="6">
        <v>0.49</v>
      </c>
    </row>
    <row r="517" spans="1:11" x14ac:dyDescent="0.25">
      <c r="A517">
        <v>10.711779525892229</v>
      </c>
      <c r="C517">
        <f t="shared" si="8"/>
        <v>32.13064332642265</v>
      </c>
      <c r="H517" s="1">
        <v>501</v>
      </c>
      <c r="I517" s="4">
        <v>4.9450603284845487</v>
      </c>
      <c r="J517" s="1">
        <v>511</v>
      </c>
      <c r="K517" s="6">
        <v>0.48899999999999999</v>
      </c>
    </row>
    <row r="518" spans="1:11" x14ac:dyDescent="0.25">
      <c r="A518">
        <v>11.3536454409609</v>
      </c>
      <c r="C518">
        <f t="shared" si="8"/>
        <v>39.819327636719919</v>
      </c>
      <c r="H518" s="1">
        <v>746</v>
      </c>
      <c r="I518" s="4">
        <v>4.9429706878829283</v>
      </c>
      <c r="J518" s="1">
        <v>512</v>
      </c>
      <c r="K518" s="6">
        <v>0.48799999999999999</v>
      </c>
    </row>
    <row r="519" spans="1:11" x14ac:dyDescent="0.25">
      <c r="A519">
        <v>6.433200315405494</v>
      </c>
      <c r="C519">
        <f t="shared" si="8"/>
        <v>1.931573573209235</v>
      </c>
      <c r="H519" s="1">
        <v>581</v>
      </c>
      <c r="I519" s="4">
        <v>4.9420500203052784</v>
      </c>
      <c r="J519" s="1">
        <v>513</v>
      </c>
      <c r="K519" s="6">
        <v>0.48699999999999999</v>
      </c>
    </row>
    <row r="520" spans="1:11" x14ac:dyDescent="0.25">
      <c r="A520">
        <v>11.545733460474811</v>
      </c>
      <c r="C520">
        <f t="shared" si="8"/>
        <v>42.28047450344036</v>
      </c>
      <c r="H520" s="1">
        <v>29</v>
      </c>
      <c r="I520" s="4">
        <v>4.9166945083249782</v>
      </c>
      <c r="J520" s="1">
        <v>514</v>
      </c>
      <c r="K520" s="6">
        <v>0.48599999999999999</v>
      </c>
    </row>
    <row r="521" spans="1:11" x14ac:dyDescent="0.25">
      <c r="A521">
        <v>3.273011872073472</v>
      </c>
      <c r="C521">
        <f t="shared" si="8"/>
        <v>3.1342376198377804</v>
      </c>
      <c r="H521" s="1">
        <v>759</v>
      </c>
      <c r="I521" s="4">
        <v>4.9023146209998236</v>
      </c>
      <c r="J521" s="1">
        <v>515</v>
      </c>
      <c r="K521" s="6">
        <v>0.48499999999999999</v>
      </c>
    </row>
    <row r="522" spans="1:11" x14ac:dyDescent="0.25">
      <c r="A522">
        <v>11.38194736234759</v>
      </c>
      <c r="C522">
        <f t="shared" si="8"/>
        <v>40.177313359835225</v>
      </c>
      <c r="H522" s="1">
        <v>223</v>
      </c>
      <c r="I522" s="4">
        <v>4.9021660137517413</v>
      </c>
      <c r="J522" s="1">
        <v>516</v>
      </c>
      <c r="K522" s="6">
        <v>0.48399999999999999</v>
      </c>
    </row>
    <row r="523" spans="1:11" x14ac:dyDescent="0.25">
      <c r="A523">
        <v>11.05654243116421</v>
      </c>
      <c r="C523">
        <f t="shared" si="8"/>
        <v>36.158005883029254</v>
      </c>
      <c r="H523" s="1">
        <v>768</v>
      </c>
      <c r="I523" s="4">
        <v>4.8976583328591934</v>
      </c>
      <c r="J523" s="1">
        <v>517</v>
      </c>
      <c r="K523" s="6">
        <v>0.48299999999999998</v>
      </c>
    </row>
    <row r="524" spans="1:11" x14ac:dyDescent="0.25">
      <c r="A524">
        <v>9.2430470234571604</v>
      </c>
      <c r="C524">
        <f t="shared" si="8"/>
        <v>17.637121714590329</v>
      </c>
      <c r="H524" s="1">
        <v>691</v>
      </c>
      <c r="I524" s="4">
        <v>4.8937732501312636</v>
      </c>
      <c r="J524" s="1">
        <v>518</v>
      </c>
      <c r="K524" s="6">
        <v>0.48199999999999998</v>
      </c>
    </row>
    <row r="525" spans="1:11" x14ac:dyDescent="0.25">
      <c r="A525">
        <v>5.366771581909064</v>
      </c>
      <c r="C525">
        <f t="shared" si="8"/>
        <v>0.10457584771667404</v>
      </c>
      <c r="H525" s="1">
        <v>418</v>
      </c>
      <c r="I525" s="4">
        <v>4.8792190715495822</v>
      </c>
      <c r="J525" s="1">
        <v>519</v>
      </c>
      <c r="K525" s="6">
        <v>0.48099999999999998</v>
      </c>
    </row>
    <row r="526" spans="1:11" x14ac:dyDescent="0.25">
      <c r="A526">
        <v>0.77227270295969763</v>
      </c>
      <c r="C526">
        <f t="shared" si="8"/>
        <v>18.242440320920263</v>
      </c>
      <c r="H526" s="1">
        <v>151</v>
      </c>
      <c r="I526" s="4">
        <v>4.8418957815062598</v>
      </c>
      <c r="J526" s="1">
        <v>520</v>
      </c>
      <c r="K526" s="6">
        <v>0.48</v>
      </c>
    </row>
    <row r="527" spans="1:11" x14ac:dyDescent="0.25">
      <c r="A527">
        <v>-3.6096517477518368</v>
      </c>
      <c r="C527">
        <f t="shared" si="8"/>
        <v>74.87512613142458</v>
      </c>
      <c r="H527" s="1">
        <v>880</v>
      </c>
      <c r="I527" s="4">
        <v>4.8400441638930616</v>
      </c>
      <c r="J527" s="1">
        <v>521</v>
      </c>
      <c r="K527" s="6">
        <v>0.47899999999999998</v>
      </c>
    </row>
    <row r="528" spans="1:11" x14ac:dyDescent="0.25">
      <c r="A528">
        <v>3.3233568477520321</v>
      </c>
      <c r="C528">
        <f t="shared" si="8"/>
        <v>2.9585129799967134</v>
      </c>
      <c r="H528" s="1">
        <v>742</v>
      </c>
      <c r="I528" s="4">
        <v>4.8189064066354206</v>
      </c>
      <c r="J528" s="1">
        <v>522</v>
      </c>
      <c r="K528" s="6">
        <v>0.47799999999999998</v>
      </c>
    </row>
    <row r="529" spans="1:11" x14ac:dyDescent="0.25">
      <c r="A529">
        <v>9.0323848402683726</v>
      </c>
      <c r="C529">
        <f t="shared" si="8"/>
        <v>15.912082305188552</v>
      </c>
      <c r="H529" s="1">
        <v>471</v>
      </c>
      <c r="I529" s="4">
        <v>4.7850312373028263</v>
      </c>
      <c r="J529" s="1">
        <v>523</v>
      </c>
      <c r="K529" s="6">
        <v>0.47699999999999998</v>
      </c>
    </row>
    <row r="530" spans="1:11" x14ac:dyDescent="0.25">
      <c r="A530">
        <v>2.6058499267513722</v>
      </c>
      <c r="C530">
        <f t="shared" si="8"/>
        <v>5.9416000996644831</v>
      </c>
      <c r="H530" s="1">
        <v>234</v>
      </c>
      <c r="I530" s="4">
        <v>4.7794144389294164</v>
      </c>
      <c r="J530" s="1">
        <v>524</v>
      </c>
      <c r="K530" s="6">
        <v>0.47599999999999998</v>
      </c>
    </row>
    <row r="531" spans="1:11" x14ac:dyDescent="0.25">
      <c r="A531">
        <v>7.5978102736258482</v>
      </c>
      <c r="C531">
        <f t="shared" si="8"/>
        <v>6.5250645156974008</v>
      </c>
      <c r="H531" s="1">
        <v>159</v>
      </c>
      <c r="I531" s="4">
        <v>4.7742723429819582</v>
      </c>
      <c r="J531" s="1">
        <v>525</v>
      </c>
      <c r="K531" s="6">
        <v>0.47499999999999998</v>
      </c>
    </row>
    <row r="532" spans="1:11" x14ac:dyDescent="0.25">
      <c r="A532">
        <v>7.3226110810274232</v>
      </c>
      <c r="C532">
        <f t="shared" si="8"/>
        <v>5.1948501472165729</v>
      </c>
      <c r="H532" s="1">
        <v>183</v>
      </c>
      <c r="I532" s="4">
        <v>4.7363661602596174</v>
      </c>
      <c r="J532" s="1">
        <v>526</v>
      </c>
      <c r="K532" s="6">
        <v>0.47399999999999998</v>
      </c>
    </row>
    <row r="533" spans="1:11" x14ac:dyDescent="0.25">
      <c r="A533">
        <v>10.176404459056981</v>
      </c>
      <c r="C533">
        <f t="shared" si="8"/>
        <v>26.347840614626776</v>
      </c>
      <c r="H533" s="1">
        <v>809</v>
      </c>
      <c r="I533" s="4">
        <v>4.7226413671056422</v>
      </c>
      <c r="J533" s="1">
        <v>527</v>
      </c>
      <c r="K533" s="6">
        <v>0.47299999999999998</v>
      </c>
    </row>
    <row r="534" spans="1:11" x14ac:dyDescent="0.25">
      <c r="A534">
        <v>1.140106131225229</v>
      </c>
      <c r="C534">
        <f t="shared" si="8"/>
        <v>15.235622543798497</v>
      </c>
      <c r="H534" s="1">
        <v>575</v>
      </c>
      <c r="I534" s="4">
        <v>4.7063063128720053</v>
      </c>
      <c r="J534" s="1">
        <v>528</v>
      </c>
      <c r="K534" s="6">
        <v>0.47199999999999998</v>
      </c>
    </row>
    <row r="535" spans="1:11" x14ac:dyDescent="0.25">
      <c r="A535">
        <v>2.0859166915258891</v>
      </c>
      <c r="C535">
        <f t="shared" si="8"/>
        <v>8.7466465394288981</v>
      </c>
      <c r="H535" s="1">
        <v>937</v>
      </c>
      <c r="I535" s="4">
        <v>4.6751112591084967</v>
      </c>
      <c r="J535" s="1">
        <v>529</v>
      </c>
      <c r="K535" s="6">
        <v>0.47099999999999997</v>
      </c>
    </row>
    <row r="536" spans="1:11" x14ac:dyDescent="0.25">
      <c r="A536">
        <v>4.3665860751887919</v>
      </c>
      <c r="C536">
        <f t="shared" si="8"/>
        <v>0.45806313364522422</v>
      </c>
      <c r="H536" s="1">
        <v>236</v>
      </c>
      <c r="I536" s="4">
        <v>4.6717304014062186</v>
      </c>
      <c r="J536" s="1">
        <v>530</v>
      </c>
      <c r="K536" s="6">
        <v>0.47</v>
      </c>
    </row>
    <row r="537" spans="1:11" x14ac:dyDescent="0.25">
      <c r="A537">
        <v>13.246196307409789</v>
      </c>
      <c r="C537">
        <f t="shared" si="8"/>
        <v>67.286036395062553</v>
      </c>
      <c r="H537" s="1">
        <v>107</v>
      </c>
      <c r="I537" s="4">
        <v>4.6582239260905141</v>
      </c>
      <c r="J537" s="1">
        <v>531</v>
      </c>
      <c r="K537" s="6">
        <v>0.46899999999999997</v>
      </c>
    </row>
    <row r="538" spans="1:11" x14ac:dyDescent="0.25">
      <c r="A538">
        <v>6.4632324510647416</v>
      </c>
      <c r="C538">
        <f t="shared" si="8"/>
        <v>2.0159534648394977</v>
      </c>
      <c r="H538" s="1">
        <v>457</v>
      </c>
      <c r="I538" s="4">
        <v>4.6517900279174178</v>
      </c>
      <c r="J538" s="1">
        <v>532</v>
      </c>
      <c r="K538" s="6">
        <v>0.46800000000000003</v>
      </c>
    </row>
    <row r="539" spans="1:11" x14ac:dyDescent="0.25">
      <c r="A539">
        <v>10.56245639884947</v>
      </c>
      <c r="C539">
        <f t="shared" si="8"/>
        <v>30.460097331644441</v>
      </c>
      <c r="H539" s="1">
        <v>290</v>
      </c>
      <c r="I539" s="4">
        <v>4.622185352746552</v>
      </c>
      <c r="J539" s="1">
        <v>533</v>
      </c>
      <c r="K539" s="6">
        <v>0.46700000000000003</v>
      </c>
    </row>
    <row r="540" spans="1:11" x14ac:dyDescent="0.25">
      <c r="A540">
        <v>13.021385833217259</v>
      </c>
      <c r="C540">
        <f t="shared" si="8"/>
        <v>63.64842245383737</v>
      </c>
      <c r="H540" s="1">
        <v>613</v>
      </c>
      <c r="I540" s="4">
        <v>4.6061716205246901</v>
      </c>
      <c r="J540" s="1">
        <v>534</v>
      </c>
      <c r="K540" s="6">
        <v>0.46600000000000003</v>
      </c>
    </row>
    <row r="541" spans="1:11" x14ac:dyDescent="0.25">
      <c r="A541">
        <v>10.335099665101501</v>
      </c>
      <c r="C541">
        <f t="shared" si="8"/>
        <v>28.002194455712168</v>
      </c>
      <c r="H541" s="1">
        <v>325</v>
      </c>
      <c r="I541" s="4">
        <v>4.5618729799216506</v>
      </c>
      <c r="J541" s="1">
        <v>535</v>
      </c>
      <c r="K541" s="6">
        <v>0.46500000000000002</v>
      </c>
    </row>
    <row r="542" spans="1:11" x14ac:dyDescent="0.25">
      <c r="A542">
        <v>0.21644763344606319</v>
      </c>
      <c r="C542">
        <f t="shared" si="8"/>
        <v>23.299369621777402</v>
      </c>
      <c r="H542" s="1">
        <v>637</v>
      </c>
      <c r="I542" s="4">
        <v>4.5601099698726841</v>
      </c>
      <c r="J542" s="1">
        <v>536</v>
      </c>
      <c r="K542" s="6">
        <v>0.46400000000000002</v>
      </c>
    </row>
    <row r="543" spans="1:11" x14ac:dyDescent="0.25">
      <c r="A543">
        <v>4.088763192744417</v>
      </c>
      <c r="C543">
        <f t="shared" si="8"/>
        <v>0.91131175014219645</v>
      </c>
      <c r="H543" s="1">
        <v>323</v>
      </c>
      <c r="I543" s="4">
        <v>4.53526021896697</v>
      </c>
      <c r="J543" s="1">
        <v>537</v>
      </c>
      <c r="K543" s="6">
        <v>0.46300000000000002</v>
      </c>
    </row>
    <row r="544" spans="1:11" x14ac:dyDescent="0.25">
      <c r="A544">
        <v>6.0082670010743664</v>
      </c>
      <c r="C544">
        <f t="shared" si="8"/>
        <v>0.93098822453692009</v>
      </c>
      <c r="H544" s="1">
        <v>818</v>
      </c>
      <c r="I544" s="4">
        <v>4.5347805555157361</v>
      </c>
      <c r="J544" s="1">
        <v>538</v>
      </c>
      <c r="K544" s="6">
        <v>0.46200000000000002</v>
      </c>
    </row>
    <row r="545" spans="1:11" x14ac:dyDescent="0.25">
      <c r="A545">
        <v>-0.72980638192334712</v>
      </c>
      <c r="C545">
        <f t="shared" si="8"/>
        <v>33.329792890191435</v>
      </c>
      <c r="H545" s="1">
        <v>446</v>
      </c>
      <c r="I545" s="4">
        <v>4.5258950063072456</v>
      </c>
      <c r="J545" s="1">
        <v>539</v>
      </c>
      <c r="K545" s="6">
        <v>0.46100000000000002</v>
      </c>
    </row>
    <row r="546" spans="1:11" x14ac:dyDescent="0.25">
      <c r="A546">
        <v>18.984248767030071</v>
      </c>
      <c r="C546">
        <f t="shared" si="8"/>
        <v>194.34755179276453</v>
      </c>
      <c r="H546" s="1">
        <v>376</v>
      </c>
      <c r="I546" s="4">
        <v>4.5020145630108201</v>
      </c>
      <c r="J546" s="1">
        <v>540</v>
      </c>
      <c r="K546" s="6">
        <v>0.46</v>
      </c>
    </row>
    <row r="547" spans="1:11" x14ac:dyDescent="0.25">
      <c r="A547">
        <v>-1.514562297935051</v>
      </c>
      <c r="C547">
        <f t="shared" si="8"/>
        <v>43.006734282104752</v>
      </c>
      <c r="H547" s="1">
        <v>33</v>
      </c>
      <c r="I547" s="4">
        <v>4.4995262696390741</v>
      </c>
      <c r="J547" s="1">
        <v>541</v>
      </c>
      <c r="K547" s="6">
        <v>0.45900000000000002</v>
      </c>
    </row>
    <row r="548" spans="1:11" x14ac:dyDescent="0.25">
      <c r="A548">
        <v>-3.9623580866360051</v>
      </c>
      <c r="C548">
        <f t="shared" si="8"/>
        <v>81.103493024683587</v>
      </c>
      <c r="H548" s="1">
        <v>823</v>
      </c>
      <c r="I548" s="4">
        <v>4.4766767471345688</v>
      </c>
      <c r="J548" s="1">
        <v>542</v>
      </c>
      <c r="K548" s="6">
        <v>0.45800000000000002</v>
      </c>
    </row>
    <row r="549" spans="1:11" x14ac:dyDescent="0.25">
      <c r="A549">
        <v>12.67345066563502</v>
      </c>
      <c r="C549">
        <f t="shared" si="8"/>
        <v>58.217830484876977</v>
      </c>
      <c r="H549" s="1">
        <v>675</v>
      </c>
      <c r="I549" s="4">
        <v>4.4660880123911602</v>
      </c>
      <c r="J549" s="1">
        <v>543</v>
      </c>
      <c r="K549" s="6">
        <v>0.45700000000000002</v>
      </c>
    </row>
    <row r="550" spans="1:11" x14ac:dyDescent="0.25">
      <c r="A550">
        <v>7.8898838350609477</v>
      </c>
      <c r="C550">
        <f t="shared" si="8"/>
        <v>8.1025289152430791</v>
      </c>
      <c r="H550" s="1">
        <v>274</v>
      </c>
      <c r="I550" s="4">
        <v>4.4252569689299204</v>
      </c>
      <c r="J550" s="1">
        <v>544</v>
      </c>
      <c r="K550" s="6">
        <v>0.45600000000000002</v>
      </c>
    </row>
    <row r="551" spans="1:11" x14ac:dyDescent="0.25">
      <c r="A551">
        <v>-0.58043860989415563</v>
      </c>
      <c r="C551">
        <f t="shared" si="8"/>
        <v>31.627444751873011</v>
      </c>
      <c r="H551" s="1">
        <v>498</v>
      </c>
      <c r="I551" s="4">
        <v>4.424521347406345</v>
      </c>
      <c r="J551" s="1">
        <v>545</v>
      </c>
      <c r="K551" s="6">
        <v>0.45500000000000002</v>
      </c>
    </row>
    <row r="552" spans="1:11" x14ac:dyDescent="0.25">
      <c r="A552">
        <v>10.36905928641916</v>
      </c>
      <c r="C552">
        <f t="shared" si="8"/>
        <v>28.362756645315571</v>
      </c>
      <c r="H552" s="1">
        <v>263</v>
      </c>
      <c r="I552" s="4">
        <v>4.4175036066922759</v>
      </c>
      <c r="J552" s="1">
        <v>546</v>
      </c>
      <c r="K552" s="6">
        <v>0.45400000000000001</v>
      </c>
    </row>
    <row r="553" spans="1:11" x14ac:dyDescent="0.25">
      <c r="A553">
        <v>-1.860930375666227</v>
      </c>
      <c r="C553">
        <f t="shared" si="8"/>
        <v>47.669635575523941</v>
      </c>
      <c r="H553" s="1">
        <v>253</v>
      </c>
      <c r="I553" s="4">
        <v>4.4117952016968331</v>
      </c>
      <c r="J553" s="1">
        <v>547</v>
      </c>
      <c r="K553" s="6">
        <v>0.45300000000000001</v>
      </c>
    </row>
    <row r="554" spans="1:11" x14ac:dyDescent="0.25">
      <c r="A554">
        <v>14.74567470063384</v>
      </c>
      <c r="C554">
        <f t="shared" si="8"/>
        <v>94.134334418628995</v>
      </c>
      <c r="H554" s="1">
        <v>256</v>
      </c>
      <c r="I554" s="4">
        <v>4.4003727090804627</v>
      </c>
      <c r="J554" s="1">
        <v>548</v>
      </c>
      <c r="K554" s="6">
        <v>0.45200000000000001</v>
      </c>
    </row>
    <row r="555" spans="1:11" x14ac:dyDescent="0.25">
      <c r="A555">
        <v>6.1420578730234334</v>
      </c>
      <c r="C555">
        <f t="shared" si="8"/>
        <v>1.2070717753755387</v>
      </c>
      <c r="H555" s="1">
        <v>364</v>
      </c>
      <c r="I555" s="4">
        <v>4.3992793393710077</v>
      </c>
      <c r="J555" s="1">
        <v>549</v>
      </c>
      <c r="K555" s="6">
        <v>0.45100000000000001</v>
      </c>
    </row>
    <row r="556" spans="1:11" x14ac:dyDescent="0.25">
      <c r="A556">
        <v>1.65656081896733</v>
      </c>
      <c r="C556">
        <f t="shared" si="8"/>
        <v>11.470609804781549</v>
      </c>
      <c r="H556" s="1">
        <v>567</v>
      </c>
      <c r="I556" s="4">
        <v>4.3985496244306761</v>
      </c>
      <c r="J556" s="1">
        <v>550</v>
      </c>
      <c r="K556" s="6">
        <v>0.45</v>
      </c>
    </row>
    <row r="557" spans="1:11" x14ac:dyDescent="0.25">
      <c r="A557">
        <v>3.4661355516666341</v>
      </c>
      <c r="C557">
        <f t="shared" si="8"/>
        <v>2.4877306183432419</v>
      </c>
      <c r="H557" s="1">
        <v>688</v>
      </c>
      <c r="I557" s="4">
        <v>4.3940842069486639</v>
      </c>
      <c r="J557" s="1">
        <v>551</v>
      </c>
      <c r="K557" s="6">
        <v>0.44900000000000001</v>
      </c>
    </row>
    <row r="558" spans="1:11" x14ac:dyDescent="0.25">
      <c r="A558">
        <v>3.9254308045608171</v>
      </c>
      <c r="C558">
        <f t="shared" si="8"/>
        <v>1.2498320705626715</v>
      </c>
      <c r="H558" s="1">
        <v>99</v>
      </c>
      <c r="I558" s="4">
        <v>4.3879964366637836</v>
      </c>
      <c r="J558" s="1">
        <v>552</v>
      </c>
      <c r="K558" s="6">
        <v>0.44800000000000001</v>
      </c>
    </row>
    <row r="559" spans="1:11" x14ac:dyDescent="0.25">
      <c r="A559">
        <v>9.0087844522071592</v>
      </c>
      <c r="C559">
        <f t="shared" si="8"/>
        <v>15.724355616485676</v>
      </c>
      <c r="H559" s="1">
        <v>283</v>
      </c>
      <c r="I559" s="4">
        <v>4.3873376833536648</v>
      </c>
      <c r="J559" s="1">
        <v>553</v>
      </c>
      <c r="K559" s="6">
        <v>0.44700000000000001</v>
      </c>
    </row>
    <row r="560" spans="1:11" x14ac:dyDescent="0.25">
      <c r="A560">
        <v>5.4424314871590989</v>
      </c>
      <c r="C560">
        <f t="shared" si="8"/>
        <v>0.15923435551222775</v>
      </c>
      <c r="H560" s="1">
        <v>535</v>
      </c>
      <c r="I560" s="4">
        <v>4.3665860751887919</v>
      </c>
      <c r="J560" s="1">
        <v>554</v>
      </c>
      <c r="K560" s="6">
        <v>0.44600000000000001</v>
      </c>
    </row>
    <row r="561" spans="1:11" x14ac:dyDescent="0.25">
      <c r="A561">
        <v>16.216234637499682</v>
      </c>
      <c r="C561">
        <f t="shared" si="8"/>
        <v>124.83246421057284</v>
      </c>
      <c r="H561" s="1">
        <v>173</v>
      </c>
      <c r="I561" s="4">
        <v>4.3615115884761089</v>
      </c>
      <c r="J561" s="1">
        <v>555</v>
      </c>
      <c r="K561" s="6">
        <v>0.44500000000000001</v>
      </c>
    </row>
    <row r="562" spans="1:11" x14ac:dyDescent="0.25">
      <c r="A562">
        <v>2.990687844693499</v>
      </c>
      <c r="C562">
        <f t="shared" si="8"/>
        <v>4.2135848676163752</v>
      </c>
      <c r="H562" s="1">
        <v>66</v>
      </c>
      <c r="I562" s="4">
        <v>4.3572387867176063</v>
      </c>
      <c r="J562" s="1">
        <v>556</v>
      </c>
      <c r="K562" s="6">
        <v>0.44400000000000001</v>
      </c>
    </row>
    <row r="563" spans="1:11" x14ac:dyDescent="0.25">
      <c r="A563">
        <v>8.5107560674513358</v>
      </c>
      <c r="C563">
        <f t="shared" si="8"/>
        <v>12.022629592284659</v>
      </c>
      <c r="H563" s="1">
        <v>379</v>
      </c>
      <c r="I563" s="4">
        <v>4.3568546472665659</v>
      </c>
      <c r="J563" s="1">
        <v>557</v>
      </c>
      <c r="K563" s="6">
        <v>0.443</v>
      </c>
    </row>
    <row r="564" spans="1:11" x14ac:dyDescent="0.25">
      <c r="A564">
        <v>1.584506626192244</v>
      </c>
      <c r="C564">
        <f t="shared" si="8"/>
        <v>11.963872052283651</v>
      </c>
      <c r="H564" s="1">
        <v>751</v>
      </c>
      <c r="I564" s="4">
        <v>4.3557183673896116</v>
      </c>
      <c r="J564" s="1">
        <v>558</v>
      </c>
      <c r="K564" s="6">
        <v>0.442</v>
      </c>
    </row>
    <row r="565" spans="1:11" x14ac:dyDescent="0.25">
      <c r="A565">
        <v>7.6625803564164876</v>
      </c>
      <c r="C565">
        <f t="shared" si="8"/>
        <v>6.8601597446295379</v>
      </c>
      <c r="H565" s="1">
        <v>965</v>
      </c>
      <c r="I565" s="4">
        <v>4.3474191607726667</v>
      </c>
      <c r="J565" s="1">
        <v>559</v>
      </c>
      <c r="K565" s="6">
        <v>0.441</v>
      </c>
    </row>
    <row r="566" spans="1:11" x14ac:dyDescent="0.25">
      <c r="A566">
        <v>5.0461776892026533</v>
      </c>
      <c r="C566">
        <f t="shared" si="8"/>
        <v>7.7729369847242412E-6</v>
      </c>
      <c r="H566" s="1">
        <v>329</v>
      </c>
      <c r="I566" s="4">
        <v>4.3350363908827916</v>
      </c>
      <c r="J566" s="1">
        <v>560</v>
      </c>
      <c r="K566" s="6">
        <v>0.44</v>
      </c>
    </row>
    <row r="567" spans="1:11" x14ac:dyDescent="0.25">
      <c r="A567">
        <v>2.1922699399011538</v>
      </c>
      <c r="C567">
        <f t="shared" si="8"/>
        <v>8.1288838320311463</v>
      </c>
      <c r="H567" s="1">
        <v>176</v>
      </c>
      <c r="I567" s="4">
        <v>4.3091975093709376</v>
      </c>
      <c r="J567" s="1">
        <v>561</v>
      </c>
      <c r="K567" s="6">
        <v>0.439</v>
      </c>
    </row>
    <row r="568" spans="1:11" x14ac:dyDescent="0.25">
      <c r="A568">
        <v>4.3985496244306761</v>
      </c>
      <c r="C568">
        <f t="shared" si="8"/>
        <v>0.41581871075770016</v>
      </c>
      <c r="H568" s="1">
        <v>39</v>
      </c>
      <c r="I568" s="4">
        <v>4.301960879737897</v>
      </c>
      <c r="J568" s="1">
        <v>562</v>
      </c>
      <c r="K568" s="6">
        <v>0.438</v>
      </c>
    </row>
    <row r="569" spans="1:11" x14ac:dyDescent="0.25">
      <c r="A569">
        <v>2.9496103667047011</v>
      </c>
      <c r="C569">
        <f t="shared" si="8"/>
        <v>4.3839118565884352</v>
      </c>
      <c r="H569" s="1">
        <v>281</v>
      </c>
      <c r="I569" s="4">
        <v>4.2991853723783624</v>
      </c>
      <c r="J569" s="1">
        <v>563</v>
      </c>
      <c r="K569" s="6">
        <v>0.437</v>
      </c>
    </row>
    <row r="570" spans="1:11" x14ac:dyDescent="0.25">
      <c r="A570">
        <v>2.5490124570665622</v>
      </c>
      <c r="C570">
        <f t="shared" si="8"/>
        <v>6.2219177824753586</v>
      </c>
      <c r="H570" s="1">
        <v>894</v>
      </c>
      <c r="I570" s="4">
        <v>4.2850493796116256</v>
      </c>
      <c r="J570" s="1">
        <v>564</v>
      </c>
      <c r="K570" s="6">
        <v>0.436</v>
      </c>
    </row>
    <row r="571" spans="1:11" x14ac:dyDescent="0.25">
      <c r="A571">
        <v>-3.5697927158429561</v>
      </c>
      <c r="C571">
        <f t="shared" si="8"/>
        <v>74.186911164260081</v>
      </c>
      <c r="H571" s="1">
        <v>841</v>
      </c>
      <c r="I571" s="4">
        <v>4.2560770040785973</v>
      </c>
      <c r="J571" s="1">
        <v>565</v>
      </c>
      <c r="K571" s="6">
        <v>0.435</v>
      </c>
    </row>
    <row r="572" spans="1:11" x14ac:dyDescent="0.25">
      <c r="A572">
        <v>8.8303258486388092</v>
      </c>
      <c r="C572">
        <f t="shared" si="8"/>
        <v>14.340885466116221</v>
      </c>
      <c r="H572" s="1">
        <v>741</v>
      </c>
      <c r="I572" s="4">
        <v>4.2551121255337012</v>
      </c>
      <c r="J572" s="1">
        <v>566</v>
      </c>
      <c r="K572" s="6">
        <v>0.434</v>
      </c>
    </row>
    <row r="573" spans="1:11" x14ac:dyDescent="0.25">
      <c r="A573">
        <v>6.283997449660605</v>
      </c>
      <c r="C573">
        <f t="shared" si="8"/>
        <v>1.5391076121868275</v>
      </c>
      <c r="H573" s="1">
        <v>406</v>
      </c>
      <c r="I573" s="4">
        <v>4.2455012543445232</v>
      </c>
      <c r="J573" s="1">
        <v>567</v>
      </c>
      <c r="K573" s="6">
        <v>0.433</v>
      </c>
    </row>
    <row r="574" spans="1:11" x14ac:dyDescent="0.25">
      <c r="A574">
        <v>1.101559741727431</v>
      </c>
      <c r="C574">
        <f t="shared" si="8"/>
        <v>15.538023344731105</v>
      </c>
      <c r="H574" s="1">
        <v>648</v>
      </c>
      <c r="I574" s="4">
        <v>4.2411750817072589</v>
      </c>
      <c r="J574" s="1">
        <v>568</v>
      </c>
      <c r="K574" s="6">
        <v>0.432</v>
      </c>
    </row>
    <row r="575" spans="1:11" x14ac:dyDescent="0.25">
      <c r="A575">
        <v>1.1849541556829259</v>
      </c>
      <c r="C575">
        <f t="shared" si="8"/>
        <v>14.887524776036413</v>
      </c>
      <c r="H575" s="1">
        <v>51</v>
      </c>
      <c r="I575" s="4">
        <v>4.2353134138827286</v>
      </c>
      <c r="J575" s="1">
        <v>569</v>
      </c>
      <c r="K575" s="6">
        <v>0.43099999999999999</v>
      </c>
    </row>
    <row r="576" spans="1:11" x14ac:dyDescent="0.25">
      <c r="A576">
        <v>4.7063063128720053</v>
      </c>
      <c r="C576">
        <f t="shared" si="8"/>
        <v>0.11362520344665197</v>
      </c>
      <c r="H576" s="1">
        <v>463</v>
      </c>
      <c r="I576" s="4">
        <v>4.1999039441747339</v>
      </c>
      <c r="J576" s="1">
        <v>570</v>
      </c>
      <c r="K576" s="6">
        <v>0.43</v>
      </c>
    </row>
    <row r="577" spans="1:11" x14ac:dyDescent="0.25">
      <c r="A577">
        <v>10.383557759584001</v>
      </c>
      <c r="C577">
        <f t="shared" si="8"/>
        <v>28.517395006483298</v>
      </c>
      <c r="H577" s="1">
        <v>83</v>
      </c>
      <c r="I577" s="4">
        <v>4.1909892165211238</v>
      </c>
      <c r="J577" s="1">
        <v>571</v>
      </c>
      <c r="K577" s="6">
        <v>0.42899999999999999</v>
      </c>
    </row>
    <row r="578" spans="1:11" x14ac:dyDescent="0.25">
      <c r="A578">
        <v>6.1068341397036576</v>
      </c>
      <c r="C578">
        <f t="shared" si="8"/>
        <v>1.1309140966255016</v>
      </c>
      <c r="H578" s="1">
        <v>101</v>
      </c>
      <c r="I578" s="4">
        <v>4.1858204197810318</v>
      </c>
      <c r="J578" s="1">
        <v>572</v>
      </c>
      <c r="K578" s="6">
        <v>0.42799999999999999</v>
      </c>
    </row>
    <row r="579" spans="1:11" x14ac:dyDescent="0.25">
      <c r="A579">
        <v>6.6240596999076766</v>
      </c>
      <c r="C579">
        <f t="shared" si="8"/>
        <v>2.4985176787648733</v>
      </c>
      <c r="H579" s="1">
        <v>327</v>
      </c>
      <c r="I579" s="4">
        <v>4.1641878518526134</v>
      </c>
      <c r="J579" s="1">
        <v>573</v>
      </c>
      <c r="K579" s="6">
        <v>0.42699999999999999</v>
      </c>
    </row>
    <row r="580" spans="1:11" x14ac:dyDescent="0.25">
      <c r="A580">
        <v>7.5377504216950033</v>
      </c>
      <c r="C580">
        <f t="shared" ref="C580:C643" si="9">(A580-$N$8)^2</f>
        <v>6.2218354575233628</v>
      </c>
      <c r="H580" s="1">
        <v>313</v>
      </c>
      <c r="I580" s="4">
        <v>4.159626627911992</v>
      </c>
      <c r="J580" s="1">
        <v>574</v>
      </c>
      <c r="K580" s="6">
        <v>0.42599999999999999</v>
      </c>
    </row>
    <row r="581" spans="1:11" x14ac:dyDescent="0.25">
      <c r="A581">
        <v>6.204743697934747</v>
      </c>
      <c r="C581">
        <f t="shared" si="9"/>
        <v>1.3487431306758584</v>
      </c>
      <c r="H581" s="1">
        <v>810</v>
      </c>
      <c r="I581" s="4">
        <v>4.1383901597485488</v>
      </c>
      <c r="J581" s="1">
        <v>575</v>
      </c>
      <c r="K581" s="6">
        <v>0.42499999999999999</v>
      </c>
    </row>
    <row r="582" spans="1:11" x14ac:dyDescent="0.25">
      <c r="A582">
        <v>4.9420500203052784</v>
      </c>
      <c r="C582">
        <f t="shared" si="9"/>
        <v>1.0269728747224512E-2</v>
      </c>
      <c r="H582" s="1">
        <v>833</v>
      </c>
      <c r="I582" s="4">
        <v>4.1247934158093136</v>
      </c>
      <c r="J582" s="1">
        <v>576</v>
      </c>
      <c r="K582" s="6">
        <v>0.42399999999999999</v>
      </c>
    </row>
    <row r="583" spans="1:11" x14ac:dyDescent="0.25">
      <c r="A583">
        <v>6.4428848890573747</v>
      </c>
      <c r="C583">
        <f t="shared" si="9"/>
        <v>1.9585868108949405</v>
      </c>
      <c r="H583" s="1">
        <v>121</v>
      </c>
      <c r="I583" s="4">
        <v>4.1178084140196676</v>
      </c>
      <c r="J583" s="1">
        <v>577</v>
      </c>
      <c r="K583" s="6">
        <v>0.42299999999999999</v>
      </c>
    </row>
    <row r="584" spans="1:11" x14ac:dyDescent="0.25">
      <c r="A584">
        <v>1.0498870884781819</v>
      </c>
      <c r="C584">
        <f t="shared" si="9"/>
        <v>15.948063032041727</v>
      </c>
      <c r="H584" s="1">
        <v>417</v>
      </c>
      <c r="I584" s="4">
        <v>4.1125760635337052</v>
      </c>
      <c r="J584" s="1">
        <v>578</v>
      </c>
      <c r="K584" s="6">
        <v>0.42199999999999999</v>
      </c>
    </row>
    <row r="585" spans="1:11" x14ac:dyDescent="0.25">
      <c r="A585">
        <v>5.4203198175050584</v>
      </c>
      <c r="C585">
        <f t="shared" si="9"/>
        <v>0.14207632067362089</v>
      </c>
      <c r="H585" s="1">
        <v>16</v>
      </c>
      <c r="I585" s="4">
        <v>4.1121779480737422</v>
      </c>
      <c r="J585" s="1">
        <v>579</v>
      </c>
      <c r="K585" s="6">
        <v>0.42099999999999999</v>
      </c>
    </row>
    <row r="586" spans="1:11" x14ac:dyDescent="0.25">
      <c r="A586">
        <v>6.5200559357983234</v>
      </c>
      <c r="C586">
        <f t="shared" si="9"/>
        <v>2.1805432001192977</v>
      </c>
      <c r="H586" s="1">
        <v>587</v>
      </c>
      <c r="I586" s="4">
        <v>4.1060528652859416</v>
      </c>
      <c r="J586" s="1">
        <v>580</v>
      </c>
      <c r="K586" s="6">
        <v>0.42</v>
      </c>
    </row>
    <row r="587" spans="1:11" x14ac:dyDescent="0.25">
      <c r="A587">
        <v>9.5584641326973649</v>
      </c>
      <c r="C587">
        <f t="shared" si="9"/>
        <v>20.385897218938069</v>
      </c>
      <c r="H587" s="1">
        <v>682</v>
      </c>
      <c r="I587" s="4">
        <v>4.089408715460932</v>
      </c>
      <c r="J587" s="1">
        <v>581</v>
      </c>
      <c r="K587" s="6">
        <v>0.41899999999999998</v>
      </c>
    </row>
    <row r="588" spans="1:11" x14ac:dyDescent="0.25">
      <c r="A588">
        <v>4.1060528652859416</v>
      </c>
      <c r="C588">
        <f t="shared" si="9"/>
        <v>0.87860032382883313</v>
      </c>
      <c r="H588" s="1">
        <v>542</v>
      </c>
      <c r="I588" s="4">
        <v>4.088763192744417</v>
      </c>
      <c r="J588" s="1">
        <v>582</v>
      </c>
      <c r="K588" s="6">
        <v>0.41799999999999998</v>
      </c>
    </row>
    <row r="589" spans="1:11" x14ac:dyDescent="0.25">
      <c r="A589">
        <v>6.9303656345349749</v>
      </c>
      <c r="C589">
        <f t="shared" si="9"/>
        <v>3.5606782135147244</v>
      </c>
      <c r="H589" s="1">
        <v>308</v>
      </c>
      <c r="I589" s="4">
        <v>4.0755134261866601</v>
      </c>
      <c r="J589" s="1">
        <v>583</v>
      </c>
      <c r="K589" s="6">
        <v>0.41699999999999998</v>
      </c>
    </row>
    <row r="590" spans="1:11" x14ac:dyDescent="0.25">
      <c r="A590">
        <v>7.1398218608011179</v>
      </c>
      <c r="C590">
        <f t="shared" si="9"/>
        <v>4.3950278448379274</v>
      </c>
      <c r="H590" s="1">
        <v>794</v>
      </c>
      <c r="I590" s="4">
        <v>4.0500385334824749</v>
      </c>
      <c r="J590" s="1">
        <v>584</v>
      </c>
      <c r="K590" s="6">
        <v>0.41599999999999998</v>
      </c>
    </row>
    <row r="591" spans="1:11" x14ac:dyDescent="0.25">
      <c r="A591">
        <v>-3.283769646107594</v>
      </c>
      <c r="C591">
        <f t="shared" si="9"/>
        <v>69.341582616597734</v>
      </c>
      <c r="H591" s="1">
        <v>351</v>
      </c>
      <c r="I591" s="4">
        <v>4.034436180853902</v>
      </c>
      <c r="J591" s="1">
        <v>585</v>
      </c>
      <c r="K591" s="6">
        <v>0.41499999999999998</v>
      </c>
    </row>
    <row r="592" spans="1:11" x14ac:dyDescent="0.25">
      <c r="A592">
        <v>4.0081613730070309</v>
      </c>
      <c r="C592">
        <f t="shared" si="9"/>
        <v>1.0716976692581066</v>
      </c>
      <c r="H592" s="1">
        <v>633</v>
      </c>
      <c r="I592" s="4">
        <v>4.0246167566855497</v>
      </c>
      <c r="J592" s="1">
        <v>586</v>
      </c>
      <c r="K592" s="6">
        <v>0.41399999999999998</v>
      </c>
    </row>
    <row r="593" spans="1:11" x14ac:dyDescent="0.25">
      <c r="A593">
        <v>-1.503397899913427</v>
      </c>
      <c r="C593">
        <f t="shared" si="9"/>
        <v>42.86042775347763</v>
      </c>
      <c r="H593" s="1">
        <v>934</v>
      </c>
      <c r="I593" s="4">
        <v>4.0195341320413283</v>
      </c>
      <c r="J593" s="1">
        <v>587</v>
      </c>
      <c r="K593" s="6">
        <v>0.41299999999999998</v>
      </c>
    </row>
    <row r="594" spans="1:11" x14ac:dyDescent="0.25">
      <c r="A594">
        <v>3.8090549904633031</v>
      </c>
      <c r="C594">
        <f t="shared" si="9"/>
        <v>1.5235821516178449</v>
      </c>
      <c r="H594" s="1">
        <v>591</v>
      </c>
      <c r="I594" s="4">
        <v>4.0081613730070309</v>
      </c>
      <c r="J594" s="1">
        <v>588</v>
      </c>
      <c r="K594" s="6">
        <v>0.41199999999999998</v>
      </c>
    </row>
    <row r="595" spans="1:11" x14ac:dyDescent="0.25">
      <c r="A595">
        <v>0.55154844035138151</v>
      </c>
      <c r="C595">
        <f t="shared" si="9"/>
        <v>20.176637816184304</v>
      </c>
      <c r="H595" s="1">
        <v>748</v>
      </c>
      <c r="I595" s="4">
        <v>4.0062549016412241</v>
      </c>
      <c r="J595" s="1">
        <v>589</v>
      </c>
      <c r="K595" s="6">
        <v>0.41099999999999998</v>
      </c>
    </row>
    <row r="596" spans="1:11" x14ac:dyDescent="0.25">
      <c r="A596">
        <v>5.8075785481264948</v>
      </c>
      <c r="C596">
        <f t="shared" si="9"/>
        <v>0.58398461018044023</v>
      </c>
      <c r="H596" s="1">
        <v>331</v>
      </c>
      <c r="I596" s="4">
        <v>3.9966891926898631</v>
      </c>
      <c r="J596" s="1">
        <v>590</v>
      </c>
      <c r="K596" s="6">
        <v>0.41</v>
      </c>
    </row>
    <row r="597" spans="1:11" x14ac:dyDescent="0.25">
      <c r="A597">
        <v>11.05978302981873</v>
      </c>
      <c r="C597">
        <f t="shared" si="9"/>
        <v>36.196988813870789</v>
      </c>
      <c r="H597" s="1">
        <v>955</v>
      </c>
      <c r="I597" s="4">
        <v>3.946745274860477</v>
      </c>
      <c r="J597" s="1">
        <v>591</v>
      </c>
      <c r="K597" s="6">
        <v>0.40899999999999997</v>
      </c>
    </row>
    <row r="598" spans="1:11" x14ac:dyDescent="0.25">
      <c r="A598">
        <v>8.7696789177781511</v>
      </c>
      <c r="C598">
        <f t="shared" si="9"/>
        <v>13.885231405621541</v>
      </c>
      <c r="H598" s="1">
        <v>514</v>
      </c>
      <c r="I598" s="4">
        <v>3.946317127575921</v>
      </c>
      <c r="J598" s="1">
        <v>592</v>
      </c>
      <c r="K598" s="6">
        <v>0.40799999999999997</v>
      </c>
    </row>
    <row r="599" spans="1:11" x14ac:dyDescent="0.25">
      <c r="A599">
        <v>9.3886375398314286</v>
      </c>
      <c r="C599">
        <f t="shared" si="9"/>
        <v>18.881178872460303</v>
      </c>
      <c r="H599" s="1">
        <v>711</v>
      </c>
      <c r="I599" s="4">
        <v>3.9322667050927089</v>
      </c>
      <c r="J599" s="1">
        <v>593</v>
      </c>
      <c r="K599" s="6">
        <v>0.40699999999999997</v>
      </c>
    </row>
    <row r="600" spans="1:11" x14ac:dyDescent="0.25">
      <c r="A600">
        <v>2.0099263562557521</v>
      </c>
      <c r="C600">
        <f t="shared" si="9"/>
        <v>9.2018997999662435</v>
      </c>
      <c r="H600" s="1">
        <v>788</v>
      </c>
      <c r="I600" s="4">
        <v>3.9287429194056389</v>
      </c>
      <c r="J600" s="1">
        <v>594</v>
      </c>
      <c r="K600" s="6">
        <v>0.40600000000000003</v>
      </c>
    </row>
    <row r="601" spans="1:11" x14ac:dyDescent="0.25">
      <c r="A601">
        <v>1.1748575687478719</v>
      </c>
      <c r="C601">
        <f t="shared" si="9"/>
        <v>14.96554077672452</v>
      </c>
      <c r="H601" s="1">
        <v>557</v>
      </c>
      <c r="I601" s="4">
        <v>3.9254308045608171</v>
      </c>
      <c r="J601" s="1">
        <v>595</v>
      </c>
      <c r="K601" s="6">
        <v>0.40500000000000003</v>
      </c>
    </row>
    <row r="602" spans="1:11" x14ac:dyDescent="0.25">
      <c r="A602">
        <v>5.4009988734304661</v>
      </c>
      <c r="C602">
        <f t="shared" si="9"/>
        <v>0.12788432774425121</v>
      </c>
      <c r="H602" s="1">
        <v>255</v>
      </c>
      <c r="I602" s="4">
        <v>3.9215577908706938</v>
      </c>
      <c r="J602" s="1">
        <v>596</v>
      </c>
      <c r="K602" s="6">
        <v>0.40400000000000003</v>
      </c>
    </row>
    <row r="603" spans="1:11" x14ac:dyDescent="0.25">
      <c r="A603">
        <v>1.727269193868018</v>
      </c>
      <c r="C603">
        <f t="shared" si="9"/>
        <v>10.996655147922581</v>
      </c>
      <c r="H603" s="1">
        <v>363</v>
      </c>
      <c r="I603" s="4">
        <v>3.906118073618106</v>
      </c>
      <c r="J603" s="1">
        <v>597</v>
      </c>
      <c r="K603" s="6">
        <v>0.40300000000000002</v>
      </c>
    </row>
    <row r="604" spans="1:11" x14ac:dyDescent="0.25">
      <c r="A604">
        <v>8.652941164516017</v>
      </c>
      <c r="C604">
        <f t="shared" si="9"/>
        <v>13.028861843854383</v>
      </c>
      <c r="H604" s="1">
        <v>926</v>
      </c>
      <c r="I604" s="4">
        <v>3.8883263072413952</v>
      </c>
      <c r="J604" s="1">
        <v>598</v>
      </c>
      <c r="K604" s="6">
        <v>0.40200000000000002</v>
      </c>
    </row>
    <row r="605" spans="1:11" x14ac:dyDescent="0.25">
      <c r="A605">
        <v>9.6450412898400906</v>
      </c>
      <c r="C605">
        <f t="shared" si="9"/>
        <v>21.175197442070228</v>
      </c>
      <c r="H605" s="1">
        <v>502</v>
      </c>
      <c r="I605" s="4">
        <v>3.8732651563439959</v>
      </c>
      <c r="J605" s="1">
        <v>599</v>
      </c>
      <c r="K605" s="6">
        <v>0.40100000000000002</v>
      </c>
    </row>
    <row r="606" spans="1:11" x14ac:dyDescent="0.25">
      <c r="A606">
        <v>9.6304449894439017</v>
      </c>
      <c r="C606">
        <f t="shared" si="9"/>
        <v>21.041076315929196</v>
      </c>
      <c r="H606" s="1">
        <v>781</v>
      </c>
      <c r="I606" s="4">
        <v>3.8677520433944439</v>
      </c>
      <c r="J606" s="1">
        <v>600</v>
      </c>
      <c r="K606" s="6">
        <v>0.4</v>
      </c>
    </row>
    <row r="607" spans="1:11" x14ac:dyDescent="0.25">
      <c r="A607">
        <v>3.542162988840845</v>
      </c>
      <c r="C607">
        <f t="shared" si="9"/>
        <v>2.2536816096566494</v>
      </c>
      <c r="H607" s="1">
        <v>153</v>
      </c>
      <c r="I607" s="4">
        <v>3.8440237788749618</v>
      </c>
      <c r="J607" s="1">
        <v>601</v>
      </c>
      <c r="K607" s="6">
        <v>0.39900000000000002</v>
      </c>
    </row>
    <row r="608" spans="1:11" x14ac:dyDescent="0.25">
      <c r="A608">
        <v>3.3465009464559561</v>
      </c>
      <c r="C608">
        <f t="shared" si="9"/>
        <v>2.8794314095302465</v>
      </c>
      <c r="H608" s="1">
        <v>500</v>
      </c>
      <c r="I608" s="4">
        <v>3.8295232519478648</v>
      </c>
      <c r="J608" s="1">
        <v>602</v>
      </c>
      <c r="K608" s="6">
        <v>0.39800000000000002</v>
      </c>
    </row>
    <row r="609" spans="1:11" x14ac:dyDescent="0.25">
      <c r="A609">
        <v>0.55923072448565758</v>
      </c>
      <c r="C609">
        <f t="shared" si="9"/>
        <v>20.107681632135019</v>
      </c>
      <c r="H609" s="1">
        <v>668</v>
      </c>
      <c r="I609" s="4">
        <v>3.8282952052565959</v>
      </c>
      <c r="J609" s="1">
        <v>603</v>
      </c>
      <c r="K609" s="6">
        <v>0.39700000000000002</v>
      </c>
    </row>
    <row r="610" spans="1:11" x14ac:dyDescent="0.25">
      <c r="A610">
        <v>1.690062373378457</v>
      </c>
      <c r="C610">
        <f t="shared" si="9"/>
        <v>11.244804095490485</v>
      </c>
      <c r="H610" s="1">
        <v>963</v>
      </c>
      <c r="I610" s="4">
        <v>3.818448139650469</v>
      </c>
      <c r="J610" s="1">
        <v>604</v>
      </c>
      <c r="K610" s="6">
        <v>0.39600000000000002</v>
      </c>
    </row>
    <row r="611" spans="1:11" x14ac:dyDescent="0.25">
      <c r="A611">
        <v>2.727767609925809</v>
      </c>
      <c r="C611">
        <f t="shared" si="9"/>
        <v>5.3621056198610768</v>
      </c>
      <c r="H611" s="1">
        <v>280</v>
      </c>
      <c r="I611" s="4">
        <v>3.8181380599481178</v>
      </c>
      <c r="J611" s="1">
        <v>605</v>
      </c>
      <c r="K611" s="6">
        <v>0.39500000000000002</v>
      </c>
    </row>
    <row r="612" spans="1:11" x14ac:dyDescent="0.25">
      <c r="A612">
        <v>1.6883738216468289</v>
      </c>
      <c r="C612">
        <f t="shared" si="9"/>
        <v>11.256131479993385</v>
      </c>
      <c r="H612" s="1">
        <v>593</v>
      </c>
      <c r="I612" s="4">
        <v>3.8090549904633031</v>
      </c>
      <c r="J612" s="1">
        <v>606</v>
      </c>
      <c r="K612" s="6">
        <v>0.39400000000000002</v>
      </c>
    </row>
    <row r="613" spans="1:11" x14ac:dyDescent="0.25">
      <c r="A613">
        <v>3.5100243359754129</v>
      </c>
      <c r="C613">
        <f t="shared" si="9"/>
        <v>2.3512093103360154</v>
      </c>
      <c r="H613" s="1">
        <v>715</v>
      </c>
      <c r="I613" s="4">
        <v>3.7946892048709571</v>
      </c>
      <c r="J613" s="1">
        <v>607</v>
      </c>
      <c r="K613" s="6">
        <v>0.39300000000000002</v>
      </c>
    </row>
    <row r="614" spans="1:11" x14ac:dyDescent="0.25">
      <c r="A614">
        <v>4.6061716205246901</v>
      </c>
      <c r="C614">
        <f t="shared" si="9"/>
        <v>0.19115964067863378</v>
      </c>
      <c r="H614" s="1">
        <v>670</v>
      </c>
      <c r="I614" s="4">
        <v>3.778949635501105</v>
      </c>
      <c r="J614" s="1">
        <v>608</v>
      </c>
      <c r="K614" s="6">
        <v>0.39200000000000002</v>
      </c>
    </row>
    <row r="615" spans="1:11" x14ac:dyDescent="0.25">
      <c r="A615">
        <v>2.6533454880806122</v>
      </c>
      <c r="C615">
        <f t="shared" si="9"/>
        <v>5.7123112893310211</v>
      </c>
      <c r="H615" s="1">
        <v>230</v>
      </c>
      <c r="I615" s="4">
        <v>3.762732441264423</v>
      </c>
      <c r="J615" s="1">
        <v>609</v>
      </c>
      <c r="K615" s="6">
        <v>0.39100000000000001</v>
      </c>
    </row>
    <row r="616" spans="1:11" x14ac:dyDescent="0.25">
      <c r="A616">
        <v>2.3311946479836618</v>
      </c>
      <c r="C616">
        <f t="shared" si="9"/>
        <v>7.3560019484374211</v>
      </c>
      <c r="H616" s="1">
        <v>378</v>
      </c>
      <c r="I616" s="4">
        <v>3.7471196474823598</v>
      </c>
      <c r="J616" s="1">
        <v>610</v>
      </c>
      <c r="K616" s="6">
        <v>0.39</v>
      </c>
    </row>
    <row r="617" spans="1:11" x14ac:dyDescent="0.25">
      <c r="A617">
        <v>-0.8897434960814854</v>
      </c>
      <c r="C617">
        <f t="shared" si="9"/>
        <v>35.202069409249098</v>
      </c>
      <c r="H617" s="1">
        <v>723</v>
      </c>
      <c r="I617" s="4">
        <v>3.7194695931384349</v>
      </c>
      <c r="J617" s="1">
        <v>611</v>
      </c>
      <c r="K617" s="6">
        <v>0.38900000000000001</v>
      </c>
    </row>
    <row r="618" spans="1:11" x14ac:dyDescent="0.25">
      <c r="A618">
        <v>6.6636491620033844</v>
      </c>
      <c r="C618">
        <f t="shared" si="9"/>
        <v>2.6252407551235413</v>
      </c>
      <c r="H618" s="1">
        <v>144</v>
      </c>
      <c r="I618" s="4">
        <v>3.697013567570524</v>
      </c>
      <c r="J618" s="1">
        <v>612</v>
      </c>
      <c r="K618" s="6">
        <v>0.38800000000000001</v>
      </c>
    </row>
    <row r="619" spans="1:11" x14ac:dyDescent="0.25">
      <c r="A619">
        <v>1.254156158470334</v>
      </c>
      <c r="C619">
        <f t="shared" si="9"/>
        <v>14.358290759960742</v>
      </c>
      <c r="H619" s="1">
        <v>404</v>
      </c>
      <c r="I619" s="4">
        <v>3.6704643041415639</v>
      </c>
      <c r="J619" s="1">
        <v>613</v>
      </c>
      <c r="K619" s="6">
        <v>0.38700000000000001</v>
      </c>
    </row>
    <row r="620" spans="1:11" x14ac:dyDescent="0.25">
      <c r="A620">
        <v>5.3913700519154553</v>
      </c>
      <c r="C620">
        <f t="shared" si="9"/>
        <v>0.12109033195813108</v>
      </c>
      <c r="H620" s="1">
        <v>464</v>
      </c>
      <c r="I620" s="4">
        <v>3.6703803459377089</v>
      </c>
      <c r="J620" s="1">
        <v>614</v>
      </c>
      <c r="K620" s="6">
        <v>0.38600000000000001</v>
      </c>
    </row>
    <row r="621" spans="1:11" x14ac:dyDescent="0.25">
      <c r="A621">
        <v>9.2893587527188046</v>
      </c>
      <c r="C621">
        <f t="shared" si="9"/>
        <v>18.028253277652347</v>
      </c>
      <c r="H621" s="1">
        <v>496</v>
      </c>
      <c r="I621" s="4">
        <v>3.6454043367565649</v>
      </c>
      <c r="J621" s="1">
        <v>615</v>
      </c>
      <c r="K621" s="6">
        <v>0.38500000000000001</v>
      </c>
    </row>
    <row r="622" spans="1:11" x14ac:dyDescent="0.25">
      <c r="A622">
        <v>8.937723259579105</v>
      </c>
      <c r="C622">
        <f t="shared" si="9"/>
        <v>15.165833947561923</v>
      </c>
      <c r="H622" s="1">
        <v>229</v>
      </c>
      <c r="I622" s="4">
        <v>3.630525837063852</v>
      </c>
      <c r="J622" s="1">
        <v>616</v>
      </c>
      <c r="K622" s="6">
        <v>0.38400000000000001</v>
      </c>
    </row>
    <row r="623" spans="1:11" x14ac:dyDescent="0.25">
      <c r="A623">
        <v>0.47556717931339598</v>
      </c>
      <c r="C623">
        <f t="shared" si="9"/>
        <v>20.865002493344733</v>
      </c>
      <c r="H623" s="1">
        <v>700</v>
      </c>
      <c r="I623" s="4">
        <v>3.6141733928795179</v>
      </c>
      <c r="J623" s="1">
        <v>617</v>
      </c>
      <c r="K623" s="6">
        <v>0.38300000000000001</v>
      </c>
    </row>
    <row r="624" spans="1:11" x14ac:dyDescent="0.25">
      <c r="A624">
        <v>-0.34050615283013558</v>
      </c>
      <c r="C624">
        <f t="shared" si="9"/>
        <v>28.986334451405128</v>
      </c>
      <c r="H624" s="1">
        <v>789</v>
      </c>
      <c r="I624" s="4">
        <v>3.6141512655824108</v>
      </c>
      <c r="J624" s="1">
        <v>618</v>
      </c>
      <c r="K624" s="6">
        <v>0.38200000000000001</v>
      </c>
    </row>
    <row r="625" spans="1:11" x14ac:dyDescent="0.25">
      <c r="A625">
        <v>7.251563043296759</v>
      </c>
      <c r="C625">
        <f t="shared" si="9"/>
        <v>4.8760295561749185</v>
      </c>
      <c r="H625" s="1">
        <v>307</v>
      </c>
      <c r="I625" s="4">
        <v>3.595324174107053</v>
      </c>
      <c r="J625" s="1">
        <v>619</v>
      </c>
      <c r="K625" s="6">
        <v>0.38100000000000001</v>
      </c>
    </row>
    <row r="626" spans="1:11" x14ac:dyDescent="0.25">
      <c r="A626">
        <v>8.2690152690149787</v>
      </c>
      <c r="C626">
        <f t="shared" si="9"/>
        <v>10.404660373023152</v>
      </c>
      <c r="H626" s="1">
        <v>328</v>
      </c>
      <c r="I626" s="4">
        <v>3.589300388554983</v>
      </c>
      <c r="J626" s="1">
        <v>620</v>
      </c>
      <c r="K626" s="6">
        <v>0.38</v>
      </c>
    </row>
    <row r="627" spans="1:11" x14ac:dyDescent="0.25">
      <c r="A627">
        <v>-0.50197441026396028</v>
      </c>
      <c r="C627">
        <f t="shared" si="9"/>
        <v>30.751063009606632</v>
      </c>
      <c r="H627" s="1">
        <v>627</v>
      </c>
      <c r="I627" s="4">
        <v>3.577346483572565</v>
      </c>
      <c r="J627" s="1">
        <v>621</v>
      </c>
      <c r="K627" s="6">
        <v>0.379</v>
      </c>
    </row>
    <row r="628" spans="1:11" x14ac:dyDescent="0.25">
      <c r="A628">
        <v>3.577346483572565</v>
      </c>
      <c r="C628">
        <f t="shared" si="9"/>
        <v>2.1492826844630621</v>
      </c>
      <c r="H628" s="1">
        <v>896</v>
      </c>
      <c r="I628" s="4">
        <v>3.5691344376120862</v>
      </c>
      <c r="J628" s="1">
        <v>622</v>
      </c>
      <c r="K628" s="6">
        <v>0.378</v>
      </c>
    </row>
    <row r="629" spans="1:11" x14ac:dyDescent="0.25">
      <c r="A629">
        <v>8.802474386280938</v>
      </c>
      <c r="C629">
        <f t="shared" si="9"/>
        <v>14.13071775034938</v>
      </c>
      <c r="H629" s="1">
        <v>978</v>
      </c>
      <c r="I629" s="4">
        <v>3.5601866338609072</v>
      </c>
      <c r="J629" s="1">
        <v>623</v>
      </c>
      <c r="K629" s="6">
        <v>0.377</v>
      </c>
    </row>
    <row r="630" spans="1:11" x14ac:dyDescent="0.25">
      <c r="A630">
        <v>5.4048553078411334</v>
      </c>
      <c r="C630">
        <f t="shared" si="9"/>
        <v>0.13065739254816489</v>
      </c>
      <c r="H630" s="1">
        <v>932</v>
      </c>
      <c r="I630" s="4">
        <v>3.5475894302228972</v>
      </c>
      <c r="J630" s="1">
        <v>624</v>
      </c>
      <c r="K630" s="6">
        <v>0.376</v>
      </c>
    </row>
    <row r="631" spans="1:11" x14ac:dyDescent="0.25">
      <c r="A631">
        <v>1.6044043769738641</v>
      </c>
      <c r="C631">
        <f t="shared" si="9"/>
        <v>11.826619986378654</v>
      </c>
      <c r="H631" s="1">
        <v>606</v>
      </c>
      <c r="I631" s="4">
        <v>3.542162988840845</v>
      </c>
      <c r="J631" s="1">
        <v>625</v>
      </c>
      <c r="K631" s="6">
        <v>0.375</v>
      </c>
    </row>
    <row r="632" spans="1:11" x14ac:dyDescent="0.25">
      <c r="A632">
        <v>5.5206118261067907</v>
      </c>
      <c r="C632">
        <f t="shared" si="9"/>
        <v>0.22774096675054578</v>
      </c>
      <c r="H632" s="1">
        <v>392</v>
      </c>
      <c r="I632" s="4">
        <v>3.5294319475997429</v>
      </c>
      <c r="J632" s="1">
        <v>626</v>
      </c>
      <c r="K632" s="6">
        <v>0.374</v>
      </c>
    </row>
    <row r="633" spans="1:11" x14ac:dyDescent="0.25">
      <c r="A633">
        <v>-1.12409713648267</v>
      </c>
      <c r="C633">
        <f t="shared" si="9"/>
        <v>38.037893760520909</v>
      </c>
      <c r="H633" s="1">
        <v>97</v>
      </c>
      <c r="I633" s="4">
        <v>3.527514025908467</v>
      </c>
      <c r="J633" s="1">
        <v>627</v>
      </c>
      <c r="K633" s="6">
        <v>0.373</v>
      </c>
    </row>
    <row r="634" spans="1:11" x14ac:dyDescent="0.25">
      <c r="A634">
        <v>4.0246167566855497</v>
      </c>
      <c r="C634">
        <f t="shared" si="9"/>
        <v>1.0378982905929761</v>
      </c>
      <c r="H634" s="1">
        <v>359</v>
      </c>
      <c r="I634" s="4">
        <v>3.5257636344569891</v>
      </c>
      <c r="J634" s="1">
        <v>628</v>
      </c>
      <c r="K634" s="6">
        <v>0.372</v>
      </c>
    </row>
    <row r="635" spans="1:11" x14ac:dyDescent="0.25">
      <c r="A635">
        <v>-2.294161744176062</v>
      </c>
      <c r="C635">
        <f t="shared" si="9"/>
        <v>53.839661055941079</v>
      </c>
      <c r="H635" s="1">
        <v>422</v>
      </c>
      <c r="I635" s="4">
        <v>3.5135808287456318</v>
      </c>
      <c r="J635" s="1">
        <v>629</v>
      </c>
      <c r="K635" s="6">
        <v>0.371</v>
      </c>
    </row>
    <row r="636" spans="1:11" x14ac:dyDescent="0.25">
      <c r="A636">
        <v>-1.618834318815598</v>
      </c>
      <c r="C636">
        <f t="shared" si="9"/>
        <v>44.385228749778534</v>
      </c>
      <c r="H636" s="1">
        <v>268</v>
      </c>
      <c r="I636" s="4">
        <v>3.511994601445561</v>
      </c>
      <c r="J636" s="1">
        <v>630</v>
      </c>
      <c r="K636" s="6">
        <v>0.37</v>
      </c>
    </row>
    <row r="637" spans="1:11" x14ac:dyDescent="0.25">
      <c r="A637">
        <v>-3.9654835587118722</v>
      </c>
      <c r="C637">
        <f t="shared" si="9"/>
        <v>81.159797219658486</v>
      </c>
      <c r="H637" s="1">
        <v>612</v>
      </c>
      <c r="I637" s="4">
        <v>3.5100243359754129</v>
      </c>
      <c r="J637" s="1">
        <v>631</v>
      </c>
      <c r="K637" s="6">
        <v>0.36899999999999999</v>
      </c>
    </row>
    <row r="638" spans="1:11" x14ac:dyDescent="0.25">
      <c r="A638">
        <v>4.5601099698726841</v>
      </c>
      <c r="C638">
        <f t="shared" si="9"/>
        <v>0.23355928833170159</v>
      </c>
      <c r="H638" s="1">
        <v>401</v>
      </c>
      <c r="I638" s="4">
        <v>3.4942056283187908</v>
      </c>
      <c r="J638" s="1">
        <v>632</v>
      </c>
      <c r="K638" s="6">
        <v>0.36799999999999999</v>
      </c>
    </row>
    <row r="639" spans="1:11" x14ac:dyDescent="0.25">
      <c r="A639">
        <v>6.0096784407153434</v>
      </c>
      <c r="C639">
        <f t="shared" si="9"/>
        <v>0.93371394886853887</v>
      </c>
      <c r="H639" s="1">
        <v>859</v>
      </c>
      <c r="I639" s="4">
        <v>3.4918757823678681</v>
      </c>
      <c r="J639" s="1">
        <v>633</v>
      </c>
      <c r="K639" s="6">
        <v>0.36699999999999999</v>
      </c>
    </row>
    <row r="640" spans="1:11" x14ac:dyDescent="0.25">
      <c r="A640">
        <v>8.7685809595967168</v>
      </c>
      <c r="C640">
        <f t="shared" si="9"/>
        <v>13.877049991646661</v>
      </c>
      <c r="H640" s="1">
        <v>855</v>
      </c>
      <c r="I640" s="4">
        <v>3.4840141797926591</v>
      </c>
      <c r="J640" s="1">
        <v>634</v>
      </c>
      <c r="K640" s="6">
        <v>0.36599999999999999</v>
      </c>
    </row>
    <row r="641" spans="1:11" x14ac:dyDescent="0.25">
      <c r="A641">
        <v>0.1032683905154901</v>
      </c>
      <c r="C641">
        <f t="shared" si="9"/>
        <v>24.404798458173076</v>
      </c>
      <c r="H641" s="1">
        <v>556</v>
      </c>
      <c r="I641" s="4">
        <v>3.4661355516666341</v>
      </c>
      <c r="J641" s="1">
        <v>635</v>
      </c>
      <c r="K641" s="6">
        <v>0.36499999999999999</v>
      </c>
    </row>
    <row r="642" spans="1:11" x14ac:dyDescent="0.25">
      <c r="A642">
        <v>8.2292692290237053</v>
      </c>
      <c r="C642">
        <f t="shared" si="9"/>
        <v>10.14982843423396</v>
      </c>
      <c r="H642" s="1">
        <v>62</v>
      </c>
      <c r="I642" s="4">
        <v>3.4519437970114071</v>
      </c>
      <c r="J642" s="1">
        <v>636</v>
      </c>
      <c r="K642" s="6">
        <v>0.36399999999999999</v>
      </c>
    </row>
    <row r="643" spans="1:11" x14ac:dyDescent="0.25">
      <c r="A643">
        <v>-1.610211446008357</v>
      </c>
      <c r="C643">
        <f t="shared" si="9"/>
        <v>44.270408083223302</v>
      </c>
      <c r="H643" s="1">
        <v>67</v>
      </c>
      <c r="I643" s="4">
        <v>3.430645933842194</v>
      </c>
      <c r="J643" s="1">
        <v>637</v>
      </c>
      <c r="K643" s="6">
        <v>0.36299999999999999</v>
      </c>
    </row>
    <row r="644" spans="1:11" x14ac:dyDescent="0.25">
      <c r="A644">
        <v>-4.1125692600201749</v>
      </c>
      <c r="C644">
        <f t="shared" ref="C644:C707" si="10">(A644-$N$8)^2</f>
        <v>83.831584302892168</v>
      </c>
      <c r="H644" s="1">
        <v>386</v>
      </c>
      <c r="I644" s="4">
        <v>3.391487963459189</v>
      </c>
      <c r="J644" s="1">
        <v>638</v>
      </c>
      <c r="K644" s="6">
        <v>0.36199999999999999</v>
      </c>
    </row>
    <row r="645" spans="1:11" x14ac:dyDescent="0.25">
      <c r="A645">
        <v>-2.1450521639139839</v>
      </c>
      <c r="C645">
        <f t="shared" si="10"/>
        <v>51.673696293726792</v>
      </c>
      <c r="H645" s="1">
        <v>186</v>
      </c>
      <c r="I645" s="4">
        <v>3.364108338971052</v>
      </c>
      <c r="J645" s="1">
        <v>639</v>
      </c>
      <c r="K645" s="6">
        <v>0.36099999999999999</v>
      </c>
    </row>
    <row r="646" spans="1:11" x14ac:dyDescent="0.25">
      <c r="A646">
        <v>10.642473473986939</v>
      </c>
      <c r="C646">
        <f t="shared" si="10"/>
        <v>31.349739214945686</v>
      </c>
      <c r="H646" s="1">
        <v>779</v>
      </c>
      <c r="I646" s="4">
        <v>3.3630789026640859</v>
      </c>
      <c r="J646" s="1">
        <v>640</v>
      </c>
      <c r="K646" s="6">
        <v>0.36</v>
      </c>
    </row>
    <row r="647" spans="1:11" x14ac:dyDescent="0.25">
      <c r="A647">
        <v>11.597605159715499</v>
      </c>
      <c r="C647">
        <f t="shared" si="10"/>
        <v>42.957740417417945</v>
      </c>
      <c r="H647" s="1">
        <v>607</v>
      </c>
      <c r="I647" s="4">
        <v>3.3465009464559561</v>
      </c>
      <c r="J647" s="1">
        <v>641</v>
      </c>
      <c r="K647" s="6">
        <v>0.35899999999999999</v>
      </c>
    </row>
    <row r="648" spans="1:11" x14ac:dyDescent="0.25">
      <c r="A648">
        <v>2.4885147429610992</v>
      </c>
      <c r="C648">
        <f t="shared" si="10"/>
        <v>6.5273859973614625</v>
      </c>
      <c r="H648" s="1">
        <v>527</v>
      </c>
      <c r="I648" s="4">
        <v>3.3233568477520321</v>
      </c>
      <c r="J648" s="1">
        <v>642</v>
      </c>
      <c r="K648" s="6">
        <v>0.35799999999999998</v>
      </c>
    </row>
    <row r="649" spans="1:11" x14ac:dyDescent="0.25">
      <c r="A649">
        <v>4.2411750817072589</v>
      </c>
      <c r="C649">
        <f t="shared" si="10"/>
        <v>0.64354827849755425</v>
      </c>
      <c r="H649" s="1">
        <v>57</v>
      </c>
      <c r="I649" s="4">
        <v>3.3012752946364539</v>
      </c>
      <c r="J649" s="1">
        <v>643</v>
      </c>
      <c r="K649" s="6">
        <v>0.35699999999999998</v>
      </c>
    </row>
    <row r="650" spans="1:11" x14ac:dyDescent="0.25">
      <c r="A650">
        <v>2.0780728862984228</v>
      </c>
      <c r="C650">
        <f t="shared" si="10"/>
        <v>8.7931037490476154</v>
      </c>
      <c r="H650" s="1">
        <v>350</v>
      </c>
      <c r="I650" s="4">
        <v>3.2734313181285879</v>
      </c>
      <c r="J650" s="1">
        <v>644</v>
      </c>
      <c r="K650" s="6">
        <v>0.35599999999999998</v>
      </c>
    </row>
    <row r="651" spans="1:11" x14ac:dyDescent="0.25">
      <c r="A651">
        <v>3.0814357451686072</v>
      </c>
      <c r="C651">
        <f t="shared" si="10"/>
        <v>3.8492632834474962</v>
      </c>
      <c r="H651" s="1">
        <v>520</v>
      </c>
      <c r="I651" s="4">
        <v>3.273011872073472</v>
      </c>
      <c r="J651" s="1">
        <v>645</v>
      </c>
      <c r="K651" s="6">
        <v>0.35499999999999998</v>
      </c>
    </row>
    <row r="652" spans="1:11" x14ac:dyDescent="0.25">
      <c r="A652">
        <v>6.2215874729371574</v>
      </c>
      <c r="C652">
        <f t="shared" si="10"/>
        <v>1.3881500146322687</v>
      </c>
      <c r="H652" s="1">
        <v>345</v>
      </c>
      <c r="I652" s="4">
        <v>3.2692760171604709</v>
      </c>
      <c r="J652" s="1">
        <v>646</v>
      </c>
      <c r="K652" s="6">
        <v>0.35399999999999998</v>
      </c>
    </row>
    <row r="653" spans="1:11" x14ac:dyDescent="0.25">
      <c r="A653">
        <v>5.3610777790032111</v>
      </c>
      <c r="C653">
        <f t="shared" si="10"/>
        <v>0.1009257216017478</v>
      </c>
      <c r="H653" s="1">
        <v>189</v>
      </c>
      <c r="I653" s="4">
        <v>3.2247619897558391</v>
      </c>
      <c r="J653" s="1">
        <v>647</v>
      </c>
      <c r="K653" s="6">
        <v>0.35299999999999998</v>
      </c>
    </row>
    <row r="654" spans="1:11" x14ac:dyDescent="0.25">
      <c r="A654">
        <v>11.29963761738254</v>
      </c>
      <c r="C654">
        <f t="shared" si="10"/>
        <v>39.140638123112907</v>
      </c>
      <c r="H654" s="1">
        <v>87</v>
      </c>
      <c r="I654" s="4">
        <v>3.203787009405282</v>
      </c>
      <c r="J654" s="1">
        <v>648</v>
      </c>
      <c r="K654" s="6">
        <v>0.35199999999999998</v>
      </c>
    </row>
    <row r="655" spans="1:11" x14ac:dyDescent="0.25">
      <c r="A655">
        <v>1.521423110746851</v>
      </c>
      <c r="C655">
        <f t="shared" si="10"/>
        <v>12.404248588621783</v>
      </c>
      <c r="H655" s="1">
        <v>733</v>
      </c>
      <c r="I655" s="4">
        <v>3.1476399305212599</v>
      </c>
      <c r="J655" s="1">
        <v>649</v>
      </c>
      <c r="K655" s="6">
        <v>0.35099999999999998</v>
      </c>
    </row>
    <row r="656" spans="1:11" x14ac:dyDescent="0.25">
      <c r="A656">
        <v>8.9436040708351516</v>
      </c>
      <c r="C656">
        <f t="shared" si="10"/>
        <v>15.211672212879096</v>
      </c>
      <c r="H656" s="1">
        <v>865</v>
      </c>
      <c r="I656" s="4">
        <v>3.1357194424608452</v>
      </c>
      <c r="J656" s="1">
        <v>650</v>
      </c>
      <c r="K656" s="6">
        <v>0.35</v>
      </c>
    </row>
    <row r="657" spans="1:11" x14ac:dyDescent="0.25">
      <c r="A657">
        <v>9.0649785700454402</v>
      </c>
      <c r="C657">
        <f t="shared" si="10"/>
        <v>16.173177116399057</v>
      </c>
      <c r="H657" s="1">
        <v>69</v>
      </c>
      <c r="I657" s="4">
        <v>3.112114803240972</v>
      </c>
      <c r="J657" s="1">
        <v>651</v>
      </c>
      <c r="K657" s="6">
        <v>0.34899999999999998</v>
      </c>
    </row>
    <row r="658" spans="1:11" x14ac:dyDescent="0.25">
      <c r="A658">
        <v>1.390949915395133</v>
      </c>
      <c r="C658">
        <f t="shared" si="10"/>
        <v>13.340316310481546</v>
      </c>
      <c r="H658" s="1">
        <v>929</v>
      </c>
      <c r="I658" s="4">
        <v>3.1108962021178939</v>
      </c>
      <c r="J658" s="1">
        <v>652</v>
      </c>
      <c r="K658" s="6">
        <v>0.34799999999999998</v>
      </c>
    </row>
    <row r="659" spans="1:11" x14ac:dyDescent="0.25">
      <c r="A659">
        <v>19.404633914653971</v>
      </c>
      <c r="C659">
        <f t="shared" si="10"/>
        <v>206.24533566692244</v>
      </c>
      <c r="H659" s="1">
        <v>822</v>
      </c>
      <c r="I659" s="4">
        <v>3.1080596518358221</v>
      </c>
      <c r="J659" s="1">
        <v>653</v>
      </c>
      <c r="K659" s="6">
        <v>0.34699999999999998</v>
      </c>
    </row>
    <row r="660" spans="1:11" x14ac:dyDescent="0.25">
      <c r="A660">
        <v>13.547388393278711</v>
      </c>
      <c r="C660">
        <f t="shared" si="10"/>
        <v>72.317993937529181</v>
      </c>
      <c r="H660" s="1">
        <v>846</v>
      </c>
      <c r="I660" s="4">
        <v>3.104161253695175</v>
      </c>
      <c r="J660" s="1">
        <v>654</v>
      </c>
      <c r="K660" s="6">
        <v>0.34599999999999997</v>
      </c>
    </row>
    <row r="661" spans="1:11" x14ac:dyDescent="0.25">
      <c r="A661">
        <v>8.0796274676357314</v>
      </c>
      <c r="C661">
        <f t="shared" si="10"/>
        <v>9.2187398395443303</v>
      </c>
      <c r="H661" s="1">
        <v>302</v>
      </c>
      <c r="I661" s="4">
        <v>3.096113902658836</v>
      </c>
      <c r="J661" s="1">
        <v>655</v>
      </c>
      <c r="K661" s="6">
        <v>0.34499999999999997</v>
      </c>
    </row>
    <row r="662" spans="1:11" x14ac:dyDescent="0.25">
      <c r="A662">
        <v>1.986027978781115</v>
      </c>
      <c r="C662">
        <f t="shared" si="10"/>
        <v>9.3474606360447723</v>
      </c>
      <c r="H662" s="1">
        <v>396</v>
      </c>
      <c r="I662" s="4">
        <v>3.0836565532870628</v>
      </c>
      <c r="J662" s="1">
        <v>656</v>
      </c>
      <c r="K662" s="6">
        <v>0.34399999999999997</v>
      </c>
    </row>
    <row r="663" spans="1:11" x14ac:dyDescent="0.25">
      <c r="A663">
        <v>10.61685908236494</v>
      </c>
      <c r="C663">
        <f t="shared" si="10"/>
        <v>31.063561062492596</v>
      </c>
      <c r="H663" s="1">
        <v>650</v>
      </c>
      <c r="I663" s="4">
        <v>3.0814357451686072</v>
      </c>
      <c r="J663" s="1">
        <v>657</v>
      </c>
      <c r="K663" s="6">
        <v>0.34300000000000003</v>
      </c>
    </row>
    <row r="664" spans="1:11" x14ac:dyDescent="0.25">
      <c r="A664">
        <v>2.282284238504166</v>
      </c>
      <c r="C664">
        <f t="shared" si="10"/>
        <v>7.6237033168245008</v>
      </c>
      <c r="H664" s="1">
        <v>874</v>
      </c>
      <c r="I664" s="4">
        <v>3.058384920944893</v>
      </c>
      <c r="J664" s="1">
        <v>658</v>
      </c>
      <c r="K664" s="6">
        <v>0.34200000000000003</v>
      </c>
    </row>
    <row r="665" spans="1:11" x14ac:dyDescent="0.25">
      <c r="A665">
        <v>-5.171189845698585</v>
      </c>
      <c r="C665">
        <f t="shared" si="10"/>
        <v>104.33763510052555</v>
      </c>
      <c r="H665" s="1">
        <v>148</v>
      </c>
      <c r="I665" s="4">
        <v>3.0550235170516822</v>
      </c>
      <c r="J665" s="1">
        <v>659</v>
      </c>
      <c r="K665" s="6">
        <v>0.34100000000000003</v>
      </c>
    </row>
    <row r="666" spans="1:11" x14ac:dyDescent="0.25">
      <c r="A666">
        <v>0.99019000556844006</v>
      </c>
      <c r="C666">
        <f t="shared" si="10"/>
        <v>16.428427685611311</v>
      </c>
      <c r="H666" s="1">
        <v>933</v>
      </c>
      <c r="I666" s="4">
        <v>3.0455139512659928</v>
      </c>
      <c r="J666" s="1">
        <v>660</v>
      </c>
      <c r="K666" s="6">
        <v>0.34</v>
      </c>
    </row>
    <row r="667" spans="1:11" x14ac:dyDescent="0.25">
      <c r="A667">
        <v>1.041474023278028</v>
      </c>
      <c r="C667">
        <f t="shared" si="10"/>
        <v>16.015329007242716</v>
      </c>
      <c r="H667" s="1">
        <v>816</v>
      </c>
      <c r="I667" s="4">
        <v>3.0243720887369441</v>
      </c>
      <c r="J667" s="1">
        <v>661</v>
      </c>
      <c r="K667" s="6">
        <v>0.33900000000000002</v>
      </c>
    </row>
    <row r="668" spans="1:11" x14ac:dyDescent="0.25">
      <c r="A668">
        <v>-1.6761816699811629</v>
      </c>
      <c r="C668">
        <f t="shared" si="10"/>
        <v>45.152639268071489</v>
      </c>
      <c r="H668" s="1">
        <v>352</v>
      </c>
      <c r="I668" s="4">
        <v>3.0119436284642709</v>
      </c>
      <c r="J668" s="1">
        <v>662</v>
      </c>
      <c r="K668" s="6">
        <v>0.33800000000000002</v>
      </c>
    </row>
    <row r="669" spans="1:11" x14ac:dyDescent="0.25">
      <c r="A669">
        <v>3.8282952052565959</v>
      </c>
      <c r="C669">
        <f t="shared" si="10"/>
        <v>1.4764546079736049</v>
      </c>
      <c r="H669" s="1">
        <v>412</v>
      </c>
      <c r="I669" s="4">
        <v>3.0045685297631439</v>
      </c>
      <c r="J669" s="1">
        <v>663</v>
      </c>
      <c r="K669" s="6">
        <v>0.33700000000000002</v>
      </c>
    </row>
    <row r="670" spans="1:11" x14ac:dyDescent="0.25">
      <c r="A670">
        <v>4.950477507398328</v>
      </c>
      <c r="C670">
        <f t="shared" si="10"/>
        <v>8.6326737614293488E-3</v>
      </c>
      <c r="H670" s="1">
        <v>561</v>
      </c>
      <c r="I670" s="4">
        <v>2.990687844693499</v>
      </c>
      <c r="J670" s="1">
        <v>664</v>
      </c>
      <c r="K670" s="6">
        <v>0.33600000000000002</v>
      </c>
    </row>
    <row r="671" spans="1:11" x14ac:dyDescent="0.25">
      <c r="A671">
        <v>3.778949635501105</v>
      </c>
      <c r="C671">
        <f t="shared" si="10"/>
        <v>1.5988086525864091</v>
      </c>
      <c r="H671" s="1">
        <v>22</v>
      </c>
      <c r="I671" s="4">
        <v>2.972054806941109</v>
      </c>
      <c r="J671" s="1">
        <v>665</v>
      </c>
      <c r="K671" s="6">
        <v>0.33500000000000002</v>
      </c>
    </row>
    <row r="672" spans="1:11" x14ac:dyDescent="0.25">
      <c r="A672">
        <v>-1.899825027972732</v>
      </c>
      <c r="C672">
        <f t="shared" si="10"/>
        <v>48.208230626271664</v>
      </c>
      <c r="H672" s="1">
        <v>918</v>
      </c>
      <c r="I672" s="4">
        <v>2.9586545031485931</v>
      </c>
      <c r="J672" s="1">
        <v>666</v>
      </c>
      <c r="K672" s="6">
        <v>0.33400000000000002</v>
      </c>
    </row>
    <row r="673" spans="1:11" x14ac:dyDescent="0.25">
      <c r="A673">
        <v>2.3176453481455082</v>
      </c>
      <c r="C673">
        <f t="shared" si="10"/>
        <v>7.4296822196636771</v>
      </c>
      <c r="H673" s="1">
        <v>568</v>
      </c>
      <c r="I673" s="4">
        <v>2.9496103667047011</v>
      </c>
      <c r="J673" s="1">
        <v>667</v>
      </c>
      <c r="K673" s="6">
        <v>0.33300000000000002</v>
      </c>
    </row>
    <row r="674" spans="1:11" x14ac:dyDescent="0.25">
      <c r="A674">
        <v>-4.6224048841769392</v>
      </c>
      <c r="C674">
        <f t="shared" si="10"/>
        <v>93.427584759095822</v>
      </c>
      <c r="H674" s="1">
        <v>399</v>
      </c>
      <c r="I674" s="4">
        <v>2.9475455269090571</v>
      </c>
      <c r="J674" s="1">
        <v>668</v>
      </c>
      <c r="K674" s="6">
        <v>0.33200000000000002</v>
      </c>
    </row>
    <row r="675" spans="1:11" x14ac:dyDescent="0.25">
      <c r="A675">
        <v>-0.18977838493318711</v>
      </c>
      <c r="C675">
        <f t="shared" si="10"/>
        <v>27.386048105322526</v>
      </c>
      <c r="H675" s="1">
        <v>887</v>
      </c>
      <c r="I675" s="4">
        <v>2.9453136226672201</v>
      </c>
      <c r="J675" s="1">
        <v>669</v>
      </c>
      <c r="K675" s="6">
        <v>0.33100000000000002</v>
      </c>
    </row>
    <row r="676" spans="1:11" x14ac:dyDescent="0.25">
      <c r="A676">
        <v>4.4660880123911602</v>
      </c>
      <c r="C676">
        <f t="shared" si="10"/>
        <v>0.33327722750199129</v>
      </c>
      <c r="H676" s="1">
        <v>764</v>
      </c>
      <c r="I676" s="4">
        <v>2.9249038037402308</v>
      </c>
      <c r="J676" s="1">
        <v>670</v>
      </c>
      <c r="K676" s="6">
        <v>0.33</v>
      </c>
    </row>
    <row r="677" spans="1:11" x14ac:dyDescent="0.25">
      <c r="A677">
        <v>7.4515705811777977</v>
      </c>
      <c r="C677">
        <f t="shared" si="10"/>
        <v>5.7993352024146407</v>
      </c>
      <c r="H677" s="1">
        <v>740</v>
      </c>
      <c r="I677" s="4">
        <v>2.915771545650657</v>
      </c>
      <c r="J677" s="1">
        <v>671</v>
      </c>
      <c r="K677" s="6">
        <v>0.32900000000000001</v>
      </c>
    </row>
    <row r="678" spans="1:11" x14ac:dyDescent="0.25">
      <c r="A678">
        <v>5.8059470383605918</v>
      </c>
      <c r="C678">
        <f t="shared" si="10"/>
        <v>0.58149370883600471</v>
      </c>
      <c r="H678" s="1">
        <v>966</v>
      </c>
      <c r="I678" s="4">
        <v>2.9134531356556801</v>
      </c>
      <c r="J678" s="1">
        <v>672</v>
      </c>
      <c r="K678" s="6">
        <v>0.32800000000000001</v>
      </c>
    </row>
    <row r="679" spans="1:11" x14ac:dyDescent="0.25">
      <c r="A679">
        <v>8.8209718819025298</v>
      </c>
      <c r="C679">
        <f t="shared" si="10"/>
        <v>14.270127213097902</v>
      </c>
      <c r="H679" s="1">
        <v>774</v>
      </c>
      <c r="I679" s="4">
        <v>2.899734140204147</v>
      </c>
      <c r="J679" s="1">
        <v>673</v>
      </c>
      <c r="K679" s="6">
        <v>0.32700000000000001</v>
      </c>
    </row>
    <row r="680" spans="1:11" x14ac:dyDescent="0.25">
      <c r="A680">
        <v>6.5294773184310753</v>
      </c>
      <c r="C680">
        <f t="shared" si="10"/>
        <v>2.2084564380063987</v>
      </c>
      <c r="H680" s="1">
        <v>726</v>
      </c>
      <c r="I680" s="4">
        <v>2.8888283357419522</v>
      </c>
      <c r="J680" s="1">
        <v>674</v>
      </c>
      <c r="K680" s="6">
        <v>0.32600000000000001</v>
      </c>
    </row>
    <row r="681" spans="1:11" x14ac:dyDescent="0.25">
      <c r="A681">
        <v>9.2060440640586467</v>
      </c>
      <c r="C681">
        <f t="shared" si="10"/>
        <v>17.327691434033504</v>
      </c>
      <c r="H681" s="1">
        <v>150</v>
      </c>
      <c r="I681" s="4">
        <v>2.845206527806504</v>
      </c>
      <c r="J681" s="1">
        <v>675</v>
      </c>
      <c r="K681" s="6">
        <v>0.32500000000000001</v>
      </c>
    </row>
    <row r="682" spans="1:11" x14ac:dyDescent="0.25">
      <c r="A682">
        <v>7.0652770778006957</v>
      </c>
      <c r="C682">
        <f t="shared" si="10"/>
        <v>4.0880286070842571</v>
      </c>
      <c r="H682" s="1">
        <v>983</v>
      </c>
      <c r="I682" s="4">
        <v>2.834232321901017</v>
      </c>
      <c r="J682" s="1">
        <v>676</v>
      </c>
      <c r="K682" s="6">
        <v>0.32400000000000001</v>
      </c>
    </row>
    <row r="683" spans="1:11" x14ac:dyDescent="0.25">
      <c r="A683">
        <v>4.089408715460932</v>
      </c>
      <c r="C683">
        <f t="shared" si="10"/>
        <v>0.91007970066164789</v>
      </c>
      <c r="H683" s="1">
        <v>730</v>
      </c>
      <c r="I683" s="4">
        <v>2.8080547830072842</v>
      </c>
      <c r="J683" s="1">
        <v>677</v>
      </c>
      <c r="K683" s="6">
        <v>0.32300000000000001</v>
      </c>
    </row>
    <row r="684" spans="1:11" x14ac:dyDescent="0.25">
      <c r="A684">
        <v>-3.5178626945150562</v>
      </c>
      <c r="C684">
        <f t="shared" si="10"/>
        <v>73.295042399254342</v>
      </c>
      <c r="H684" s="1">
        <v>14</v>
      </c>
      <c r="I684" s="4">
        <v>2.7706441872693301</v>
      </c>
      <c r="J684" s="1">
        <v>678</v>
      </c>
      <c r="K684" s="6">
        <v>0.32200000000000001</v>
      </c>
    </row>
    <row r="685" spans="1:11" x14ac:dyDescent="0.25">
      <c r="A685">
        <v>11.736219556693809</v>
      </c>
      <c r="C685">
        <f t="shared" si="10"/>
        <v>44.793971618340919</v>
      </c>
      <c r="H685" s="1">
        <v>444</v>
      </c>
      <c r="I685" s="4">
        <v>2.7435998577409779</v>
      </c>
      <c r="J685" s="1">
        <v>679</v>
      </c>
      <c r="K685" s="6">
        <v>0.32100000000000001</v>
      </c>
    </row>
    <row r="686" spans="1:11" x14ac:dyDescent="0.25">
      <c r="A686">
        <v>-0.35717620476551559</v>
      </c>
      <c r="C686">
        <f t="shared" si="10"/>
        <v>29.166111988681326</v>
      </c>
      <c r="H686" s="1">
        <v>258</v>
      </c>
      <c r="I686" s="4">
        <v>2.737396167312661</v>
      </c>
      <c r="J686" s="1">
        <v>680</v>
      </c>
      <c r="K686" s="6">
        <v>0.32</v>
      </c>
    </row>
    <row r="687" spans="1:11" x14ac:dyDescent="0.25">
      <c r="A687">
        <v>-0.14360270864812369</v>
      </c>
      <c r="C687">
        <f t="shared" si="10"/>
        <v>26.904890148413472</v>
      </c>
      <c r="H687" s="1">
        <v>610</v>
      </c>
      <c r="I687" s="4">
        <v>2.727767609925809</v>
      </c>
      <c r="J687" s="1">
        <v>681</v>
      </c>
      <c r="K687" s="6">
        <v>0.31900000000000001</v>
      </c>
    </row>
    <row r="688" spans="1:11" x14ac:dyDescent="0.25">
      <c r="A688">
        <v>2.1083615155100639</v>
      </c>
      <c r="C688">
        <f t="shared" si="10"/>
        <v>8.6143903877544918</v>
      </c>
      <c r="H688" s="1">
        <v>968</v>
      </c>
      <c r="I688" s="4">
        <v>2.7214463397267949</v>
      </c>
      <c r="J688" s="1">
        <v>682</v>
      </c>
      <c r="K688" s="6">
        <v>0.318</v>
      </c>
    </row>
    <row r="689" spans="1:11" x14ac:dyDescent="0.25">
      <c r="A689">
        <v>4.3940842069486639</v>
      </c>
      <c r="C689">
        <f t="shared" si="10"/>
        <v>0.42159761091889431</v>
      </c>
      <c r="H689" s="1">
        <v>928</v>
      </c>
      <c r="I689" s="4">
        <v>2.717107468626903</v>
      </c>
      <c r="J689" s="1">
        <v>683</v>
      </c>
      <c r="K689" s="6">
        <v>0.317</v>
      </c>
    </row>
    <row r="690" spans="1:11" x14ac:dyDescent="0.25">
      <c r="A690">
        <v>5.0267302227277879</v>
      </c>
      <c r="C690">
        <f t="shared" si="10"/>
        <v>2.7753786514638282E-4</v>
      </c>
      <c r="H690" s="1">
        <v>510</v>
      </c>
      <c r="I690" s="4">
        <v>2.7041935917501569</v>
      </c>
      <c r="J690" s="1">
        <v>684</v>
      </c>
      <c r="K690" s="6">
        <v>0.316</v>
      </c>
    </row>
    <row r="691" spans="1:11" x14ac:dyDescent="0.25">
      <c r="A691">
        <v>1.0351116642710809</v>
      </c>
      <c r="C691">
        <f t="shared" si="10"/>
        <v>16.066292735235141</v>
      </c>
      <c r="H691" s="1">
        <v>758</v>
      </c>
      <c r="I691" s="4">
        <v>2.6849477098887289</v>
      </c>
      <c r="J691" s="1">
        <v>685</v>
      </c>
      <c r="K691" s="6">
        <v>0.315</v>
      </c>
    </row>
    <row r="692" spans="1:11" x14ac:dyDescent="0.25">
      <c r="A692">
        <v>4.8937732501312636</v>
      </c>
      <c r="C692">
        <f t="shared" si="10"/>
        <v>2.238507921687374E-2</v>
      </c>
      <c r="H692" s="1">
        <v>906</v>
      </c>
      <c r="I692" s="4">
        <v>2.6801168813372431</v>
      </c>
      <c r="J692" s="1">
        <v>686</v>
      </c>
      <c r="K692" s="6">
        <v>0.314</v>
      </c>
    </row>
    <row r="693" spans="1:11" x14ac:dyDescent="0.25">
      <c r="A693">
        <v>6.5211549019309434</v>
      </c>
      <c r="C693">
        <f t="shared" si="10"/>
        <v>2.1837900202314762</v>
      </c>
      <c r="H693" s="1">
        <v>89</v>
      </c>
      <c r="I693" s="4">
        <v>2.6788386647520781</v>
      </c>
      <c r="J693" s="1">
        <v>687</v>
      </c>
      <c r="K693" s="6">
        <v>0.313</v>
      </c>
    </row>
    <row r="694" spans="1:11" x14ac:dyDescent="0.25">
      <c r="A694">
        <v>6.335048958382516</v>
      </c>
      <c r="C694">
        <f t="shared" si="10"/>
        <v>1.6683836644081322</v>
      </c>
      <c r="H694" s="1">
        <v>110</v>
      </c>
      <c r="I694" s="4">
        <v>2.675937541226419</v>
      </c>
      <c r="J694" s="1">
        <v>688</v>
      </c>
      <c r="K694" s="6">
        <v>0.312</v>
      </c>
    </row>
    <row r="695" spans="1:11" x14ac:dyDescent="0.25">
      <c r="A695">
        <v>-0.27979859851615529</v>
      </c>
      <c r="C695">
        <f t="shared" si="10"/>
        <v>28.336333559901121</v>
      </c>
      <c r="H695" s="1">
        <v>64</v>
      </c>
      <c r="I695" s="4">
        <v>2.6693816253368028</v>
      </c>
      <c r="J695" s="1">
        <v>689</v>
      </c>
      <c r="K695" s="6">
        <v>0.311</v>
      </c>
    </row>
    <row r="696" spans="1:11" x14ac:dyDescent="0.25">
      <c r="A696">
        <v>9.1165126632804263</v>
      </c>
      <c r="C696">
        <f t="shared" si="10"/>
        <v>16.590330751711207</v>
      </c>
      <c r="H696" s="1">
        <v>123</v>
      </c>
      <c r="I696" s="4">
        <v>2.6660020690913742</v>
      </c>
      <c r="J696" s="1">
        <v>690</v>
      </c>
      <c r="K696" s="6">
        <v>0.31</v>
      </c>
    </row>
    <row r="697" spans="1:11" x14ac:dyDescent="0.25">
      <c r="A697">
        <v>0.79033338357072758</v>
      </c>
      <c r="C697">
        <f t="shared" si="10"/>
        <v>18.088487949577196</v>
      </c>
      <c r="H697" s="1">
        <v>614</v>
      </c>
      <c r="I697" s="4">
        <v>2.6533454880806122</v>
      </c>
      <c r="J697" s="1">
        <v>691</v>
      </c>
      <c r="K697" s="6">
        <v>0.309</v>
      </c>
    </row>
    <row r="698" spans="1:11" x14ac:dyDescent="0.25">
      <c r="A698">
        <v>6.307958339217894</v>
      </c>
      <c r="C698">
        <f t="shared" si="10"/>
        <v>1.5991338674194098</v>
      </c>
      <c r="H698" s="1">
        <v>227</v>
      </c>
      <c r="I698" s="4">
        <v>2.6488818036810851</v>
      </c>
      <c r="J698" s="1">
        <v>692</v>
      </c>
      <c r="K698" s="6">
        <v>0.308</v>
      </c>
    </row>
    <row r="699" spans="1:11" x14ac:dyDescent="0.25">
      <c r="A699">
        <v>5.4915393604450111</v>
      </c>
      <c r="C699">
        <f t="shared" si="10"/>
        <v>0.20083812670698123</v>
      </c>
      <c r="H699" s="1">
        <v>13</v>
      </c>
      <c r="I699" s="4">
        <v>2.6465463697426141</v>
      </c>
      <c r="J699" s="1">
        <v>693</v>
      </c>
      <c r="K699" s="6">
        <v>0.307</v>
      </c>
    </row>
    <row r="700" spans="1:11" x14ac:dyDescent="0.25">
      <c r="A700">
        <v>6.6951691267713649</v>
      </c>
      <c r="C700">
        <f t="shared" si="10"/>
        <v>2.7283753062185356</v>
      </c>
      <c r="H700" s="1">
        <v>864</v>
      </c>
      <c r="I700" s="4">
        <v>2.6074881490962252</v>
      </c>
      <c r="J700" s="1">
        <v>694</v>
      </c>
      <c r="K700" s="6">
        <v>0.30599999999999999</v>
      </c>
    </row>
    <row r="701" spans="1:11" x14ac:dyDescent="0.25">
      <c r="A701">
        <v>3.6141733928795179</v>
      </c>
      <c r="C701">
        <f t="shared" si="10"/>
        <v>2.0426592252718718</v>
      </c>
      <c r="H701" s="1">
        <v>529</v>
      </c>
      <c r="I701" s="4">
        <v>2.6058499267513722</v>
      </c>
      <c r="J701" s="1">
        <v>695</v>
      </c>
      <c r="K701" s="6">
        <v>0.30499999999999999</v>
      </c>
    </row>
    <row r="702" spans="1:11" x14ac:dyDescent="0.25">
      <c r="A702">
        <v>-2.0163203376866972</v>
      </c>
      <c r="C702">
        <f t="shared" si="10"/>
        <v>49.839505681525964</v>
      </c>
      <c r="H702" s="1">
        <v>271</v>
      </c>
      <c r="I702" s="4">
        <v>2.5784649657036391</v>
      </c>
      <c r="J702" s="1">
        <v>696</v>
      </c>
      <c r="K702" s="6">
        <v>0.30399999999999999</v>
      </c>
    </row>
    <row r="703" spans="1:11" x14ac:dyDescent="0.25">
      <c r="A703">
        <v>-6.7580820399494108</v>
      </c>
      <c r="C703">
        <f t="shared" si="10"/>
        <v>139.27473500367077</v>
      </c>
      <c r="H703" s="1">
        <v>458</v>
      </c>
      <c r="I703" s="4">
        <v>2.569050439699391</v>
      </c>
      <c r="J703" s="1">
        <v>697</v>
      </c>
      <c r="K703" s="6">
        <v>0.30299999999999999</v>
      </c>
    </row>
    <row r="704" spans="1:11" x14ac:dyDescent="0.25">
      <c r="A704">
        <v>-1.322985009566978</v>
      </c>
      <c r="C704">
        <f t="shared" si="10"/>
        <v>40.530726821153443</v>
      </c>
      <c r="H704" s="1">
        <v>338</v>
      </c>
      <c r="I704" s="4">
        <v>2.5650090525743452</v>
      </c>
      <c r="J704" s="1">
        <v>698</v>
      </c>
      <c r="K704" s="6">
        <v>0.30199999999999999</v>
      </c>
    </row>
    <row r="705" spans="1:11" x14ac:dyDescent="0.25">
      <c r="A705">
        <v>8.8273437991716488</v>
      </c>
      <c r="C705">
        <f t="shared" si="10"/>
        <v>14.318308696829916</v>
      </c>
      <c r="H705" s="1">
        <v>569</v>
      </c>
      <c r="I705" s="4">
        <v>2.5490124570665622</v>
      </c>
      <c r="J705" s="1">
        <v>699</v>
      </c>
      <c r="K705" s="6">
        <v>0.30099999999999999</v>
      </c>
    </row>
    <row r="706" spans="1:11" x14ac:dyDescent="0.25">
      <c r="A706">
        <v>11.738788560732029</v>
      </c>
      <c r="C706">
        <f t="shared" si="10"/>
        <v>44.828366032029606</v>
      </c>
      <c r="H706" s="1">
        <v>994</v>
      </c>
      <c r="I706" s="4">
        <v>2.5487659526475528</v>
      </c>
      <c r="J706" s="1">
        <v>700</v>
      </c>
      <c r="K706" s="6">
        <v>0.3</v>
      </c>
    </row>
    <row r="707" spans="1:11" x14ac:dyDescent="0.25">
      <c r="A707">
        <v>6.3703747356898566</v>
      </c>
      <c r="C707">
        <f t="shared" si="10"/>
        <v>1.7608893102616321</v>
      </c>
      <c r="H707" s="1">
        <v>727</v>
      </c>
      <c r="I707" s="4">
        <v>2.527148320214915</v>
      </c>
      <c r="J707" s="1">
        <v>701</v>
      </c>
      <c r="K707" s="6">
        <v>0.29899999999999999</v>
      </c>
    </row>
    <row r="708" spans="1:11" x14ac:dyDescent="0.25">
      <c r="A708">
        <v>-1.9355938272405959</v>
      </c>
      <c r="C708">
        <f t="shared" ref="C708:C771" si="11">(A708-$N$8)^2</f>
        <v>48.706210940347376</v>
      </c>
      <c r="H708" s="1">
        <v>905</v>
      </c>
      <c r="I708" s="4">
        <v>2.521292834115711</v>
      </c>
      <c r="J708" s="1">
        <v>702</v>
      </c>
      <c r="K708" s="6">
        <v>0.29799999999999999</v>
      </c>
    </row>
    <row r="709" spans="1:11" x14ac:dyDescent="0.25">
      <c r="A709">
        <v>8.4472277044214863</v>
      </c>
      <c r="C709">
        <f t="shared" si="11"/>
        <v>11.586113225284011</v>
      </c>
      <c r="H709" s="1">
        <v>647</v>
      </c>
      <c r="I709" s="4">
        <v>2.4885147429610992</v>
      </c>
      <c r="J709" s="1">
        <v>703</v>
      </c>
      <c r="K709" s="6">
        <v>0.29699999999999999</v>
      </c>
    </row>
    <row r="710" spans="1:11" x14ac:dyDescent="0.25">
      <c r="A710">
        <v>12.33285306160365</v>
      </c>
      <c r="C710">
        <f t="shared" si="11"/>
        <v>53.136276239233673</v>
      </c>
      <c r="H710" s="1">
        <v>177</v>
      </c>
      <c r="I710" s="4">
        <v>2.4820924261593902</v>
      </c>
      <c r="J710" s="1">
        <v>704</v>
      </c>
      <c r="K710" s="6">
        <v>0.29599999999999999</v>
      </c>
    </row>
    <row r="711" spans="1:11" x14ac:dyDescent="0.25">
      <c r="A711">
        <v>9.2976488021995003</v>
      </c>
      <c r="C711">
        <f t="shared" si="11"/>
        <v>18.098720589811983</v>
      </c>
      <c r="H711" s="1">
        <v>441</v>
      </c>
      <c r="I711" s="4">
        <v>2.4569052523026458</v>
      </c>
      <c r="J711" s="1">
        <v>705</v>
      </c>
      <c r="K711" s="6">
        <v>0.29499999999999998</v>
      </c>
    </row>
    <row r="712" spans="1:11" x14ac:dyDescent="0.25">
      <c r="A712">
        <v>3.9322667050927089</v>
      </c>
      <c r="C712">
        <f t="shared" si="11"/>
        <v>1.2345942886132399</v>
      </c>
      <c r="H712" s="1">
        <v>239</v>
      </c>
      <c r="I712" s="4">
        <v>2.4429992923989992</v>
      </c>
      <c r="J712" s="1">
        <v>706</v>
      </c>
      <c r="K712" s="6">
        <v>0.29399999999999998</v>
      </c>
    </row>
    <row r="713" spans="1:11" x14ac:dyDescent="0.25">
      <c r="A713">
        <v>1.034390980937214</v>
      </c>
      <c r="C713">
        <f t="shared" si="11"/>
        <v>16.07207065296156</v>
      </c>
      <c r="H713" s="1">
        <v>190</v>
      </c>
      <c r="I713" s="4">
        <v>2.4132483273628251</v>
      </c>
      <c r="J713" s="1">
        <v>707</v>
      </c>
      <c r="K713" s="6">
        <v>0.29299999999999998</v>
      </c>
    </row>
    <row r="714" spans="1:11" x14ac:dyDescent="0.25">
      <c r="A714">
        <v>0.1024570092792914</v>
      </c>
      <c r="C714">
        <f t="shared" si="11"/>
        <v>24.412815759967227</v>
      </c>
      <c r="H714" s="1">
        <v>96</v>
      </c>
      <c r="I714" s="4">
        <v>2.3889169465797591</v>
      </c>
      <c r="J714" s="1">
        <v>708</v>
      </c>
      <c r="K714" s="6">
        <v>0.29199999999999998</v>
      </c>
    </row>
    <row r="715" spans="1:11" x14ac:dyDescent="0.25">
      <c r="A715">
        <v>11.21128003488152</v>
      </c>
      <c r="C715">
        <f t="shared" si="11"/>
        <v>38.04287130079868</v>
      </c>
      <c r="H715" s="1">
        <v>840</v>
      </c>
      <c r="I715" s="4">
        <v>2.3772229048615001</v>
      </c>
      <c r="J715" s="1">
        <v>709</v>
      </c>
      <c r="K715" s="6">
        <v>0.29099999999999998</v>
      </c>
    </row>
    <row r="716" spans="1:11" x14ac:dyDescent="0.25">
      <c r="A716">
        <v>3.7946892048709571</v>
      </c>
      <c r="C716">
        <f t="shared" si="11"/>
        <v>1.559252902712243</v>
      </c>
      <c r="H716" s="1">
        <v>76</v>
      </c>
      <c r="I716" s="4">
        <v>2.3703941534299728</v>
      </c>
      <c r="J716" s="1">
        <v>710</v>
      </c>
      <c r="K716" s="6">
        <v>0.28999999999999998</v>
      </c>
    </row>
    <row r="717" spans="1:11" x14ac:dyDescent="0.25">
      <c r="A717">
        <v>-0.83644000604018753</v>
      </c>
      <c r="C717">
        <f t="shared" si="11"/>
        <v>34.572397259854583</v>
      </c>
      <c r="H717" s="1">
        <v>725</v>
      </c>
      <c r="I717" s="4">
        <v>2.362567416524362</v>
      </c>
      <c r="J717" s="1">
        <v>711</v>
      </c>
      <c r="K717" s="6">
        <v>0.28899999999999998</v>
      </c>
    </row>
    <row r="718" spans="1:11" x14ac:dyDescent="0.25">
      <c r="A718">
        <v>0.90985468418905846</v>
      </c>
      <c r="C718">
        <f t="shared" si="11"/>
        <v>17.086111648073707</v>
      </c>
      <c r="H718" s="1">
        <v>981</v>
      </c>
      <c r="I718" s="4">
        <v>2.3367813455531299</v>
      </c>
      <c r="J718" s="1">
        <v>712</v>
      </c>
      <c r="K718" s="6">
        <v>0.28799999999999998</v>
      </c>
    </row>
    <row r="719" spans="1:11" x14ac:dyDescent="0.25">
      <c r="A719">
        <v>5.8767164454711818</v>
      </c>
      <c r="C719">
        <f t="shared" si="11"/>
        <v>0.69443348061617727</v>
      </c>
      <c r="H719" s="1">
        <v>340</v>
      </c>
      <c r="I719" s="4">
        <v>2.3333397650937688</v>
      </c>
      <c r="J719" s="1">
        <v>713</v>
      </c>
      <c r="K719" s="6">
        <v>0.28699999999999998</v>
      </c>
    </row>
    <row r="720" spans="1:11" x14ac:dyDescent="0.25">
      <c r="A720">
        <v>6.6577413339750962</v>
      </c>
      <c r="C720">
        <f t="shared" si="11"/>
        <v>2.6061312289173952</v>
      </c>
      <c r="H720" s="1">
        <v>615</v>
      </c>
      <c r="I720" s="4">
        <v>2.3311946479836618</v>
      </c>
      <c r="J720" s="1">
        <v>714</v>
      </c>
      <c r="K720" s="6">
        <v>0.28599999999999998</v>
      </c>
    </row>
    <row r="721" spans="1:11" x14ac:dyDescent="0.25">
      <c r="A721">
        <v>13.429270580377541</v>
      </c>
      <c r="C721">
        <f t="shared" si="11"/>
        <v>70.322998299871216</v>
      </c>
      <c r="H721" s="1">
        <v>672</v>
      </c>
      <c r="I721" s="4">
        <v>2.3176453481455082</v>
      </c>
      <c r="J721" s="1">
        <v>715</v>
      </c>
      <c r="K721" s="6">
        <v>0.28499999999999998</v>
      </c>
    </row>
    <row r="722" spans="1:11" x14ac:dyDescent="0.25">
      <c r="A722">
        <v>-1.4994580508846249</v>
      </c>
      <c r="C722">
        <f t="shared" si="11"/>
        <v>42.808856566428581</v>
      </c>
      <c r="H722" s="1">
        <v>34</v>
      </c>
      <c r="I722" s="4">
        <v>2.2904036029745818</v>
      </c>
      <c r="J722" s="1">
        <v>716</v>
      </c>
      <c r="K722" s="6">
        <v>0.28399999999999997</v>
      </c>
    </row>
    <row r="723" spans="1:11" x14ac:dyDescent="0.25">
      <c r="A723">
        <v>-2.085765092674468</v>
      </c>
      <c r="C723">
        <f t="shared" si="11"/>
        <v>50.824847921900094</v>
      </c>
      <c r="H723" s="1">
        <v>663</v>
      </c>
      <c r="I723" s="4">
        <v>2.282284238504166</v>
      </c>
      <c r="J723" s="1">
        <v>717</v>
      </c>
      <c r="K723" s="6">
        <v>0.28299999999999997</v>
      </c>
    </row>
    <row r="724" spans="1:11" x14ac:dyDescent="0.25">
      <c r="A724">
        <v>3.7194695931384349</v>
      </c>
      <c r="C724">
        <f t="shared" si="11"/>
        <v>1.7527644240939899</v>
      </c>
      <c r="H724" s="1">
        <v>452</v>
      </c>
      <c r="I724" s="4">
        <v>2.268998840344687</v>
      </c>
      <c r="J724" s="1">
        <v>718</v>
      </c>
      <c r="K724" s="6">
        <v>0.28199999999999997</v>
      </c>
    </row>
    <row r="725" spans="1:11" x14ac:dyDescent="0.25">
      <c r="A725">
        <v>-3.1355683214648771</v>
      </c>
      <c r="C725">
        <f t="shared" si="11"/>
        <v>66.8953541608428</v>
      </c>
      <c r="H725" s="1">
        <v>358</v>
      </c>
      <c r="I725" s="4">
        <v>2.2587059888792278</v>
      </c>
      <c r="J725" s="1">
        <v>719</v>
      </c>
      <c r="K725" s="6">
        <v>0.28100000000000003</v>
      </c>
    </row>
    <row r="726" spans="1:11" x14ac:dyDescent="0.25">
      <c r="A726">
        <v>2.362567416524362</v>
      </c>
      <c r="C726">
        <f t="shared" si="11"/>
        <v>7.1868080644335919</v>
      </c>
      <c r="H726" s="1">
        <v>976</v>
      </c>
      <c r="I726" s="4">
        <v>2.249053627806183</v>
      </c>
      <c r="J726" s="1">
        <v>720</v>
      </c>
      <c r="K726" s="6">
        <v>0.28000000000000003</v>
      </c>
    </row>
    <row r="727" spans="1:11" x14ac:dyDescent="0.25">
      <c r="A727">
        <v>2.8888283357419522</v>
      </c>
      <c r="C727">
        <f t="shared" si="11"/>
        <v>4.642134631247802</v>
      </c>
      <c r="H727" s="1">
        <v>566</v>
      </c>
      <c r="I727" s="4">
        <v>2.1922699399011538</v>
      </c>
      <c r="J727" s="1">
        <v>721</v>
      </c>
      <c r="K727" s="6">
        <v>0.27900000000000003</v>
      </c>
    </row>
    <row r="728" spans="1:11" x14ac:dyDescent="0.25">
      <c r="A728">
        <v>2.527148320214915</v>
      </c>
      <c r="C728">
        <f t="shared" si="11"/>
        <v>6.331470633336755</v>
      </c>
      <c r="H728" s="1">
        <v>24</v>
      </c>
      <c r="I728" s="4">
        <v>2.190606465045287</v>
      </c>
      <c r="J728" s="1">
        <v>722</v>
      </c>
      <c r="K728" s="6">
        <v>0.27800000000000002</v>
      </c>
    </row>
    <row r="729" spans="1:11" x14ac:dyDescent="0.25">
      <c r="A729">
        <v>-1.4848591634604431</v>
      </c>
      <c r="C729">
        <f t="shared" si="11"/>
        <v>42.618033098723672</v>
      </c>
      <c r="H729" s="1">
        <v>309</v>
      </c>
      <c r="I729" s="4">
        <v>2.140694508214585</v>
      </c>
      <c r="J729" s="1">
        <v>723</v>
      </c>
      <c r="K729" s="6">
        <v>0.27700000000000002</v>
      </c>
    </row>
    <row r="730" spans="1:11" x14ac:dyDescent="0.25">
      <c r="A730">
        <v>7.0425787617775786</v>
      </c>
      <c r="C730">
        <f t="shared" si="11"/>
        <v>3.9967569428725502</v>
      </c>
      <c r="H730" s="1">
        <v>75</v>
      </c>
      <c r="I730" s="4">
        <v>2.1261856979216232</v>
      </c>
      <c r="J730" s="1">
        <v>724</v>
      </c>
      <c r="K730" s="6">
        <v>0.27600000000000002</v>
      </c>
    </row>
    <row r="731" spans="1:11" x14ac:dyDescent="0.25">
      <c r="A731">
        <v>2.8080547830072842</v>
      </c>
      <c r="C731">
        <f t="shared" si="11"/>
        <v>4.9967221484800994</v>
      </c>
      <c r="H731" s="1">
        <v>687</v>
      </c>
      <c r="I731" s="4">
        <v>2.1083615155100639</v>
      </c>
      <c r="J731" s="1">
        <v>725</v>
      </c>
      <c r="K731" s="6">
        <v>0.27500000000000002</v>
      </c>
    </row>
    <row r="732" spans="1:11" x14ac:dyDescent="0.25">
      <c r="A732">
        <v>9.5978598123051668</v>
      </c>
      <c r="C732">
        <f t="shared" si="11"/>
        <v>20.743198090773284</v>
      </c>
      <c r="H732" s="1">
        <v>534</v>
      </c>
      <c r="I732" s="4">
        <v>2.0859166915258891</v>
      </c>
      <c r="J732" s="1">
        <v>726</v>
      </c>
      <c r="K732" s="6">
        <v>0.27400000000000002</v>
      </c>
    </row>
    <row r="733" spans="1:11" x14ac:dyDescent="0.25">
      <c r="A733">
        <v>5.7316774950958607</v>
      </c>
      <c r="C733">
        <f t="shared" si="11"/>
        <v>0.47374010200938815</v>
      </c>
      <c r="H733" s="1">
        <v>649</v>
      </c>
      <c r="I733" s="4">
        <v>2.0780728862984228</v>
      </c>
      <c r="J733" s="1">
        <v>727</v>
      </c>
      <c r="K733" s="6">
        <v>0.27300000000000002</v>
      </c>
    </row>
    <row r="734" spans="1:11" x14ac:dyDescent="0.25">
      <c r="A734">
        <v>3.1476399305212599</v>
      </c>
      <c r="C734">
        <f t="shared" si="11"/>
        <v>3.5938671523107231</v>
      </c>
      <c r="H734" s="1">
        <v>938</v>
      </c>
      <c r="I734" s="4">
        <v>2.0753790143781718</v>
      </c>
      <c r="J734" s="1">
        <v>728</v>
      </c>
      <c r="K734" s="6">
        <v>0.27200000000000002</v>
      </c>
    </row>
    <row r="735" spans="1:11" x14ac:dyDescent="0.25">
      <c r="A735">
        <v>5.4481762132808971</v>
      </c>
      <c r="C735">
        <f t="shared" si="11"/>
        <v>0.16385212905680654</v>
      </c>
      <c r="H735" s="1">
        <v>599</v>
      </c>
      <c r="I735" s="4">
        <v>2.0099263562557521</v>
      </c>
      <c r="J735" s="1">
        <v>729</v>
      </c>
      <c r="K735" s="6">
        <v>0.27100000000000002</v>
      </c>
    </row>
    <row r="736" spans="1:11" x14ac:dyDescent="0.25">
      <c r="A736">
        <v>5.8502272911528834</v>
      </c>
      <c r="C736">
        <f t="shared" si="11"/>
        <v>0.65098691389060093</v>
      </c>
      <c r="H736" s="1">
        <v>835</v>
      </c>
      <c r="I736" s="4">
        <v>2.0064574204900532</v>
      </c>
      <c r="J736" s="1">
        <v>730</v>
      </c>
      <c r="K736" s="6">
        <v>0.27</v>
      </c>
    </row>
    <row r="737" spans="1:11" x14ac:dyDescent="0.25">
      <c r="A737">
        <v>-3.034948630475311</v>
      </c>
      <c r="C737">
        <f t="shared" si="11"/>
        <v>65.259550027504417</v>
      </c>
      <c r="H737" s="1">
        <v>824</v>
      </c>
      <c r="I737" s="4">
        <v>2.0018645828547492</v>
      </c>
      <c r="J737" s="1">
        <v>731</v>
      </c>
      <c r="K737" s="6">
        <v>0.26900000000000002</v>
      </c>
    </row>
    <row r="738" spans="1:11" x14ac:dyDescent="0.25">
      <c r="A738">
        <v>0.67162527363040958</v>
      </c>
      <c r="C738">
        <f t="shared" si="11"/>
        <v>19.11232411626413</v>
      </c>
      <c r="H738" s="1">
        <v>842</v>
      </c>
      <c r="I738" s="4">
        <v>1.9897048064294209</v>
      </c>
      <c r="J738" s="1">
        <v>732</v>
      </c>
      <c r="K738" s="6">
        <v>0.26800000000000002</v>
      </c>
    </row>
    <row r="739" spans="1:11" x14ac:dyDescent="0.25">
      <c r="A739">
        <v>-3.0402211971702311</v>
      </c>
      <c r="C739">
        <f t="shared" si="11"/>
        <v>65.344764982626501</v>
      </c>
      <c r="H739" s="1">
        <v>661</v>
      </c>
      <c r="I739" s="4">
        <v>1.986027978781115</v>
      </c>
      <c r="J739" s="1">
        <v>733</v>
      </c>
      <c r="K739" s="6">
        <v>0.26700000000000002</v>
      </c>
    </row>
    <row r="740" spans="1:11" x14ac:dyDescent="0.25">
      <c r="A740">
        <v>-2.1944447762899451</v>
      </c>
      <c r="C740">
        <f t="shared" si="11"/>
        <v>52.386247768084658</v>
      </c>
      <c r="H740" s="1">
        <v>353</v>
      </c>
      <c r="I740" s="4">
        <v>1.9853340380819271</v>
      </c>
      <c r="J740" s="1">
        <v>734</v>
      </c>
      <c r="K740" s="6">
        <v>0.26600000000000001</v>
      </c>
    </row>
    <row r="741" spans="1:11" x14ac:dyDescent="0.25">
      <c r="A741">
        <v>2.915771545650657</v>
      </c>
      <c r="C741">
        <f t="shared" si="11"/>
        <v>4.5267589701252415</v>
      </c>
      <c r="H741" s="1">
        <v>9</v>
      </c>
      <c r="I741" s="4">
        <v>1.9567943810134929</v>
      </c>
      <c r="J741" s="1">
        <v>735</v>
      </c>
      <c r="K741" s="6">
        <v>0.26500000000000001</v>
      </c>
    </row>
    <row r="742" spans="1:11" x14ac:dyDescent="0.25">
      <c r="A742">
        <v>4.2551121255337012</v>
      </c>
      <c r="C742">
        <f t="shared" si="11"/>
        <v>0.62138151936735442</v>
      </c>
      <c r="H742" s="1">
        <v>434</v>
      </c>
      <c r="I742" s="4">
        <v>1.929710931094935</v>
      </c>
      <c r="J742" s="1">
        <v>736</v>
      </c>
      <c r="K742" s="6">
        <v>0.26400000000000001</v>
      </c>
    </row>
    <row r="743" spans="1:11" x14ac:dyDescent="0.25">
      <c r="A743">
        <v>4.8189064066354206</v>
      </c>
      <c r="C743">
        <f t="shared" si="11"/>
        <v>5.0392744717013889E-2</v>
      </c>
      <c r="H743" s="1">
        <v>893</v>
      </c>
      <c r="I743" s="4">
        <v>1.929012453810901</v>
      </c>
      <c r="J743" s="1">
        <v>737</v>
      </c>
      <c r="K743" s="6">
        <v>0.26300000000000001</v>
      </c>
    </row>
    <row r="744" spans="1:11" x14ac:dyDescent="0.25">
      <c r="A744">
        <v>8.5877549200327579</v>
      </c>
      <c r="C744">
        <f t="shared" si="11"/>
        <v>12.562524880598867</v>
      </c>
      <c r="H744" s="1">
        <v>56</v>
      </c>
      <c r="I744" s="4">
        <v>1.9148880465954461</v>
      </c>
      <c r="J744" s="1">
        <v>738</v>
      </c>
      <c r="K744" s="6">
        <v>0.26200000000000001</v>
      </c>
    </row>
    <row r="745" spans="1:11" x14ac:dyDescent="0.25">
      <c r="A745">
        <v>14.25071519388</v>
      </c>
      <c r="C745">
        <f t="shared" si="11"/>
        <v>84.774842925914129</v>
      </c>
      <c r="H745" s="1">
        <v>203</v>
      </c>
      <c r="I745" s="4">
        <v>1.911273905230001</v>
      </c>
      <c r="J745" s="1">
        <v>739</v>
      </c>
      <c r="K745" s="6">
        <v>0.26100000000000001</v>
      </c>
    </row>
    <row r="746" spans="1:11" x14ac:dyDescent="0.25">
      <c r="A746">
        <v>6.1248846601920404</v>
      </c>
      <c r="C746">
        <f t="shared" si="11"/>
        <v>1.1696313695540341</v>
      </c>
      <c r="H746" s="1">
        <v>142</v>
      </c>
      <c r="I746" s="4">
        <v>1.901317220381711</v>
      </c>
      <c r="J746" s="1">
        <v>740</v>
      </c>
      <c r="K746" s="6">
        <v>0.26</v>
      </c>
    </row>
    <row r="747" spans="1:11" x14ac:dyDescent="0.25">
      <c r="A747">
        <v>4.9429706878829283</v>
      </c>
      <c r="C747">
        <f t="shared" si="11"/>
        <v>1.0083976078729257E-2</v>
      </c>
      <c r="H747" s="1">
        <v>996</v>
      </c>
      <c r="I747" s="4">
        <v>1.873702920040847</v>
      </c>
      <c r="J747" s="1">
        <v>741</v>
      </c>
      <c r="K747" s="6">
        <v>0.25900000000000001</v>
      </c>
    </row>
    <row r="748" spans="1:11" x14ac:dyDescent="0.25">
      <c r="A748">
        <v>9.9407717388704064</v>
      </c>
      <c r="C748">
        <f t="shared" si="11"/>
        <v>23.984350928084933</v>
      </c>
      <c r="H748" s="1">
        <v>368</v>
      </c>
      <c r="I748" s="4">
        <v>1.871934034105498</v>
      </c>
      <c r="J748" s="1">
        <v>742</v>
      </c>
      <c r="K748" s="6">
        <v>0.25800000000000001</v>
      </c>
    </row>
    <row r="749" spans="1:11" x14ac:dyDescent="0.25">
      <c r="A749">
        <v>4.0062549016412241</v>
      </c>
      <c r="C749">
        <f t="shared" si="11"/>
        <v>1.0756485701797709</v>
      </c>
      <c r="H749" s="1">
        <v>152</v>
      </c>
      <c r="I749" s="4">
        <v>1.859340663345135</v>
      </c>
      <c r="J749" s="1">
        <v>743</v>
      </c>
      <c r="K749" s="6">
        <v>0.25700000000000001</v>
      </c>
    </row>
    <row r="750" spans="1:11" x14ac:dyDescent="0.25">
      <c r="A750">
        <v>13.41845353738926</v>
      </c>
      <c r="C750">
        <f t="shared" si="11"/>
        <v>70.141694440128589</v>
      </c>
      <c r="H750" s="1">
        <v>790</v>
      </c>
      <c r="I750" s="4">
        <v>1.802845972948512</v>
      </c>
      <c r="J750" s="1">
        <v>744</v>
      </c>
      <c r="K750" s="6">
        <v>0.25600000000000001</v>
      </c>
    </row>
    <row r="751" spans="1:11" x14ac:dyDescent="0.25">
      <c r="A751">
        <v>-1.455909844897485</v>
      </c>
      <c r="C751">
        <f t="shared" si="11"/>
        <v>42.240894450308069</v>
      </c>
      <c r="H751" s="1">
        <v>602</v>
      </c>
      <c r="I751" s="4">
        <v>1.727269193868018</v>
      </c>
      <c r="J751" s="1">
        <v>745</v>
      </c>
      <c r="K751" s="6">
        <v>0.255</v>
      </c>
    </row>
    <row r="752" spans="1:11" x14ac:dyDescent="0.25">
      <c r="A752">
        <v>4.3557183673896116</v>
      </c>
      <c r="C752">
        <f t="shared" si="11"/>
        <v>0.47289184857444211</v>
      </c>
      <c r="H752" s="1">
        <v>181</v>
      </c>
      <c r="I752" s="4">
        <v>1.69643044305124</v>
      </c>
      <c r="J752" s="1">
        <v>746</v>
      </c>
      <c r="K752" s="6">
        <v>0.254</v>
      </c>
    </row>
    <row r="753" spans="1:11" x14ac:dyDescent="0.25">
      <c r="A753">
        <v>-2.5125198103642479</v>
      </c>
      <c r="C753">
        <f t="shared" si="11"/>
        <v>57.091768384657819</v>
      </c>
      <c r="H753" s="1">
        <v>609</v>
      </c>
      <c r="I753" s="4">
        <v>1.690062373378457</v>
      </c>
      <c r="J753" s="1">
        <v>747</v>
      </c>
      <c r="K753" s="6">
        <v>0.253</v>
      </c>
    </row>
    <row r="754" spans="1:11" x14ac:dyDescent="0.25">
      <c r="A754">
        <v>-1.4849857578840009</v>
      </c>
      <c r="C754">
        <f t="shared" si="11"/>
        <v>42.619685994550835</v>
      </c>
      <c r="H754" s="1">
        <v>611</v>
      </c>
      <c r="I754" s="4">
        <v>1.6883738216468289</v>
      </c>
      <c r="J754" s="1">
        <v>748</v>
      </c>
      <c r="K754" s="6">
        <v>0.252</v>
      </c>
    </row>
    <row r="755" spans="1:11" x14ac:dyDescent="0.25">
      <c r="A755">
        <v>1.3859491515164291</v>
      </c>
      <c r="C755">
        <f t="shared" si="11"/>
        <v>13.376871295913498</v>
      </c>
      <c r="H755" s="1">
        <v>8</v>
      </c>
      <c r="I755" s="4">
        <v>1.6722477080586799</v>
      </c>
      <c r="J755" s="1">
        <v>749</v>
      </c>
      <c r="K755" s="6">
        <v>0.251</v>
      </c>
    </row>
    <row r="756" spans="1:11" x14ac:dyDescent="0.25">
      <c r="A756">
        <v>10.70471563331213</v>
      </c>
      <c r="C756">
        <f t="shared" si="11"/>
        <v>32.050611431201801</v>
      </c>
      <c r="H756" s="1">
        <v>555</v>
      </c>
      <c r="I756" s="4">
        <v>1.65656081896733</v>
      </c>
      <c r="J756" s="1">
        <v>750</v>
      </c>
      <c r="K756" s="6">
        <v>0.25</v>
      </c>
    </row>
    <row r="757" spans="1:11" x14ac:dyDescent="0.25">
      <c r="A757">
        <v>-0.29750608931634132</v>
      </c>
      <c r="C757">
        <f t="shared" si="11"/>
        <v>28.525167730440995</v>
      </c>
      <c r="H757" s="1">
        <v>499</v>
      </c>
      <c r="I757" s="4">
        <v>1.6463977012632109</v>
      </c>
      <c r="J757" s="1">
        <v>751</v>
      </c>
      <c r="K757" s="6">
        <v>0.249</v>
      </c>
    </row>
    <row r="758" spans="1:11" x14ac:dyDescent="0.25">
      <c r="A758">
        <v>7.0139412063035724</v>
      </c>
      <c r="C758">
        <f t="shared" si="11"/>
        <v>3.8830732765903533</v>
      </c>
      <c r="H758" s="1">
        <v>390</v>
      </c>
      <c r="I758" s="4">
        <v>1.6314295366756439</v>
      </c>
      <c r="J758" s="1">
        <v>752</v>
      </c>
      <c r="K758" s="6">
        <v>0.248</v>
      </c>
    </row>
    <row r="759" spans="1:11" x14ac:dyDescent="0.25">
      <c r="A759">
        <v>2.6849477098887289</v>
      </c>
      <c r="C759">
        <f t="shared" si="11"/>
        <v>5.5622485757245874</v>
      </c>
      <c r="H759" s="1">
        <v>630</v>
      </c>
      <c r="I759" s="4">
        <v>1.6044043769738641</v>
      </c>
      <c r="J759" s="1">
        <v>753</v>
      </c>
      <c r="K759" s="6">
        <v>0.247</v>
      </c>
    </row>
    <row r="760" spans="1:11" x14ac:dyDescent="0.25">
      <c r="A760">
        <v>4.9023146209998236</v>
      </c>
      <c r="C760">
        <f t="shared" si="11"/>
        <v>1.9902175223411787E-2</v>
      </c>
      <c r="H760" s="1">
        <v>161</v>
      </c>
      <c r="I760" s="4">
        <v>1.601786459525171</v>
      </c>
      <c r="J760" s="1">
        <v>754</v>
      </c>
      <c r="K760" s="6">
        <v>0.246</v>
      </c>
    </row>
    <row r="761" spans="1:11" x14ac:dyDescent="0.25">
      <c r="A761">
        <v>10.16646838019091</v>
      </c>
      <c r="C761">
        <f t="shared" si="11"/>
        <v>26.245935261167052</v>
      </c>
      <c r="H761" s="1">
        <v>563</v>
      </c>
      <c r="I761" s="4">
        <v>1.584506626192244</v>
      </c>
      <c r="J761" s="1">
        <v>755</v>
      </c>
      <c r="K761" s="6">
        <v>0.245</v>
      </c>
    </row>
    <row r="762" spans="1:11" x14ac:dyDescent="0.25">
      <c r="A762">
        <v>8.9945021109202017</v>
      </c>
      <c r="C762">
        <f t="shared" si="11"/>
        <v>15.611289359108762</v>
      </c>
      <c r="H762" s="1">
        <v>494</v>
      </c>
      <c r="I762" s="4">
        <v>1.5581005906197101</v>
      </c>
      <c r="J762" s="1">
        <v>756</v>
      </c>
      <c r="K762" s="6">
        <v>0.24399999999999999</v>
      </c>
    </row>
    <row r="763" spans="1:11" x14ac:dyDescent="0.25">
      <c r="A763">
        <v>5.6027506385305692</v>
      </c>
      <c r="C763">
        <f t="shared" si="11"/>
        <v>0.31288467022554084</v>
      </c>
      <c r="H763" s="1">
        <v>475</v>
      </c>
      <c r="I763" s="4">
        <v>1.555504151923309</v>
      </c>
      <c r="J763" s="1">
        <v>757</v>
      </c>
      <c r="K763" s="6">
        <v>0.24299999999999999</v>
      </c>
    </row>
    <row r="764" spans="1:11" x14ac:dyDescent="0.25">
      <c r="A764">
        <v>-0.60596954847548101</v>
      </c>
      <c r="C764">
        <f t="shared" si="11"/>
        <v>31.915259810554414</v>
      </c>
      <c r="H764" s="1">
        <v>259</v>
      </c>
      <c r="I764" s="4">
        <v>1.5352796021878901</v>
      </c>
      <c r="J764" s="1">
        <v>758</v>
      </c>
      <c r="K764" s="6">
        <v>0.24199999999999999</v>
      </c>
    </row>
    <row r="765" spans="1:11" x14ac:dyDescent="0.25">
      <c r="A765">
        <v>2.9249038037402308</v>
      </c>
      <c r="C765">
        <f t="shared" si="11"/>
        <v>4.4879824522341236</v>
      </c>
      <c r="H765" s="1">
        <v>654</v>
      </c>
      <c r="I765" s="4">
        <v>1.521423110746851</v>
      </c>
      <c r="J765" s="1">
        <v>759</v>
      </c>
      <c r="K765" s="6">
        <v>0.24099999999999999</v>
      </c>
    </row>
    <row r="766" spans="1:11" x14ac:dyDescent="0.25">
      <c r="A766">
        <v>12.53188336645983</v>
      </c>
      <c r="C766">
        <f t="shared" si="11"/>
        <v>56.077537535477866</v>
      </c>
      <c r="H766" s="1">
        <v>365</v>
      </c>
      <c r="I766" s="4">
        <v>1.51931716642504</v>
      </c>
      <c r="J766" s="1">
        <v>760</v>
      </c>
      <c r="K766" s="6">
        <v>0.24</v>
      </c>
    </row>
    <row r="767" spans="1:11" x14ac:dyDescent="0.25">
      <c r="A767">
        <v>11.77783929474381</v>
      </c>
      <c r="C767">
        <f t="shared" si="11"/>
        <v>45.352811472627948</v>
      </c>
      <c r="H767" s="1">
        <v>52</v>
      </c>
      <c r="I767" s="4">
        <v>1.5139446049844709</v>
      </c>
      <c r="J767" s="1">
        <v>761</v>
      </c>
      <c r="K767" s="6">
        <v>0.23899999999999999</v>
      </c>
    </row>
    <row r="768" spans="1:11" x14ac:dyDescent="0.25">
      <c r="A768">
        <v>-4.8172732476040583</v>
      </c>
      <c r="C768">
        <f t="shared" si="11"/>
        <v>97.232673578125343</v>
      </c>
      <c r="H768" s="1">
        <v>53</v>
      </c>
      <c r="I768" s="4">
        <v>1.4852426586369929</v>
      </c>
      <c r="J768" s="1">
        <v>762</v>
      </c>
      <c r="K768" s="6">
        <v>0.23799999999999999</v>
      </c>
    </row>
    <row r="769" spans="1:11" x14ac:dyDescent="0.25">
      <c r="A769">
        <v>4.8976583328591934</v>
      </c>
      <c r="C769">
        <f t="shared" si="11"/>
        <v>2.1237628588399577E-2</v>
      </c>
      <c r="H769" s="1">
        <v>775</v>
      </c>
      <c r="I769" s="4">
        <v>1.4527364841865471</v>
      </c>
      <c r="J769" s="1">
        <v>763</v>
      </c>
      <c r="K769" s="6">
        <v>0.23699999999999999</v>
      </c>
    </row>
    <row r="770" spans="1:11" x14ac:dyDescent="0.25">
      <c r="A770">
        <v>1.1095162637748039</v>
      </c>
      <c r="C770">
        <f t="shared" si="11"/>
        <v>15.47536013718601</v>
      </c>
      <c r="H770" s="1">
        <v>487</v>
      </c>
      <c r="I770" s="4">
        <v>1.433776483175071</v>
      </c>
      <c r="J770" s="1">
        <v>764</v>
      </c>
      <c r="K770" s="6">
        <v>0.23599999999999999</v>
      </c>
    </row>
    <row r="771" spans="1:11" x14ac:dyDescent="0.25">
      <c r="A771">
        <v>0.7850866506206291</v>
      </c>
      <c r="C771">
        <f t="shared" si="11"/>
        <v>18.133144779111813</v>
      </c>
      <c r="H771" s="1">
        <v>117</v>
      </c>
      <c r="I771" s="4">
        <v>1.420131161849312</v>
      </c>
      <c r="J771" s="1">
        <v>765</v>
      </c>
      <c r="K771" s="6">
        <v>0.23499999999999999</v>
      </c>
    </row>
    <row r="772" spans="1:11" x14ac:dyDescent="0.25">
      <c r="A772">
        <v>-1.177758478399902</v>
      </c>
      <c r="C772">
        <f t="shared" ref="C772:C835" si="12">(A772-$N$8)^2</f>
        <v>38.702684538918533</v>
      </c>
      <c r="H772" s="1">
        <v>657</v>
      </c>
      <c r="I772" s="4">
        <v>1.390949915395133</v>
      </c>
      <c r="J772" s="1">
        <v>766</v>
      </c>
      <c r="K772" s="6">
        <v>0.23400000000000001</v>
      </c>
    </row>
    <row r="773" spans="1:11" x14ac:dyDescent="0.25">
      <c r="A773">
        <v>-4.9751483635200104</v>
      </c>
      <c r="C773">
        <f t="shared" si="12"/>
        <v>100.37110473906107</v>
      </c>
      <c r="H773" s="1">
        <v>848</v>
      </c>
      <c r="I773" s="4">
        <v>1.3901233758523459</v>
      </c>
      <c r="J773" s="1">
        <v>767</v>
      </c>
      <c r="K773" s="6">
        <v>0.23300000000000001</v>
      </c>
    </row>
    <row r="774" spans="1:11" x14ac:dyDescent="0.25">
      <c r="A774">
        <v>5.2920553150262606</v>
      </c>
      <c r="C774">
        <f t="shared" si="12"/>
        <v>6.1834592840543851E-2</v>
      </c>
      <c r="H774" s="1">
        <v>868</v>
      </c>
      <c r="I774" s="4">
        <v>1.3890891819716451</v>
      </c>
      <c r="J774" s="1">
        <v>768</v>
      </c>
      <c r="K774" s="6">
        <v>0.23200000000000001</v>
      </c>
    </row>
    <row r="775" spans="1:11" x14ac:dyDescent="0.25">
      <c r="A775">
        <v>2.899734140204147</v>
      </c>
      <c r="C775">
        <f t="shared" si="12"/>
        <v>4.5952591181460392</v>
      </c>
      <c r="H775" s="1">
        <v>754</v>
      </c>
      <c r="I775" s="4">
        <v>1.3859491515164291</v>
      </c>
      <c r="J775" s="1">
        <v>769</v>
      </c>
      <c r="K775" s="6">
        <v>0.23100000000000001</v>
      </c>
    </row>
    <row r="776" spans="1:11" x14ac:dyDescent="0.25">
      <c r="A776">
        <v>1.4527364841865471</v>
      </c>
      <c r="C776">
        <f t="shared" si="12"/>
        <v>12.89279044772738</v>
      </c>
      <c r="H776" s="1">
        <v>909</v>
      </c>
      <c r="I776" s="4">
        <v>1.3672748753404409</v>
      </c>
      <c r="J776" s="1">
        <v>770</v>
      </c>
      <c r="K776" s="6">
        <v>0.23</v>
      </c>
    </row>
    <row r="777" spans="1:11" x14ac:dyDescent="0.25">
      <c r="A777">
        <v>6.9439714062042102</v>
      </c>
      <c r="C777">
        <f t="shared" si="12"/>
        <v>3.6122108582182659</v>
      </c>
      <c r="H777" s="1">
        <v>780</v>
      </c>
      <c r="I777" s="4">
        <v>1.355023625780909</v>
      </c>
      <c r="J777" s="1">
        <v>771</v>
      </c>
      <c r="K777" s="6">
        <v>0.22900000000000001</v>
      </c>
    </row>
    <row r="778" spans="1:11" x14ac:dyDescent="0.25">
      <c r="A778">
        <v>7.7831087608543292E-2</v>
      </c>
      <c r="C778">
        <f t="shared" si="12"/>
        <v>24.656772238359792</v>
      </c>
      <c r="H778" s="1">
        <v>15</v>
      </c>
      <c r="I778" s="4">
        <v>1.3473855514649229</v>
      </c>
      <c r="J778" s="1">
        <v>772</v>
      </c>
      <c r="K778" s="6">
        <v>0.22800000000000001</v>
      </c>
    </row>
    <row r="779" spans="1:11" x14ac:dyDescent="0.25">
      <c r="A779">
        <v>5.2841858461522451</v>
      </c>
      <c r="C779">
        <f t="shared" si="12"/>
        <v>5.7982788595791493E-2</v>
      </c>
      <c r="H779" s="1">
        <v>453</v>
      </c>
      <c r="I779" s="4">
        <v>1.344699484355929</v>
      </c>
      <c r="J779" s="1">
        <v>773</v>
      </c>
      <c r="K779" s="6">
        <v>0.22700000000000001</v>
      </c>
    </row>
    <row r="780" spans="1:11" x14ac:dyDescent="0.25">
      <c r="A780">
        <v>3.3630789026640859</v>
      </c>
      <c r="C780">
        <f t="shared" si="12"/>
        <v>2.8234443435859244</v>
      </c>
      <c r="H780" s="1">
        <v>935</v>
      </c>
      <c r="I780" s="4">
        <v>1.342803904798862</v>
      </c>
      <c r="J780" s="1">
        <v>774</v>
      </c>
      <c r="K780" s="6">
        <v>0.22600000000000001</v>
      </c>
    </row>
    <row r="781" spans="1:11" x14ac:dyDescent="0.25">
      <c r="A781">
        <v>1.355023625780909</v>
      </c>
      <c r="C781">
        <f t="shared" si="12"/>
        <v>13.60404422708203</v>
      </c>
      <c r="H781" s="1">
        <v>927</v>
      </c>
      <c r="I781" s="4">
        <v>1.3155809390202129</v>
      </c>
      <c r="J781" s="1">
        <v>775</v>
      </c>
      <c r="K781" s="6">
        <v>0.22500000000000001</v>
      </c>
    </row>
    <row r="782" spans="1:11" x14ac:dyDescent="0.25">
      <c r="A782">
        <v>3.8677520433944439</v>
      </c>
      <c r="C782">
        <f t="shared" si="12"/>
        <v>1.3821238771996553</v>
      </c>
      <c r="H782" s="1">
        <v>179</v>
      </c>
      <c r="I782" s="4">
        <v>1.2870511189460161</v>
      </c>
      <c r="J782" s="1">
        <v>776</v>
      </c>
      <c r="K782" s="6">
        <v>0.224</v>
      </c>
    </row>
    <row r="783" spans="1:11" x14ac:dyDescent="0.25">
      <c r="A783">
        <v>6.8800325936636142</v>
      </c>
      <c r="C783">
        <f t="shared" si="12"/>
        <v>3.3732571538853597</v>
      </c>
      <c r="H783" s="1">
        <v>128</v>
      </c>
      <c r="I783" s="4">
        <v>1.280991440459484</v>
      </c>
      <c r="J783" s="1">
        <v>777</v>
      </c>
      <c r="K783" s="6">
        <v>0.223</v>
      </c>
    </row>
    <row r="784" spans="1:11" x14ac:dyDescent="0.25">
      <c r="A784">
        <v>4.9482153893905467</v>
      </c>
      <c r="C784">
        <f t="shared" si="12"/>
        <v>9.0581475842061391E-3</v>
      </c>
      <c r="H784" s="1">
        <v>857</v>
      </c>
      <c r="I784" s="4">
        <v>1.279318806570499</v>
      </c>
      <c r="J784" s="1">
        <v>778</v>
      </c>
      <c r="K784" s="6">
        <v>0.222</v>
      </c>
    </row>
    <row r="785" spans="1:11" x14ac:dyDescent="0.25">
      <c r="A785">
        <v>8.047131923086372</v>
      </c>
      <c r="C785">
        <f t="shared" si="12"/>
        <v>9.0224674000586162</v>
      </c>
      <c r="H785" s="1">
        <v>618</v>
      </c>
      <c r="I785" s="4">
        <v>1.254156158470334</v>
      </c>
      <c r="J785" s="1">
        <v>779</v>
      </c>
      <c r="K785" s="6">
        <v>0.221</v>
      </c>
    </row>
    <row r="786" spans="1:11" x14ac:dyDescent="0.25">
      <c r="A786">
        <v>-2.4194371633032938</v>
      </c>
      <c r="C786">
        <f t="shared" si="12"/>
        <v>55.693784649262085</v>
      </c>
      <c r="H786" s="1">
        <v>94</v>
      </c>
      <c r="I786" s="4">
        <v>1.215317202346069</v>
      </c>
      <c r="J786" s="1">
        <v>780</v>
      </c>
      <c r="K786" s="6">
        <v>0.22</v>
      </c>
    </row>
    <row r="787" spans="1:11" x14ac:dyDescent="0.25">
      <c r="A787">
        <v>7.6809863127103872</v>
      </c>
      <c r="C787">
        <f t="shared" si="12"/>
        <v>6.9569159417025723</v>
      </c>
      <c r="H787" s="1">
        <v>942</v>
      </c>
      <c r="I787" s="4">
        <v>1.2131822433514921</v>
      </c>
      <c r="J787" s="1">
        <v>781</v>
      </c>
      <c r="K787" s="6">
        <v>0.219</v>
      </c>
    </row>
    <row r="788" spans="1:11" x14ac:dyDescent="0.25">
      <c r="A788">
        <v>5.3752148423304966</v>
      </c>
      <c r="C788">
        <f t="shared" si="12"/>
        <v>0.11010793141336492</v>
      </c>
      <c r="H788" s="1">
        <v>207</v>
      </c>
      <c r="I788" s="4">
        <v>1.1941331542484539</v>
      </c>
      <c r="J788" s="1">
        <v>782</v>
      </c>
      <c r="K788" s="6">
        <v>0.218</v>
      </c>
    </row>
    <row r="789" spans="1:11" x14ac:dyDescent="0.25">
      <c r="A789">
        <v>3.9287429194056389</v>
      </c>
      <c r="C789">
        <f t="shared" si="12"/>
        <v>1.2424374242236373</v>
      </c>
      <c r="H789" s="1">
        <v>973</v>
      </c>
      <c r="I789" s="4">
        <v>1.191407357543937</v>
      </c>
      <c r="J789" s="1">
        <v>783</v>
      </c>
      <c r="K789" s="6">
        <v>0.217</v>
      </c>
    </row>
    <row r="790" spans="1:11" x14ac:dyDescent="0.25">
      <c r="A790">
        <v>3.6141512655824108</v>
      </c>
      <c r="C790">
        <f t="shared" si="12"/>
        <v>2.0427224751487825</v>
      </c>
      <c r="H790" s="1">
        <v>574</v>
      </c>
      <c r="I790" s="4">
        <v>1.1849541556829259</v>
      </c>
      <c r="J790" s="1">
        <v>784</v>
      </c>
      <c r="K790" s="6">
        <v>0.216</v>
      </c>
    </row>
    <row r="791" spans="1:11" x14ac:dyDescent="0.25">
      <c r="A791">
        <v>1.802845972948512</v>
      </c>
      <c r="C791">
        <f t="shared" si="12"/>
        <v>10.501123585108187</v>
      </c>
      <c r="H791" s="1">
        <v>600</v>
      </c>
      <c r="I791" s="4">
        <v>1.1748575687478719</v>
      </c>
      <c r="J791" s="1">
        <v>785</v>
      </c>
      <c r="K791" s="6">
        <v>0.215</v>
      </c>
    </row>
    <row r="792" spans="1:11" x14ac:dyDescent="0.25">
      <c r="A792">
        <v>12.193636665904529</v>
      </c>
      <c r="C792">
        <f t="shared" si="12"/>
        <v>51.12603180984258</v>
      </c>
      <c r="H792" s="1">
        <v>484</v>
      </c>
      <c r="I792" s="4">
        <v>1.1714337740571761</v>
      </c>
      <c r="J792" s="1">
        <v>786</v>
      </c>
      <c r="K792" s="6">
        <v>0.214</v>
      </c>
    </row>
    <row r="793" spans="1:11" x14ac:dyDescent="0.25">
      <c r="A793">
        <v>0.35604429400680537</v>
      </c>
      <c r="C793">
        <f t="shared" si="12"/>
        <v>21.971206865658207</v>
      </c>
      <c r="H793" s="1">
        <v>393</v>
      </c>
      <c r="I793" s="4">
        <v>1.1557497741442819</v>
      </c>
      <c r="J793" s="1">
        <v>787</v>
      </c>
      <c r="K793" s="6">
        <v>0.21299999999999999</v>
      </c>
    </row>
    <row r="794" spans="1:11" x14ac:dyDescent="0.25">
      <c r="A794">
        <v>-0.97284473590261022</v>
      </c>
      <c r="C794">
        <f t="shared" si="12"/>
        <v>36.195076672959949</v>
      </c>
      <c r="H794" s="1">
        <v>533</v>
      </c>
      <c r="I794" s="4">
        <v>1.140106131225229</v>
      </c>
      <c r="J794" s="1">
        <v>788</v>
      </c>
      <c r="K794" s="6">
        <v>0.21199999999999999</v>
      </c>
    </row>
    <row r="795" spans="1:11" x14ac:dyDescent="0.25">
      <c r="A795">
        <v>4.0500385334824749</v>
      </c>
      <c r="C795">
        <f t="shared" si="12"/>
        <v>0.98674652107012417</v>
      </c>
      <c r="H795" s="1">
        <v>288</v>
      </c>
      <c r="I795" s="4">
        <v>1.1395726162794459</v>
      </c>
      <c r="J795" s="1">
        <v>789</v>
      </c>
      <c r="K795" s="6">
        <v>0.21099999999999999</v>
      </c>
    </row>
    <row r="796" spans="1:11" x14ac:dyDescent="0.25">
      <c r="A796">
        <v>18.294924251545591</v>
      </c>
      <c r="C796">
        <f t="shared" si="12"/>
        <v>175.60316822362537</v>
      </c>
      <c r="H796" s="1">
        <v>210</v>
      </c>
      <c r="I796" s="4">
        <v>1.131170509488082</v>
      </c>
      <c r="J796" s="1">
        <v>790</v>
      </c>
      <c r="K796" s="6">
        <v>0.21</v>
      </c>
    </row>
    <row r="797" spans="1:11" x14ac:dyDescent="0.25">
      <c r="A797">
        <v>-1.285666544434871E-2</v>
      </c>
      <c r="C797">
        <f t="shared" si="12"/>
        <v>25.565627211603825</v>
      </c>
      <c r="H797" s="1">
        <v>974</v>
      </c>
      <c r="I797" s="4">
        <v>1.110632525788886</v>
      </c>
      <c r="J797" s="1">
        <v>791</v>
      </c>
      <c r="K797" s="6">
        <v>0.20899999999999999</v>
      </c>
    </row>
    <row r="798" spans="1:11" x14ac:dyDescent="0.25">
      <c r="A798">
        <v>-3.069645148475256</v>
      </c>
      <c r="C798">
        <f t="shared" si="12"/>
        <v>65.821334297789761</v>
      </c>
      <c r="H798" s="1">
        <v>769</v>
      </c>
      <c r="I798" s="4">
        <v>1.1095162637748039</v>
      </c>
      <c r="J798" s="1">
        <v>792</v>
      </c>
      <c r="K798" s="6">
        <v>0.20799999999999999</v>
      </c>
    </row>
    <row r="799" spans="1:11" x14ac:dyDescent="0.25">
      <c r="A799">
        <v>0.40976907642771643</v>
      </c>
      <c r="C799">
        <f t="shared" si="12"/>
        <v>21.470439994792084</v>
      </c>
      <c r="H799" s="1">
        <v>573</v>
      </c>
      <c r="I799" s="4">
        <v>1.101559741727431</v>
      </c>
      <c r="J799" s="1">
        <v>793</v>
      </c>
      <c r="K799" s="6">
        <v>0.20699999999999999</v>
      </c>
    </row>
    <row r="800" spans="1:11" x14ac:dyDescent="0.25">
      <c r="A800">
        <v>11.171630163787761</v>
      </c>
      <c r="C800">
        <f t="shared" si="12"/>
        <v>37.555331298922979</v>
      </c>
      <c r="H800" s="1">
        <v>88</v>
      </c>
      <c r="I800" s="4">
        <v>1.0816641765971431</v>
      </c>
      <c r="J800" s="1">
        <v>794</v>
      </c>
      <c r="K800" s="6">
        <v>0.20599999999999999</v>
      </c>
    </row>
    <row r="801" spans="1:11" x14ac:dyDescent="0.25">
      <c r="A801">
        <v>-4.232083973802192</v>
      </c>
      <c r="C801">
        <f t="shared" si="12"/>
        <v>86.034411696435825</v>
      </c>
      <c r="H801" s="1">
        <v>316</v>
      </c>
      <c r="I801" s="4">
        <v>1.061214915590929</v>
      </c>
      <c r="J801" s="1">
        <v>795</v>
      </c>
      <c r="K801" s="6">
        <v>0.20499999999999999</v>
      </c>
    </row>
    <row r="802" spans="1:11" x14ac:dyDescent="0.25">
      <c r="A802">
        <v>8.7625029860620032</v>
      </c>
      <c r="C802">
        <f t="shared" si="12"/>
        <v>13.83180370551784</v>
      </c>
      <c r="H802" s="1">
        <v>583</v>
      </c>
      <c r="I802" s="4">
        <v>1.0498870884781819</v>
      </c>
      <c r="J802" s="1">
        <v>796</v>
      </c>
      <c r="K802" s="6">
        <v>0.20399999999999999</v>
      </c>
    </row>
    <row r="803" spans="1:11" x14ac:dyDescent="0.25">
      <c r="A803">
        <v>9.2795749631072582</v>
      </c>
      <c r="C803">
        <f t="shared" si="12"/>
        <v>17.945265664186973</v>
      </c>
      <c r="H803" s="1">
        <v>273</v>
      </c>
      <c r="I803" s="4">
        <v>1.042884162957227</v>
      </c>
      <c r="J803" s="1">
        <v>797</v>
      </c>
      <c r="K803" s="6">
        <v>0.20300000000000001</v>
      </c>
    </row>
    <row r="804" spans="1:11" x14ac:dyDescent="0.25">
      <c r="A804">
        <v>5.3284165238973769</v>
      </c>
      <c r="C804">
        <f t="shared" si="12"/>
        <v>8.1240295778897326E-2</v>
      </c>
      <c r="H804" s="1">
        <v>666</v>
      </c>
      <c r="I804" s="4">
        <v>1.041474023278028</v>
      </c>
      <c r="J804" s="1">
        <v>798</v>
      </c>
      <c r="K804" s="6">
        <v>0.20200000000000001</v>
      </c>
    </row>
    <row r="805" spans="1:11" x14ac:dyDescent="0.25">
      <c r="A805">
        <v>-1.9149751459528139</v>
      </c>
      <c r="C805">
        <f t="shared" si="12"/>
        <v>48.418841196637082</v>
      </c>
      <c r="H805" s="1">
        <v>690</v>
      </c>
      <c r="I805" s="4">
        <v>1.0351116642710809</v>
      </c>
      <c r="J805" s="1">
        <v>799</v>
      </c>
      <c r="K805" s="6">
        <v>0.20100000000000001</v>
      </c>
    </row>
    <row r="806" spans="1:11" x14ac:dyDescent="0.25">
      <c r="A806">
        <v>5.0782976800702899</v>
      </c>
      <c r="C806">
        <f t="shared" si="12"/>
        <v>1.2185677385781173E-3</v>
      </c>
      <c r="H806" s="1">
        <v>712</v>
      </c>
      <c r="I806" s="4">
        <v>1.034390980937214</v>
      </c>
      <c r="J806" s="1">
        <v>800</v>
      </c>
      <c r="K806" s="6">
        <v>0.2</v>
      </c>
    </row>
    <row r="807" spans="1:11" x14ac:dyDescent="0.25">
      <c r="A807">
        <v>9.2942841183874698</v>
      </c>
      <c r="C807">
        <f t="shared" si="12"/>
        <v>18.070103437378236</v>
      </c>
      <c r="H807" s="1">
        <v>317</v>
      </c>
      <c r="I807" s="4">
        <v>1.0189345030585191</v>
      </c>
      <c r="J807" s="1">
        <v>801</v>
      </c>
      <c r="K807" s="6">
        <v>0.19900000000000001</v>
      </c>
    </row>
    <row r="808" spans="1:11" x14ac:dyDescent="0.25">
      <c r="A808">
        <v>-3.9048737062655579</v>
      </c>
      <c r="C808">
        <f t="shared" si="12"/>
        <v>80.071417817192255</v>
      </c>
      <c r="H808" s="1">
        <v>246</v>
      </c>
      <c r="I808" s="4">
        <v>1.008957081404146</v>
      </c>
      <c r="J808" s="1">
        <v>802</v>
      </c>
      <c r="K808" s="6">
        <v>0.19800000000000001</v>
      </c>
    </row>
    <row r="809" spans="1:11" x14ac:dyDescent="0.25">
      <c r="A809">
        <v>-7.9423737710346387E-2</v>
      </c>
      <c r="C809">
        <f t="shared" si="12"/>
        <v>26.243217419850339</v>
      </c>
      <c r="H809" s="1">
        <v>665</v>
      </c>
      <c r="I809" s="4">
        <v>0.99019000556844006</v>
      </c>
      <c r="J809" s="1">
        <v>803</v>
      </c>
      <c r="K809" s="6">
        <v>0.19700000000000001</v>
      </c>
    </row>
    <row r="810" spans="1:11" x14ac:dyDescent="0.25">
      <c r="A810">
        <v>4.7226413671056422</v>
      </c>
      <c r="C810">
        <f t="shared" si="12"/>
        <v>0.10287948693512777</v>
      </c>
      <c r="H810" s="1">
        <v>166</v>
      </c>
      <c r="I810" s="4">
        <v>0.98789571808387855</v>
      </c>
      <c r="J810" s="1">
        <v>804</v>
      </c>
      <c r="K810" s="6">
        <v>0.19600000000000001</v>
      </c>
    </row>
    <row r="811" spans="1:11" x14ac:dyDescent="0.25">
      <c r="A811">
        <v>4.1383901597485488</v>
      </c>
      <c r="C811">
        <f t="shared" si="12"/>
        <v>0.81902415058934652</v>
      </c>
      <c r="H811" s="1">
        <v>717</v>
      </c>
      <c r="I811" s="4">
        <v>0.90985468418905846</v>
      </c>
      <c r="J811" s="1">
        <v>805</v>
      </c>
      <c r="K811" s="6">
        <v>0.19500000000000001</v>
      </c>
    </row>
    <row r="812" spans="1:11" x14ac:dyDescent="0.25">
      <c r="A812">
        <v>-3.0120280544754219</v>
      </c>
      <c r="C812">
        <f t="shared" si="12"/>
        <v>64.889755045432935</v>
      </c>
      <c r="H812" s="1">
        <v>851</v>
      </c>
      <c r="I812" s="4">
        <v>0.8012246079487193</v>
      </c>
      <c r="J812" s="1">
        <v>806</v>
      </c>
      <c r="K812" s="6">
        <v>0.19400000000000001</v>
      </c>
    </row>
    <row r="813" spans="1:11" x14ac:dyDescent="0.25">
      <c r="A813">
        <v>5.3820666946945002</v>
      </c>
      <c r="C813">
        <f t="shared" si="12"/>
        <v>0.11470211319673182</v>
      </c>
      <c r="H813" s="1">
        <v>402</v>
      </c>
      <c r="I813" s="4">
        <v>0.80047963202814643</v>
      </c>
      <c r="J813" s="1">
        <v>807</v>
      </c>
      <c r="K813" s="6">
        <v>0.193</v>
      </c>
    </row>
    <row r="814" spans="1:11" x14ac:dyDescent="0.25">
      <c r="A814">
        <v>10.873146395404991</v>
      </c>
      <c r="C814">
        <f t="shared" si="12"/>
        <v>33.986063238842057</v>
      </c>
      <c r="H814" s="1">
        <v>696</v>
      </c>
      <c r="I814" s="4">
        <v>0.79033338357072758</v>
      </c>
      <c r="J814" s="1">
        <v>808</v>
      </c>
      <c r="K814" s="6">
        <v>0.192</v>
      </c>
    </row>
    <row r="815" spans="1:11" x14ac:dyDescent="0.25">
      <c r="A815">
        <v>6.8012576892975831</v>
      </c>
      <c r="C815">
        <f t="shared" si="12"/>
        <v>3.0900999013345301</v>
      </c>
      <c r="H815" s="1">
        <v>414</v>
      </c>
      <c r="I815" s="4">
        <v>0.78634927624807194</v>
      </c>
      <c r="J815" s="1">
        <v>809</v>
      </c>
      <c r="K815" s="6">
        <v>0.191</v>
      </c>
    </row>
    <row r="816" spans="1:11" x14ac:dyDescent="0.25">
      <c r="A816">
        <v>8.2600103780009384</v>
      </c>
      <c r="C816">
        <f t="shared" si="12"/>
        <v>10.346648647511364</v>
      </c>
      <c r="H816" s="1">
        <v>770</v>
      </c>
      <c r="I816" s="4">
        <v>0.7850866506206291</v>
      </c>
      <c r="J816" s="1">
        <v>810</v>
      </c>
      <c r="K816" s="6">
        <v>0.19</v>
      </c>
    </row>
    <row r="817" spans="1:11" x14ac:dyDescent="0.25">
      <c r="A817">
        <v>3.0243720887369441</v>
      </c>
      <c r="C817">
        <f t="shared" si="12"/>
        <v>4.0764320760706436</v>
      </c>
      <c r="H817" s="1">
        <v>821</v>
      </c>
      <c r="I817" s="4">
        <v>0.78029336744318911</v>
      </c>
      <c r="J817" s="1">
        <v>811</v>
      </c>
      <c r="K817" s="6">
        <v>0.189</v>
      </c>
    </row>
    <row r="818" spans="1:11" x14ac:dyDescent="0.25">
      <c r="A818">
        <v>10.57214282808753</v>
      </c>
      <c r="C818">
        <f t="shared" si="12"/>
        <v>30.567111256817711</v>
      </c>
      <c r="H818" s="1">
        <v>525</v>
      </c>
      <c r="I818" s="4">
        <v>0.77227270295969763</v>
      </c>
      <c r="J818" s="1">
        <v>812</v>
      </c>
      <c r="K818" s="6">
        <v>0.188</v>
      </c>
    </row>
    <row r="819" spans="1:11" x14ac:dyDescent="0.25">
      <c r="A819">
        <v>4.5347805555157361</v>
      </c>
      <c r="C819">
        <f t="shared" si="12"/>
        <v>0.25868325214953908</v>
      </c>
      <c r="H819" s="1">
        <v>41</v>
      </c>
      <c r="I819" s="4">
        <v>0.75903301243153276</v>
      </c>
      <c r="J819" s="1">
        <v>813</v>
      </c>
      <c r="K819" s="6">
        <v>0.187</v>
      </c>
    </row>
    <row r="820" spans="1:11" x14ac:dyDescent="0.25">
      <c r="A820">
        <v>-0.2268983089861818</v>
      </c>
      <c r="C820">
        <f t="shared" si="12"/>
        <v>27.775935597114589</v>
      </c>
      <c r="H820" s="1">
        <v>335</v>
      </c>
      <c r="I820" s="4">
        <v>0.73170588756638377</v>
      </c>
      <c r="J820" s="1">
        <v>814</v>
      </c>
      <c r="K820" s="6">
        <v>0.186</v>
      </c>
    </row>
    <row r="821" spans="1:11" x14ac:dyDescent="0.25">
      <c r="A821">
        <v>0.19390360209258969</v>
      </c>
      <c r="C821">
        <f t="shared" si="12"/>
        <v>23.517515321276548</v>
      </c>
      <c r="H821" s="1">
        <v>922</v>
      </c>
      <c r="I821" s="4">
        <v>0.69763015223703739</v>
      </c>
      <c r="J821" s="1">
        <v>815</v>
      </c>
      <c r="K821" s="6">
        <v>0.185</v>
      </c>
    </row>
    <row r="822" spans="1:11" x14ac:dyDescent="0.25">
      <c r="A822">
        <v>0.78029336744318911</v>
      </c>
      <c r="C822">
        <f t="shared" si="12"/>
        <v>18.173990259326047</v>
      </c>
      <c r="H822" s="1">
        <v>27</v>
      </c>
      <c r="I822" s="4">
        <v>0.68597788942213445</v>
      </c>
      <c r="J822" s="1">
        <v>816</v>
      </c>
      <c r="K822" s="6">
        <v>0.184</v>
      </c>
    </row>
    <row r="823" spans="1:11" x14ac:dyDescent="0.25">
      <c r="A823">
        <v>3.1080596518358221</v>
      </c>
      <c r="C823">
        <f t="shared" si="12"/>
        <v>3.7455023584040554</v>
      </c>
      <c r="H823" s="1">
        <v>261</v>
      </c>
      <c r="I823" s="4">
        <v>0.67282446820806907</v>
      </c>
      <c r="J823" s="1">
        <v>817</v>
      </c>
      <c r="K823" s="6">
        <v>0.183</v>
      </c>
    </row>
    <row r="824" spans="1:11" x14ac:dyDescent="0.25">
      <c r="A824">
        <v>4.4766767471345688</v>
      </c>
      <c r="C824">
        <f t="shared" si="12"/>
        <v>0.32116356013344999</v>
      </c>
      <c r="H824" s="1">
        <v>737</v>
      </c>
      <c r="I824" s="4">
        <v>0.67162527363040958</v>
      </c>
      <c r="J824" s="1">
        <v>818</v>
      </c>
      <c r="K824" s="6">
        <v>0.182</v>
      </c>
    </row>
    <row r="825" spans="1:11" x14ac:dyDescent="0.25">
      <c r="A825">
        <v>2.0018645828547492</v>
      </c>
      <c r="C825">
        <f t="shared" si="12"/>
        <v>9.2508749801978372</v>
      </c>
      <c r="H825" s="1">
        <v>995</v>
      </c>
      <c r="I825" s="4">
        <v>0.66254533040249886</v>
      </c>
      <c r="J825" s="1">
        <v>819</v>
      </c>
      <c r="K825" s="6">
        <v>0.18099999999999999</v>
      </c>
    </row>
    <row r="826" spans="1:11" x14ac:dyDescent="0.25">
      <c r="A826">
        <v>13.37847230480145</v>
      </c>
      <c r="C826">
        <f t="shared" si="12"/>
        <v>69.473602187884225</v>
      </c>
      <c r="H826" s="1">
        <v>512</v>
      </c>
      <c r="I826" s="4">
        <v>0.60521310814467988</v>
      </c>
      <c r="J826" s="1">
        <v>820</v>
      </c>
      <c r="K826" s="6">
        <v>0.18</v>
      </c>
    </row>
    <row r="827" spans="1:11" x14ac:dyDescent="0.25">
      <c r="A827">
        <v>11.083951271548701</v>
      </c>
      <c r="C827">
        <f t="shared" si="12"/>
        <v>36.488384214915484</v>
      </c>
      <c r="H827" s="1">
        <v>608</v>
      </c>
      <c r="I827" s="4">
        <v>0.55923072448565758</v>
      </c>
      <c r="J827" s="1">
        <v>821</v>
      </c>
      <c r="K827" s="6">
        <v>0.17899999999999999</v>
      </c>
    </row>
    <row r="828" spans="1:11" x14ac:dyDescent="0.25">
      <c r="A828">
        <v>7.6530068241813343</v>
      </c>
      <c r="C828">
        <f t="shared" si="12"/>
        <v>6.8101015846079163</v>
      </c>
      <c r="H828" s="1">
        <v>594</v>
      </c>
      <c r="I828" s="4">
        <v>0.55154844035138151</v>
      </c>
      <c r="J828" s="1">
        <v>822</v>
      </c>
      <c r="K828" s="6">
        <v>0.17799999999999999</v>
      </c>
    </row>
    <row r="829" spans="1:11" x14ac:dyDescent="0.25">
      <c r="A829">
        <v>5.6032156465861229</v>
      </c>
      <c r="C829">
        <f t="shared" si="12"/>
        <v>0.31340510115166181</v>
      </c>
      <c r="H829" s="1">
        <v>275</v>
      </c>
      <c r="I829" s="4">
        <v>0.51904897798321326</v>
      </c>
      <c r="J829" s="1">
        <v>823</v>
      </c>
      <c r="K829" s="6">
        <v>0.17699999999999999</v>
      </c>
    </row>
    <row r="830" spans="1:11" x14ac:dyDescent="0.25">
      <c r="A830">
        <v>3.8119883370622887E-2</v>
      </c>
      <c r="C830">
        <f t="shared" si="12"/>
        <v>25.052725841768272</v>
      </c>
      <c r="H830" s="1">
        <v>397</v>
      </c>
      <c r="I830" s="4">
        <v>0.49778308976816632</v>
      </c>
      <c r="J830" s="1">
        <v>824</v>
      </c>
      <c r="K830" s="6">
        <v>0.17599999999999999</v>
      </c>
    </row>
    <row r="831" spans="1:11" x14ac:dyDescent="0.25">
      <c r="A831">
        <v>9.6087337071197432</v>
      </c>
      <c r="C831">
        <f t="shared" si="12"/>
        <v>20.842365990443856</v>
      </c>
      <c r="H831" s="1">
        <v>622</v>
      </c>
      <c r="I831" s="4">
        <v>0.47556717931339598</v>
      </c>
      <c r="J831" s="1">
        <v>825</v>
      </c>
      <c r="K831" s="6">
        <v>0.17499999999999999</v>
      </c>
    </row>
    <row r="832" spans="1:11" x14ac:dyDescent="0.25">
      <c r="A832">
        <v>13.248220764423561</v>
      </c>
      <c r="C832">
        <f t="shared" si="12"/>
        <v>67.31925295226533</v>
      </c>
      <c r="H832" s="1">
        <v>924</v>
      </c>
      <c r="I832" s="4">
        <v>0.47321080616891997</v>
      </c>
      <c r="J832" s="1">
        <v>826</v>
      </c>
      <c r="K832" s="6">
        <v>0.17399999999999999</v>
      </c>
    </row>
    <row r="833" spans="1:11" x14ac:dyDescent="0.25">
      <c r="A833">
        <v>10.786011531230811</v>
      </c>
      <c r="C833">
        <f t="shared" si="12"/>
        <v>32.977705606089053</v>
      </c>
      <c r="H833" s="1">
        <v>969</v>
      </c>
      <c r="I833" s="4">
        <v>0.47056412152442922</v>
      </c>
      <c r="J833" s="1">
        <v>827</v>
      </c>
      <c r="K833" s="6">
        <v>0.17299999999999999</v>
      </c>
    </row>
    <row r="834" spans="1:11" x14ac:dyDescent="0.25">
      <c r="A834">
        <v>4.1247934158093136</v>
      </c>
      <c r="C834">
        <f t="shared" si="12"/>
        <v>0.84381911580354008</v>
      </c>
      <c r="H834" s="1">
        <v>914</v>
      </c>
      <c r="I834" s="4">
        <v>0.46905422049003681</v>
      </c>
      <c r="J834" s="1">
        <v>828</v>
      </c>
      <c r="K834" s="6">
        <v>0.17199999999999999</v>
      </c>
    </row>
    <row r="835" spans="1:11" x14ac:dyDescent="0.25">
      <c r="A835">
        <v>10.372689810740271</v>
      </c>
      <c r="C835">
        <f t="shared" si="12"/>
        <v>28.401439772011067</v>
      </c>
      <c r="H835" s="1">
        <v>836</v>
      </c>
      <c r="I835" s="4">
        <v>0.42226079836819957</v>
      </c>
      <c r="J835" s="1">
        <v>829</v>
      </c>
      <c r="K835" s="6">
        <v>0.17100000000000001</v>
      </c>
    </row>
    <row r="836" spans="1:11" x14ac:dyDescent="0.25">
      <c r="A836">
        <v>2.0064574204900532</v>
      </c>
      <c r="C836">
        <f t="shared" ref="C836:C899" si="13">(A836-$N$8)^2</f>
        <v>9.2229576123895107</v>
      </c>
      <c r="H836" s="1">
        <v>798</v>
      </c>
      <c r="I836" s="4">
        <v>0.40976907642771643</v>
      </c>
      <c r="J836" s="1">
        <v>830</v>
      </c>
      <c r="K836" s="6">
        <v>0.17</v>
      </c>
    </row>
    <row r="837" spans="1:11" x14ac:dyDescent="0.25">
      <c r="A837">
        <v>0.42226079836819957</v>
      </c>
      <c r="C837">
        <f t="shared" si="13"/>
        <v>21.354832237332737</v>
      </c>
      <c r="H837" s="1">
        <v>476</v>
      </c>
      <c r="I837" s="4">
        <v>0.40322230263580039</v>
      </c>
      <c r="J837" s="1">
        <v>831</v>
      </c>
      <c r="K837" s="6">
        <v>0.16900000000000001</v>
      </c>
    </row>
    <row r="838" spans="1:11" x14ac:dyDescent="0.25">
      <c r="A838">
        <v>11.97238856375442</v>
      </c>
      <c r="C838">
        <f t="shared" si="13"/>
        <v>48.01102538610462</v>
      </c>
      <c r="H838" s="1">
        <v>908</v>
      </c>
      <c r="I838" s="4">
        <v>0.36336367330312852</v>
      </c>
      <c r="J838" s="1">
        <v>832</v>
      </c>
      <c r="K838" s="6">
        <v>0.16800000000000001</v>
      </c>
    </row>
    <row r="839" spans="1:11" x14ac:dyDescent="0.25">
      <c r="A839">
        <v>7.5471199069171169</v>
      </c>
      <c r="C839">
        <f t="shared" si="13"/>
        <v>6.2686649967965291</v>
      </c>
      <c r="H839" s="1">
        <v>792</v>
      </c>
      <c r="I839" s="4">
        <v>0.35604429400680537</v>
      </c>
      <c r="J839" s="1">
        <v>833</v>
      </c>
      <c r="K839" s="6">
        <v>0.16700000000000001</v>
      </c>
    </row>
    <row r="840" spans="1:11" x14ac:dyDescent="0.25">
      <c r="A840">
        <v>-2.4789311179393381</v>
      </c>
      <c r="C840">
        <f t="shared" si="13"/>
        <v>56.585310344489315</v>
      </c>
      <c r="H840" s="1">
        <v>40</v>
      </c>
      <c r="I840" s="4">
        <v>0.33983299340678919</v>
      </c>
      <c r="J840" s="1">
        <v>834</v>
      </c>
      <c r="K840" s="6">
        <v>0.16600000000000001</v>
      </c>
    </row>
    <row r="841" spans="1:11" x14ac:dyDescent="0.25">
      <c r="A841">
        <v>2.3772229048615001</v>
      </c>
      <c r="C841">
        <f t="shared" si="13"/>
        <v>7.1084453286327607</v>
      </c>
      <c r="H841" s="1">
        <v>357</v>
      </c>
      <c r="I841" s="4">
        <v>0.301177511873715</v>
      </c>
      <c r="J841" s="1">
        <v>835</v>
      </c>
      <c r="K841" s="6">
        <v>0.16500000000000001</v>
      </c>
    </row>
    <row r="842" spans="1:11" x14ac:dyDescent="0.25">
      <c r="A842">
        <v>4.2560770040785973</v>
      </c>
      <c r="C842">
        <f t="shared" si="13"/>
        <v>0.6198612661383186</v>
      </c>
      <c r="H842" s="1">
        <v>946</v>
      </c>
      <c r="I842" s="4">
        <v>0.28735780316169901</v>
      </c>
      <c r="J842" s="1">
        <v>836</v>
      </c>
      <c r="K842" s="6">
        <v>0.16400000000000001</v>
      </c>
    </row>
    <row r="843" spans="1:11" x14ac:dyDescent="0.25">
      <c r="A843">
        <v>1.9897048064294209</v>
      </c>
      <c r="C843">
        <f t="shared" si="13"/>
        <v>9.324991370961575</v>
      </c>
      <c r="H843" s="1">
        <v>541</v>
      </c>
      <c r="I843" s="4">
        <v>0.21644763344606319</v>
      </c>
      <c r="J843" s="1">
        <v>837</v>
      </c>
      <c r="K843" s="6">
        <v>0.16300000000000001</v>
      </c>
    </row>
    <row r="844" spans="1:11" x14ac:dyDescent="0.25">
      <c r="A844">
        <v>6.7429602485645113</v>
      </c>
      <c r="C844">
        <f t="shared" si="13"/>
        <v>2.8885400819730513</v>
      </c>
      <c r="H844" s="1">
        <v>164</v>
      </c>
      <c r="I844" s="4">
        <v>0.1954109920708644</v>
      </c>
      <c r="J844" s="1">
        <v>838</v>
      </c>
      <c r="K844" s="6">
        <v>0.16200000000000001</v>
      </c>
    </row>
    <row r="845" spans="1:11" x14ac:dyDescent="0.25">
      <c r="A845">
        <v>12.90925316026062</v>
      </c>
      <c r="C845">
        <f t="shared" si="13"/>
        <v>61.871808125531693</v>
      </c>
      <c r="H845" s="1">
        <v>820</v>
      </c>
      <c r="I845" s="4">
        <v>0.19390360209258969</v>
      </c>
      <c r="J845" s="1">
        <v>839</v>
      </c>
      <c r="K845" s="6">
        <v>0.161</v>
      </c>
    </row>
    <row r="846" spans="1:11" x14ac:dyDescent="0.25">
      <c r="A846">
        <v>12.685387736960029</v>
      </c>
      <c r="C846">
        <f t="shared" si="13"/>
        <v>58.400134142698448</v>
      </c>
      <c r="H846" s="1">
        <v>919</v>
      </c>
      <c r="I846" s="4">
        <v>0.1367156979163919</v>
      </c>
      <c r="J846" s="1">
        <v>840</v>
      </c>
      <c r="K846" s="6">
        <v>0.16</v>
      </c>
    </row>
    <row r="847" spans="1:11" x14ac:dyDescent="0.25">
      <c r="A847">
        <v>3.104161253695175</v>
      </c>
      <c r="C847">
        <f t="shared" si="13"/>
        <v>3.7606069299603462</v>
      </c>
      <c r="H847" s="1">
        <v>640</v>
      </c>
      <c r="I847" s="4">
        <v>0.1032683905154901</v>
      </c>
      <c r="J847" s="1">
        <v>841</v>
      </c>
      <c r="K847" s="6">
        <v>0.159</v>
      </c>
    </row>
    <row r="848" spans="1:11" x14ac:dyDescent="0.25">
      <c r="A848">
        <v>11.42348120793023</v>
      </c>
      <c r="C848">
        <f t="shared" si="13"/>
        <v>40.705567771285715</v>
      </c>
      <c r="H848" s="1">
        <v>713</v>
      </c>
      <c r="I848" s="4">
        <v>0.1024570092792914</v>
      </c>
      <c r="J848" s="1">
        <v>842</v>
      </c>
      <c r="K848" s="6">
        <v>0.158</v>
      </c>
    </row>
    <row r="849" spans="1:11" x14ac:dyDescent="0.25">
      <c r="A849">
        <v>1.3901233758523459</v>
      </c>
      <c r="C849">
        <f t="shared" si="13"/>
        <v>13.346354765452643</v>
      </c>
      <c r="H849" s="1">
        <v>172</v>
      </c>
      <c r="I849" s="4">
        <v>8.0373118106417785E-2</v>
      </c>
      <c r="J849" s="1">
        <v>843</v>
      </c>
      <c r="K849" s="6">
        <v>0.157</v>
      </c>
    </row>
    <row r="850" spans="1:11" x14ac:dyDescent="0.25">
      <c r="A850">
        <v>-1.400068173631823</v>
      </c>
      <c r="C850">
        <f t="shared" si="13"/>
        <v>41.518149246336719</v>
      </c>
      <c r="H850" s="1">
        <v>777</v>
      </c>
      <c r="I850" s="4">
        <v>7.7831087608543292E-2</v>
      </c>
      <c r="J850" s="1">
        <v>844</v>
      </c>
      <c r="K850" s="6">
        <v>0.156</v>
      </c>
    </row>
    <row r="851" spans="1:11" x14ac:dyDescent="0.25">
      <c r="A851">
        <v>7.9567190945082444</v>
      </c>
      <c r="C851">
        <f t="shared" si="13"/>
        <v>8.4874882164875931</v>
      </c>
      <c r="H851" s="1">
        <v>829</v>
      </c>
      <c r="I851" s="4">
        <v>3.8119883370622887E-2</v>
      </c>
      <c r="J851" s="1">
        <v>845</v>
      </c>
      <c r="K851" s="6">
        <v>0.155</v>
      </c>
    </row>
    <row r="852" spans="1:11" x14ac:dyDescent="0.25">
      <c r="A852">
        <v>0.8012246079487193</v>
      </c>
      <c r="C852">
        <f t="shared" si="13"/>
        <v>17.995964587284501</v>
      </c>
      <c r="H852" s="1">
        <v>796</v>
      </c>
      <c r="I852" s="4">
        <v>-1.285666544434871E-2</v>
      </c>
      <c r="J852" s="1">
        <v>846</v>
      </c>
      <c r="K852" s="6">
        <v>0.154</v>
      </c>
    </row>
    <row r="853" spans="1:11" x14ac:dyDescent="0.25">
      <c r="A853">
        <v>-0.78054555368906797</v>
      </c>
      <c r="C853">
        <f t="shared" si="13"/>
        <v>33.918221728050675</v>
      </c>
      <c r="H853" s="1">
        <v>80</v>
      </c>
      <c r="I853" s="4">
        <v>-1.7990789409056521E-2</v>
      </c>
      <c r="J853" s="1">
        <v>847</v>
      </c>
      <c r="K853" s="6">
        <v>0.153</v>
      </c>
    </row>
    <row r="854" spans="1:11" x14ac:dyDescent="0.25">
      <c r="A854">
        <v>10.910489067748131</v>
      </c>
      <c r="C854">
        <f t="shared" si="13"/>
        <v>34.422855102965698</v>
      </c>
      <c r="H854" s="1">
        <v>71</v>
      </c>
      <c r="I854" s="4">
        <v>-6.4770127381606812E-2</v>
      </c>
      <c r="J854" s="1">
        <v>848</v>
      </c>
      <c r="K854" s="6">
        <v>0.152</v>
      </c>
    </row>
    <row r="855" spans="1:11" x14ac:dyDescent="0.25">
      <c r="A855">
        <v>5.4322245894902172</v>
      </c>
      <c r="C855">
        <f t="shared" si="13"/>
        <v>0.15119257870323782</v>
      </c>
      <c r="H855" s="1">
        <v>808</v>
      </c>
      <c r="I855" s="4">
        <v>-7.9423737710346387E-2</v>
      </c>
      <c r="J855" s="1">
        <v>849</v>
      </c>
      <c r="K855" s="6">
        <v>0.151</v>
      </c>
    </row>
    <row r="856" spans="1:11" x14ac:dyDescent="0.25">
      <c r="A856">
        <v>3.4840141797926591</v>
      </c>
      <c r="C856">
        <f t="shared" si="13"/>
        <v>2.4316519832714421</v>
      </c>
      <c r="H856" s="1">
        <v>686</v>
      </c>
      <c r="I856" s="4">
        <v>-0.14360270864812369</v>
      </c>
      <c r="J856" s="1">
        <v>850</v>
      </c>
      <c r="K856" s="6">
        <v>0.15</v>
      </c>
    </row>
    <row r="857" spans="1:11" x14ac:dyDescent="0.25">
      <c r="A857">
        <v>8.2130265958651929</v>
      </c>
      <c r="C857">
        <f t="shared" si="13"/>
        <v>10.046598112101705</v>
      </c>
      <c r="H857" s="1">
        <v>977</v>
      </c>
      <c r="I857" s="4">
        <v>-0.1742451962247307</v>
      </c>
      <c r="J857" s="1">
        <v>851</v>
      </c>
      <c r="K857" s="6">
        <v>0.14899999999999999</v>
      </c>
    </row>
    <row r="858" spans="1:11" x14ac:dyDescent="0.25">
      <c r="A858">
        <v>1.279318806570499</v>
      </c>
      <c r="C858">
        <f t="shared" si="13"/>
        <v>14.168229618950509</v>
      </c>
      <c r="H858" s="1">
        <v>125</v>
      </c>
      <c r="I858" s="4">
        <v>-0.17729808003582551</v>
      </c>
      <c r="J858" s="1">
        <v>852</v>
      </c>
      <c r="K858" s="6">
        <v>0.14799999999999999</v>
      </c>
    </row>
    <row r="859" spans="1:11" x14ac:dyDescent="0.25">
      <c r="A859">
        <v>13.65607308110442</v>
      </c>
      <c r="C859">
        <f t="shared" si="13"/>
        <v>74.178315187468925</v>
      </c>
      <c r="H859" s="1">
        <v>950</v>
      </c>
      <c r="I859" s="4">
        <v>-0.18534231985328911</v>
      </c>
      <c r="J859" s="1">
        <v>853</v>
      </c>
      <c r="K859" s="6">
        <v>0.14699999999999999</v>
      </c>
    </row>
    <row r="860" spans="1:11" x14ac:dyDescent="0.25">
      <c r="A860">
        <v>3.4918757823678681</v>
      </c>
      <c r="C860">
        <f t="shared" si="13"/>
        <v>2.40719540700572</v>
      </c>
      <c r="H860" s="1">
        <v>674</v>
      </c>
      <c r="I860" s="4">
        <v>-0.18977838493318711</v>
      </c>
      <c r="J860" s="1">
        <v>854</v>
      </c>
      <c r="K860" s="6">
        <v>0.14599999999999999</v>
      </c>
    </row>
    <row r="861" spans="1:11" x14ac:dyDescent="0.25">
      <c r="A861">
        <v>9.858395299163691</v>
      </c>
      <c r="C861">
        <f t="shared" si="13"/>
        <v>23.184279011840555</v>
      </c>
      <c r="H861" s="1">
        <v>507</v>
      </c>
      <c r="I861" s="4">
        <v>-0.21782739239848331</v>
      </c>
      <c r="J861" s="1">
        <v>855</v>
      </c>
      <c r="K861" s="6">
        <v>0.14499999999999999</v>
      </c>
    </row>
    <row r="862" spans="1:11" x14ac:dyDescent="0.25">
      <c r="A862">
        <v>-1.721553086095496</v>
      </c>
      <c r="C862">
        <f t="shared" si="13"/>
        <v>45.764450770080849</v>
      </c>
      <c r="H862" s="1">
        <v>819</v>
      </c>
      <c r="I862" s="4">
        <v>-0.2268983089861818</v>
      </c>
      <c r="J862" s="1">
        <v>856</v>
      </c>
      <c r="K862" s="6">
        <v>0.14399999999999999</v>
      </c>
    </row>
    <row r="863" spans="1:11" x14ac:dyDescent="0.25">
      <c r="A863">
        <v>-1.964417899649912</v>
      </c>
      <c r="C863">
        <f t="shared" si="13"/>
        <v>49.109367220012928</v>
      </c>
      <c r="H863" s="1">
        <v>211</v>
      </c>
      <c r="I863" s="4">
        <v>-0.2688696793416554</v>
      </c>
      <c r="J863" s="1">
        <v>857</v>
      </c>
      <c r="K863" s="6">
        <v>0.14299999999999999</v>
      </c>
    </row>
    <row r="864" spans="1:11" x14ac:dyDescent="0.25">
      <c r="A864">
        <v>-1.792674494614368</v>
      </c>
      <c r="C864">
        <f t="shared" si="13"/>
        <v>46.731773542467053</v>
      </c>
      <c r="H864" s="1">
        <v>694</v>
      </c>
      <c r="I864" s="4">
        <v>-0.27979859851615529</v>
      </c>
      <c r="J864" s="1">
        <v>858</v>
      </c>
      <c r="K864" s="6">
        <v>0.14199999999999999</v>
      </c>
    </row>
    <row r="865" spans="1:11" x14ac:dyDescent="0.25">
      <c r="A865">
        <v>2.6074881490962252</v>
      </c>
      <c r="C865">
        <f t="shared" si="13"/>
        <v>5.9336163192221818</v>
      </c>
      <c r="H865" s="1">
        <v>6</v>
      </c>
      <c r="I865" s="4">
        <v>-0.28744590197856468</v>
      </c>
      <c r="J865" s="1">
        <v>859</v>
      </c>
      <c r="K865" s="6">
        <v>0.14099999999999999</v>
      </c>
    </row>
    <row r="866" spans="1:11" x14ac:dyDescent="0.25">
      <c r="A866">
        <v>3.1357194424608452</v>
      </c>
      <c r="C866">
        <f t="shared" si="13"/>
        <v>3.6392057751041071</v>
      </c>
      <c r="H866" s="1">
        <v>191</v>
      </c>
      <c r="I866" s="4">
        <v>-0.28934487716100771</v>
      </c>
      <c r="J866" s="1">
        <v>860</v>
      </c>
      <c r="K866" s="6">
        <v>0.14000000000000001</v>
      </c>
    </row>
    <row r="867" spans="1:11" x14ac:dyDescent="0.25">
      <c r="A867">
        <v>11.06084604233272</v>
      </c>
      <c r="C867">
        <f t="shared" si="13"/>
        <v>36.209780946684042</v>
      </c>
      <c r="H867" s="1">
        <v>756</v>
      </c>
      <c r="I867" s="4">
        <v>-0.29750608931634132</v>
      </c>
      <c r="J867" s="1">
        <v>861</v>
      </c>
      <c r="K867" s="6">
        <v>0.13900000000000001</v>
      </c>
    </row>
    <row r="868" spans="1:11" x14ac:dyDescent="0.25">
      <c r="A868">
        <v>13.74810349788692</v>
      </c>
      <c r="C868">
        <f t="shared" si="13"/>
        <v>75.772042469195384</v>
      </c>
      <c r="H868" s="1">
        <v>214</v>
      </c>
      <c r="I868" s="4">
        <v>-0.33309377598564799</v>
      </c>
      <c r="J868" s="1">
        <v>862</v>
      </c>
      <c r="K868" s="6">
        <v>0.13800000000000001</v>
      </c>
    </row>
    <row r="869" spans="1:11" x14ac:dyDescent="0.25">
      <c r="A869">
        <v>1.3890891819716451</v>
      </c>
      <c r="C869">
        <f t="shared" si="13"/>
        <v>13.353912206343901</v>
      </c>
      <c r="H869" s="1">
        <v>305</v>
      </c>
      <c r="I869" s="4">
        <v>-0.3403500407080724</v>
      </c>
      <c r="J869" s="1">
        <v>863</v>
      </c>
      <c r="K869" s="6">
        <v>0.13700000000000001</v>
      </c>
    </row>
    <row r="870" spans="1:11" x14ac:dyDescent="0.25">
      <c r="A870">
        <v>6.4920337356178512</v>
      </c>
      <c r="C870">
        <f t="shared" si="13"/>
        <v>2.098569569569062</v>
      </c>
      <c r="H870" s="1">
        <v>623</v>
      </c>
      <c r="I870" s="4">
        <v>-0.34050615283013558</v>
      </c>
      <c r="J870" s="1">
        <v>864</v>
      </c>
      <c r="K870" s="6">
        <v>0.13600000000000001</v>
      </c>
    </row>
    <row r="871" spans="1:11" x14ac:dyDescent="0.25">
      <c r="A871">
        <v>5.2785202856679243</v>
      </c>
      <c r="C871">
        <f t="shared" si="13"/>
        <v>5.5286396802469086E-2</v>
      </c>
      <c r="H871" s="1">
        <v>685</v>
      </c>
      <c r="I871" s="4">
        <v>-0.35717620476551559</v>
      </c>
      <c r="J871" s="1">
        <v>865</v>
      </c>
      <c r="K871" s="6">
        <v>0.13500000000000001</v>
      </c>
    </row>
    <row r="872" spans="1:11" x14ac:dyDescent="0.25">
      <c r="A872">
        <v>-1.2118270834511189</v>
      </c>
      <c r="C872">
        <f t="shared" si="13"/>
        <v>39.127736888628696</v>
      </c>
      <c r="H872" s="1">
        <v>481</v>
      </c>
      <c r="I872" s="4">
        <v>-0.36135835097889668</v>
      </c>
      <c r="J872" s="1">
        <v>866</v>
      </c>
      <c r="K872" s="6">
        <v>0.13400000000000001</v>
      </c>
    </row>
    <row r="873" spans="1:11" x14ac:dyDescent="0.25">
      <c r="A873">
        <v>7.879088850282014</v>
      </c>
      <c r="C873">
        <f t="shared" si="13"/>
        <v>8.0411897250108897</v>
      </c>
      <c r="H873" s="1">
        <v>55</v>
      </c>
      <c r="I873" s="4">
        <v>-0.411121468103258</v>
      </c>
      <c r="J873" s="1">
        <v>867</v>
      </c>
      <c r="K873" s="6">
        <v>0.13300000000000001</v>
      </c>
    </row>
    <row r="874" spans="1:11" x14ac:dyDescent="0.25">
      <c r="A874">
        <v>7.8098621742750263</v>
      </c>
      <c r="C874">
        <f t="shared" si="13"/>
        <v>7.6533700037014016</v>
      </c>
      <c r="H874" s="1">
        <v>626</v>
      </c>
      <c r="I874" s="4">
        <v>-0.50197441026396028</v>
      </c>
      <c r="J874" s="1">
        <v>868</v>
      </c>
      <c r="K874" s="6">
        <v>0.13200000000000001</v>
      </c>
    </row>
    <row r="875" spans="1:11" x14ac:dyDescent="0.25">
      <c r="A875">
        <v>3.058384920944893</v>
      </c>
      <c r="C875">
        <f t="shared" si="13"/>
        <v>3.9402439350007934</v>
      </c>
      <c r="H875" s="1">
        <v>299</v>
      </c>
      <c r="I875" s="4">
        <v>-0.54627050387646836</v>
      </c>
      <c r="J875" s="1">
        <v>869</v>
      </c>
      <c r="K875" s="6">
        <v>0.13100000000000001</v>
      </c>
    </row>
    <row r="876" spans="1:11" x14ac:dyDescent="0.25">
      <c r="A876">
        <v>11.53896861366241</v>
      </c>
      <c r="C876">
        <f t="shared" si="13"/>
        <v>42.192545547541336</v>
      </c>
      <c r="H876" s="1">
        <v>550</v>
      </c>
      <c r="I876" s="4">
        <v>-0.58043860989415563</v>
      </c>
      <c r="J876" s="1">
        <v>870</v>
      </c>
      <c r="K876" s="6">
        <v>0.13</v>
      </c>
    </row>
    <row r="877" spans="1:11" x14ac:dyDescent="0.25">
      <c r="A877">
        <v>8.5235807235297791</v>
      </c>
      <c r="C877">
        <f t="shared" si="13"/>
        <v>12.111729626653913</v>
      </c>
      <c r="H877" s="1">
        <v>233</v>
      </c>
      <c r="I877" s="4">
        <v>-0.58232544930603236</v>
      </c>
      <c r="J877" s="1">
        <v>871</v>
      </c>
      <c r="K877" s="6">
        <v>0.129</v>
      </c>
    </row>
    <row r="878" spans="1:11" x14ac:dyDescent="0.25">
      <c r="A878">
        <v>6.4863172981231036</v>
      </c>
      <c r="C878">
        <f t="shared" si="13"/>
        <v>2.082040080954136</v>
      </c>
      <c r="H878" s="1">
        <v>763</v>
      </c>
      <c r="I878" s="4">
        <v>-0.60596954847548101</v>
      </c>
      <c r="J878" s="1">
        <v>872</v>
      </c>
      <c r="K878" s="6">
        <v>0.128</v>
      </c>
    </row>
    <row r="879" spans="1:11" x14ac:dyDescent="0.25">
      <c r="A879">
        <v>5.2682612838043887</v>
      </c>
      <c r="C879">
        <f t="shared" si="13"/>
        <v>5.0567233492896331E-2</v>
      </c>
      <c r="H879" s="1">
        <v>377</v>
      </c>
      <c r="I879" s="4">
        <v>-0.64585246046142597</v>
      </c>
      <c r="J879" s="1">
        <v>873</v>
      </c>
      <c r="K879" s="6">
        <v>0.127</v>
      </c>
    </row>
    <row r="880" spans="1:11" x14ac:dyDescent="0.25">
      <c r="A880">
        <v>12.476705310742471</v>
      </c>
      <c r="C880">
        <f t="shared" si="13"/>
        <v>55.254181110723877</v>
      </c>
      <c r="H880" s="1">
        <v>544</v>
      </c>
      <c r="I880" s="4">
        <v>-0.72980638192334712</v>
      </c>
      <c r="J880" s="1">
        <v>874</v>
      </c>
      <c r="K880" s="6">
        <v>0.126</v>
      </c>
    </row>
    <row r="881" spans="1:11" x14ac:dyDescent="0.25">
      <c r="A881">
        <v>4.8400441638930616</v>
      </c>
      <c r="C881">
        <f t="shared" si="13"/>
        <v>4.1349403175099969E-2</v>
      </c>
      <c r="H881" s="1">
        <v>294</v>
      </c>
      <c r="I881" s="4">
        <v>-0.73510547205830701</v>
      </c>
      <c r="J881" s="1">
        <v>875</v>
      </c>
      <c r="K881" s="6">
        <v>0.125</v>
      </c>
    </row>
    <row r="882" spans="1:11" x14ac:dyDescent="0.25">
      <c r="A882">
        <v>-1.216904440130238</v>
      </c>
      <c r="C882">
        <f t="shared" si="13"/>
        <v>39.19128260151227</v>
      </c>
      <c r="H882" s="1">
        <v>115</v>
      </c>
      <c r="I882" s="4">
        <v>-0.74242348984301909</v>
      </c>
      <c r="J882" s="1">
        <v>876</v>
      </c>
      <c r="K882" s="6">
        <v>0.124</v>
      </c>
    </row>
    <row r="883" spans="1:11" x14ac:dyDescent="0.25">
      <c r="A883">
        <v>5.1249572030207569</v>
      </c>
      <c r="C883">
        <f t="shared" si="13"/>
        <v>6.653259105223068E-3</v>
      </c>
      <c r="H883" s="1">
        <v>332</v>
      </c>
      <c r="I883" s="4">
        <v>-0.7456797457896247</v>
      </c>
      <c r="J883" s="1">
        <v>877</v>
      </c>
      <c r="K883" s="6">
        <v>0.123</v>
      </c>
    </row>
    <row r="884" spans="1:11" x14ac:dyDescent="0.25">
      <c r="A884">
        <v>12.581077183271089</v>
      </c>
      <c r="C884">
        <f t="shared" si="13"/>
        <v>56.816732739269071</v>
      </c>
      <c r="H884" s="1">
        <v>1000</v>
      </c>
      <c r="I884" s="4">
        <v>-0.74848732666054207</v>
      </c>
      <c r="J884" s="1">
        <v>878</v>
      </c>
      <c r="K884" s="6">
        <v>0.122</v>
      </c>
    </row>
    <row r="885" spans="1:11" x14ac:dyDescent="0.25">
      <c r="A885">
        <v>6.2957313161985766</v>
      </c>
      <c r="C885">
        <f t="shared" si="13"/>
        <v>1.568359547555604</v>
      </c>
      <c r="H885" s="1">
        <v>852</v>
      </c>
      <c r="I885" s="4">
        <v>-0.78054555368906797</v>
      </c>
      <c r="J885" s="1">
        <v>879</v>
      </c>
      <c r="K885" s="6">
        <v>0.121</v>
      </c>
    </row>
    <row r="886" spans="1:11" x14ac:dyDescent="0.25">
      <c r="A886">
        <v>8.4191080532742433</v>
      </c>
      <c r="C886">
        <f t="shared" si="13"/>
        <v>11.395474465036054</v>
      </c>
      <c r="H886" s="1">
        <v>716</v>
      </c>
      <c r="I886" s="4">
        <v>-0.83644000604018753</v>
      </c>
      <c r="J886" s="1">
        <v>880</v>
      </c>
      <c r="K886" s="6">
        <v>0.12</v>
      </c>
    </row>
    <row r="887" spans="1:11" x14ac:dyDescent="0.25">
      <c r="A887">
        <v>6.1267028216426223</v>
      </c>
      <c r="C887">
        <f t="shared" si="13"/>
        <v>1.1735673401910218</v>
      </c>
      <c r="H887" s="1">
        <v>416</v>
      </c>
      <c r="I887" s="4">
        <v>-0.88043552817544413</v>
      </c>
      <c r="J887" s="1">
        <v>881</v>
      </c>
      <c r="K887" s="6">
        <v>0.11899999999999999</v>
      </c>
    </row>
    <row r="888" spans="1:11" x14ac:dyDescent="0.25">
      <c r="A888">
        <v>2.9453136226672201</v>
      </c>
      <c r="C888">
        <f t="shared" si="13"/>
        <v>4.4019231862480588</v>
      </c>
      <c r="H888" s="1">
        <v>28</v>
      </c>
      <c r="I888" s="4">
        <v>-0.88260464436892416</v>
      </c>
      <c r="J888" s="1">
        <v>882</v>
      </c>
      <c r="K888" s="6">
        <v>0.11799999999999999</v>
      </c>
    </row>
    <row r="889" spans="1:11" x14ac:dyDescent="0.25">
      <c r="A889">
        <v>9.8809440098777728</v>
      </c>
      <c r="C889">
        <f t="shared" si="13"/>
        <v>23.401931793310069</v>
      </c>
      <c r="H889" s="1">
        <v>616</v>
      </c>
      <c r="I889" s="4">
        <v>-0.8897434960814854</v>
      </c>
      <c r="J889" s="1">
        <v>883</v>
      </c>
      <c r="K889" s="6">
        <v>0.11700000000000001</v>
      </c>
    </row>
    <row r="890" spans="1:11" x14ac:dyDescent="0.25">
      <c r="A890">
        <v>6.2854399167135808</v>
      </c>
      <c r="C890">
        <f t="shared" si="13"/>
        <v>1.5426887645346503</v>
      </c>
      <c r="H890" s="1">
        <v>400</v>
      </c>
      <c r="I890" s="4">
        <v>-0.89079653530567526</v>
      </c>
      <c r="J890" s="1">
        <v>884</v>
      </c>
      <c r="K890" s="6">
        <v>0.11600000000000001</v>
      </c>
    </row>
    <row r="891" spans="1:11" x14ac:dyDescent="0.25">
      <c r="A891">
        <v>7.1671600539892628</v>
      </c>
      <c r="C891">
        <f t="shared" si="13"/>
        <v>4.5104005570019323</v>
      </c>
      <c r="H891" s="1">
        <v>465</v>
      </c>
      <c r="I891" s="4">
        <v>-0.90170360834839869</v>
      </c>
      <c r="J891" s="1">
        <v>885</v>
      </c>
      <c r="K891" s="6">
        <v>0.115</v>
      </c>
    </row>
    <row r="892" spans="1:11" x14ac:dyDescent="0.25">
      <c r="A892">
        <v>11.97464808809052</v>
      </c>
      <c r="C892">
        <f t="shared" si="13"/>
        <v>48.042342974712881</v>
      </c>
      <c r="H892" s="1">
        <v>129</v>
      </c>
      <c r="I892" s="4">
        <v>-0.92659989244580654</v>
      </c>
      <c r="J892" s="1">
        <v>886</v>
      </c>
      <c r="K892" s="6">
        <v>0.114</v>
      </c>
    </row>
    <row r="893" spans="1:11" x14ac:dyDescent="0.25">
      <c r="A893">
        <v>5.9424729198380071</v>
      </c>
      <c r="C893">
        <f t="shared" si="13"/>
        <v>0.80835065334739553</v>
      </c>
      <c r="H893" s="1">
        <v>793</v>
      </c>
      <c r="I893" s="4">
        <v>-0.97284473590261022</v>
      </c>
      <c r="J893" s="1">
        <v>887</v>
      </c>
      <c r="K893" s="6">
        <v>0.113</v>
      </c>
    </row>
    <row r="894" spans="1:11" x14ac:dyDescent="0.25">
      <c r="A894">
        <v>1.929012453810901</v>
      </c>
      <c r="C894">
        <f t="shared" si="13"/>
        <v>9.6993455721628941</v>
      </c>
      <c r="H894" s="1">
        <v>264</v>
      </c>
      <c r="I894" s="4">
        <v>-0.99316379444512126</v>
      </c>
      <c r="J894" s="1">
        <v>888</v>
      </c>
      <c r="K894" s="6">
        <v>0.112</v>
      </c>
    </row>
    <row r="895" spans="1:11" x14ac:dyDescent="0.25">
      <c r="A895">
        <v>4.2850493796116256</v>
      </c>
      <c r="C895">
        <f t="shared" si="13"/>
        <v>0.57508002705878203</v>
      </c>
      <c r="H895" s="1">
        <v>37</v>
      </c>
      <c r="I895" s="4">
        <v>-1.0108507579316099</v>
      </c>
      <c r="J895" s="1">
        <v>889</v>
      </c>
      <c r="K895" s="6">
        <v>0.111</v>
      </c>
    </row>
    <row r="896" spans="1:11" x14ac:dyDescent="0.25">
      <c r="A896">
        <v>-1.835067217192405</v>
      </c>
      <c r="C896">
        <f t="shared" si="13"/>
        <v>47.313169430441725</v>
      </c>
      <c r="H896" s="1">
        <v>79</v>
      </c>
      <c r="I896" s="4">
        <v>-1.0231621767005841</v>
      </c>
      <c r="J896" s="1">
        <v>890</v>
      </c>
      <c r="K896" s="6">
        <v>0.11</v>
      </c>
    </row>
    <row r="897" spans="1:11" x14ac:dyDescent="0.25">
      <c r="A897">
        <v>3.5691344376120862</v>
      </c>
      <c r="C897">
        <f t="shared" si="13"/>
        <v>2.1734285505519466</v>
      </c>
      <c r="H897" s="1">
        <v>936</v>
      </c>
      <c r="I897" s="4">
        <v>-1.043809236320091</v>
      </c>
      <c r="J897" s="1">
        <v>891</v>
      </c>
      <c r="K897" s="6">
        <v>0.109</v>
      </c>
    </row>
    <row r="898" spans="1:11" x14ac:dyDescent="0.25">
      <c r="A898">
        <v>-1.917717674485955</v>
      </c>
      <c r="C898">
        <f t="shared" si="13"/>
        <v>48.457015746315584</v>
      </c>
      <c r="H898" s="1">
        <v>913</v>
      </c>
      <c r="I898" s="4">
        <v>-1.064739904176458</v>
      </c>
      <c r="J898" s="1">
        <v>892</v>
      </c>
      <c r="K898" s="6">
        <v>0.108</v>
      </c>
    </row>
    <row r="899" spans="1:11" x14ac:dyDescent="0.25">
      <c r="A899">
        <v>11.792516145556149</v>
      </c>
      <c r="C899">
        <f t="shared" si="13"/>
        <v>45.550707906868276</v>
      </c>
      <c r="H899" s="1">
        <v>127</v>
      </c>
      <c r="I899" s="4">
        <v>-1.0857826116018869</v>
      </c>
      <c r="J899" s="1">
        <v>893</v>
      </c>
      <c r="K899" s="6">
        <v>0.107</v>
      </c>
    </row>
    <row r="900" spans="1:11" x14ac:dyDescent="0.25">
      <c r="A900">
        <v>13.253955685720131</v>
      </c>
      <c r="C900">
        <f t="shared" ref="C900:C963" si="14">(A900-$N$8)^2</f>
        <v>67.413393962509303</v>
      </c>
      <c r="H900" s="1">
        <v>982</v>
      </c>
      <c r="I900" s="4">
        <v>-1.0919381125161369</v>
      </c>
      <c r="J900" s="1">
        <v>894</v>
      </c>
      <c r="K900" s="6">
        <v>0.106</v>
      </c>
    </row>
    <row r="901" spans="1:11" x14ac:dyDescent="0.25">
      <c r="A901">
        <v>8.292483135667263</v>
      </c>
      <c r="C901">
        <f t="shared" si="14"/>
        <v>10.556608215683777</v>
      </c>
      <c r="H901" s="1">
        <v>632</v>
      </c>
      <c r="I901" s="4">
        <v>-1.12409713648267</v>
      </c>
      <c r="J901" s="1">
        <v>895</v>
      </c>
      <c r="K901" s="6">
        <v>0.105</v>
      </c>
    </row>
    <row r="902" spans="1:11" x14ac:dyDescent="0.25">
      <c r="A902">
        <v>5.6111565988082628</v>
      </c>
      <c r="C902">
        <f t="shared" si="14"/>
        <v>0.32235926221446648</v>
      </c>
      <c r="H902" s="1">
        <v>315</v>
      </c>
      <c r="I902" s="4">
        <v>-1.124286326582393</v>
      </c>
      <c r="J902" s="1">
        <v>896</v>
      </c>
      <c r="K902" s="6">
        <v>0.104</v>
      </c>
    </row>
    <row r="903" spans="1:11" x14ac:dyDescent="0.25">
      <c r="A903">
        <v>6.0784501928527668</v>
      </c>
      <c r="C903">
        <f t="shared" si="14"/>
        <v>1.0713502436119657</v>
      </c>
      <c r="H903" s="1">
        <v>467</v>
      </c>
      <c r="I903" s="4">
        <v>-1.1500272953614561</v>
      </c>
      <c r="J903" s="1">
        <v>897</v>
      </c>
      <c r="K903" s="6">
        <v>0.10299999999999999</v>
      </c>
    </row>
    <row r="904" spans="1:11" x14ac:dyDescent="0.25">
      <c r="A904">
        <v>11.67039741783038</v>
      </c>
      <c r="C904">
        <f t="shared" si="14"/>
        <v>43.917231418616474</v>
      </c>
      <c r="H904" s="1">
        <v>920</v>
      </c>
      <c r="I904" s="4">
        <v>-1.165460116934391</v>
      </c>
      <c r="J904" s="1">
        <v>898</v>
      </c>
      <c r="K904" s="6">
        <v>0.10199999999999999</v>
      </c>
    </row>
    <row r="905" spans="1:11" x14ac:dyDescent="0.25">
      <c r="A905">
        <v>9.9157616084581299</v>
      </c>
      <c r="C905">
        <f t="shared" si="14"/>
        <v>23.740008107289238</v>
      </c>
      <c r="H905" s="1">
        <v>771</v>
      </c>
      <c r="I905" s="4">
        <v>-1.177758478399902</v>
      </c>
      <c r="J905" s="1">
        <v>899</v>
      </c>
      <c r="K905" s="6">
        <v>0.10100000000000001</v>
      </c>
    </row>
    <row r="906" spans="1:11" x14ac:dyDescent="0.25">
      <c r="A906">
        <v>2.521292834115711</v>
      </c>
      <c r="C906">
        <f t="shared" si="14"/>
        <v>6.360972552785646</v>
      </c>
      <c r="H906" s="1">
        <v>871</v>
      </c>
      <c r="I906" s="4">
        <v>-1.2118270834511189</v>
      </c>
      <c r="J906" s="1">
        <v>900</v>
      </c>
      <c r="K906" s="6">
        <v>0.1</v>
      </c>
    </row>
    <row r="907" spans="1:11" x14ac:dyDescent="0.25">
      <c r="A907">
        <v>2.6801168813372431</v>
      </c>
      <c r="C907">
        <f t="shared" si="14"/>
        <v>5.5850583703426215</v>
      </c>
      <c r="H907" s="1">
        <v>881</v>
      </c>
      <c r="I907" s="4">
        <v>-1.216904440130238</v>
      </c>
      <c r="J907" s="1">
        <v>901</v>
      </c>
      <c r="K907" s="6">
        <v>9.9000000000000005E-2</v>
      </c>
    </row>
    <row r="908" spans="1:11" x14ac:dyDescent="0.25">
      <c r="A908">
        <v>5.760331324560461</v>
      </c>
      <c r="C908">
        <f t="shared" si="14"/>
        <v>0.51400530670553046</v>
      </c>
      <c r="H908" s="1">
        <v>987</v>
      </c>
      <c r="I908" s="4">
        <v>-1.257379072816216</v>
      </c>
      <c r="J908" s="1">
        <v>902</v>
      </c>
      <c r="K908" s="6">
        <v>9.8000000000000004E-2</v>
      </c>
    </row>
    <row r="909" spans="1:11" x14ac:dyDescent="0.25">
      <c r="A909">
        <v>0.36336367330312852</v>
      </c>
      <c r="C909">
        <f t="shared" si="14"/>
        <v>21.902643521272449</v>
      </c>
      <c r="H909" s="1">
        <v>703</v>
      </c>
      <c r="I909" s="4">
        <v>-1.322985009566978</v>
      </c>
      <c r="J909" s="1">
        <v>903</v>
      </c>
      <c r="K909" s="6">
        <v>9.7000000000000003E-2</v>
      </c>
    </row>
    <row r="910" spans="1:11" x14ac:dyDescent="0.25">
      <c r="A910">
        <v>1.3672748753404409</v>
      </c>
      <c r="C910">
        <f t="shared" si="14"/>
        <v>13.513820133947194</v>
      </c>
      <c r="H910" s="1">
        <v>849</v>
      </c>
      <c r="I910" s="4">
        <v>-1.400068173631823</v>
      </c>
      <c r="J910" s="1">
        <v>904</v>
      </c>
      <c r="K910" s="6">
        <v>9.6000000000000002E-2</v>
      </c>
    </row>
    <row r="911" spans="1:11" x14ac:dyDescent="0.25">
      <c r="A911">
        <v>16.638527798412611</v>
      </c>
      <c r="C911">
        <f t="shared" si="14"/>
        <v>134.44722774247688</v>
      </c>
      <c r="H911" s="1">
        <v>226</v>
      </c>
      <c r="I911" s="4">
        <v>-1.404733876714243</v>
      </c>
      <c r="J911" s="1">
        <v>905</v>
      </c>
      <c r="K911" s="6">
        <v>9.5000000000000001E-2</v>
      </c>
    </row>
    <row r="912" spans="1:11" x14ac:dyDescent="0.25">
      <c r="A912">
        <v>-3.962152831715601</v>
      </c>
      <c r="C912">
        <f t="shared" si="14"/>
        <v>81.0997961187268</v>
      </c>
      <c r="H912" s="1">
        <v>303</v>
      </c>
      <c r="I912" s="4">
        <v>-1.444919796147595</v>
      </c>
      <c r="J912" s="1">
        <v>906</v>
      </c>
      <c r="K912" s="6">
        <v>9.4E-2</v>
      </c>
    </row>
    <row r="913" spans="1:11" x14ac:dyDescent="0.25">
      <c r="A913">
        <v>12.625421836266639</v>
      </c>
      <c r="C913">
        <f t="shared" si="14"/>
        <v>57.487211460033507</v>
      </c>
      <c r="H913" s="1">
        <v>750</v>
      </c>
      <c r="I913" s="4">
        <v>-1.455909844897485</v>
      </c>
      <c r="J913" s="1">
        <v>907</v>
      </c>
      <c r="K913" s="6">
        <v>9.2999999999999999E-2</v>
      </c>
    </row>
    <row r="914" spans="1:11" x14ac:dyDescent="0.25">
      <c r="A914">
        <v>-1.064739904176458</v>
      </c>
      <c r="C914">
        <f t="shared" si="14"/>
        <v>37.309247144883194</v>
      </c>
      <c r="H914" s="1">
        <v>728</v>
      </c>
      <c r="I914" s="4">
        <v>-1.4848591634604431</v>
      </c>
      <c r="J914" s="1">
        <v>908</v>
      </c>
      <c r="K914" s="6">
        <v>9.1999999999999998E-2</v>
      </c>
    </row>
    <row r="915" spans="1:11" x14ac:dyDescent="0.25">
      <c r="A915">
        <v>0.46905422049003681</v>
      </c>
      <c r="C915">
        <f t="shared" si="14"/>
        <v>20.924544991832398</v>
      </c>
      <c r="H915" s="1">
        <v>753</v>
      </c>
      <c r="I915" s="4">
        <v>-1.4849857578840009</v>
      </c>
      <c r="J915" s="1">
        <v>909</v>
      </c>
      <c r="K915" s="6">
        <v>9.0999999999999998E-2</v>
      </c>
    </row>
    <row r="916" spans="1:11" x14ac:dyDescent="0.25">
      <c r="A916">
        <v>14.11711599582098</v>
      </c>
      <c r="C916">
        <f t="shared" si="14"/>
        <v>82.332509064585793</v>
      </c>
      <c r="H916" s="1">
        <v>721</v>
      </c>
      <c r="I916" s="4">
        <v>-1.4994580508846249</v>
      </c>
      <c r="J916" s="1">
        <v>910</v>
      </c>
      <c r="K916" s="6">
        <v>0.09</v>
      </c>
    </row>
    <row r="917" spans="1:11" x14ac:dyDescent="0.25">
      <c r="A917">
        <v>6.6324967129473791</v>
      </c>
      <c r="C917">
        <f t="shared" si="14"/>
        <v>2.5252611289162457</v>
      </c>
      <c r="H917" s="1">
        <v>592</v>
      </c>
      <c r="I917" s="4">
        <v>-1.503397899913427</v>
      </c>
      <c r="J917" s="1">
        <v>911</v>
      </c>
      <c r="K917" s="6">
        <v>8.8999999999999996E-2</v>
      </c>
    </row>
    <row r="918" spans="1:11" x14ac:dyDescent="0.25">
      <c r="A918">
        <v>9.2839923753608282</v>
      </c>
      <c r="C918">
        <f t="shared" si="14"/>
        <v>17.982711131181553</v>
      </c>
      <c r="H918" s="1">
        <v>546</v>
      </c>
      <c r="I918" s="4">
        <v>-1.514562297935051</v>
      </c>
      <c r="J918" s="1">
        <v>912</v>
      </c>
      <c r="K918" s="6">
        <v>8.7999999999999995E-2</v>
      </c>
    </row>
    <row r="919" spans="1:11" x14ac:dyDescent="0.25">
      <c r="A919">
        <v>2.9586545031485931</v>
      </c>
      <c r="C919">
        <f t="shared" si="14"/>
        <v>4.346120801217551</v>
      </c>
      <c r="H919" s="1">
        <v>642</v>
      </c>
      <c r="I919" s="4">
        <v>-1.610211446008357</v>
      </c>
      <c r="J919" s="1">
        <v>913</v>
      </c>
      <c r="K919" s="6">
        <v>8.6999999999999994E-2</v>
      </c>
    </row>
    <row r="920" spans="1:11" x14ac:dyDescent="0.25">
      <c r="A920">
        <v>0.1367156979163919</v>
      </c>
      <c r="C920">
        <f t="shared" si="14"/>
        <v>24.075449669111421</v>
      </c>
      <c r="H920" s="1">
        <v>635</v>
      </c>
      <c r="I920" s="4">
        <v>-1.618834318815598</v>
      </c>
      <c r="J920" s="1">
        <v>914</v>
      </c>
      <c r="K920" s="6">
        <v>8.5999999999999993E-2</v>
      </c>
    </row>
    <row r="921" spans="1:11" x14ac:dyDescent="0.25">
      <c r="A921">
        <v>-1.165460116934391</v>
      </c>
      <c r="C921">
        <f t="shared" si="14"/>
        <v>38.549815930790977</v>
      </c>
      <c r="H921" s="1">
        <v>195</v>
      </c>
      <c r="I921" s="4">
        <v>-1.6737402305725571</v>
      </c>
      <c r="J921" s="1">
        <v>915</v>
      </c>
      <c r="K921" s="6">
        <v>8.5000000000000006E-2</v>
      </c>
    </row>
    <row r="922" spans="1:11" x14ac:dyDescent="0.25">
      <c r="A922">
        <v>6.3794693034894809</v>
      </c>
      <c r="C922">
        <f t="shared" si="14"/>
        <v>1.7851087323509409</v>
      </c>
      <c r="H922" s="1">
        <v>667</v>
      </c>
      <c r="I922" s="4">
        <v>-1.6761816699811629</v>
      </c>
      <c r="J922" s="1">
        <v>916</v>
      </c>
      <c r="K922" s="6">
        <v>8.4000000000000005E-2</v>
      </c>
    </row>
    <row r="923" spans="1:11" x14ac:dyDescent="0.25">
      <c r="A923">
        <v>0.69763015223703739</v>
      </c>
      <c r="C923">
        <f t="shared" si="14"/>
        <v>18.88562596406258</v>
      </c>
      <c r="H923" s="1">
        <v>861</v>
      </c>
      <c r="I923" s="4">
        <v>-1.721553086095496</v>
      </c>
      <c r="J923" s="1">
        <v>917</v>
      </c>
      <c r="K923" s="6">
        <v>8.3000000000000004E-2</v>
      </c>
    </row>
    <row r="924" spans="1:11" x14ac:dyDescent="0.25">
      <c r="A924">
        <v>13.05245396227394</v>
      </c>
      <c r="C924">
        <f t="shared" si="14"/>
        <v>64.145110510034158</v>
      </c>
      <c r="H924" s="1">
        <v>989</v>
      </c>
      <c r="I924" s="4">
        <v>-1.755960778994091</v>
      </c>
      <c r="J924" s="1">
        <v>918</v>
      </c>
      <c r="K924" s="6">
        <v>8.2000000000000003E-2</v>
      </c>
    </row>
    <row r="925" spans="1:11" x14ac:dyDescent="0.25">
      <c r="A925">
        <v>0.47321080616891997</v>
      </c>
      <c r="C925">
        <f t="shared" si="14"/>
        <v>20.88653503442713</v>
      </c>
      <c r="H925" s="1">
        <v>964</v>
      </c>
      <c r="I925" s="4">
        <v>-1.773808828528509</v>
      </c>
      <c r="J925" s="1">
        <v>919</v>
      </c>
      <c r="K925" s="6">
        <v>8.1000000000000003E-2</v>
      </c>
    </row>
    <row r="926" spans="1:11" x14ac:dyDescent="0.25">
      <c r="A926">
        <v>-3.2611864437839841</v>
      </c>
      <c r="C926">
        <f t="shared" si="14"/>
        <v>68.96598476946761</v>
      </c>
      <c r="H926" s="1">
        <v>863</v>
      </c>
      <c r="I926" s="4">
        <v>-1.792674494614368</v>
      </c>
      <c r="J926" s="1">
        <v>920</v>
      </c>
      <c r="K926" s="6">
        <v>0.08</v>
      </c>
    </row>
    <row r="927" spans="1:11" x14ac:dyDescent="0.25">
      <c r="A927">
        <v>3.8883263072413952</v>
      </c>
      <c r="C927">
        <f t="shared" si="14"/>
        <v>1.334171419254196</v>
      </c>
      <c r="H927" s="1">
        <v>238</v>
      </c>
      <c r="I927" s="4">
        <v>-1.8069668074043139</v>
      </c>
      <c r="J927" s="1">
        <v>921</v>
      </c>
      <c r="K927" s="6">
        <v>7.9000000000000001E-2</v>
      </c>
    </row>
    <row r="928" spans="1:11" x14ac:dyDescent="0.25">
      <c r="A928">
        <v>1.3155809390202129</v>
      </c>
      <c r="C928">
        <f t="shared" si="14"/>
        <v>13.89655808731683</v>
      </c>
      <c r="H928" s="1">
        <v>895</v>
      </c>
      <c r="I928" s="4">
        <v>-1.835067217192405</v>
      </c>
      <c r="J928" s="1">
        <v>922</v>
      </c>
      <c r="K928" s="6">
        <v>7.8E-2</v>
      </c>
    </row>
    <row r="929" spans="1:11" x14ac:dyDescent="0.25">
      <c r="A929">
        <v>2.717107468626903</v>
      </c>
      <c r="C929">
        <f t="shared" si="14"/>
        <v>5.4115889756203286</v>
      </c>
      <c r="H929" s="1">
        <v>552</v>
      </c>
      <c r="I929" s="4">
        <v>-1.860930375666227</v>
      </c>
      <c r="J929" s="1">
        <v>923</v>
      </c>
      <c r="K929" s="6">
        <v>7.6999999999999999E-2</v>
      </c>
    </row>
    <row r="930" spans="1:11" x14ac:dyDescent="0.25">
      <c r="A930">
        <v>3.1108962021178939</v>
      </c>
      <c r="C930">
        <f t="shared" si="14"/>
        <v>3.734531082487631</v>
      </c>
      <c r="H930" s="1">
        <v>671</v>
      </c>
      <c r="I930" s="4">
        <v>-1.899825027972732</v>
      </c>
      <c r="J930" s="1">
        <v>924</v>
      </c>
      <c r="K930" s="6">
        <v>7.5999999999999998E-2</v>
      </c>
    </row>
    <row r="931" spans="1:11" x14ac:dyDescent="0.25">
      <c r="A931">
        <v>10.04422063262175</v>
      </c>
      <c r="C931">
        <f t="shared" si="14"/>
        <v>25.008310112074639</v>
      </c>
      <c r="H931" s="1">
        <v>804</v>
      </c>
      <c r="I931" s="4">
        <v>-1.9149751459528139</v>
      </c>
      <c r="J931" s="1">
        <v>925</v>
      </c>
      <c r="K931" s="6">
        <v>7.4999999999999997E-2</v>
      </c>
    </row>
    <row r="932" spans="1:11" x14ac:dyDescent="0.25">
      <c r="A932">
        <v>7.0794060322462213</v>
      </c>
      <c r="C932">
        <f t="shared" si="14"/>
        <v>4.1453625440173978</v>
      </c>
      <c r="H932" s="1">
        <v>897</v>
      </c>
      <c r="I932" s="4">
        <v>-1.917717674485955</v>
      </c>
      <c r="J932" s="1">
        <v>926</v>
      </c>
      <c r="K932" s="6">
        <v>7.3999999999999996E-2</v>
      </c>
    </row>
    <row r="933" spans="1:11" x14ac:dyDescent="0.25">
      <c r="A933">
        <v>3.5475894302228972</v>
      </c>
      <c r="C933">
        <f t="shared" si="14"/>
        <v>2.2374184185276982</v>
      </c>
      <c r="H933" s="1">
        <v>403</v>
      </c>
      <c r="I933" s="4">
        <v>-1.9318969026977499</v>
      </c>
      <c r="J933" s="1">
        <v>927</v>
      </c>
      <c r="K933" s="6">
        <v>7.2999999999999995E-2</v>
      </c>
    </row>
    <row r="934" spans="1:11" x14ac:dyDescent="0.25">
      <c r="A934">
        <v>3.0455139512659928</v>
      </c>
      <c r="C934">
        <f t="shared" si="14"/>
        <v>3.991507469263091</v>
      </c>
      <c r="H934" s="1">
        <v>707</v>
      </c>
      <c r="I934" s="4">
        <v>-1.9355938272405959</v>
      </c>
      <c r="J934" s="1">
        <v>928</v>
      </c>
      <c r="K934" s="6">
        <v>7.1999999999999995E-2</v>
      </c>
    </row>
    <row r="935" spans="1:11" x14ac:dyDescent="0.25">
      <c r="A935">
        <v>4.0195341320413283</v>
      </c>
      <c r="C935">
        <f t="shared" si="14"/>
        <v>1.0482802045063937</v>
      </c>
      <c r="H935" s="1">
        <v>862</v>
      </c>
      <c r="I935" s="4">
        <v>-1.964417899649912</v>
      </c>
      <c r="J935" s="1">
        <v>929</v>
      </c>
      <c r="K935" s="6">
        <v>7.0999999999999994E-2</v>
      </c>
    </row>
    <row r="936" spans="1:11" x14ac:dyDescent="0.25">
      <c r="A936">
        <v>1.342803904798862</v>
      </c>
      <c r="C936">
        <f t="shared" si="14"/>
        <v>13.694335157042985</v>
      </c>
      <c r="H936" s="1">
        <v>701</v>
      </c>
      <c r="I936" s="4">
        <v>-2.0163203376866972</v>
      </c>
      <c r="J936" s="1">
        <v>930</v>
      </c>
      <c r="K936" s="6">
        <v>7.0000000000000007E-2</v>
      </c>
    </row>
    <row r="937" spans="1:11" x14ac:dyDescent="0.25">
      <c r="A937">
        <v>-1.043809236320091</v>
      </c>
      <c r="C937">
        <f t="shared" si="14"/>
        <v>37.053990774202106</v>
      </c>
      <c r="H937" s="1">
        <v>722</v>
      </c>
      <c r="I937" s="4">
        <v>-2.085765092674468</v>
      </c>
      <c r="J937" s="1">
        <v>931</v>
      </c>
      <c r="K937" s="6">
        <v>6.9000000000000006E-2</v>
      </c>
    </row>
    <row r="938" spans="1:11" x14ac:dyDescent="0.25">
      <c r="A938">
        <v>4.6751112591084967</v>
      </c>
      <c r="C938">
        <f t="shared" si="14"/>
        <v>0.13562900299929356</v>
      </c>
      <c r="H938" s="1">
        <v>319</v>
      </c>
      <c r="I938" s="4">
        <v>-2.1383329656576389</v>
      </c>
      <c r="J938" s="1">
        <v>932</v>
      </c>
      <c r="K938" s="6">
        <v>6.8000000000000005E-2</v>
      </c>
    </row>
    <row r="939" spans="1:11" x14ac:dyDescent="0.25">
      <c r="A939">
        <v>2.0753790143781718</v>
      </c>
      <c r="C939">
        <f t="shared" si="14"/>
        <v>8.8090873733403008</v>
      </c>
      <c r="H939" s="1">
        <v>644</v>
      </c>
      <c r="I939" s="4">
        <v>-2.1450521639139839</v>
      </c>
      <c r="J939" s="1">
        <v>933</v>
      </c>
      <c r="K939" s="6">
        <v>6.7000000000000004E-2</v>
      </c>
    </row>
    <row r="940" spans="1:11" x14ac:dyDescent="0.25">
      <c r="A940">
        <v>8.0072519779622056</v>
      </c>
      <c r="C940">
        <f t="shared" si="14"/>
        <v>8.7844796592732219</v>
      </c>
      <c r="H940" s="1">
        <v>293</v>
      </c>
      <c r="I940" s="4">
        <v>-2.1865643990947339</v>
      </c>
      <c r="J940" s="1">
        <v>934</v>
      </c>
      <c r="K940" s="6">
        <v>6.6000000000000003E-2</v>
      </c>
    </row>
    <row r="941" spans="1:11" x14ac:dyDescent="0.25">
      <c r="A941">
        <v>10.617238518019681</v>
      </c>
      <c r="C941">
        <f t="shared" si="14"/>
        <v>31.067790752479809</v>
      </c>
      <c r="H941" s="1">
        <v>739</v>
      </c>
      <c r="I941" s="4">
        <v>-2.1944447762899451</v>
      </c>
      <c r="J941" s="1">
        <v>935</v>
      </c>
      <c r="K941" s="6">
        <v>6.5000000000000002E-2</v>
      </c>
    </row>
    <row r="942" spans="1:11" x14ac:dyDescent="0.25">
      <c r="A942">
        <v>6.6842665094396274</v>
      </c>
      <c r="C942">
        <f t="shared" si="14"/>
        <v>2.6924767350621632</v>
      </c>
      <c r="H942" s="1">
        <v>472</v>
      </c>
      <c r="I942" s="4">
        <v>-2.2878800178850049</v>
      </c>
      <c r="J942" s="1">
        <v>936</v>
      </c>
      <c r="K942" s="6">
        <v>6.4000000000000001E-2</v>
      </c>
    </row>
    <row r="943" spans="1:11" x14ac:dyDescent="0.25">
      <c r="A943">
        <v>1.2131822433514921</v>
      </c>
      <c r="C943">
        <f t="shared" si="14"/>
        <v>14.670489087891397</v>
      </c>
      <c r="H943" s="1">
        <v>634</v>
      </c>
      <c r="I943" s="4">
        <v>-2.294161744176062</v>
      </c>
      <c r="J943" s="1">
        <v>937</v>
      </c>
      <c r="K943" s="6">
        <v>6.3E-2</v>
      </c>
    </row>
    <row r="944" spans="1:11" x14ac:dyDescent="0.25">
      <c r="A944">
        <v>5.6093769126657804</v>
      </c>
      <c r="C944">
        <f t="shared" si="14"/>
        <v>0.32034153569934004</v>
      </c>
      <c r="H944" s="1">
        <v>78</v>
      </c>
      <c r="I944" s="4">
        <v>-2.3629809722298272</v>
      </c>
      <c r="J944" s="1">
        <v>938</v>
      </c>
      <c r="K944" s="6">
        <v>6.2E-2</v>
      </c>
    </row>
    <row r="945" spans="1:11" x14ac:dyDescent="0.25">
      <c r="A945">
        <v>5.7777791187966177</v>
      </c>
      <c r="C945">
        <f t="shared" si="14"/>
        <v>0.53932783245144822</v>
      </c>
      <c r="H945" s="1">
        <v>50</v>
      </c>
      <c r="I945" s="4">
        <v>-2.3861622467371379</v>
      </c>
      <c r="J945" s="1">
        <v>939</v>
      </c>
      <c r="K945" s="6">
        <v>6.0999999999999999E-2</v>
      </c>
    </row>
    <row r="946" spans="1:11" x14ac:dyDescent="0.25">
      <c r="A946">
        <v>8.0102749143800693</v>
      </c>
      <c r="C946">
        <f t="shared" si="14"/>
        <v>8.8024079319106505</v>
      </c>
      <c r="H946" s="1">
        <v>155</v>
      </c>
      <c r="I946" s="4">
        <v>-2.4148178904645432</v>
      </c>
      <c r="J946" s="1">
        <v>940</v>
      </c>
      <c r="K946" s="6">
        <v>0.06</v>
      </c>
    </row>
    <row r="947" spans="1:11" x14ac:dyDescent="0.25">
      <c r="A947">
        <v>0.28735780316169901</v>
      </c>
      <c r="C947">
        <f t="shared" si="14"/>
        <v>22.619839313005595</v>
      </c>
      <c r="H947" s="1">
        <v>785</v>
      </c>
      <c r="I947" s="4">
        <v>-2.4194371633032938</v>
      </c>
      <c r="J947" s="1">
        <v>941</v>
      </c>
      <c r="K947" s="6">
        <v>5.8999999999999997E-2</v>
      </c>
    </row>
    <row r="948" spans="1:11" x14ac:dyDescent="0.25">
      <c r="A948">
        <v>8.0301910301895543</v>
      </c>
      <c r="C948">
        <f t="shared" si="14"/>
        <v>8.9209822430056409</v>
      </c>
      <c r="H948" s="1">
        <v>32</v>
      </c>
      <c r="I948" s="4">
        <v>-2.425244886244172</v>
      </c>
      <c r="J948" s="1">
        <v>942</v>
      </c>
      <c r="K948" s="6">
        <v>5.8000000000000003E-2</v>
      </c>
    </row>
    <row r="949" spans="1:11" x14ac:dyDescent="0.25">
      <c r="A949">
        <v>-4.498730415769554</v>
      </c>
      <c r="C949">
        <f t="shared" si="14"/>
        <v>91.052056121725087</v>
      </c>
      <c r="H949" s="1">
        <v>839</v>
      </c>
      <c r="I949" s="4">
        <v>-2.4789311179393381</v>
      </c>
      <c r="J949" s="1">
        <v>943</v>
      </c>
      <c r="K949" s="6">
        <v>5.7000000000000002E-2</v>
      </c>
    </row>
    <row r="950" spans="1:11" x14ac:dyDescent="0.25">
      <c r="A950">
        <v>15.80715614073514</v>
      </c>
      <c r="C950">
        <f t="shared" si="14"/>
        <v>115.85866819605207</v>
      </c>
      <c r="H950" s="1">
        <v>473</v>
      </c>
      <c r="I950" s="4">
        <v>-2.497345679156235</v>
      </c>
      <c r="J950" s="1">
        <v>944</v>
      </c>
      <c r="K950" s="6">
        <v>5.6000000000000001E-2</v>
      </c>
    </row>
    <row r="951" spans="1:11" x14ac:dyDescent="0.25">
      <c r="A951">
        <v>-0.18534231985328911</v>
      </c>
      <c r="C951">
        <f t="shared" si="14"/>
        <v>27.339638435682936</v>
      </c>
      <c r="H951" s="1">
        <v>752</v>
      </c>
      <c r="I951" s="4">
        <v>-2.5125198103642479</v>
      </c>
      <c r="J951" s="1">
        <v>945</v>
      </c>
      <c r="K951" s="6">
        <v>5.5E-2</v>
      </c>
    </row>
    <row r="952" spans="1:11" x14ac:dyDescent="0.25">
      <c r="A952">
        <v>5.3756367952338939</v>
      </c>
      <c r="C952">
        <f t="shared" si="14"/>
        <v>0.11038813863012097</v>
      </c>
      <c r="H952" s="1">
        <v>509</v>
      </c>
      <c r="I952" s="4">
        <v>-2.529319822377134</v>
      </c>
      <c r="J952" s="1">
        <v>946</v>
      </c>
      <c r="K952" s="6">
        <v>5.3999999999999999E-2</v>
      </c>
    </row>
    <row r="953" spans="1:11" x14ac:dyDescent="0.25">
      <c r="A953">
        <v>8.3383489894397371</v>
      </c>
      <c r="C953">
        <f t="shared" si="14"/>
        <v>10.856756781927944</v>
      </c>
      <c r="H953" s="1">
        <v>318</v>
      </c>
      <c r="I953" s="4">
        <v>-2.5342098748149282</v>
      </c>
      <c r="J953" s="1">
        <v>947</v>
      </c>
      <c r="K953" s="6">
        <v>5.2999999999999999E-2</v>
      </c>
    </row>
    <row r="954" spans="1:11" x14ac:dyDescent="0.25">
      <c r="A954">
        <v>8.3937383915781467</v>
      </c>
      <c r="C954">
        <f t="shared" si="14"/>
        <v>11.224836419078871</v>
      </c>
      <c r="H954" s="1">
        <v>130</v>
      </c>
      <c r="I954" s="4">
        <v>-2.561450898307021</v>
      </c>
      <c r="J954" s="1">
        <v>948</v>
      </c>
      <c r="K954" s="6">
        <v>5.1999999999999998E-2</v>
      </c>
    </row>
    <row r="955" spans="1:11" x14ac:dyDescent="0.25">
      <c r="A955">
        <v>14.193468804277421</v>
      </c>
      <c r="C955">
        <f t="shared" si="14"/>
        <v>83.723947789103661</v>
      </c>
      <c r="H955" s="1">
        <v>100</v>
      </c>
      <c r="I955" s="4">
        <v>-2.644523996268322</v>
      </c>
      <c r="J955" s="1">
        <v>949</v>
      </c>
      <c r="K955" s="6">
        <v>5.0999999999999997E-2</v>
      </c>
    </row>
    <row r="956" spans="1:11" x14ac:dyDescent="0.25">
      <c r="A956">
        <v>3.946745274860477</v>
      </c>
      <c r="C956">
        <f t="shared" si="14"/>
        <v>1.2026289742673155</v>
      </c>
      <c r="H956" s="1">
        <v>986</v>
      </c>
      <c r="I956" s="4">
        <v>-2.7374707208921301</v>
      </c>
      <c r="J956" s="1">
        <v>950</v>
      </c>
      <c r="K956" s="6">
        <v>0.05</v>
      </c>
    </row>
    <row r="957" spans="1:11" x14ac:dyDescent="0.25">
      <c r="A957">
        <v>9.1833876100220806</v>
      </c>
      <c r="C957">
        <f t="shared" si="14"/>
        <v>17.139582773971952</v>
      </c>
      <c r="H957" s="1">
        <v>120</v>
      </c>
      <c r="I957" s="4">
        <v>-2.7715999716711401</v>
      </c>
      <c r="J957" s="1">
        <v>951</v>
      </c>
      <c r="K957" s="6">
        <v>4.9000000000000002E-2</v>
      </c>
    </row>
    <row r="958" spans="1:11" x14ac:dyDescent="0.25">
      <c r="A958">
        <v>7.035570902118585</v>
      </c>
      <c r="C958">
        <f t="shared" si="14"/>
        <v>3.9687859800823868</v>
      </c>
      <c r="H958" s="1">
        <v>213</v>
      </c>
      <c r="I958" s="4">
        <v>-2.904245121157353</v>
      </c>
      <c r="J958" s="1">
        <v>952</v>
      </c>
      <c r="K958" s="6">
        <v>4.8000000000000001E-2</v>
      </c>
    </row>
    <row r="959" spans="1:11" x14ac:dyDescent="0.25">
      <c r="A959">
        <v>8.5504494688505162</v>
      </c>
      <c r="C959">
        <f t="shared" si="14"/>
        <v>12.299468289199112</v>
      </c>
      <c r="H959" s="1">
        <v>466</v>
      </c>
      <c r="I959" s="4">
        <v>-2.980055594047236</v>
      </c>
      <c r="J959" s="1">
        <v>953</v>
      </c>
      <c r="K959" s="6">
        <v>4.7E-2</v>
      </c>
    </row>
    <row r="960" spans="1:11" x14ac:dyDescent="0.25">
      <c r="A960">
        <v>8.1367482490566267</v>
      </c>
      <c r="C960">
        <f t="shared" si="14"/>
        <v>9.5688671720382157</v>
      </c>
      <c r="H960" s="1">
        <v>811</v>
      </c>
      <c r="I960" s="4">
        <v>-3.0120280544754219</v>
      </c>
      <c r="J960" s="1">
        <v>954</v>
      </c>
      <c r="K960" s="6">
        <v>4.5999999999999999E-2</v>
      </c>
    </row>
    <row r="961" spans="1:11" x14ac:dyDescent="0.25">
      <c r="A961">
        <v>5.5472282585207484</v>
      </c>
      <c r="C961">
        <f t="shared" si="14"/>
        <v>0.25385330266472611</v>
      </c>
      <c r="H961" s="1">
        <v>736</v>
      </c>
      <c r="I961" s="4">
        <v>-3.034948630475311</v>
      </c>
      <c r="J961" s="1">
        <v>955</v>
      </c>
      <c r="K961" s="6">
        <v>4.4999999999999998E-2</v>
      </c>
    </row>
    <row r="962" spans="1:11" x14ac:dyDescent="0.25">
      <c r="A962">
        <v>17.814868439402161</v>
      </c>
      <c r="C962">
        <f t="shared" si="14"/>
        <v>163.11066943466147</v>
      </c>
      <c r="H962" s="1">
        <v>738</v>
      </c>
      <c r="I962" s="4">
        <v>-3.0402211971702311</v>
      </c>
      <c r="J962" s="1">
        <v>956</v>
      </c>
      <c r="K962" s="6">
        <v>4.3999999999999997E-2</v>
      </c>
    </row>
    <row r="963" spans="1:11" x14ac:dyDescent="0.25">
      <c r="A963">
        <v>5.4276635530254547</v>
      </c>
      <c r="C963">
        <f t="shared" si="14"/>
        <v>0.1476664014503796</v>
      </c>
      <c r="H963" s="1">
        <v>797</v>
      </c>
      <c r="I963" s="4">
        <v>-3.069645148475256</v>
      </c>
      <c r="J963" s="1">
        <v>957</v>
      </c>
      <c r="K963" s="6">
        <v>4.2999999999999997E-2</v>
      </c>
    </row>
    <row r="964" spans="1:11" x14ac:dyDescent="0.25">
      <c r="A964">
        <v>3.818448139650469</v>
      </c>
      <c r="C964">
        <f t="shared" ref="C964:C1001" si="15">(A964-$N$8)^2</f>
        <v>1.5004818029015534</v>
      </c>
      <c r="H964" s="1">
        <v>724</v>
      </c>
      <c r="I964" s="4">
        <v>-3.1355683214648771</v>
      </c>
      <c r="J964" s="1">
        <v>958</v>
      </c>
      <c r="K964" s="6">
        <v>4.2000000000000003E-2</v>
      </c>
    </row>
    <row r="965" spans="1:11" x14ac:dyDescent="0.25">
      <c r="A965">
        <v>-1.773808828528509</v>
      </c>
      <c r="C965">
        <f t="shared" si="15"/>
        <v>46.474195647309664</v>
      </c>
      <c r="H965" s="1">
        <v>925</v>
      </c>
      <c r="I965" s="4">
        <v>-3.2611864437839841</v>
      </c>
      <c r="J965" s="1">
        <v>959</v>
      </c>
      <c r="K965" s="6">
        <v>4.1000000000000002E-2</v>
      </c>
    </row>
    <row r="966" spans="1:11" x14ac:dyDescent="0.25">
      <c r="A966">
        <v>4.3474191607726667</v>
      </c>
      <c r="C966">
        <f t="shared" si="15"/>
        <v>0.48437497819434377</v>
      </c>
      <c r="H966" s="1">
        <v>590</v>
      </c>
      <c r="I966" s="4">
        <v>-3.283769646107594</v>
      </c>
      <c r="J966" s="1">
        <v>960</v>
      </c>
      <c r="K966" s="6">
        <v>0.04</v>
      </c>
    </row>
    <row r="967" spans="1:11" x14ac:dyDescent="0.25">
      <c r="A967">
        <v>2.9134531356556801</v>
      </c>
      <c r="C967">
        <f t="shared" si="15"/>
        <v>4.53662972749499</v>
      </c>
      <c r="H967" s="1">
        <v>269</v>
      </c>
      <c r="I967" s="4">
        <v>-3.3004470253108469</v>
      </c>
      <c r="J967" s="1">
        <v>961</v>
      </c>
      <c r="K967" s="6">
        <v>3.9E-2</v>
      </c>
    </row>
    <row r="968" spans="1:11" x14ac:dyDescent="0.25">
      <c r="A968">
        <v>10.399422949110569</v>
      </c>
      <c r="C968">
        <f t="shared" si="15"/>
        <v>28.68709226776275</v>
      </c>
      <c r="H968" s="1">
        <v>25</v>
      </c>
      <c r="I968" s="4">
        <v>-3.3127119293540499</v>
      </c>
      <c r="J968" s="1">
        <v>962</v>
      </c>
      <c r="K968" s="6">
        <v>3.7999999999999999E-2</v>
      </c>
    </row>
    <row r="969" spans="1:11" x14ac:dyDescent="0.25">
      <c r="A969">
        <v>2.7214463397267949</v>
      </c>
      <c r="C969">
        <f t="shared" si="15"/>
        <v>5.3914209240177353</v>
      </c>
      <c r="H969" s="1">
        <v>972</v>
      </c>
      <c r="I969" s="4">
        <v>-3.361167449340869</v>
      </c>
      <c r="J969" s="1">
        <v>963</v>
      </c>
      <c r="K969" s="6">
        <v>3.6999999999999998E-2</v>
      </c>
    </row>
    <row r="970" spans="1:11" x14ac:dyDescent="0.25">
      <c r="A970">
        <v>0.47056412152442922</v>
      </c>
      <c r="C970">
        <f t="shared" si="15"/>
        <v>20.910733683918</v>
      </c>
      <c r="H970" s="1">
        <v>398</v>
      </c>
      <c r="I970" s="4">
        <v>-3.4941678259721041</v>
      </c>
      <c r="J970" s="1">
        <v>964</v>
      </c>
      <c r="K970" s="6">
        <v>3.5999999999999997E-2</v>
      </c>
    </row>
    <row r="971" spans="1:11" x14ac:dyDescent="0.25">
      <c r="A971">
        <v>8.1519578924089604</v>
      </c>
      <c r="C971">
        <f t="shared" si="15"/>
        <v>9.6631962661633839</v>
      </c>
      <c r="H971" s="1">
        <v>356</v>
      </c>
      <c r="I971" s="4">
        <v>-3.496235774423186</v>
      </c>
      <c r="J971" s="1">
        <v>965</v>
      </c>
      <c r="K971" s="6">
        <v>3.5000000000000003E-2</v>
      </c>
    </row>
    <row r="972" spans="1:11" x14ac:dyDescent="0.25">
      <c r="A972">
        <v>14.71504024767582</v>
      </c>
      <c r="C972">
        <f t="shared" si="15"/>
        <v>93.540824500878102</v>
      </c>
      <c r="H972" s="1">
        <v>683</v>
      </c>
      <c r="I972" s="4">
        <v>-3.5178626945150562</v>
      </c>
      <c r="J972" s="1">
        <v>966</v>
      </c>
      <c r="K972" s="6">
        <v>3.4000000000000002E-2</v>
      </c>
    </row>
    <row r="973" spans="1:11" x14ac:dyDescent="0.25">
      <c r="A973">
        <v>-3.361167449340869</v>
      </c>
      <c r="C973">
        <f t="shared" si="15"/>
        <v>70.636580716190764</v>
      </c>
      <c r="H973" s="1">
        <v>168</v>
      </c>
      <c r="I973" s="4">
        <v>-3.538515016859423</v>
      </c>
      <c r="J973" s="1">
        <v>967</v>
      </c>
      <c r="K973" s="6">
        <v>3.3000000000000002E-2</v>
      </c>
    </row>
    <row r="974" spans="1:11" x14ac:dyDescent="0.25">
      <c r="A974">
        <v>1.191407357543937</v>
      </c>
      <c r="C974">
        <f t="shared" si="15"/>
        <v>14.837767893103432</v>
      </c>
      <c r="H974" s="1">
        <v>570</v>
      </c>
      <c r="I974" s="4">
        <v>-3.5697927158429561</v>
      </c>
      <c r="J974" s="1">
        <v>968</v>
      </c>
      <c r="K974" s="6">
        <v>3.2000000000000001E-2</v>
      </c>
    </row>
    <row r="975" spans="1:11" x14ac:dyDescent="0.25">
      <c r="A975">
        <v>1.110632525788886</v>
      </c>
      <c r="C975">
        <f t="shared" si="15"/>
        <v>15.466578916278062</v>
      </c>
      <c r="H975" s="1">
        <v>526</v>
      </c>
      <c r="I975" s="4">
        <v>-3.6096517477518368</v>
      </c>
      <c r="J975" s="1">
        <v>969</v>
      </c>
      <c r="K975" s="6">
        <v>3.1E-2</v>
      </c>
    </row>
    <row r="976" spans="1:11" x14ac:dyDescent="0.25">
      <c r="A976">
        <v>11.50125181481145</v>
      </c>
      <c r="C976">
        <f t="shared" si="15"/>
        <v>41.703983217123039</v>
      </c>
      <c r="H976" s="1">
        <v>266</v>
      </c>
      <c r="I976" s="4">
        <v>-3.6429112140635791</v>
      </c>
      <c r="J976" s="1">
        <v>970</v>
      </c>
      <c r="K976" s="6">
        <v>0.03</v>
      </c>
    </row>
    <row r="977" spans="1:11" x14ac:dyDescent="0.25">
      <c r="A977">
        <v>2.249053627806183</v>
      </c>
      <c r="C977">
        <f t="shared" si="15"/>
        <v>7.8083140310519585</v>
      </c>
      <c r="H977" s="1">
        <v>407</v>
      </c>
      <c r="I977" s="4">
        <v>-3.6717698733572082</v>
      </c>
      <c r="J977" s="1">
        <v>971</v>
      </c>
      <c r="K977" s="6">
        <v>2.9000000000000001E-2</v>
      </c>
    </row>
    <row r="978" spans="1:11" x14ac:dyDescent="0.25">
      <c r="A978">
        <v>-0.1742451962247307</v>
      </c>
      <c r="C978">
        <f t="shared" si="15"/>
        <v>27.223713810757651</v>
      </c>
      <c r="H978" s="1">
        <v>489</v>
      </c>
      <c r="I978" s="4">
        <v>-3.8479749182781551</v>
      </c>
      <c r="J978" s="1">
        <v>972</v>
      </c>
      <c r="K978" s="6">
        <v>2.8000000000000001E-2</v>
      </c>
    </row>
    <row r="979" spans="1:11" x14ac:dyDescent="0.25">
      <c r="A979">
        <v>3.5601866338609072</v>
      </c>
      <c r="C979">
        <f t="shared" si="15"/>
        <v>2.1998913071071859</v>
      </c>
      <c r="H979" s="1">
        <v>807</v>
      </c>
      <c r="I979" s="4">
        <v>-3.9048737062655579</v>
      </c>
      <c r="J979" s="1">
        <v>973</v>
      </c>
      <c r="K979" s="6">
        <v>2.7E-2</v>
      </c>
    </row>
    <row r="980" spans="1:11" x14ac:dyDescent="0.25">
      <c r="A980">
        <v>13.897692192484699</v>
      </c>
      <c r="C980">
        <f t="shared" si="15"/>
        <v>78.398672797347174</v>
      </c>
      <c r="H980" s="1">
        <v>2</v>
      </c>
      <c r="I980" s="4">
        <v>-3.9429870097801789</v>
      </c>
      <c r="J980" s="1">
        <v>974</v>
      </c>
      <c r="K980" s="6">
        <v>2.5999999999999999E-2</v>
      </c>
    </row>
    <row r="981" spans="1:11" x14ac:dyDescent="0.25">
      <c r="A981">
        <v>11.67808684511037</v>
      </c>
      <c r="C981">
        <f t="shared" si="15"/>
        <v>44.019206333915449</v>
      </c>
      <c r="H981" s="1">
        <v>911</v>
      </c>
      <c r="I981" s="4">
        <v>-3.962152831715601</v>
      </c>
      <c r="J981" s="1">
        <v>975</v>
      </c>
      <c r="K981" s="6">
        <v>2.5000000000000001E-2</v>
      </c>
    </row>
    <row r="982" spans="1:11" x14ac:dyDescent="0.25">
      <c r="A982">
        <v>2.3367813455531299</v>
      </c>
      <c r="C982">
        <f t="shared" si="15"/>
        <v>7.3257287327236931</v>
      </c>
      <c r="H982" s="1">
        <v>547</v>
      </c>
      <c r="I982" s="4">
        <v>-3.9623580866360051</v>
      </c>
      <c r="J982" s="1">
        <v>976</v>
      </c>
      <c r="K982" s="6">
        <v>2.4E-2</v>
      </c>
    </row>
    <row r="983" spans="1:11" x14ac:dyDescent="0.25">
      <c r="A983">
        <v>-1.0919381125161369</v>
      </c>
      <c r="C983">
        <f t="shared" si="15"/>
        <v>37.64224724998148</v>
      </c>
      <c r="H983" s="1">
        <v>636</v>
      </c>
      <c r="I983" s="4">
        <v>-3.9654835587118722</v>
      </c>
      <c r="J983" s="1">
        <v>977</v>
      </c>
      <c r="K983" s="6">
        <v>2.3E-2</v>
      </c>
    </row>
    <row r="984" spans="1:11" x14ac:dyDescent="0.25">
      <c r="A984">
        <v>2.834232321901017</v>
      </c>
      <c r="C984">
        <f t="shared" si="15"/>
        <v>4.880376279061867</v>
      </c>
      <c r="H984" s="1">
        <v>137</v>
      </c>
      <c r="I984" s="4">
        <v>-4.0573118667425936</v>
      </c>
      <c r="J984" s="1">
        <v>978</v>
      </c>
      <c r="K984" s="6">
        <v>2.1999999999999999E-2</v>
      </c>
    </row>
    <row r="985" spans="1:11" x14ac:dyDescent="0.25">
      <c r="A985">
        <v>6.090520858253142</v>
      </c>
      <c r="C985">
        <f t="shared" si="15"/>
        <v>1.0964836825622097</v>
      </c>
      <c r="H985" s="1">
        <v>643</v>
      </c>
      <c r="I985" s="4">
        <v>-4.1125692600201749</v>
      </c>
      <c r="J985" s="1">
        <v>979</v>
      </c>
      <c r="K985" s="6">
        <v>2.1000000000000001E-2</v>
      </c>
    </row>
    <row r="986" spans="1:11" x14ac:dyDescent="0.25">
      <c r="A986">
        <v>10.0100009021122</v>
      </c>
      <c r="C986">
        <f t="shared" si="15"/>
        <v>24.667226927701652</v>
      </c>
      <c r="H986" s="1">
        <v>199</v>
      </c>
      <c r="I986" s="4">
        <v>-4.2258756224775382</v>
      </c>
      <c r="J986" s="1">
        <v>980</v>
      </c>
      <c r="K986" s="6">
        <v>0.02</v>
      </c>
    </row>
    <row r="987" spans="1:11" x14ac:dyDescent="0.25">
      <c r="A987">
        <v>-2.7374707208921301</v>
      </c>
      <c r="C987">
        <f t="shared" si="15"/>
        <v>60.541788740958872</v>
      </c>
      <c r="H987" s="1">
        <v>800</v>
      </c>
      <c r="I987" s="4">
        <v>-4.232083973802192</v>
      </c>
      <c r="J987" s="1">
        <v>981</v>
      </c>
      <c r="K987" s="6">
        <v>1.9E-2</v>
      </c>
    </row>
    <row r="988" spans="1:11" x14ac:dyDescent="0.25">
      <c r="A988">
        <v>-1.257379072816216</v>
      </c>
      <c r="C988">
        <f t="shared" si="15"/>
        <v>39.69968700828705</v>
      </c>
      <c r="H988" s="1">
        <v>478</v>
      </c>
      <c r="I988" s="4">
        <v>-4.311677570613762</v>
      </c>
      <c r="J988" s="1">
        <v>982</v>
      </c>
      <c r="K988" s="6">
        <v>1.7999999999999999E-2</v>
      </c>
    </row>
    <row r="989" spans="1:11" x14ac:dyDescent="0.25">
      <c r="A989">
        <v>5.816187534143257</v>
      </c>
      <c r="C989">
        <f t="shared" si="15"/>
        <v>0.5972165072002964</v>
      </c>
      <c r="H989" s="1">
        <v>102</v>
      </c>
      <c r="I989" s="4">
        <v>-4.4266817655670891</v>
      </c>
      <c r="J989" s="1">
        <v>983</v>
      </c>
      <c r="K989" s="6">
        <v>1.7000000000000001E-2</v>
      </c>
    </row>
    <row r="990" spans="1:11" x14ac:dyDescent="0.25">
      <c r="A990">
        <v>-1.755960778994091</v>
      </c>
      <c r="C990">
        <f t="shared" si="15"/>
        <v>46.231166806476089</v>
      </c>
      <c r="H990" s="1">
        <v>948</v>
      </c>
      <c r="I990" s="4">
        <v>-4.498730415769554</v>
      </c>
      <c r="J990" s="1">
        <v>984</v>
      </c>
      <c r="K990" s="6">
        <v>1.6E-2</v>
      </c>
    </row>
    <row r="991" spans="1:11" x14ac:dyDescent="0.25">
      <c r="A991">
        <v>6.7172609272361843</v>
      </c>
      <c r="C991">
        <f t="shared" si="15"/>
        <v>2.8018449173040438</v>
      </c>
      <c r="H991" s="1">
        <v>673</v>
      </c>
      <c r="I991" s="4">
        <v>-4.6224048841769392</v>
      </c>
      <c r="J991" s="1">
        <v>985</v>
      </c>
      <c r="K991" s="6">
        <v>1.4999999999999999E-2</v>
      </c>
    </row>
    <row r="992" spans="1:11" x14ac:dyDescent="0.25">
      <c r="A992">
        <v>-5.6671490909021749</v>
      </c>
      <c r="C992">
        <f t="shared" si="15"/>
        <v>114.71564098707972</v>
      </c>
      <c r="H992" s="1">
        <v>292</v>
      </c>
      <c r="I992" s="4">
        <v>-4.6822161108703071</v>
      </c>
      <c r="J992" s="1">
        <v>986</v>
      </c>
      <c r="K992" s="6">
        <v>1.4E-2</v>
      </c>
    </row>
    <row r="993" spans="1:11" x14ac:dyDescent="0.25">
      <c r="A993">
        <v>7.8417018883582514</v>
      </c>
      <c r="C993">
        <f t="shared" si="15"/>
        <v>7.8305511569018149</v>
      </c>
      <c r="H993" s="1">
        <v>49</v>
      </c>
      <c r="I993" s="4">
        <v>-4.7061266165511917</v>
      </c>
      <c r="J993" s="1">
        <v>987</v>
      </c>
      <c r="K993" s="6">
        <v>1.2999999999999999E-2</v>
      </c>
    </row>
    <row r="994" spans="1:11" x14ac:dyDescent="0.25">
      <c r="A994">
        <v>10.456532284399231</v>
      </c>
      <c r="C994">
        <f t="shared" si="15"/>
        <v>29.302112742310769</v>
      </c>
      <c r="H994" s="1">
        <v>339</v>
      </c>
      <c r="I994" s="4">
        <v>-4.7607165096463397</v>
      </c>
      <c r="J994" s="1">
        <v>988</v>
      </c>
      <c r="K994" s="6">
        <v>1.2E-2</v>
      </c>
    </row>
    <row r="995" spans="1:11" x14ac:dyDescent="0.25">
      <c r="A995">
        <v>2.5487659526475528</v>
      </c>
      <c r="C995">
        <f t="shared" si="15"/>
        <v>6.2231475932612037</v>
      </c>
      <c r="H995" s="1">
        <v>767</v>
      </c>
      <c r="I995" s="4">
        <v>-4.8172732476040583</v>
      </c>
      <c r="J995" s="1">
        <v>989</v>
      </c>
      <c r="K995" s="6">
        <v>1.0999999999999999E-2</v>
      </c>
    </row>
    <row r="996" spans="1:11" x14ac:dyDescent="0.25">
      <c r="A996">
        <v>0.66254533040249886</v>
      </c>
      <c r="C996">
        <f t="shared" si="15"/>
        <v>19.191797307054394</v>
      </c>
      <c r="H996" s="1">
        <v>772</v>
      </c>
      <c r="I996" s="4">
        <v>-4.9751483635200104</v>
      </c>
      <c r="J996" s="1">
        <v>990</v>
      </c>
      <c r="K996" s="6">
        <v>0.01</v>
      </c>
    </row>
    <row r="997" spans="1:11" x14ac:dyDescent="0.25">
      <c r="A997">
        <v>1.873702920040847</v>
      </c>
      <c r="C997">
        <f t="shared" si="15"/>
        <v>10.046914222575104</v>
      </c>
      <c r="H997" s="1">
        <v>267</v>
      </c>
      <c r="I997" s="4">
        <v>-5.0616357803274212</v>
      </c>
      <c r="J997" s="1">
        <v>991</v>
      </c>
      <c r="K997" s="6">
        <v>8.9999999999999993E-3</v>
      </c>
    </row>
    <row r="998" spans="1:11" x14ac:dyDescent="0.25">
      <c r="A998">
        <v>7.8883530308918042</v>
      </c>
      <c r="C998">
        <f t="shared" si="15"/>
        <v>8.0938164083964903</v>
      </c>
      <c r="H998" s="1">
        <v>664</v>
      </c>
      <c r="I998" s="4">
        <v>-5.171189845698585</v>
      </c>
      <c r="J998" s="1">
        <v>992</v>
      </c>
      <c r="K998" s="6">
        <v>8.0000000000000002E-3</v>
      </c>
    </row>
    <row r="999" spans="1:11" x14ac:dyDescent="0.25">
      <c r="A999">
        <v>9.671084864644321</v>
      </c>
      <c r="C999">
        <f t="shared" si="15"/>
        <v>21.415562625161694</v>
      </c>
      <c r="H999" s="1">
        <v>991</v>
      </c>
      <c r="I999" s="4">
        <v>-5.6671490909021749</v>
      </c>
      <c r="J999" s="1">
        <v>993</v>
      </c>
      <c r="K999" s="6">
        <v>7.0000000000000001E-3</v>
      </c>
    </row>
    <row r="1000" spans="1:11" x14ac:dyDescent="0.25">
      <c r="A1000">
        <v>13.25423527324714</v>
      </c>
      <c r="C1000">
        <f t="shared" si="15"/>
        <v>67.417985184362379</v>
      </c>
      <c r="H1000" s="1">
        <v>158</v>
      </c>
      <c r="I1000" s="4">
        <v>-5.9977315093899009</v>
      </c>
      <c r="J1000" s="1">
        <v>994</v>
      </c>
      <c r="K1000" s="6">
        <v>6.0000000000000001E-3</v>
      </c>
    </row>
    <row r="1001" spans="1:11" x14ac:dyDescent="0.25">
      <c r="A1001">
        <v>-0.74848732666054207</v>
      </c>
      <c r="C1001">
        <f t="shared" si="15"/>
        <v>33.545839381458109</v>
      </c>
      <c r="H1001" s="1">
        <v>98</v>
      </c>
      <c r="I1001" s="4">
        <v>-6.0077725236590576</v>
      </c>
      <c r="J1001" s="1">
        <v>995</v>
      </c>
      <c r="K1001" s="6">
        <v>5.0000000000000001E-3</v>
      </c>
    </row>
    <row r="1002" spans="1:11" x14ac:dyDescent="0.25">
      <c r="H1002" s="1">
        <v>31</v>
      </c>
      <c r="I1002" s="4">
        <v>-6.3189363981929514</v>
      </c>
      <c r="J1002" s="1">
        <v>996</v>
      </c>
      <c r="K1002" s="6">
        <v>4.0000000000000001E-3</v>
      </c>
    </row>
    <row r="1003" spans="1:11" x14ac:dyDescent="0.25">
      <c r="H1003" s="1">
        <v>415</v>
      </c>
      <c r="I1003" s="4">
        <v>-6.3942581964151408</v>
      </c>
      <c r="J1003" s="1">
        <v>997</v>
      </c>
      <c r="K1003" s="6">
        <v>3.0000000000000001E-3</v>
      </c>
    </row>
    <row r="1004" spans="1:11" x14ac:dyDescent="0.25">
      <c r="H1004" s="1">
        <v>702</v>
      </c>
      <c r="I1004" s="4">
        <v>-6.7580820399494108</v>
      </c>
      <c r="J1004" s="1">
        <v>998</v>
      </c>
      <c r="K1004" s="6">
        <v>2E-3</v>
      </c>
    </row>
    <row r="1005" spans="1:11" x14ac:dyDescent="0.25">
      <c r="H1005" s="1">
        <v>508</v>
      </c>
      <c r="I1005" s="4">
        <v>-9.8558829903557985</v>
      </c>
      <c r="J1005" s="1">
        <v>999</v>
      </c>
      <c r="K1005" s="6">
        <v>1E-3</v>
      </c>
    </row>
    <row r="1006" spans="1:11" ht="15.75" thickBot="1" x14ac:dyDescent="0.3">
      <c r="H1006" s="2">
        <v>282</v>
      </c>
      <c r="I1006" s="7">
        <v>-10.016809859214669</v>
      </c>
      <c r="J1006" s="2">
        <v>1000</v>
      </c>
      <c r="K1006" s="8">
        <v>0</v>
      </c>
    </row>
  </sheetData>
  <sortState xmlns:xlrd2="http://schemas.microsoft.com/office/spreadsheetml/2017/richdata2" ref="H7:K1006">
    <sortCondition ref="J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6668-241F-4A82-A97F-958C729C6F74}">
  <dimension ref="A1:L131"/>
  <sheetViews>
    <sheetView workbookViewId="0">
      <selection sqref="A1:A1048576"/>
    </sheetView>
  </sheetViews>
  <sheetFormatPr defaultRowHeight="15" x14ac:dyDescent="0.25"/>
  <cols>
    <col min="1" max="5" width="12.7109375" bestFit="1" customWidth="1"/>
    <col min="7" max="7" width="33.28515625" bestFit="1" customWidth="1"/>
    <col min="8" max="9" width="14.5703125" bestFit="1" customWidth="1"/>
    <col min="10" max="10" width="18.5703125" customWidth="1"/>
    <col min="11" max="11" width="14.140625" bestFit="1" customWidth="1"/>
    <col min="12" max="12" width="14.5703125" bestFit="1" customWidth="1"/>
  </cols>
  <sheetData>
    <row r="1" spans="1:12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12" x14ac:dyDescent="0.25">
      <c r="A2">
        <v>4.0500385334824749</v>
      </c>
      <c r="B2">
        <v>1.1395726162794459</v>
      </c>
      <c r="C2">
        <v>18.47773459183907</v>
      </c>
      <c r="D2">
        <v>1.1849541556829259</v>
      </c>
      <c r="E2">
        <v>2.527148320214915</v>
      </c>
    </row>
    <row r="3" spans="1:12" x14ac:dyDescent="0.25">
      <c r="A3">
        <v>1.6314295366756439</v>
      </c>
      <c r="B3">
        <v>16.806260127332099</v>
      </c>
      <c r="C3">
        <v>3.2692760171604709</v>
      </c>
      <c r="D3">
        <v>-0.64585246046142597</v>
      </c>
      <c r="E3">
        <v>2.990687844693499</v>
      </c>
    </row>
    <row r="4" spans="1:12" x14ac:dyDescent="0.25">
      <c r="A4">
        <v>8.0696957373715641</v>
      </c>
      <c r="B4">
        <v>7.8098621742750263</v>
      </c>
      <c r="C4">
        <v>0.35604429400680537</v>
      </c>
      <c r="D4">
        <v>8.1880499047222877</v>
      </c>
      <c r="E4">
        <v>1.555504151923309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</row>
    <row r="5" spans="1:12" x14ac:dyDescent="0.25">
      <c r="A5">
        <v>4.3940842069486639</v>
      </c>
      <c r="B5">
        <v>-1.4849857578840009</v>
      </c>
      <c r="C5">
        <v>5.1406056549133234</v>
      </c>
      <c r="D5">
        <v>9.625830100838197</v>
      </c>
      <c r="E5">
        <v>6.2215874729371574</v>
      </c>
      <c r="H5">
        <f>AVERAGE(A2:A131)</f>
        <v>4.1939204447145508</v>
      </c>
      <c r="I5">
        <f t="shared" ref="I5:L5" si="0">AVERAGE(B2:B131)</f>
        <v>5.3576054826112065</v>
      </c>
      <c r="J5">
        <f t="shared" si="0"/>
        <v>5.647732391298069</v>
      </c>
      <c r="K5">
        <f t="shared" si="0"/>
        <v>4.403171139173117</v>
      </c>
      <c r="L5">
        <f t="shared" si="0"/>
        <v>5.4115207304861421</v>
      </c>
    </row>
    <row r="6" spans="1:12" x14ac:dyDescent="0.25">
      <c r="A6">
        <v>7.5978102736258482</v>
      </c>
      <c r="B6">
        <v>10.873146395404991</v>
      </c>
      <c r="C6">
        <v>3.906118073618106</v>
      </c>
      <c r="D6">
        <v>3.1080596518358221</v>
      </c>
      <c r="E6">
        <v>8.652941164516017</v>
      </c>
      <c r="G6" t="s">
        <v>98</v>
      </c>
      <c r="H6">
        <f>_xlfn.STDEV.P(A2:A131)</f>
        <v>4.8809437407740282</v>
      </c>
      <c r="I6">
        <f t="shared" ref="I6:L6" si="1">_xlfn.STDEV.P(B2:B131)</f>
        <v>5.3513749344886845</v>
      </c>
      <c r="J6">
        <f t="shared" si="1"/>
        <v>4.8408783999121612</v>
      </c>
      <c r="K6">
        <f t="shared" si="1"/>
        <v>4.999468592113721</v>
      </c>
      <c r="L6">
        <f t="shared" si="1"/>
        <v>4.533117034995322</v>
      </c>
    </row>
    <row r="7" spans="1:12" x14ac:dyDescent="0.25">
      <c r="A7">
        <v>-5.0616357803274212</v>
      </c>
      <c r="B7">
        <v>5.9424729198380071</v>
      </c>
      <c r="C7">
        <v>16.638527798412611</v>
      </c>
      <c r="D7">
        <v>-3.6429112140635791</v>
      </c>
      <c r="E7">
        <v>8.7685809595967168</v>
      </c>
    </row>
    <row r="8" spans="1:12" x14ac:dyDescent="0.25">
      <c r="A8">
        <v>9.665024105513691</v>
      </c>
      <c r="B8">
        <v>3.8440237788749618</v>
      </c>
      <c r="C8">
        <v>-1.400068173631823</v>
      </c>
      <c r="D8">
        <v>-4.6224048841769392</v>
      </c>
      <c r="E8">
        <v>-5.6671490909021749</v>
      </c>
      <c r="G8" t="s">
        <v>99</v>
      </c>
      <c r="H8">
        <f>AVERAGE(H5:L5)</f>
        <v>5.0027900376566175</v>
      </c>
      <c r="J8" t="s">
        <v>101</v>
      </c>
      <c r="K8">
        <v>5</v>
      </c>
    </row>
    <row r="9" spans="1:12" ht="60" x14ac:dyDescent="0.25">
      <c r="A9">
        <v>3.7471196474823598</v>
      </c>
      <c r="B9">
        <v>7.2068399246273724</v>
      </c>
      <c r="C9">
        <v>11.77783929474381</v>
      </c>
      <c r="D9">
        <v>3.5294319475997429</v>
      </c>
      <c r="E9">
        <v>14.412870799309131</v>
      </c>
      <c r="G9" s="9" t="s">
        <v>100</v>
      </c>
      <c r="H9">
        <f>_xlfn.STDEV.S(H5:L5)</f>
        <v>0.65626181142982198</v>
      </c>
      <c r="J9" s="9" t="s">
        <v>102</v>
      </c>
      <c r="K9">
        <f>5/SQRT(130)</f>
        <v>0.43852900965351466</v>
      </c>
    </row>
    <row r="10" spans="1:12" x14ac:dyDescent="0.25">
      <c r="A10">
        <v>11.09389979642819</v>
      </c>
      <c r="B10">
        <v>14.412870799309131</v>
      </c>
      <c r="C10">
        <v>13.41845353738926</v>
      </c>
      <c r="D10">
        <v>6.7175456567071619</v>
      </c>
      <c r="E10">
        <v>7.3506989515335723</v>
      </c>
    </row>
    <row r="11" spans="1:12" x14ac:dyDescent="0.25">
      <c r="A11">
        <v>1.034390980937214</v>
      </c>
      <c r="B11">
        <v>14.225500513929999</v>
      </c>
      <c r="C11">
        <v>7.3898627227637661</v>
      </c>
      <c r="D11">
        <v>10.18848081391763</v>
      </c>
      <c r="E11">
        <v>4.9869347595435949</v>
      </c>
    </row>
    <row r="12" spans="1:12" x14ac:dyDescent="0.25">
      <c r="A12">
        <v>2.5784649657036391</v>
      </c>
      <c r="B12">
        <v>3.0550235170516822</v>
      </c>
      <c r="C12">
        <v>7.6097057064821536</v>
      </c>
      <c r="D12">
        <v>4.1909892165211238</v>
      </c>
      <c r="E12">
        <v>14.49550966398485</v>
      </c>
    </row>
    <row r="13" spans="1:12" x14ac:dyDescent="0.25">
      <c r="A13">
        <v>1.3473855514649229</v>
      </c>
      <c r="B13">
        <v>3.818448139650469</v>
      </c>
      <c r="C13">
        <v>9.671084864644321</v>
      </c>
      <c r="D13">
        <v>13.05245396227394</v>
      </c>
      <c r="E13">
        <v>2.2587059888792278</v>
      </c>
    </row>
    <row r="14" spans="1:12" x14ac:dyDescent="0.25">
      <c r="A14">
        <v>8.4191080532742433</v>
      </c>
      <c r="B14">
        <v>1.1849541556829259</v>
      </c>
      <c r="C14">
        <v>0.99019000556844006</v>
      </c>
      <c r="D14">
        <v>9.3724627888782059</v>
      </c>
      <c r="E14">
        <v>2.1083615155100639</v>
      </c>
    </row>
    <row r="15" spans="1:12" x14ac:dyDescent="0.25">
      <c r="A15">
        <v>0.69763015223703739</v>
      </c>
      <c r="B15">
        <v>7.4078061687466343</v>
      </c>
      <c r="C15">
        <v>10.18848081391763</v>
      </c>
      <c r="D15">
        <v>-1.773808828528509</v>
      </c>
      <c r="E15">
        <v>5.9017653976482496</v>
      </c>
    </row>
    <row r="16" spans="1:12" x14ac:dyDescent="0.25">
      <c r="A16">
        <v>8.2425733634426983</v>
      </c>
      <c r="B16">
        <v>8.7696789177781511</v>
      </c>
      <c r="C16">
        <v>3.762732441264423</v>
      </c>
      <c r="D16">
        <v>4.4995262696390741</v>
      </c>
      <c r="E16">
        <v>3.8282952052565959</v>
      </c>
    </row>
    <row r="17" spans="1:5" x14ac:dyDescent="0.25">
      <c r="A17">
        <v>-1.7990789409056521E-2</v>
      </c>
      <c r="B17">
        <v>-2.5125198103642479</v>
      </c>
      <c r="C17">
        <v>12.90925316026062</v>
      </c>
      <c r="D17">
        <v>8.652941164516017</v>
      </c>
      <c r="E17">
        <v>-1.773808828528509</v>
      </c>
    </row>
    <row r="18" spans="1:5" x14ac:dyDescent="0.25">
      <c r="A18">
        <v>6.2854399167135808</v>
      </c>
      <c r="B18">
        <v>5.850247469844402</v>
      </c>
      <c r="C18">
        <v>-0.50197441026396028</v>
      </c>
      <c r="D18">
        <v>-0.8897434960814854</v>
      </c>
      <c r="E18">
        <v>2.6849477098887289</v>
      </c>
    </row>
    <row r="19" spans="1:5" x14ac:dyDescent="0.25">
      <c r="A19">
        <v>3.0119436284642709</v>
      </c>
      <c r="B19">
        <v>9.6087337071197432</v>
      </c>
      <c r="C19">
        <v>-0.27979859851615529</v>
      </c>
      <c r="D19">
        <v>1.901317220381711</v>
      </c>
      <c r="E19">
        <v>4.5347805555157361</v>
      </c>
    </row>
    <row r="20" spans="1:5" x14ac:dyDescent="0.25">
      <c r="A20">
        <v>13.897692192484699</v>
      </c>
      <c r="B20">
        <v>8.047131923086372</v>
      </c>
      <c r="C20">
        <v>-2.2878800178850049</v>
      </c>
      <c r="D20">
        <v>-2.529319822377134</v>
      </c>
      <c r="E20">
        <v>1.9567943810134929</v>
      </c>
    </row>
    <row r="21" spans="1:5" x14ac:dyDescent="0.25">
      <c r="A21">
        <v>2.3311946479836618</v>
      </c>
      <c r="B21">
        <v>14.80653984994327</v>
      </c>
      <c r="C21">
        <v>-0.74242348984301909</v>
      </c>
      <c r="D21">
        <v>4.2850493796116256</v>
      </c>
      <c r="E21">
        <v>1.254156158470334</v>
      </c>
    </row>
    <row r="22" spans="1:5" x14ac:dyDescent="0.25">
      <c r="A22">
        <v>0.78634927624807194</v>
      </c>
      <c r="B22">
        <v>6.363969069643284</v>
      </c>
      <c r="C22">
        <v>1.0498870884781819</v>
      </c>
      <c r="D22">
        <v>3.104161253695175</v>
      </c>
      <c r="E22">
        <v>12.685387736960029</v>
      </c>
    </row>
    <row r="23" spans="1:5" x14ac:dyDescent="0.25">
      <c r="A23">
        <v>7.262668428074142</v>
      </c>
      <c r="B23">
        <v>11.738788560732029</v>
      </c>
      <c r="C23">
        <v>11.62292251325399</v>
      </c>
      <c r="D23">
        <v>2.521292834115711</v>
      </c>
      <c r="E23">
        <v>8.3254295583272313</v>
      </c>
    </row>
    <row r="24" spans="1:5" x14ac:dyDescent="0.25">
      <c r="A24">
        <v>1.51931716642504</v>
      </c>
      <c r="B24">
        <v>-5.9977315093899009</v>
      </c>
      <c r="C24">
        <v>5.8609609298692664</v>
      </c>
      <c r="D24">
        <v>2.6660020690913742</v>
      </c>
      <c r="E24">
        <v>9.2645015912769804</v>
      </c>
    </row>
    <row r="25" spans="1:5" x14ac:dyDescent="0.25">
      <c r="A25">
        <v>-1.6761816699811629</v>
      </c>
      <c r="B25">
        <v>9.671084864644321</v>
      </c>
      <c r="C25">
        <v>9.071717547231593</v>
      </c>
      <c r="D25">
        <v>2.675937541226419</v>
      </c>
      <c r="E25">
        <v>2.268998840344687</v>
      </c>
    </row>
    <row r="26" spans="1:5" x14ac:dyDescent="0.25">
      <c r="A26">
        <v>-6.3189363981929514</v>
      </c>
      <c r="B26">
        <v>5.366771581909064</v>
      </c>
      <c r="C26">
        <v>9.6450412898400906</v>
      </c>
      <c r="D26">
        <v>-1.216904440130238</v>
      </c>
      <c r="E26">
        <v>3.9254308045608171</v>
      </c>
    </row>
    <row r="27" spans="1:5" x14ac:dyDescent="0.25">
      <c r="A27">
        <v>-0.73510547205830701</v>
      </c>
      <c r="B27">
        <v>2.0859166915258891</v>
      </c>
      <c r="C27">
        <v>4.6751112591084967</v>
      </c>
      <c r="D27">
        <v>12.67345066563502</v>
      </c>
      <c r="E27">
        <v>9.0109677958216192</v>
      </c>
    </row>
    <row r="28" spans="1:5" x14ac:dyDescent="0.25">
      <c r="A28">
        <v>2.3176453481455082</v>
      </c>
      <c r="B28">
        <v>-2.980055594047236</v>
      </c>
      <c r="C28">
        <v>-0.60596954847548101</v>
      </c>
      <c r="D28">
        <v>-0.88260464436892416</v>
      </c>
      <c r="E28">
        <v>8.1519578924089604</v>
      </c>
    </row>
    <row r="29" spans="1:5" x14ac:dyDescent="0.25">
      <c r="A29">
        <v>-3.0402211971702311</v>
      </c>
      <c r="B29">
        <v>4.4660880123911602</v>
      </c>
      <c r="C29">
        <v>0.47056412152442922</v>
      </c>
      <c r="D29">
        <v>4.7063063128720053</v>
      </c>
      <c r="E29">
        <v>9.512210253690899</v>
      </c>
    </row>
    <row r="30" spans="1:5" x14ac:dyDescent="0.25">
      <c r="A30">
        <v>4.5618729799216506</v>
      </c>
      <c r="B30">
        <v>17.235519727877492</v>
      </c>
      <c r="C30">
        <v>8.5235807235297791</v>
      </c>
      <c r="D30">
        <v>6.4766309683305252</v>
      </c>
      <c r="E30">
        <v>1.110632525788886</v>
      </c>
    </row>
    <row r="31" spans="1:5" x14ac:dyDescent="0.25">
      <c r="A31">
        <v>9.6557540175983654</v>
      </c>
      <c r="B31">
        <v>6.2215874729371574</v>
      </c>
      <c r="C31">
        <v>10.617238518019681</v>
      </c>
      <c r="D31">
        <v>2.527148320214915</v>
      </c>
      <c r="E31">
        <v>8.0346668954328848</v>
      </c>
    </row>
    <row r="32" spans="1:5" x14ac:dyDescent="0.25">
      <c r="A32">
        <v>-3.283769646107594</v>
      </c>
      <c r="B32">
        <v>8.749452379556665</v>
      </c>
      <c r="C32">
        <v>11.97238856375442</v>
      </c>
      <c r="D32">
        <v>16.638527798412611</v>
      </c>
      <c r="E32">
        <v>6.6842665094396274</v>
      </c>
    </row>
    <row r="33" spans="1:5" x14ac:dyDescent="0.25">
      <c r="A33">
        <v>-0.36135835097889668</v>
      </c>
      <c r="B33">
        <v>6.2854399167135808</v>
      </c>
      <c r="C33">
        <v>3.1357194424608452</v>
      </c>
      <c r="D33">
        <v>-3.3004470253108469</v>
      </c>
      <c r="E33">
        <v>8.5107560674513358</v>
      </c>
    </row>
    <row r="34" spans="1:5" x14ac:dyDescent="0.25">
      <c r="A34">
        <v>0.90985468418905846</v>
      </c>
      <c r="B34">
        <v>0.33983299340678919</v>
      </c>
      <c r="C34">
        <v>4.2353134138827286</v>
      </c>
      <c r="D34">
        <v>7.4779258610679804</v>
      </c>
      <c r="E34">
        <v>-1.721553086095496</v>
      </c>
    </row>
    <row r="35" spans="1:5" x14ac:dyDescent="0.25">
      <c r="A35">
        <v>2.1261856979216232</v>
      </c>
      <c r="B35">
        <v>-1.618834318815598</v>
      </c>
      <c r="C35">
        <v>11.97238856375442</v>
      </c>
      <c r="D35">
        <v>-6.7580820399494108</v>
      </c>
      <c r="E35">
        <v>9.1838818878571757</v>
      </c>
    </row>
    <row r="36" spans="1:5" x14ac:dyDescent="0.25">
      <c r="A36">
        <v>6.4632324510647416</v>
      </c>
      <c r="B36">
        <v>7.2619401006324296</v>
      </c>
      <c r="C36">
        <v>13.05245396227394</v>
      </c>
      <c r="D36">
        <v>4.9420500203052784</v>
      </c>
      <c r="E36">
        <v>5.4328724975619851</v>
      </c>
    </row>
    <row r="37" spans="1:5" x14ac:dyDescent="0.25">
      <c r="A37">
        <v>4.0246167566855497</v>
      </c>
      <c r="B37">
        <v>-1.514562297935051</v>
      </c>
      <c r="C37">
        <v>5.290387391854348</v>
      </c>
      <c r="D37">
        <v>-3.361167449340869</v>
      </c>
      <c r="E37">
        <v>11.026773073665961</v>
      </c>
    </row>
    <row r="38" spans="1:5" x14ac:dyDescent="0.25">
      <c r="A38">
        <v>3.0550235170516822</v>
      </c>
      <c r="B38">
        <v>0.77227270295969763</v>
      </c>
      <c r="C38">
        <v>10.61685908236494</v>
      </c>
      <c r="D38">
        <v>2.2587059888792278</v>
      </c>
      <c r="E38">
        <v>6.4782011875157313</v>
      </c>
    </row>
    <row r="39" spans="1:5" x14ac:dyDescent="0.25">
      <c r="A39">
        <v>4.7063063128720053</v>
      </c>
      <c r="B39">
        <v>3.6141733928795179</v>
      </c>
      <c r="C39">
        <v>4.4660880123911602</v>
      </c>
      <c r="D39">
        <v>3.4918757823678681</v>
      </c>
      <c r="E39">
        <v>7.5377504216950033</v>
      </c>
    </row>
    <row r="40" spans="1:5" x14ac:dyDescent="0.25">
      <c r="A40">
        <v>2.362567416524362</v>
      </c>
      <c r="B40">
        <v>0.69763015223703739</v>
      </c>
      <c r="C40">
        <v>18.294924251545591</v>
      </c>
      <c r="D40">
        <v>8.7685809595967168</v>
      </c>
      <c r="E40">
        <v>12.308343923755549</v>
      </c>
    </row>
    <row r="41" spans="1:5" x14ac:dyDescent="0.25">
      <c r="A41">
        <v>-2.085765092674468</v>
      </c>
      <c r="B41">
        <v>3.8677520433944439</v>
      </c>
      <c r="C41">
        <v>1.215317202346069</v>
      </c>
      <c r="D41">
        <v>5.1625701989665824</v>
      </c>
      <c r="E41">
        <v>14.11711599582098</v>
      </c>
    </row>
    <row r="42" spans="1:5" x14ac:dyDescent="0.25">
      <c r="A42">
        <v>3.3012752946364539</v>
      </c>
      <c r="B42">
        <v>16.806260127332099</v>
      </c>
      <c r="C42">
        <v>4.2353134138827286</v>
      </c>
      <c r="D42">
        <v>-2.0163203376866972</v>
      </c>
      <c r="E42">
        <v>2.268998840344687</v>
      </c>
    </row>
    <row r="43" spans="1:5" x14ac:dyDescent="0.25">
      <c r="A43">
        <v>4.8400441638930616</v>
      </c>
      <c r="B43">
        <v>6.4782011875157313</v>
      </c>
      <c r="C43">
        <v>3.6454043367565649</v>
      </c>
      <c r="D43">
        <v>6.0096784407153434</v>
      </c>
      <c r="E43">
        <v>4.2560770040785973</v>
      </c>
    </row>
    <row r="44" spans="1:5" x14ac:dyDescent="0.25">
      <c r="A44">
        <v>4.1909892165211238</v>
      </c>
      <c r="B44">
        <v>4.2991853723783624</v>
      </c>
      <c r="C44">
        <v>3.8119883370622887E-2</v>
      </c>
      <c r="D44">
        <v>5.0782976800702899</v>
      </c>
      <c r="E44">
        <v>6.8575848641708221</v>
      </c>
    </row>
    <row r="45" spans="1:5" x14ac:dyDescent="0.25">
      <c r="A45">
        <v>9.7353098035968522</v>
      </c>
      <c r="B45">
        <v>12.22952026213478</v>
      </c>
      <c r="C45">
        <v>5.4908672381656896</v>
      </c>
      <c r="D45">
        <v>6.5294773184310753</v>
      </c>
      <c r="E45">
        <v>12.308343923755549</v>
      </c>
    </row>
    <row r="46" spans="1:5" x14ac:dyDescent="0.25">
      <c r="A46">
        <v>6.542586564181363</v>
      </c>
      <c r="B46">
        <v>6.6573928453977942</v>
      </c>
      <c r="C46">
        <v>5.2305345036565054</v>
      </c>
      <c r="D46">
        <v>9.2942841183874698</v>
      </c>
      <c r="E46">
        <v>6.2997719586469092</v>
      </c>
    </row>
    <row r="47" spans="1:5" x14ac:dyDescent="0.25">
      <c r="A47">
        <v>2.8888283357419522</v>
      </c>
      <c r="B47">
        <v>14.80653984994327</v>
      </c>
      <c r="C47">
        <v>8.5318202802555199</v>
      </c>
      <c r="D47">
        <v>10.11523611802688</v>
      </c>
      <c r="E47">
        <v>14.71504024767582</v>
      </c>
    </row>
    <row r="48" spans="1:5" x14ac:dyDescent="0.25">
      <c r="A48">
        <v>-2.425244886244172</v>
      </c>
      <c r="B48">
        <v>0.69763015223703739</v>
      </c>
      <c r="C48">
        <v>12.308343923755549</v>
      </c>
      <c r="D48">
        <v>4.3873376833536648</v>
      </c>
      <c r="E48">
        <v>10.0100009021122</v>
      </c>
    </row>
    <row r="49" spans="1:5" x14ac:dyDescent="0.25">
      <c r="A49">
        <v>-4.0573118667425936</v>
      </c>
      <c r="B49">
        <v>5.2304162292107979</v>
      </c>
      <c r="C49">
        <v>6.4019847343004841</v>
      </c>
      <c r="D49">
        <v>-4.498730415769554</v>
      </c>
      <c r="E49">
        <v>-0.8897434960814854</v>
      </c>
    </row>
    <row r="50" spans="1:5" x14ac:dyDescent="0.25">
      <c r="A50">
        <v>8.4270937031770554</v>
      </c>
      <c r="B50">
        <v>11.039416134968731</v>
      </c>
      <c r="C50">
        <v>11.110205263449791</v>
      </c>
      <c r="D50">
        <v>3.0814357451686072</v>
      </c>
      <c r="E50">
        <v>10.301548239892</v>
      </c>
    </row>
    <row r="51" spans="1:5" x14ac:dyDescent="0.25">
      <c r="A51">
        <v>9.6304449894439017</v>
      </c>
      <c r="B51">
        <v>-0.88043552817544413</v>
      </c>
      <c r="C51">
        <v>-0.18534231985328911</v>
      </c>
      <c r="D51">
        <v>6.0496753262115073</v>
      </c>
      <c r="E51">
        <v>6.0194452985027356</v>
      </c>
    </row>
    <row r="52" spans="1:5" x14ac:dyDescent="0.25">
      <c r="A52">
        <v>1.3901233758523459</v>
      </c>
      <c r="B52">
        <v>16.216234637499682</v>
      </c>
      <c r="C52">
        <v>4.9481201579992558</v>
      </c>
      <c r="D52">
        <v>2.717107468626903</v>
      </c>
      <c r="E52">
        <v>10.456532284399231</v>
      </c>
    </row>
    <row r="53" spans="1:5" x14ac:dyDescent="0.25">
      <c r="A53">
        <v>-2.1944447762899451</v>
      </c>
      <c r="B53">
        <v>5.766631934564133</v>
      </c>
      <c r="C53">
        <v>6.4615498557962452</v>
      </c>
      <c r="D53">
        <v>7.0794060322462213</v>
      </c>
      <c r="E53">
        <v>14.80653984994327</v>
      </c>
    </row>
    <row r="54" spans="1:5" x14ac:dyDescent="0.25">
      <c r="A54">
        <v>1.6722477080586799</v>
      </c>
      <c r="B54">
        <v>3.5691344376120862</v>
      </c>
      <c r="C54">
        <v>-0.3403500407080724</v>
      </c>
      <c r="D54">
        <v>-0.35717620476551559</v>
      </c>
      <c r="E54">
        <v>1.254156158470334</v>
      </c>
    </row>
    <row r="55" spans="1:5" x14ac:dyDescent="0.25">
      <c r="A55">
        <v>6.8800325936636142</v>
      </c>
      <c r="B55">
        <v>18.294924251545591</v>
      </c>
      <c r="C55">
        <v>4.3879964366637836</v>
      </c>
      <c r="D55">
        <v>-6.7580820399494108</v>
      </c>
      <c r="E55">
        <v>9.2406696295616975</v>
      </c>
    </row>
    <row r="56" spans="1:5" x14ac:dyDescent="0.25">
      <c r="A56">
        <v>5.5206118261067907</v>
      </c>
      <c r="B56">
        <v>6.3542227625681216</v>
      </c>
      <c r="C56">
        <v>1.929710931094935</v>
      </c>
      <c r="D56">
        <v>6.1068341397036576</v>
      </c>
      <c r="E56">
        <v>2.4132483273628251</v>
      </c>
    </row>
    <row r="57" spans="1:5" x14ac:dyDescent="0.25">
      <c r="A57">
        <v>11.083951271548701</v>
      </c>
      <c r="B57">
        <v>5.9424729198380071</v>
      </c>
      <c r="C57">
        <v>6.307958339217894</v>
      </c>
      <c r="D57">
        <v>11.50125181481145</v>
      </c>
      <c r="E57">
        <v>0.51904897798321326</v>
      </c>
    </row>
    <row r="58" spans="1:5" x14ac:dyDescent="0.25">
      <c r="A58">
        <v>0.42226079836819957</v>
      </c>
      <c r="B58">
        <v>9.1322922902005956</v>
      </c>
      <c r="C58">
        <v>6.1080469062171234</v>
      </c>
      <c r="D58">
        <v>-0.18977838493318711</v>
      </c>
      <c r="E58">
        <v>10.711779525892229</v>
      </c>
    </row>
    <row r="59" spans="1:5" x14ac:dyDescent="0.25">
      <c r="A59">
        <v>-1.503397899913427</v>
      </c>
      <c r="B59">
        <v>5.760331324560461</v>
      </c>
      <c r="C59">
        <v>9.2430470234571604</v>
      </c>
      <c r="D59">
        <v>0.55923072448565758</v>
      </c>
      <c r="E59">
        <v>7.756892506053874</v>
      </c>
    </row>
    <row r="60" spans="1:5" x14ac:dyDescent="0.25">
      <c r="A60">
        <v>19.404633914653971</v>
      </c>
      <c r="B60">
        <v>5.6032156465861229</v>
      </c>
      <c r="C60">
        <v>11.67039741783038</v>
      </c>
      <c r="D60">
        <v>6.204743697934747</v>
      </c>
      <c r="E60">
        <v>7.8098621742750263</v>
      </c>
    </row>
    <row r="61" spans="1:5" x14ac:dyDescent="0.25">
      <c r="A61">
        <v>-0.78054555368906797</v>
      </c>
      <c r="B61">
        <v>6.4019847343004841</v>
      </c>
      <c r="C61">
        <v>3.4519437970114071</v>
      </c>
      <c r="D61">
        <v>7.0425787617775786</v>
      </c>
      <c r="E61">
        <v>11.530140290151291</v>
      </c>
    </row>
    <row r="62" spans="1:5" x14ac:dyDescent="0.25">
      <c r="A62">
        <v>3.511994601445561</v>
      </c>
      <c r="B62">
        <v>5.4424314871590989</v>
      </c>
      <c r="C62">
        <v>5.1636817037838147</v>
      </c>
      <c r="D62">
        <v>5.4322245894902172</v>
      </c>
      <c r="E62">
        <v>11.530140290151291</v>
      </c>
    </row>
    <row r="63" spans="1:5" x14ac:dyDescent="0.25">
      <c r="A63">
        <v>4.3572387867176063</v>
      </c>
      <c r="B63">
        <v>4.6751112591084967</v>
      </c>
      <c r="C63">
        <v>12.476705310742471</v>
      </c>
      <c r="D63">
        <v>2.737396167312661</v>
      </c>
      <c r="E63">
        <v>4.3350363908827916</v>
      </c>
    </row>
    <row r="64" spans="1:5" x14ac:dyDescent="0.25">
      <c r="A64">
        <v>7.0139412063035724</v>
      </c>
      <c r="B64">
        <v>1.254156158470334</v>
      </c>
      <c r="C64">
        <v>8.6456239988027868</v>
      </c>
      <c r="D64">
        <v>-3.9429870097801789</v>
      </c>
      <c r="E64">
        <v>-0.99316379444512126</v>
      </c>
    </row>
    <row r="65" spans="1:5" x14ac:dyDescent="0.25">
      <c r="A65">
        <v>8.6229592479796047</v>
      </c>
      <c r="B65">
        <v>1.802845972948512</v>
      </c>
      <c r="C65">
        <v>5.6329169164930049</v>
      </c>
      <c r="D65">
        <v>-7.9423737710346387E-2</v>
      </c>
      <c r="E65">
        <v>5.5206118261067907</v>
      </c>
    </row>
    <row r="66" spans="1:5" x14ac:dyDescent="0.25">
      <c r="A66">
        <v>-2.4789311179393381</v>
      </c>
      <c r="B66">
        <v>0.66254533040249886</v>
      </c>
      <c r="C66">
        <v>9.9407717388704064</v>
      </c>
      <c r="D66">
        <v>-10.016809859214669</v>
      </c>
      <c r="E66">
        <v>2.2904036029745818</v>
      </c>
    </row>
    <row r="67" spans="1:5" x14ac:dyDescent="0.25">
      <c r="A67">
        <v>-3.6717698733572082</v>
      </c>
      <c r="B67">
        <v>13.74810349788692</v>
      </c>
      <c r="C67">
        <v>9.512210253690899</v>
      </c>
      <c r="D67">
        <v>12.33285306160365</v>
      </c>
      <c r="E67">
        <v>0.35604429400680537</v>
      </c>
    </row>
    <row r="68" spans="1:5" x14ac:dyDescent="0.25">
      <c r="A68">
        <v>0.8012246079487193</v>
      </c>
      <c r="B68">
        <v>13.021385833217259</v>
      </c>
      <c r="C68">
        <v>5.4009988734304661</v>
      </c>
      <c r="D68">
        <v>11.672562593238309</v>
      </c>
      <c r="E68">
        <v>-1.503397899913427</v>
      </c>
    </row>
    <row r="69" spans="1:5" x14ac:dyDescent="0.25">
      <c r="A69">
        <v>-4.7061266165511917</v>
      </c>
      <c r="B69">
        <v>1.5139446049844709</v>
      </c>
      <c r="C69">
        <v>6.5867278244759966</v>
      </c>
      <c r="D69">
        <v>-0.411121468103258</v>
      </c>
      <c r="E69">
        <v>0.78634927624807194</v>
      </c>
    </row>
    <row r="70" spans="1:5" x14ac:dyDescent="0.25">
      <c r="A70">
        <v>6.1068341397036576</v>
      </c>
      <c r="B70">
        <v>8.047131923086372</v>
      </c>
      <c r="C70">
        <v>5.2920553150262606</v>
      </c>
      <c r="D70">
        <v>6.2883682808937786</v>
      </c>
      <c r="E70">
        <v>10.399422949110569</v>
      </c>
    </row>
    <row r="71" spans="1:5" x14ac:dyDescent="0.25">
      <c r="A71">
        <v>11.432615199358001</v>
      </c>
      <c r="B71">
        <v>2.0859166915258891</v>
      </c>
      <c r="C71">
        <v>4.9166945083249782</v>
      </c>
      <c r="D71">
        <v>2.0099263562557521</v>
      </c>
      <c r="E71">
        <v>1.9567943810134929</v>
      </c>
    </row>
    <row r="72" spans="1:5" x14ac:dyDescent="0.25">
      <c r="A72">
        <v>7.3898627227637661</v>
      </c>
      <c r="B72">
        <v>0.42226079836819957</v>
      </c>
      <c r="C72">
        <v>5.4048553078411334</v>
      </c>
      <c r="D72">
        <v>2.1922699399011538</v>
      </c>
      <c r="E72">
        <v>7.2652134893062268</v>
      </c>
    </row>
    <row r="73" spans="1:5" x14ac:dyDescent="0.25">
      <c r="A73">
        <v>4.034436180853902</v>
      </c>
      <c r="B73">
        <v>16.806260127332099</v>
      </c>
      <c r="C73">
        <v>10.517655196074029</v>
      </c>
      <c r="D73">
        <v>5.6093769126657804</v>
      </c>
      <c r="E73">
        <v>5.2264397933779039</v>
      </c>
    </row>
    <row r="74" spans="1:5" x14ac:dyDescent="0.25">
      <c r="A74">
        <v>-0.8897434960814854</v>
      </c>
      <c r="B74">
        <v>1.008957081404146</v>
      </c>
      <c r="C74">
        <v>5.1625701989665824</v>
      </c>
      <c r="D74">
        <v>0.90985468418905846</v>
      </c>
      <c r="E74">
        <v>9.9291151735527663</v>
      </c>
    </row>
    <row r="75" spans="1:5" x14ac:dyDescent="0.25">
      <c r="A75">
        <v>9.6087337071197432</v>
      </c>
      <c r="B75">
        <v>7.1782412878085839</v>
      </c>
      <c r="C75">
        <v>3.8282952052565959</v>
      </c>
      <c r="D75">
        <v>-0.83644000604018753</v>
      </c>
      <c r="E75">
        <v>10.460285319321191</v>
      </c>
    </row>
    <row r="76" spans="1:5" x14ac:dyDescent="0.25">
      <c r="A76">
        <v>13.65607308110442</v>
      </c>
      <c r="B76">
        <v>4.089408715460932</v>
      </c>
      <c r="C76">
        <v>1.042884162957227</v>
      </c>
      <c r="D76">
        <v>12.581077183271089</v>
      </c>
      <c r="E76">
        <v>0.55154844035138151</v>
      </c>
    </row>
    <row r="77" spans="1:5" x14ac:dyDescent="0.25">
      <c r="A77">
        <v>13.253955685720131</v>
      </c>
      <c r="B77">
        <v>0.98789571808387855</v>
      </c>
      <c r="C77">
        <v>5.2841858461522451</v>
      </c>
      <c r="D77">
        <v>0.73170588756638377</v>
      </c>
      <c r="E77">
        <v>9.9436816033508322</v>
      </c>
    </row>
    <row r="78" spans="1:5" x14ac:dyDescent="0.25">
      <c r="A78">
        <v>3.8732651563439959</v>
      </c>
      <c r="B78">
        <v>4.8792190715495822</v>
      </c>
      <c r="C78">
        <v>-2.5342098748149282</v>
      </c>
      <c r="D78">
        <v>7.4078061687466343</v>
      </c>
      <c r="E78">
        <v>8.6241969106585223</v>
      </c>
    </row>
    <row r="79" spans="1:5" x14ac:dyDescent="0.25">
      <c r="A79">
        <v>5.7777791187966177</v>
      </c>
      <c r="B79">
        <v>1.986027978781115</v>
      </c>
      <c r="C79">
        <v>-0.97284473590261022</v>
      </c>
      <c r="D79">
        <v>3.9287429194056389</v>
      </c>
      <c r="E79">
        <v>4.8976583328591934</v>
      </c>
    </row>
    <row r="80" spans="1:5" x14ac:dyDescent="0.25">
      <c r="A80">
        <v>5.4322245894902172</v>
      </c>
      <c r="B80">
        <v>13.05245396227394</v>
      </c>
      <c r="C80">
        <v>2.3367813455531299</v>
      </c>
      <c r="D80">
        <v>6.9197072426894506</v>
      </c>
      <c r="E80">
        <v>9.0222605322403275</v>
      </c>
    </row>
    <row r="81" spans="1:5" x14ac:dyDescent="0.25">
      <c r="A81">
        <v>3.527514025908467</v>
      </c>
      <c r="B81">
        <v>-1.9355938272405959</v>
      </c>
      <c r="C81">
        <v>2.6488818036810851</v>
      </c>
      <c r="D81">
        <v>3.4519437970114071</v>
      </c>
      <c r="E81">
        <v>9.4296842281302951</v>
      </c>
    </row>
    <row r="82" spans="1:5" x14ac:dyDescent="0.25">
      <c r="A82">
        <v>6.432509129104929</v>
      </c>
      <c r="B82">
        <v>8.6229592479796047</v>
      </c>
      <c r="C82">
        <v>12.033806091482351</v>
      </c>
      <c r="D82">
        <v>8.0933118309776226</v>
      </c>
      <c r="E82">
        <v>9.0649785700454402</v>
      </c>
    </row>
    <row r="83" spans="1:5" x14ac:dyDescent="0.25">
      <c r="A83">
        <v>0.73170588756638377</v>
      </c>
      <c r="B83">
        <v>-4.498730415769554</v>
      </c>
      <c r="C83">
        <v>3.8677520433944439</v>
      </c>
      <c r="D83">
        <v>7.5978102736258482</v>
      </c>
      <c r="E83">
        <v>4.3557183673896116</v>
      </c>
    </row>
    <row r="84" spans="1:5" x14ac:dyDescent="0.25">
      <c r="A84">
        <v>2.8080547830072842</v>
      </c>
      <c r="B84">
        <v>11.676914619847141</v>
      </c>
      <c r="C84">
        <v>6.1248846601920404</v>
      </c>
      <c r="D84">
        <v>6.6636491620033844</v>
      </c>
      <c r="E84">
        <v>2.717107468626903</v>
      </c>
    </row>
    <row r="85" spans="1:5" x14ac:dyDescent="0.25">
      <c r="A85">
        <v>-6.0077725236590576</v>
      </c>
      <c r="B85">
        <v>5.0670763805042194</v>
      </c>
      <c r="C85">
        <v>5.3891586207971249</v>
      </c>
      <c r="D85">
        <v>13.34256811351386</v>
      </c>
      <c r="E85">
        <v>8.6313772714365271</v>
      </c>
    </row>
    <row r="86" spans="1:5" x14ac:dyDescent="0.25">
      <c r="A86">
        <v>12.580774975848881</v>
      </c>
      <c r="B86">
        <v>11.597605159715499</v>
      </c>
      <c r="C86">
        <v>2.521292834115711</v>
      </c>
      <c r="D86">
        <v>2.899734140204147</v>
      </c>
      <c r="E86">
        <v>14.225500513929999</v>
      </c>
    </row>
    <row r="87" spans="1:5" x14ac:dyDescent="0.25">
      <c r="A87">
        <v>6.3542227625681216</v>
      </c>
      <c r="B87">
        <v>4.9983697768691222</v>
      </c>
      <c r="C87">
        <v>3.3233568477520321</v>
      </c>
      <c r="D87">
        <v>5.8779448467559403</v>
      </c>
      <c r="E87">
        <v>3.6141512655824108</v>
      </c>
    </row>
    <row r="88" spans="1:5" x14ac:dyDescent="0.25">
      <c r="A88">
        <v>7.822961985751836</v>
      </c>
      <c r="B88">
        <v>1.0351116642710809</v>
      </c>
      <c r="C88">
        <v>1.871934034105498</v>
      </c>
      <c r="D88">
        <v>6.8012576892975831</v>
      </c>
      <c r="E88">
        <v>2.0064574204900532</v>
      </c>
    </row>
    <row r="89" spans="1:5" x14ac:dyDescent="0.25">
      <c r="A89">
        <v>2.3311946479836618</v>
      </c>
      <c r="B89">
        <v>1.390949915395133</v>
      </c>
      <c r="C89">
        <v>-3.9623580866360051</v>
      </c>
      <c r="D89">
        <v>6.4216848937642848</v>
      </c>
      <c r="E89">
        <v>9.5584641326973649</v>
      </c>
    </row>
    <row r="90" spans="1:5" x14ac:dyDescent="0.25">
      <c r="A90">
        <v>4.5347805555157361</v>
      </c>
      <c r="B90">
        <v>5.366771581909064</v>
      </c>
      <c r="C90">
        <v>-0.17729808003582551</v>
      </c>
      <c r="D90">
        <v>2.4429992923989992</v>
      </c>
      <c r="E90">
        <v>3.0455139512659928</v>
      </c>
    </row>
    <row r="91" spans="1:5" x14ac:dyDescent="0.25">
      <c r="A91">
        <v>1.420131161849312</v>
      </c>
      <c r="B91">
        <v>3.946317127575921</v>
      </c>
      <c r="C91">
        <v>3.7471196474823598</v>
      </c>
      <c r="D91">
        <v>-1.0108507579316099</v>
      </c>
      <c r="E91">
        <v>-0.7456797457896247</v>
      </c>
    </row>
    <row r="92" spans="1:5" x14ac:dyDescent="0.25">
      <c r="A92">
        <v>1.3155809390202129</v>
      </c>
      <c r="B92">
        <v>1.5352796021878901</v>
      </c>
      <c r="C92">
        <v>13.357341400899051</v>
      </c>
      <c r="D92">
        <v>0.60521310814467988</v>
      </c>
      <c r="E92">
        <v>2.2587059888792278</v>
      </c>
    </row>
    <row r="93" spans="1:5" x14ac:dyDescent="0.25">
      <c r="A93">
        <v>4.0081613730070309</v>
      </c>
      <c r="B93">
        <v>2.5650090525743452</v>
      </c>
      <c r="C93">
        <v>5.6284692882122638</v>
      </c>
      <c r="D93">
        <v>3.2734313181285879</v>
      </c>
      <c r="E93">
        <v>3.430645933842194</v>
      </c>
    </row>
    <row r="94" spans="1:5" x14ac:dyDescent="0.25">
      <c r="A94">
        <v>5.4612784362416527</v>
      </c>
      <c r="B94">
        <v>-1.6737402305725571</v>
      </c>
      <c r="C94">
        <v>9.4846734703446458</v>
      </c>
      <c r="D94">
        <v>4.1858204197810318</v>
      </c>
      <c r="E94">
        <v>5.0395425388813626</v>
      </c>
    </row>
    <row r="95" spans="1:5" x14ac:dyDescent="0.25">
      <c r="A95">
        <v>4.2560770040785973</v>
      </c>
      <c r="B95">
        <v>0.47056412152442922</v>
      </c>
      <c r="C95">
        <v>3.577346483572565</v>
      </c>
      <c r="D95">
        <v>6.8069038658593746</v>
      </c>
      <c r="E95">
        <v>6.6324967129473791</v>
      </c>
    </row>
    <row r="96" spans="1:5" x14ac:dyDescent="0.25">
      <c r="A96">
        <v>4.9481201579992558</v>
      </c>
      <c r="B96">
        <v>6.2215874729371574</v>
      </c>
      <c r="C96">
        <v>4.2551121255337012</v>
      </c>
      <c r="D96">
        <v>6.1068362879297116</v>
      </c>
      <c r="E96">
        <v>-0.54627050387646836</v>
      </c>
    </row>
    <row r="97" spans="1:5" x14ac:dyDescent="0.25">
      <c r="A97">
        <v>16.638527798412611</v>
      </c>
      <c r="B97">
        <v>5.2304162292107979</v>
      </c>
      <c r="C97">
        <v>7.4124869892319492</v>
      </c>
      <c r="D97">
        <v>1.042884162957227</v>
      </c>
      <c r="E97">
        <v>6.7938375835849776</v>
      </c>
    </row>
    <row r="98" spans="1:5" x14ac:dyDescent="0.25">
      <c r="A98">
        <v>11.21128003488152</v>
      </c>
      <c r="B98">
        <v>2.3176453481455082</v>
      </c>
      <c r="C98">
        <v>7.1095060883325596</v>
      </c>
      <c r="D98">
        <v>2.845206527806504</v>
      </c>
      <c r="E98">
        <v>5.6284692882122638</v>
      </c>
    </row>
    <row r="99" spans="1:5" x14ac:dyDescent="0.25">
      <c r="A99">
        <v>0.21644763344606319</v>
      </c>
      <c r="B99">
        <v>9.2682959944018783</v>
      </c>
      <c r="C99">
        <v>8.9436040708351516</v>
      </c>
      <c r="D99">
        <v>6.433200315405494</v>
      </c>
      <c r="E99">
        <v>7.822961985751836</v>
      </c>
    </row>
    <row r="100" spans="1:5" x14ac:dyDescent="0.25">
      <c r="A100">
        <v>4.1999039441747339</v>
      </c>
      <c r="B100">
        <v>-3.962152831715601</v>
      </c>
      <c r="C100">
        <v>1.2131822433514921</v>
      </c>
      <c r="D100">
        <v>13.27548719677797</v>
      </c>
      <c r="E100">
        <v>5.766631934564133</v>
      </c>
    </row>
    <row r="101" spans="1:5" x14ac:dyDescent="0.25">
      <c r="A101">
        <v>3.4840141797926591</v>
      </c>
      <c r="B101">
        <v>-0.88260464436892416</v>
      </c>
      <c r="C101">
        <v>5.6972915060029559</v>
      </c>
      <c r="D101">
        <v>12.581077183271089</v>
      </c>
      <c r="E101">
        <v>11.736219556693809</v>
      </c>
    </row>
    <row r="102" spans="1:5" x14ac:dyDescent="0.25">
      <c r="A102">
        <v>-0.97284473590261022</v>
      </c>
      <c r="B102">
        <v>3.3630789026640859</v>
      </c>
      <c r="C102">
        <v>2.282284238504166</v>
      </c>
      <c r="D102">
        <v>4.9450603284845487</v>
      </c>
      <c r="E102">
        <v>7.4779258610679804</v>
      </c>
    </row>
    <row r="103" spans="1:5" x14ac:dyDescent="0.25">
      <c r="A103">
        <v>1.69643044305124</v>
      </c>
      <c r="B103">
        <v>13.216915020876369</v>
      </c>
      <c r="C103">
        <v>4.3350363908827916</v>
      </c>
      <c r="D103">
        <v>18.294924251545591</v>
      </c>
      <c r="E103">
        <v>-1.400068173631823</v>
      </c>
    </row>
    <row r="104" spans="1:5" x14ac:dyDescent="0.25">
      <c r="A104">
        <v>2.0064574204900532</v>
      </c>
      <c r="B104">
        <v>-1.503397899913427</v>
      </c>
      <c r="C104">
        <v>11.3536454409609</v>
      </c>
      <c r="D104">
        <v>-2.4148178904645432</v>
      </c>
      <c r="E104">
        <v>8.0796274676357314</v>
      </c>
    </row>
    <row r="105" spans="1:5" x14ac:dyDescent="0.25">
      <c r="A105">
        <v>15.461414730559961</v>
      </c>
      <c r="B105">
        <v>-0.89079653530567526</v>
      </c>
      <c r="C105">
        <v>0.55154844035138151</v>
      </c>
      <c r="D105">
        <v>1.9853340380819271</v>
      </c>
      <c r="E105">
        <v>-4.1125692600201749</v>
      </c>
    </row>
    <row r="106" spans="1:5" x14ac:dyDescent="0.25">
      <c r="A106">
        <v>2.3311946479836618</v>
      </c>
      <c r="B106">
        <v>-6.3942581964151408</v>
      </c>
      <c r="C106">
        <v>-10.016809859214669</v>
      </c>
      <c r="D106">
        <v>2.6058499267513722</v>
      </c>
      <c r="E106">
        <v>2.8888283357419522</v>
      </c>
    </row>
    <row r="107" spans="1:5" x14ac:dyDescent="0.25">
      <c r="A107">
        <v>6.9318238408055022</v>
      </c>
      <c r="B107">
        <v>8.8209718819025298</v>
      </c>
      <c r="C107">
        <v>11.384884879468579</v>
      </c>
      <c r="D107">
        <v>-1.404733876714243</v>
      </c>
      <c r="E107">
        <v>13.34256811351386</v>
      </c>
    </row>
    <row r="108" spans="1:5" x14ac:dyDescent="0.25">
      <c r="A108">
        <v>4.1909892165211238</v>
      </c>
      <c r="B108">
        <v>1.4852426586369929</v>
      </c>
      <c r="C108">
        <v>-0.28934487716100771</v>
      </c>
      <c r="D108">
        <v>3.7194695931384349</v>
      </c>
      <c r="E108">
        <v>-0.50197441026396028</v>
      </c>
    </row>
    <row r="109" spans="1:5" x14ac:dyDescent="0.25">
      <c r="A109">
        <v>9.2839923753608282</v>
      </c>
      <c r="B109">
        <v>1.1748575687478719</v>
      </c>
      <c r="C109">
        <v>1.4527364841865471</v>
      </c>
      <c r="D109">
        <v>5.3891586207971249</v>
      </c>
      <c r="E109">
        <v>6.8012576892975831</v>
      </c>
    </row>
    <row r="110" spans="1:5" x14ac:dyDescent="0.25">
      <c r="A110">
        <v>13.897692192484699</v>
      </c>
      <c r="B110">
        <v>10.36905928641916</v>
      </c>
      <c r="C110">
        <v>4.2551121255337012</v>
      </c>
      <c r="D110">
        <v>10.56245639884947</v>
      </c>
      <c r="E110">
        <v>2.5487659526475528</v>
      </c>
    </row>
    <row r="111" spans="1:5" x14ac:dyDescent="0.25">
      <c r="A111">
        <v>11.09389979642819</v>
      </c>
      <c r="B111">
        <v>2.268998840344687</v>
      </c>
      <c r="C111">
        <v>1.802845972948512</v>
      </c>
      <c r="D111">
        <v>11.023107139395091</v>
      </c>
      <c r="E111">
        <v>1.6883738216468289</v>
      </c>
    </row>
    <row r="112" spans="1:5" x14ac:dyDescent="0.25">
      <c r="A112">
        <v>6.7429602485645113</v>
      </c>
      <c r="B112">
        <v>14.71504024767582</v>
      </c>
      <c r="C112">
        <v>6.6577413339750962</v>
      </c>
      <c r="D112">
        <v>-1.755960778994091</v>
      </c>
      <c r="E112">
        <v>6.3703747356898566</v>
      </c>
    </row>
    <row r="113" spans="1:5" x14ac:dyDescent="0.25">
      <c r="A113">
        <v>0.46905422049003681</v>
      </c>
      <c r="B113">
        <v>9.7947607589461931</v>
      </c>
      <c r="C113">
        <v>5.6284692882122638</v>
      </c>
      <c r="D113">
        <v>8.6241969106585223</v>
      </c>
      <c r="E113">
        <v>4.9021660137517413</v>
      </c>
    </row>
    <row r="114" spans="1:5" x14ac:dyDescent="0.25">
      <c r="A114">
        <v>-3.0120280544754219</v>
      </c>
      <c r="B114">
        <v>1.3672748753404409</v>
      </c>
      <c r="C114">
        <v>8.6456239988027868</v>
      </c>
      <c r="D114">
        <v>13.547388393278711</v>
      </c>
      <c r="E114">
        <v>7.1847531400075244</v>
      </c>
    </row>
    <row r="115" spans="1:5" x14ac:dyDescent="0.25">
      <c r="A115">
        <v>1.859340663345135</v>
      </c>
      <c r="B115">
        <v>7.1671600539892628</v>
      </c>
      <c r="C115">
        <v>11.19391411772647</v>
      </c>
      <c r="D115">
        <v>3.589300388554983</v>
      </c>
      <c r="E115">
        <v>3.630525837063852</v>
      </c>
    </row>
    <row r="116" spans="1:5" x14ac:dyDescent="0.25">
      <c r="A116">
        <v>6.5867278244759966</v>
      </c>
      <c r="B116">
        <v>11.136679423949071</v>
      </c>
      <c r="C116">
        <v>9.3550129736090284</v>
      </c>
      <c r="D116">
        <v>1.3155809390202129</v>
      </c>
      <c r="E116">
        <v>6.0496753262115073</v>
      </c>
    </row>
    <row r="117" spans="1:5" x14ac:dyDescent="0.25">
      <c r="A117">
        <v>-2.3629809722298272</v>
      </c>
      <c r="B117">
        <v>6.6951691267713649</v>
      </c>
      <c r="C117">
        <v>-0.28934487716100771</v>
      </c>
      <c r="D117">
        <v>-0.17729808003582551</v>
      </c>
      <c r="E117">
        <v>-1.4849857578840009</v>
      </c>
    </row>
    <row r="118" spans="1:5" x14ac:dyDescent="0.25">
      <c r="A118">
        <v>8.0933118309776226</v>
      </c>
      <c r="B118">
        <v>4.2353134138827286</v>
      </c>
      <c r="C118">
        <v>12.67345066563502</v>
      </c>
      <c r="D118">
        <v>9.4846734703446458</v>
      </c>
      <c r="E118">
        <v>4.7742723429819582</v>
      </c>
    </row>
    <row r="119" spans="1:5" x14ac:dyDescent="0.25">
      <c r="A119">
        <v>13.897692192484699</v>
      </c>
      <c r="B119">
        <v>10.910489067748131</v>
      </c>
      <c r="C119">
        <v>13.34256811351386</v>
      </c>
      <c r="D119">
        <v>6.1248846601920404</v>
      </c>
      <c r="E119">
        <v>6.0096784407153434</v>
      </c>
    </row>
    <row r="120" spans="1:5" x14ac:dyDescent="0.25">
      <c r="A120">
        <v>2.9453136226672201</v>
      </c>
      <c r="B120">
        <v>1.3901233758523459</v>
      </c>
      <c r="C120">
        <v>1.859340663345135</v>
      </c>
      <c r="D120">
        <v>4.5618729799216506</v>
      </c>
      <c r="E120">
        <v>6.5211549019309434</v>
      </c>
    </row>
    <row r="121" spans="1:5" x14ac:dyDescent="0.25">
      <c r="A121">
        <v>5.3913700519154553</v>
      </c>
      <c r="B121">
        <v>-3.034948630475311</v>
      </c>
      <c r="C121">
        <v>-2.4148178904645432</v>
      </c>
      <c r="D121">
        <v>6.3542227625681216</v>
      </c>
      <c r="E121">
        <v>2.990687844693499</v>
      </c>
    </row>
    <row r="122" spans="1:5" x14ac:dyDescent="0.25">
      <c r="A122">
        <v>9.1918510754532221</v>
      </c>
      <c r="B122">
        <v>13.021385833217259</v>
      </c>
      <c r="C122">
        <v>0.68597788942213445</v>
      </c>
      <c r="D122">
        <v>8.5318202802555199</v>
      </c>
      <c r="E122">
        <v>-2.529319822377134</v>
      </c>
    </row>
    <row r="123" spans="1:5" x14ac:dyDescent="0.25">
      <c r="A123">
        <v>5.4048553078411334</v>
      </c>
      <c r="B123">
        <v>4.4995262696390741</v>
      </c>
      <c r="C123">
        <v>10.56245639884947</v>
      </c>
      <c r="D123">
        <v>8.9436040708351516</v>
      </c>
      <c r="E123">
        <v>-1.618834318815598</v>
      </c>
    </row>
    <row r="124" spans="1:5" x14ac:dyDescent="0.25">
      <c r="A124">
        <v>0.1367156979163919</v>
      </c>
      <c r="B124">
        <v>4.1060528652859416</v>
      </c>
      <c r="C124">
        <v>4.2353134138827286</v>
      </c>
      <c r="D124">
        <v>5.5782195745538612</v>
      </c>
      <c r="E124">
        <v>1.901317220381711</v>
      </c>
    </row>
    <row r="125" spans="1:5" x14ac:dyDescent="0.25">
      <c r="A125">
        <v>0.99019000556844006</v>
      </c>
      <c r="B125">
        <v>-1.773808828528509</v>
      </c>
      <c r="C125">
        <v>6.4615498557962452</v>
      </c>
      <c r="D125">
        <v>0.1367156979163919</v>
      </c>
      <c r="E125">
        <v>3.511994601445561</v>
      </c>
    </row>
    <row r="126" spans="1:5" x14ac:dyDescent="0.25">
      <c r="A126">
        <v>8.0924942129944348</v>
      </c>
      <c r="B126">
        <v>2.3772229048615001</v>
      </c>
      <c r="C126">
        <v>8.292483135667263</v>
      </c>
      <c r="D126">
        <v>10.383557759584001</v>
      </c>
      <c r="E126">
        <v>4.6061716205246901</v>
      </c>
    </row>
    <row r="127" spans="1:5" x14ac:dyDescent="0.25">
      <c r="A127">
        <v>5.4009988734304661</v>
      </c>
      <c r="B127">
        <v>3.8440237788749618</v>
      </c>
      <c r="C127">
        <v>8.2425733634426983</v>
      </c>
      <c r="D127">
        <v>3.3630789026640859</v>
      </c>
      <c r="E127">
        <v>-3.3127119293540499</v>
      </c>
    </row>
    <row r="128" spans="1:5" x14ac:dyDescent="0.25">
      <c r="A128">
        <v>1.0189345030585191</v>
      </c>
      <c r="B128">
        <v>-1.860930375666227</v>
      </c>
      <c r="C128">
        <v>10.609571407693601</v>
      </c>
      <c r="D128">
        <v>6.8069038658593746</v>
      </c>
      <c r="E128">
        <v>7.262668428074142</v>
      </c>
    </row>
    <row r="129" spans="1:5" x14ac:dyDescent="0.25">
      <c r="A129">
        <v>1.0189345030585191</v>
      </c>
      <c r="B129">
        <v>7.1198075018157878</v>
      </c>
      <c r="C129">
        <v>8.8303258486388092</v>
      </c>
      <c r="D129">
        <v>1.420131161849312</v>
      </c>
      <c r="E129">
        <v>-6.3942581964151408</v>
      </c>
    </row>
    <row r="130" spans="1:5" x14ac:dyDescent="0.25">
      <c r="A130">
        <v>6.2879671449953367</v>
      </c>
      <c r="B130">
        <v>6.9585568953103341</v>
      </c>
      <c r="C130">
        <v>-3.283769646107594</v>
      </c>
      <c r="D130">
        <v>13.547388393278711</v>
      </c>
      <c r="E130">
        <v>3.5100243359754129</v>
      </c>
    </row>
    <row r="131" spans="1:5" x14ac:dyDescent="0.25">
      <c r="A131">
        <v>-0.50197441026396028</v>
      </c>
      <c r="B131">
        <v>7.0425787617775786</v>
      </c>
      <c r="C131">
        <v>1.6463977012632109</v>
      </c>
      <c r="D131">
        <v>-0.78054555368906797</v>
      </c>
      <c r="E131">
        <v>2.190606465045287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702-789E-44E8-8DD6-FDCD1CA90464}">
  <dimension ref="A1:K131"/>
  <sheetViews>
    <sheetView workbookViewId="0">
      <selection activeCell="D27" sqref="D27"/>
    </sheetView>
  </sheetViews>
  <sheetFormatPr defaultRowHeight="15" x14ac:dyDescent="0.25"/>
  <cols>
    <col min="1" max="1" width="12.7109375" bestFit="1" customWidth="1"/>
    <col min="3" max="3" width="21.140625" bestFit="1" customWidth="1"/>
    <col min="7" max="7" width="8.42578125" customWidth="1"/>
    <col min="8" max="8" width="14.7109375" bestFit="1" customWidth="1"/>
    <col min="10" max="10" width="21.140625" bestFit="1" customWidth="1"/>
  </cols>
  <sheetData>
    <row r="1" spans="1:11" x14ac:dyDescent="0.25">
      <c r="A1" t="s">
        <v>88</v>
      </c>
      <c r="H1" t="s">
        <v>118</v>
      </c>
      <c r="J1" t="s">
        <v>115</v>
      </c>
    </row>
    <row r="2" spans="1:11" x14ac:dyDescent="0.25">
      <c r="A2">
        <v>4.0500385334824749</v>
      </c>
      <c r="C2" t="s">
        <v>103</v>
      </c>
      <c r="D2">
        <f>COUNT(A2:A131)</f>
        <v>130</v>
      </c>
      <c r="H2">
        <f>IF(A2&gt;5,1,0)</f>
        <v>0</v>
      </c>
      <c r="J2" t="s">
        <v>116</v>
      </c>
      <c r="K2">
        <f>SUM(H2:H131)</f>
        <v>51</v>
      </c>
    </row>
    <row r="3" spans="1:11" x14ac:dyDescent="0.25">
      <c r="A3">
        <v>1.6314295366756439</v>
      </c>
      <c r="H3">
        <f t="shared" ref="H3:H66" si="0">IF(A3&gt;5,1,0)</f>
        <v>0</v>
      </c>
      <c r="J3" t="s">
        <v>23</v>
      </c>
      <c r="K3">
        <f>COUNT(H2:H131)</f>
        <v>130</v>
      </c>
    </row>
    <row r="4" spans="1:11" x14ac:dyDescent="0.25">
      <c r="A4">
        <v>8.0696957373715641</v>
      </c>
      <c r="C4" t="s">
        <v>104</v>
      </c>
      <c r="D4">
        <f>AVERAGE(A2:A131)</f>
        <v>4.1939204447145508</v>
      </c>
      <c r="H4">
        <f t="shared" si="0"/>
        <v>1</v>
      </c>
    </row>
    <row r="5" spans="1:11" x14ac:dyDescent="0.25">
      <c r="A5">
        <v>4.3940842069486639</v>
      </c>
      <c r="H5">
        <f t="shared" si="0"/>
        <v>0</v>
      </c>
      <c r="J5" t="s">
        <v>117</v>
      </c>
      <c r="K5">
        <f>K2/K3</f>
        <v>0.3923076923076923</v>
      </c>
    </row>
    <row r="6" spans="1:11" x14ac:dyDescent="0.25">
      <c r="A6">
        <v>7.5978102736258482</v>
      </c>
      <c r="C6" t="s">
        <v>105</v>
      </c>
      <c r="D6">
        <f>_xlfn.STDEV.S(A2:A131)</f>
        <v>4.8998256052482256</v>
      </c>
      <c r="H6">
        <f t="shared" si="0"/>
        <v>1</v>
      </c>
    </row>
    <row r="7" spans="1:11" x14ac:dyDescent="0.25">
      <c r="A7">
        <v>-5.0616357803274212</v>
      </c>
      <c r="H7">
        <f t="shared" si="0"/>
        <v>0</v>
      </c>
      <c r="J7" t="s">
        <v>107</v>
      </c>
      <c r="K7">
        <v>0.95</v>
      </c>
    </row>
    <row r="8" spans="1:11" x14ac:dyDescent="0.25">
      <c r="A8">
        <v>9.665024105513691</v>
      </c>
      <c r="C8" t="s">
        <v>106</v>
      </c>
      <c r="D8">
        <f>D6/SQRT(D2)</f>
        <v>0.42974313402888747</v>
      </c>
      <c r="H8">
        <f t="shared" si="0"/>
        <v>1</v>
      </c>
    </row>
    <row r="9" spans="1:11" x14ac:dyDescent="0.25">
      <c r="A9">
        <v>3.7471196474823598</v>
      </c>
      <c r="H9">
        <f t="shared" si="0"/>
        <v>0</v>
      </c>
      <c r="J9" t="s">
        <v>109</v>
      </c>
      <c r="K9">
        <f>_xlfn.NORM.S.INV((1-(1-K7)/2))</f>
        <v>1.9599639845400536</v>
      </c>
    </row>
    <row r="10" spans="1:11" x14ac:dyDescent="0.25">
      <c r="A10">
        <v>11.09389979642819</v>
      </c>
      <c r="C10" t="s">
        <v>107</v>
      </c>
      <c r="D10">
        <v>0.99</v>
      </c>
      <c r="H10">
        <f t="shared" si="0"/>
        <v>1</v>
      </c>
    </row>
    <row r="11" spans="1:11" x14ac:dyDescent="0.25">
      <c r="A11">
        <v>1.034390980937214</v>
      </c>
      <c r="H11">
        <f t="shared" si="0"/>
        <v>0</v>
      </c>
      <c r="J11" t="s">
        <v>106</v>
      </c>
      <c r="K11">
        <f>SQRT(K5*(1-K5)/K3)</f>
        <v>4.2823642541142848E-2</v>
      </c>
    </row>
    <row r="12" spans="1:11" x14ac:dyDescent="0.25">
      <c r="A12">
        <v>2.5784649657036391</v>
      </c>
      <c r="C12" t="s">
        <v>114</v>
      </c>
      <c r="H12">
        <f t="shared" si="0"/>
        <v>0</v>
      </c>
      <c r="J12" t="s">
        <v>113</v>
      </c>
      <c r="K12">
        <f>K11*K9</f>
        <v>8.3932797067457279E-2</v>
      </c>
    </row>
    <row r="13" spans="1:11" x14ac:dyDescent="0.25">
      <c r="A13">
        <v>1.3473855514649229</v>
      </c>
      <c r="C13" t="s">
        <v>108</v>
      </c>
      <c r="D13">
        <f>_xlfn.T.INV(1-(1-D10)/2,D2-1)</f>
        <v>2.6144786799378079</v>
      </c>
      <c r="H13">
        <f t="shared" si="0"/>
        <v>0</v>
      </c>
    </row>
    <row r="14" spans="1:11" x14ac:dyDescent="0.25">
      <c r="A14">
        <v>8.4191080532742433</v>
      </c>
      <c r="C14" t="s">
        <v>109</v>
      </c>
      <c r="D14">
        <f>_xlfn.NORM.S.INV((1-(1-D10)/2))</f>
        <v>2.5758293035488999</v>
      </c>
      <c r="H14">
        <f t="shared" si="0"/>
        <v>1</v>
      </c>
      <c r="J14" s="10" t="s">
        <v>112</v>
      </c>
    </row>
    <row r="15" spans="1:11" x14ac:dyDescent="0.25">
      <c r="A15">
        <v>0.69763015223703739</v>
      </c>
      <c r="H15">
        <f t="shared" si="0"/>
        <v>0</v>
      </c>
      <c r="J15" t="s">
        <v>110</v>
      </c>
      <c r="K15">
        <f>K5-K12</f>
        <v>0.30837489524023504</v>
      </c>
    </row>
    <row r="16" spans="1:11" x14ac:dyDescent="0.25">
      <c r="A16">
        <v>8.2425733634426983</v>
      </c>
      <c r="C16" t="s">
        <v>113</v>
      </c>
      <c r="D16">
        <f>D13*D8</f>
        <v>1.1235542617681822</v>
      </c>
      <c r="H16">
        <f t="shared" si="0"/>
        <v>1</v>
      </c>
      <c r="J16" t="s">
        <v>111</v>
      </c>
      <c r="K16">
        <f>K5+K12</f>
        <v>0.47624048937514957</v>
      </c>
    </row>
    <row r="17" spans="1:11" x14ac:dyDescent="0.25">
      <c r="A17">
        <v>-1.7990789409056521E-2</v>
      </c>
      <c r="H17">
        <f t="shared" si="0"/>
        <v>0</v>
      </c>
    </row>
    <row r="18" spans="1:11" x14ac:dyDescent="0.25">
      <c r="A18">
        <v>6.2854399167135808</v>
      </c>
      <c r="C18" s="10" t="s">
        <v>112</v>
      </c>
      <c r="H18">
        <f t="shared" si="0"/>
        <v>1</v>
      </c>
    </row>
    <row r="19" spans="1:11" x14ac:dyDescent="0.25">
      <c r="A19">
        <v>3.0119436284642709</v>
      </c>
      <c r="C19" t="s">
        <v>110</v>
      </c>
      <c r="D19">
        <f>D4-D16</f>
        <v>3.0703661829463686</v>
      </c>
      <c r="H19">
        <f t="shared" si="0"/>
        <v>0</v>
      </c>
    </row>
    <row r="20" spans="1:11" x14ac:dyDescent="0.25">
      <c r="A20">
        <v>13.897692192484699</v>
      </c>
      <c r="C20" t="s">
        <v>111</v>
      </c>
      <c r="D20">
        <f>D4+D16</f>
        <v>5.3174747064827326</v>
      </c>
      <c r="H20">
        <f t="shared" si="0"/>
        <v>1</v>
      </c>
      <c r="J20" t="s">
        <v>119</v>
      </c>
    </row>
    <row r="21" spans="1:11" x14ac:dyDescent="0.25">
      <c r="A21">
        <v>2.3311946479836618</v>
      </c>
      <c r="H21">
        <f t="shared" si="0"/>
        <v>0</v>
      </c>
    </row>
    <row r="22" spans="1:11" x14ac:dyDescent="0.25">
      <c r="A22">
        <v>0.78634927624807194</v>
      </c>
      <c r="H22">
        <f t="shared" si="0"/>
        <v>0</v>
      </c>
      <c r="J22" t="s">
        <v>120</v>
      </c>
      <c r="K22" s="11">
        <v>0.04</v>
      </c>
    </row>
    <row r="23" spans="1:11" x14ac:dyDescent="0.25">
      <c r="A23">
        <v>7.262668428074142</v>
      </c>
      <c r="C23" t="s">
        <v>119</v>
      </c>
      <c r="H23">
        <f t="shared" si="0"/>
        <v>1</v>
      </c>
      <c r="J23" t="s">
        <v>103</v>
      </c>
      <c r="K23">
        <f>K16*(1-K16)*(K9/K22)^2</f>
        <v>598.87259160188353</v>
      </c>
    </row>
    <row r="24" spans="1:11" x14ac:dyDescent="0.25">
      <c r="A24">
        <v>1.51931716642504</v>
      </c>
      <c r="H24">
        <f t="shared" si="0"/>
        <v>0</v>
      </c>
    </row>
    <row r="25" spans="1:11" x14ac:dyDescent="0.25">
      <c r="A25">
        <v>-1.6761816699811629</v>
      </c>
      <c r="C25" t="s">
        <v>120</v>
      </c>
      <c r="D25">
        <v>0.5</v>
      </c>
      <c r="H25">
        <f t="shared" si="0"/>
        <v>0</v>
      </c>
    </row>
    <row r="26" spans="1:11" x14ac:dyDescent="0.25">
      <c r="A26">
        <v>-6.3189363981929514</v>
      </c>
      <c r="C26" t="s">
        <v>103</v>
      </c>
      <c r="D26">
        <f>(D13*D6/D25)^2</f>
        <v>656.43457315147111</v>
      </c>
      <c r="H26">
        <f t="shared" si="0"/>
        <v>0</v>
      </c>
    </row>
    <row r="27" spans="1:11" x14ac:dyDescent="0.25">
      <c r="A27">
        <v>-0.73510547205830701</v>
      </c>
      <c r="H27">
        <f t="shared" si="0"/>
        <v>0</v>
      </c>
    </row>
    <row r="28" spans="1:11" x14ac:dyDescent="0.25">
      <c r="A28">
        <v>2.3176453481455082</v>
      </c>
      <c r="H28">
        <f t="shared" si="0"/>
        <v>0</v>
      </c>
    </row>
    <row r="29" spans="1:11" x14ac:dyDescent="0.25">
      <c r="A29">
        <v>-3.0402211971702311</v>
      </c>
      <c r="H29">
        <f t="shared" si="0"/>
        <v>0</v>
      </c>
    </row>
    <row r="30" spans="1:11" x14ac:dyDescent="0.25">
      <c r="A30">
        <v>4.5618729799216506</v>
      </c>
      <c r="H30">
        <f t="shared" si="0"/>
        <v>0</v>
      </c>
    </row>
    <row r="31" spans="1:11" x14ac:dyDescent="0.25">
      <c r="A31">
        <v>9.6557540175983654</v>
      </c>
      <c r="H31">
        <f t="shared" si="0"/>
        <v>1</v>
      </c>
    </row>
    <row r="32" spans="1:11" x14ac:dyDescent="0.25">
      <c r="A32">
        <v>-3.283769646107594</v>
      </c>
      <c r="H32">
        <f t="shared" si="0"/>
        <v>0</v>
      </c>
    </row>
    <row r="33" spans="1:8" x14ac:dyDescent="0.25">
      <c r="A33">
        <v>-0.36135835097889668</v>
      </c>
      <c r="H33">
        <f t="shared" si="0"/>
        <v>0</v>
      </c>
    </row>
    <row r="34" spans="1:8" x14ac:dyDescent="0.25">
      <c r="A34">
        <v>0.90985468418905846</v>
      </c>
      <c r="H34">
        <f t="shared" si="0"/>
        <v>0</v>
      </c>
    </row>
    <row r="35" spans="1:8" x14ac:dyDescent="0.25">
      <c r="A35">
        <v>2.1261856979216232</v>
      </c>
      <c r="H35">
        <f t="shared" si="0"/>
        <v>0</v>
      </c>
    </row>
    <row r="36" spans="1:8" x14ac:dyDescent="0.25">
      <c r="A36">
        <v>6.4632324510647416</v>
      </c>
      <c r="H36">
        <f t="shared" si="0"/>
        <v>1</v>
      </c>
    </row>
    <row r="37" spans="1:8" x14ac:dyDescent="0.25">
      <c r="A37">
        <v>4.0246167566855497</v>
      </c>
      <c r="H37">
        <f t="shared" si="0"/>
        <v>0</v>
      </c>
    </row>
    <row r="38" spans="1:8" x14ac:dyDescent="0.25">
      <c r="A38">
        <v>3.0550235170516822</v>
      </c>
      <c r="H38">
        <f t="shared" si="0"/>
        <v>0</v>
      </c>
    </row>
    <row r="39" spans="1:8" x14ac:dyDescent="0.25">
      <c r="A39">
        <v>4.7063063128720053</v>
      </c>
      <c r="H39">
        <f t="shared" si="0"/>
        <v>0</v>
      </c>
    </row>
    <row r="40" spans="1:8" x14ac:dyDescent="0.25">
      <c r="A40">
        <v>2.362567416524362</v>
      </c>
      <c r="H40">
        <f t="shared" si="0"/>
        <v>0</v>
      </c>
    </row>
    <row r="41" spans="1:8" x14ac:dyDescent="0.25">
      <c r="A41">
        <v>-2.085765092674468</v>
      </c>
      <c r="H41">
        <f t="shared" si="0"/>
        <v>0</v>
      </c>
    </row>
    <row r="42" spans="1:8" x14ac:dyDescent="0.25">
      <c r="A42">
        <v>3.3012752946364539</v>
      </c>
      <c r="H42">
        <f t="shared" si="0"/>
        <v>0</v>
      </c>
    </row>
    <row r="43" spans="1:8" x14ac:dyDescent="0.25">
      <c r="A43">
        <v>4.8400441638930616</v>
      </c>
      <c r="H43">
        <f t="shared" si="0"/>
        <v>0</v>
      </c>
    </row>
    <row r="44" spans="1:8" x14ac:dyDescent="0.25">
      <c r="A44">
        <v>4.1909892165211238</v>
      </c>
      <c r="H44">
        <f t="shared" si="0"/>
        <v>0</v>
      </c>
    </row>
    <row r="45" spans="1:8" x14ac:dyDescent="0.25">
      <c r="A45">
        <v>9.7353098035968522</v>
      </c>
      <c r="H45">
        <f t="shared" si="0"/>
        <v>1</v>
      </c>
    </row>
    <row r="46" spans="1:8" x14ac:dyDescent="0.25">
      <c r="A46">
        <v>6.542586564181363</v>
      </c>
      <c r="H46">
        <f t="shared" si="0"/>
        <v>1</v>
      </c>
    </row>
    <row r="47" spans="1:8" x14ac:dyDescent="0.25">
      <c r="A47">
        <v>2.8888283357419522</v>
      </c>
      <c r="H47">
        <f t="shared" si="0"/>
        <v>0</v>
      </c>
    </row>
    <row r="48" spans="1:8" x14ac:dyDescent="0.25">
      <c r="A48">
        <v>-2.425244886244172</v>
      </c>
      <c r="H48">
        <f t="shared" si="0"/>
        <v>0</v>
      </c>
    </row>
    <row r="49" spans="1:8" x14ac:dyDescent="0.25">
      <c r="A49">
        <v>-4.0573118667425936</v>
      </c>
      <c r="H49">
        <f t="shared" si="0"/>
        <v>0</v>
      </c>
    </row>
    <row r="50" spans="1:8" x14ac:dyDescent="0.25">
      <c r="A50">
        <v>8.4270937031770554</v>
      </c>
      <c r="H50">
        <f t="shared" si="0"/>
        <v>1</v>
      </c>
    </row>
    <row r="51" spans="1:8" x14ac:dyDescent="0.25">
      <c r="A51">
        <v>9.6304449894439017</v>
      </c>
      <c r="H51">
        <f t="shared" si="0"/>
        <v>1</v>
      </c>
    </row>
    <row r="52" spans="1:8" x14ac:dyDescent="0.25">
      <c r="A52">
        <v>1.3901233758523459</v>
      </c>
      <c r="H52">
        <f t="shared" si="0"/>
        <v>0</v>
      </c>
    </row>
    <row r="53" spans="1:8" x14ac:dyDescent="0.25">
      <c r="A53">
        <v>-2.1944447762899451</v>
      </c>
      <c r="H53">
        <f t="shared" si="0"/>
        <v>0</v>
      </c>
    </row>
    <row r="54" spans="1:8" x14ac:dyDescent="0.25">
      <c r="A54">
        <v>1.6722477080586799</v>
      </c>
      <c r="H54">
        <f t="shared" si="0"/>
        <v>0</v>
      </c>
    </row>
    <row r="55" spans="1:8" x14ac:dyDescent="0.25">
      <c r="A55">
        <v>6.8800325936636142</v>
      </c>
      <c r="H55">
        <f t="shared" si="0"/>
        <v>1</v>
      </c>
    </row>
    <row r="56" spans="1:8" x14ac:dyDescent="0.25">
      <c r="A56">
        <v>5.5206118261067907</v>
      </c>
      <c r="H56">
        <f t="shared" si="0"/>
        <v>1</v>
      </c>
    </row>
    <row r="57" spans="1:8" x14ac:dyDescent="0.25">
      <c r="A57">
        <v>11.083951271548701</v>
      </c>
      <c r="H57">
        <f t="shared" si="0"/>
        <v>1</v>
      </c>
    </row>
    <row r="58" spans="1:8" x14ac:dyDescent="0.25">
      <c r="A58">
        <v>0.42226079836819957</v>
      </c>
      <c r="H58">
        <f t="shared" si="0"/>
        <v>0</v>
      </c>
    </row>
    <row r="59" spans="1:8" x14ac:dyDescent="0.25">
      <c r="A59">
        <v>-1.503397899913427</v>
      </c>
      <c r="H59">
        <f t="shared" si="0"/>
        <v>0</v>
      </c>
    </row>
    <row r="60" spans="1:8" x14ac:dyDescent="0.25">
      <c r="A60">
        <v>19.404633914653971</v>
      </c>
      <c r="H60">
        <f t="shared" si="0"/>
        <v>1</v>
      </c>
    </row>
    <row r="61" spans="1:8" x14ac:dyDescent="0.25">
      <c r="A61">
        <v>-0.78054555368906797</v>
      </c>
      <c r="H61">
        <f t="shared" si="0"/>
        <v>0</v>
      </c>
    </row>
    <row r="62" spans="1:8" x14ac:dyDescent="0.25">
      <c r="A62">
        <v>3.511994601445561</v>
      </c>
      <c r="H62">
        <f t="shared" si="0"/>
        <v>0</v>
      </c>
    </row>
    <row r="63" spans="1:8" x14ac:dyDescent="0.25">
      <c r="A63">
        <v>4.3572387867176063</v>
      </c>
      <c r="H63">
        <f t="shared" si="0"/>
        <v>0</v>
      </c>
    </row>
    <row r="64" spans="1:8" x14ac:dyDescent="0.25">
      <c r="A64">
        <v>7.0139412063035724</v>
      </c>
      <c r="H64">
        <f t="shared" si="0"/>
        <v>1</v>
      </c>
    </row>
    <row r="65" spans="1:8" x14ac:dyDescent="0.25">
      <c r="A65">
        <v>8.6229592479796047</v>
      </c>
      <c r="H65">
        <f t="shared" si="0"/>
        <v>1</v>
      </c>
    </row>
    <row r="66" spans="1:8" x14ac:dyDescent="0.25">
      <c r="A66">
        <v>-2.4789311179393381</v>
      </c>
      <c r="H66">
        <f t="shared" si="0"/>
        <v>0</v>
      </c>
    </row>
    <row r="67" spans="1:8" x14ac:dyDescent="0.25">
      <c r="A67">
        <v>-3.6717698733572082</v>
      </c>
      <c r="H67">
        <f t="shared" ref="H67:H130" si="1">IF(A67&gt;5,1,0)</f>
        <v>0</v>
      </c>
    </row>
    <row r="68" spans="1:8" x14ac:dyDescent="0.25">
      <c r="A68">
        <v>0.8012246079487193</v>
      </c>
      <c r="H68">
        <f t="shared" si="1"/>
        <v>0</v>
      </c>
    </row>
    <row r="69" spans="1:8" x14ac:dyDescent="0.25">
      <c r="A69">
        <v>-4.7061266165511917</v>
      </c>
      <c r="H69">
        <f t="shared" si="1"/>
        <v>0</v>
      </c>
    </row>
    <row r="70" spans="1:8" x14ac:dyDescent="0.25">
      <c r="A70">
        <v>6.1068341397036576</v>
      </c>
      <c r="H70">
        <f t="shared" si="1"/>
        <v>1</v>
      </c>
    </row>
    <row r="71" spans="1:8" x14ac:dyDescent="0.25">
      <c r="A71">
        <v>11.432615199358001</v>
      </c>
      <c r="H71">
        <f t="shared" si="1"/>
        <v>1</v>
      </c>
    </row>
    <row r="72" spans="1:8" x14ac:dyDescent="0.25">
      <c r="A72">
        <v>7.3898627227637661</v>
      </c>
      <c r="H72">
        <f t="shared" si="1"/>
        <v>1</v>
      </c>
    </row>
    <row r="73" spans="1:8" x14ac:dyDescent="0.25">
      <c r="A73">
        <v>4.034436180853902</v>
      </c>
      <c r="H73">
        <f t="shared" si="1"/>
        <v>0</v>
      </c>
    </row>
    <row r="74" spans="1:8" x14ac:dyDescent="0.25">
      <c r="A74">
        <v>-0.8897434960814854</v>
      </c>
      <c r="H74">
        <f t="shared" si="1"/>
        <v>0</v>
      </c>
    </row>
    <row r="75" spans="1:8" x14ac:dyDescent="0.25">
      <c r="A75">
        <v>9.6087337071197432</v>
      </c>
      <c r="H75">
        <f t="shared" si="1"/>
        <v>1</v>
      </c>
    </row>
    <row r="76" spans="1:8" x14ac:dyDescent="0.25">
      <c r="A76">
        <v>13.65607308110442</v>
      </c>
      <c r="H76">
        <f t="shared" si="1"/>
        <v>1</v>
      </c>
    </row>
    <row r="77" spans="1:8" x14ac:dyDescent="0.25">
      <c r="A77">
        <v>13.253955685720131</v>
      </c>
      <c r="H77">
        <f t="shared" si="1"/>
        <v>1</v>
      </c>
    </row>
    <row r="78" spans="1:8" x14ac:dyDescent="0.25">
      <c r="A78">
        <v>3.8732651563439959</v>
      </c>
      <c r="H78">
        <f t="shared" si="1"/>
        <v>0</v>
      </c>
    </row>
    <row r="79" spans="1:8" x14ac:dyDescent="0.25">
      <c r="A79">
        <v>5.7777791187966177</v>
      </c>
      <c r="H79">
        <f t="shared" si="1"/>
        <v>1</v>
      </c>
    </row>
    <row r="80" spans="1:8" x14ac:dyDescent="0.25">
      <c r="A80">
        <v>5.4322245894902172</v>
      </c>
      <c r="H80">
        <f t="shared" si="1"/>
        <v>1</v>
      </c>
    </row>
    <row r="81" spans="1:8" x14ac:dyDescent="0.25">
      <c r="A81">
        <v>3.527514025908467</v>
      </c>
      <c r="H81">
        <f t="shared" si="1"/>
        <v>0</v>
      </c>
    </row>
    <row r="82" spans="1:8" x14ac:dyDescent="0.25">
      <c r="A82">
        <v>6.432509129104929</v>
      </c>
      <c r="H82">
        <f t="shared" si="1"/>
        <v>1</v>
      </c>
    </row>
    <row r="83" spans="1:8" x14ac:dyDescent="0.25">
      <c r="A83">
        <v>0.73170588756638377</v>
      </c>
      <c r="H83">
        <f t="shared" si="1"/>
        <v>0</v>
      </c>
    </row>
    <row r="84" spans="1:8" x14ac:dyDescent="0.25">
      <c r="A84">
        <v>2.8080547830072842</v>
      </c>
      <c r="H84">
        <f t="shared" si="1"/>
        <v>0</v>
      </c>
    </row>
    <row r="85" spans="1:8" x14ac:dyDescent="0.25">
      <c r="A85">
        <v>-6.0077725236590576</v>
      </c>
      <c r="H85">
        <f t="shared" si="1"/>
        <v>0</v>
      </c>
    </row>
    <row r="86" spans="1:8" x14ac:dyDescent="0.25">
      <c r="A86">
        <v>12.580774975848881</v>
      </c>
      <c r="H86">
        <f t="shared" si="1"/>
        <v>1</v>
      </c>
    </row>
    <row r="87" spans="1:8" x14ac:dyDescent="0.25">
      <c r="A87">
        <v>6.3542227625681216</v>
      </c>
      <c r="H87">
        <f t="shared" si="1"/>
        <v>1</v>
      </c>
    </row>
    <row r="88" spans="1:8" x14ac:dyDescent="0.25">
      <c r="A88">
        <v>7.822961985751836</v>
      </c>
      <c r="H88">
        <f t="shared" si="1"/>
        <v>1</v>
      </c>
    </row>
    <row r="89" spans="1:8" x14ac:dyDescent="0.25">
      <c r="A89">
        <v>2.3311946479836618</v>
      </c>
      <c r="H89">
        <f t="shared" si="1"/>
        <v>0</v>
      </c>
    </row>
    <row r="90" spans="1:8" x14ac:dyDescent="0.25">
      <c r="A90">
        <v>4.5347805555157361</v>
      </c>
      <c r="H90">
        <f t="shared" si="1"/>
        <v>0</v>
      </c>
    </row>
    <row r="91" spans="1:8" x14ac:dyDescent="0.25">
      <c r="A91">
        <v>1.420131161849312</v>
      </c>
      <c r="H91">
        <f t="shared" si="1"/>
        <v>0</v>
      </c>
    </row>
    <row r="92" spans="1:8" x14ac:dyDescent="0.25">
      <c r="A92">
        <v>1.3155809390202129</v>
      </c>
      <c r="H92">
        <f t="shared" si="1"/>
        <v>0</v>
      </c>
    </row>
    <row r="93" spans="1:8" x14ac:dyDescent="0.25">
      <c r="A93">
        <v>4.0081613730070309</v>
      </c>
      <c r="H93">
        <f t="shared" si="1"/>
        <v>0</v>
      </c>
    </row>
    <row r="94" spans="1:8" x14ac:dyDescent="0.25">
      <c r="A94">
        <v>5.4612784362416527</v>
      </c>
      <c r="H94">
        <f t="shared" si="1"/>
        <v>1</v>
      </c>
    </row>
    <row r="95" spans="1:8" x14ac:dyDescent="0.25">
      <c r="A95">
        <v>4.2560770040785973</v>
      </c>
      <c r="H95">
        <f t="shared" si="1"/>
        <v>0</v>
      </c>
    </row>
    <row r="96" spans="1:8" x14ac:dyDescent="0.25">
      <c r="A96">
        <v>4.9481201579992558</v>
      </c>
      <c r="H96">
        <f t="shared" si="1"/>
        <v>0</v>
      </c>
    </row>
    <row r="97" spans="1:8" x14ac:dyDescent="0.25">
      <c r="A97">
        <v>16.638527798412611</v>
      </c>
      <c r="H97">
        <f t="shared" si="1"/>
        <v>1</v>
      </c>
    </row>
    <row r="98" spans="1:8" x14ac:dyDescent="0.25">
      <c r="A98">
        <v>11.21128003488152</v>
      </c>
      <c r="H98">
        <f t="shared" si="1"/>
        <v>1</v>
      </c>
    </row>
    <row r="99" spans="1:8" x14ac:dyDescent="0.25">
      <c r="A99">
        <v>0.21644763344606319</v>
      </c>
      <c r="H99">
        <f t="shared" si="1"/>
        <v>0</v>
      </c>
    </row>
    <row r="100" spans="1:8" x14ac:dyDescent="0.25">
      <c r="A100">
        <v>4.1999039441747339</v>
      </c>
      <c r="H100">
        <f t="shared" si="1"/>
        <v>0</v>
      </c>
    </row>
    <row r="101" spans="1:8" x14ac:dyDescent="0.25">
      <c r="A101">
        <v>3.4840141797926591</v>
      </c>
      <c r="H101">
        <f t="shared" si="1"/>
        <v>0</v>
      </c>
    </row>
    <row r="102" spans="1:8" x14ac:dyDescent="0.25">
      <c r="A102">
        <v>-0.97284473590261022</v>
      </c>
      <c r="H102">
        <f t="shared" si="1"/>
        <v>0</v>
      </c>
    </row>
    <row r="103" spans="1:8" x14ac:dyDescent="0.25">
      <c r="A103">
        <v>1.69643044305124</v>
      </c>
      <c r="H103">
        <f t="shared" si="1"/>
        <v>0</v>
      </c>
    </row>
    <row r="104" spans="1:8" x14ac:dyDescent="0.25">
      <c r="A104">
        <v>2.0064574204900532</v>
      </c>
      <c r="H104">
        <f t="shared" si="1"/>
        <v>0</v>
      </c>
    </row>
    <row r="105" spans="1:8" x14ac:dyDescent="0.25">
      <c r="A105">
        <v>15.461414730559961</v>
      </c>
      <c r="H105">
        <f t="shared" si="1"/>
        <v>1</v>
      </c>
    </row>
    <row r="106" spans="1:8" x14ac:dyDescent="0.25">
      <c r="A106">
        <v>2.3311946479836618</v>
      </c>
      <c r="H106">
        <f t="shared" si="1"/>
        <v>0</v>
      </c>
    </row>
    <row r="107" spans="1:8" x14ac:dyDescent="0.25">
      <c r="A107">
        <v>6.9318238408055022</v>
      </c>
      <c r="H107">
        <f t="shared" si="1"/>
        <v>1</v>
      </c>
    </row>
    <row r="108" spans="1:8" x14ac:dyDescent="0.25">
      <c r="A108">
        <v>4.1909892165211238</v>
      </c>
      <c r="H108">
        <f t="shared" si="1"/>
        <v>0</v>
      </c>
    </row>
    <row r="109" spans="1:8" x14ac:dyDescent="0.25">
      <c r="A109">
        <v>9.2839923753608282</v>
      </c>
      <c r="H109">
        <f t="shared" si="1"/>
        <v>1</v>
      </c>
    </row>
    <row r="110" spans="1:8" x14ac:dyDescent="0.25">
      <c r="A110">
        <v>13.897692192484699</v>
      </c>
      <c r="H110">
        <f t="shared" si="1"/>
        <v>1</v>
      </c>
    </row>
    <row r="111" spans="1:8" x14ac:dyDescent="0.25">
      <c r="A111">
        <v>11.09389979642819</v>
      </c>
      <c r="H111">
        <f t="shared" si="1"/>
        <v>1</v>
      </c>
    </row>
    <row r="112" spans="1:8" x14ac:dyDescent="0.25">
      <c r="A112">
        <v>6.7429602485645113</v>
      </c>
      <c r="H112">
        <f t="shared" si="1"/>
        <v>1</v>
      </c>
    </row>
    <row r="113" spans="1:8" x14ac:dyDescent="0.25">
      <c r="A113">
        <v>0.46905422049003681</v>
      </c>
      <c r="H113">
        <f t="shared" si="1"/>
        <v>0</v>
      </c>
    </row>
    <row r="114" spans="1:8" x14ac:dyDescent="0.25">
      <c r="A114">
        <v>-3.0120280544754219</v>
      </c>
      <c r="H114">
        <f t="shared" si="1"/>
        <v>0</v>
      </c>
    </row>
    <row r="115" spans="1:8" x14ac:dyDescent="0.25">
      <c r="A115">
        <v>1.859340663345135</v>
      </c>
      <c r="H115">
        <f t="shared" si="1"/>
        <v>0</v>
      </c>
    </row>
    <row r="116" spans="1:8" x14ac:dyDescent="0.25">
      <c r="A116">
        <v>6.5867278244759966</v>
      </c>
      <c r="H116">
        <f t="shared" si="1"/>
        <v>1</v>
      </c>
    </row>
    <row r="117" spans="1:8" x14ac:dyDescent="0.25">
      <c r="A117">
        <v>-2.3629809722298272</v>
      </c>
      <c r="H117">
        <f t="shared" si="1"/>
        <v>0</v>
      </c>
    </row>
    <row r="118" spans="1:8" x14ac:dyDescent="0.25">
      <c r="A118">
        <v>8.0933118309776226</v>
      </c>
      <c r="H118">
        <f t="shared" si="1"/>
        <v>1</v>
      </c>
    </row>
    <row r="119" spans="1:8" x14ac:dyDescent="0.25">
      <c r="A119">
        <v>13.897692192484699</v>
      </c>
      <c r="H119">
        <f t="shared" si="1"/>
        <v>1</v>
      </c>
    </row>
    <row r="120" spans="1:8" x14ac:dyDescent="0.25">
      <c r="A120">
        <v>2.9453136226672201</v>
      </c>
      <c r="H120">
        <f t="shared" si="1"/>
        <v>0</v>
      </c>
    </row>
    <row r="121" spans="1:8" x14ac:dyDescent="0.25">
      <c r="A121">
        <v>5.3913700519154553</v>
      </c>
      <c r="H121">
        <f t="shared" si="1"/>
        <v>1</v>
      </c>
    </row>
    <row r="122" spans="1:8" x14ac:dyDescent="0.25">
      <c r="A122">
        <v>9.1918510754532221</v>
      </c>
      <c r="H122">
        <f t="shared" si="1"/>
        <v>1</v>
      </c>
    </row>
    <row r="123" spans="1:8" x14ac:dyDescent="0.25">
      <c r="A123">
        <v>5.4048553078411334</v>
      </c>
      <c r="H123">
        <f t="shared" si="1"/>
        <v>1</v>
      </c>
    </row>
    <row r="124" spans="1:8" x14ac:dyDescent="0.25">
      <c r="A124">
        <v>0.1367156979163919</v>
      </c>
      <c r="H124">
        <f t="shared" si="1"/>
        <v>0</v>
      </c>
    </row>
    <row r="125" spans="1:8" x14ac:dyDescent="0.25">
      <c r="A125">
        <v>0.99019000556844006</v>
      </c>
      <c r="H125">
        <f t="shared" si="1"/>
        <v>0</v>
      </c>
    </row>
    <row r="126" spans="1:8" x14ac:dyDescent="0.25">
      <c r="A126">
        <v>8.0924942129944348</v>
      </c>
      <c r="H126">
        <f t="shared" si="1"/>
        <v>1</v>
      </c>
    </row>
    <row r="127" spans="1:8" x14ac:dyDescent="0.25">
      <c r="A127">
        <v>5.4009988734304661</v>
      </c>
      <c r="H127">
        <f t="shared" si="1"/>
        <v>1</v>
      </c>
    </row>
    <row r="128" spans="1:8" x14ac:dyDescent="0.25">
      <c r="A128">
        <v>1.0189345030585191</v>
      </c>
      <c r="H128">
        <f t="shared" si="1"/>
        <v>0</v>
      </c>
    </row>
    <row r="129" spans="1:8" x14ac:dyDescent="0.25">
      <c r="A129">
        <v>1.0189345030585191</v>
      </c>
      <c r="H129">
        <f t="shared" si="1"/>
        <v>0</v>
      </c>
    </row>
    <row r="130" spans="1:8" x14ac:dyDescent="0.25">
      <c r="A130">
        <v>6.2879671449953367</v>
      </c>
      <c r="H130">
        <f t="shared" si="1"/>
        <v>1</v>
      </c>
    </row>
    <row r="131" spans="1:8" x14ac:dyDescent="0.25">
      <c r="A131">
        <v>-0.50197441026396028</v>
      </c>
      <c r="H131">
        <f t="shared" ref="H131" si="2">IF(A131&gt;5,1,0)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Monte Carlo</vt:lpstr>
      <vt:lpstr>Hypothesis Testing</vt:lpstr>
      <vt:lpstr>Proportion - Two Sample</vt:lpstr>
      <vt:lpstr>Frequency</vt:lpstr>
      <vt:lpstr>Freq - Catgoricala</vt:lpstr>
      <vt:lpstr>Regression</vt:lpstr>
      <vt:lpstr>Z-score</vt:lpstr>
      <vt:lpstr>Central Limit Theorem</vt:lpstr>
      <vt:lpstr>Confidence Interval</vt:lpstr>
      <vt:lpstr>profit</vt:lpstr>
      <vt:lpstr>'Freq - Catgoricala'!提取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Cheng</dc:creator>
  <cp:lastModifiedBy>Qun Cheng</cp:lastModifiedBy>
  <dcterms:created xsi:type="dcterms:W3CDTF">2020-10-11T01:45:05Z</dcterms:created>
  <dcterms:modified xsi:type="dcterms:W3CDTF">2020-11-23T14:02:16Z</dcterms:modified>
</cp:coreProperties>
</file>