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C59" i="9"/>
  <c r="D14"/>
  <c r="D15"/>
  <c r="D16"/>
  <c r="D17"/>
  <c r="D13"/>
  <c r="D33"/>
  <c r="D32"/>
  <c r="C63"/>
  <c r="C62"/>
  <c r="B62"/>
  <c r="D31"/>
  <c r="D30"/>
  <c r="D29"/>
  <c r="B61"/>
  <c r="B63"/>
  <c r="B60"/>
  <c r="B59"/>
  <c r="D28"/>
  <c r="D20"/>
  <c r="D21"/>
  <c r="D22"/>
  <c r="D23"/>
  <c r="D24"/>
  <c r="D25"/>
  <c r="D26"/>
  <c r="D27"/>
  <c r="D19"/>
  <c r="D12"/>
  <c r="D18"/>
  <c r="D11"/>
  <c r="D10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<sst xmlns="http://schemas.openxmlformats.org/spreadsheetml/2006/main" count="399" uniqueCount="157">
  <si>
    <t>-</t>
    <phoneticPr fontId="11" type="noConversion"/>
  </si>
  <si>
    <t>Average</t>
    <phoneticPr fontId="11" type="noConversion"/>
  </si>
  <si>
    <t>Stddev</t>
    <phoneticPr fontId="11" type="noConversion"/>
  </si>
  <si>
    <t>Grid (Poseidon - adjusted)</t>
    <phoneticPr fontId="11" type="noConversion"/>
  </si>
  <si>
    <t>LONI 8/8</t>
    <phoneticPr fontId="11" type="noConversion"/>
  </si>
  <si>
    <t>Condor Pool 8/8</t>
    <phoneticPr fontId="11" type="noConversion"/>
  </si>
  <si>
    <t>Science Cloud</t>
    <phoneticPr fontId="11" type="noConversion"/>
  </si>
  <si>
    <t>Condor Pool</t>
    <phoneticPr fontId="11" type="noConversion"/>
  </si>
  <si>
    <t>LONI</t>
    <phoneticPr fontId="11" type="noConversion"/>
  </si>
  <si>
    <t>LONI 8/6
Science Cloud 8/2</t>
    <phoneticPr fontId="11" type="noConversion"/>
  </si>
  <si>
    <t>LONI 8/4 
Condor Pool 8/4</t>
    <phoneticPr fontId="11" type="noConversion"/>
  </si>
  <si>
    <t>LONI 8/4
Condor Pool 8/3
Science Cloud 8/1</t>
    <phoneticPr fontId="11" type="noConversion"/>
  </si>
  <si>
    <t>Poseidon</t>
    <phoneticPr fontId="11" type="noConversion"/>
  </si>
  <si>
    <t>Condor Ressourcen</t>
    <phoneticPr fontId="11" type="noConversion"/>
  </si>
  <si>
    <t>Condor Number Cores</t>
    <phoneticPr fontId="11" type="noConversion"/>
  </si>
  <si>
    <t>Job Size</t>
    <phoneticPr fontId="11" type="noConversion"/>
  </si>
  <si>
    <t>Fixed</t>
    <phoneticPr fontId="11" type="noConversion"/>
  </si>
  <si>
    <t>Runtime (in sec)</t>
    <phoneticPr fontId="11" type="noConversion"/>
  </si>
  <si>
    <t>Poseidon</t>
    <phoneticPr fontId="11" type="noConversion"/>
  </si>
  <si>
    <t>Poseidon, Oliver</t>
    <phoneticPr fontId="11" type="noConversion"/>
  </si>
  <si>
    <t>Oliver</t>
    <phoneticPr fontId="11" type="noConversion"/>
  </si>
  <si>
    <t>-</t>
    <phoneticPr fontId="11" type="noConversion"/>
  </si>
  <si>
    <t>Poseidon</t>
    <phoneticPr fontId="11" type="noConversion"/>
  </si>
  <si>
    <t>Poseidon (CHARM)</t>
    <phoneticPr fontId="11" type="noConversion"/>
  </si>
  <si>
    <t>2 core</t>
    <phoneticPr fontId="11" type="noConversion"/>
  </si>
  <si>
    <t>Number Cores</t>
  </si>
  <si>
    <t>Number Cores</t>
    <phoneticPr fontId="11" type="noConversion"/>
  </si>
  <si>
    <t>Nodes</t>
    <phoneticPr fontId="11" type="noConversion"/>
  </si>
  <si>
    <t>Number Cores</t>
    <phoneticPr fontId="11" type="noConversion"/>
  </si>
  <si>
    <t>m1.large</t>
    <phoneticPr fontId="11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</si>
  <si>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</si>
  <si>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</si>
  <si>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</si>
  <si>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</si>
  <si>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</si>
  <si>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</si>
  <si>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</si>
  <si>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</si>
  <si>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</si>
  <si>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1" type="noConversion"/>
  </si>
  <si>
    <t>Poseidon</t>
    <phoneticPr fontId="11" type="noConversion"/>
  </si>
  <si>
    <t>Adaptive Scenario</t>
    <phoneticPr fontId="11" type="noConversion"/>
  </si>
  <si>
    <t>Time for completion for n jobs</t>
    <phoneticPr fontId="11" type="noConversion"/>
  </si>
  <si>
    <t>Jobs run as soon as a resource becomes available</t>
    <phoneticPr fontId="11" type="noConversion"/>
  </si>
  <si>
    <t># TG</t>
    <phoneticPr fontId="11" type="noConversion"/>
  </si>
  <si>
    <t># Nimbus</t>
    <phoneticPr fontId="11" type="noConversion"/>
  </si>
  <si>
    <t># EC2</t>
    <phoneticPr fontId="11" type="noConversion"/>
  </si>
  <si>
    <t>Average</t>
    <phoneticPr fontId="11" type="noConversion"/>
  </si>
  <si>
    <t>EC2 m1.large</t>
    <phoneticPr fontId="11" type="noConversion"/>
  </si>
  <si>
    <t>Nimbus</t>
    <phoneticPr fontId="11" type="noConversion"/>
  </si>
  <si>
    <t>LONI 16 core
Nimbus 16 core</t>
    <phoneticPr fontId="11" type="noConversion"/>
  </si>
  <si>
    <t>Run ID</t>
    <phoneticPr fontId="11" type="noConversion"/>
  </si>
  <si>
    <t>Number Replicas</t>
    <phoneticPr fontId="11" type="noConversion"/>
  </si>
  <si>
    <t>MAX_RUNTIME (in min)</t>
    <phoneticPr fontId="11" type="noConversion"/>
  </si>
  <si>
    <t>Check Period (in min)</t>
    <phoneticPr fontId="11" type="noConversion"/>
  </si>
  <si>
    <t>Max Cloud Pilots</t>
    <phoneticPr fontId="11" type="noConversion"/>
  </si>
  <si>
    <t>Cloud Pilot Size</t>
    <phoneticPr fontId="11" type="noConversion"/>
  </si>
  <si>
    <t>Runtime (in min)</t>
    <phoneticPr fontId="11" type="noConversion"/>
  </si>
  <si>
    <t>Runtime (in sec)</t>
    <phoneticPr fontId="11" type="noConversion"/>
  </si>
  <si>
    <t># Nimbus</t>
    <phoneticPr fontId="11" type="noConversion"/>
  </si>
  <si>
    <t># Poseidon</t>
    <phoneticPr fontId="11" type="noConversion"/>
  </si>
  <si>
    <t># Cloud Pilots</t>
    <phoneticPr fontId="11" type="noConversion"/>
  </si>
  <si>
    <t>Start Pilot if not sufficient progress is made</t>
    <phoneticPr fontId="11" type="noConversion"/>
  </si>
  <si>
    <t>Deadline Scenario</t>
    <phoneticPr fontId="11" type="noConversion"/>
  </si>
  <si>
    <t>Job Size Cloud (in Cores)</t>
    <phoneticPr fontId="11" type="noConversion"/>
  </si>
  <si>
    <t>Job Size TG (in Cores)</t>
    <phoneticPr fontId="11" type="noConversion"/>
  </si>
  <si>
    <t>n/a</t>
    <phoneticPr fontId="11" type="noConversion"/>
  </si>
  <si>
    <t>SAGA Pilot Sub-Job Runtime</t>
    <phoneticPr fontId="11" type="noConversion"/>
  </si>
  <si>
    <t>Overhead (in s)</t>
    <phoneticPr fontId="11" type="noConversion"/>
  </si>
  <si>
    <t>Overhead (in %)</t>
    <phoneticPr fontId="11" type="noConversion"/>
  </si>
  <si>
    <t>2 cores</t>
    <phoneticPr fontId="11" type="noConversion"/>
  </si>
  <si>
    <t>Nimbus</t>
    <phoneticPr fontId="11" type="noConversion"/>
  </si>
  <si>
    <t xml:space="preserve">Amazon </t>
    <phoneticPr fontId="11" type="noConversion"/>
  </si>
  <si>
    <t>2 cores</t>
    <phoneticPr fontId="11" type="noConversion"/>
  </si>
  <si>
    <t>EUCA (Indiana)</t>
    <phoneticPr fontId="11" type="noConversion"/>
  </si>
  <si>
    <t xml:space="preserve">Number Steps: </t>
    <phoneticPr fontId="11" type="noConversion"/>
  </si>
  <si>
    <t>NAMD Run</t>
    <phoneticPr fontId="11" type="noConversion"/>
  </si>
  <si>
    <t>Number Nodes</t>
    <phoneticPr fontId="11" type="noConversion"/>
  </si>
  <si>
    <t>Number Cores (Total)</t>
    <phoneticPr fontId="11" type="noConversion"/>
  </si>
  <si>
    <t>EC2 (m1.large)</t>
    <phoneticPr fontId="11" type="noConversion"/>
  </si>
  <si>
    <t>Runs a Workload of 8 replicas in a fixed distribution</t>
    <phoneticPr fontId="11" type="noConversion"/>
  </si>
  <si>
    <t># TG</t>
  </si>
  <si>
    <t># Nimbus</t>
  </si>
  <si>
    <t># Condor</t>
    <phoneticPr fontId="11" type="noConversion"/>
  </si>
  <si>
    <t>Number Cores</t>
    <phoneticPr fontId="11" type="noConversion"/>
  </si>
  <si>
    <t>Average (drop maxima)</t>
    <phoneticPr fontId="11" type="noConversion"/>
  </si>
  <si>
    <t>Machine</t>
    <phoneticPr fontId="11" type="noConversion"/>
  </si>
  <si>
    <t>Nimbus (Chicago)</t>
    <phoneticPr fontId="11" type="noConversion"/>
  </si>
  <si>
    <t>EC2 (c1.xlarge)</t>
    <phoneticPr fontId="11" type="noConversion"/>
  </si>
  <si>
    <t>EC2 (m2.4xlarge)</t>
  </si>
  <si>
    <t>EC2 (m2.4xlarge)</t>
    <phoneticPr fontId="11" type="noConversion"/>
  </si>
  <si>
    <t>EC2 (m2.4xlarge)</t>
    <phoneticPr fontId="11" type="noConversion"/>
  </si>
  <si>
    <t>Walltime (in sec)</t>
    <phoneticPr fontId="11" type="noConversion"/>
  </si>
  <si>
    <t>Startup Times</t>
    <phoneticPr fontId="11" type="noConversion"/>
  </si>
  <si>
    <t>Startup Time (in s)</t>
    <phoneticPr fontId="11" type="noConversion"/>
  </si>
  <si>
    <t>Instance</t>
    <phoneticPr fontId="11" type="noConversion"/>
  </si>
  <si>
    <t>m1.large</t>
    <phoneticPr fontId="11" type="noConversion"/>
  </si>
  <si>
    <t>Number Instances</t>
    <phoneticPr fontId="11" type="noConversion"/>
  </si>
  <si>
    <t>2 cores</t>
    <phoneticPr fontId="11" type="noConversion"/>
  </si>
  <si>
    <t>LONI 8 core
Nimbus 8 core</t>
    <phoneticPr fontId="11" type="noConversion"/>
  </si>
  <si>
    <t>LONI 8 core 
Nimbus 16 core</t>
    <phoneticPr fontId="11" type="noConversion"/>
  </si>
  <si>
    <t>LONI 16 core
Nimbus 8 core</t>
    <phoneticPr fontId="11" type="noConversion"/>
  </si>
  <si>
    <t>Startup Time (in s)</t>
    <phoneticPr fontId="11" type="noConversion"/>
  </si>
  <si>
    <t>Instance</t>
    <phoneticPr fontId="11" type="noConversion"/>
  </si>
  <si>
    <t>Date</t>
    <phoneticPr fontId="11" type="noConversion"/>
  </si>
  <si>
    <t>m1.large</t>
    <phoneticPr fontId="11" type="noConversion"/>
  </si>
  <si>
    <t>QB (MPI)</t>
  </si>
  <si>
    <t>QB (MPI)</t>
    <phoneticPr fontId="11" type="noConversion"/>
  </si>
  <si>
    <t>QB (CHARM)</t>
  </si>
  <si>
    <t>QB (CHARM)</t>
    <phoneticPr fontId="11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</si>
  <si>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</si>
  <si>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</si>
  <si>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</si>
  <si>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</si>
  <si>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</si>
  <si>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</si>
  <si>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</si>
  <si>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</si>
  <si>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1" type="noConversion"/>
  </si>
  <si>
    <t>Poseidon</t>
    <phoneticPr fontId="11" type="noConversion"/>
  </si>
  <si>
    <t>LONI</t>
    <phoneticPr fontId="11" type="noConversion"/>
  </si>
  <si>
    <t>Poseidon</t>
    <phoneticPr fontId="11" type="noConversion"/>
  </si>
  <si>
    <t>Date</t>
    <phoneticPr fontId="11" type="noConversion"/>
  </si>
  <si>
    <t>Cores</t>
    <phoneticPr fontId="11" type="noConversion"/>
  </si>
  <si>
    <t>Queue Time
Nimbus</t>
    <phoneticPr fontId="11" type="noConversion"/>
  </si>
  <si>
    <t>n/a</t>
    <phoneticPr fontId="11" type="noConversion"/>
  </si>
  <si>
    <t>Poseidon</t>
    <phoneticPr fontId="11" type="noConversion"/>
  </si>
  <si>
    <t xml:space="preserve">Poseidon </t>
    <phoneticPr fontId="11" type="noConversion"/>
  </si>
  <si>
    <t>TG</t>
    <phoneticPr fontId="11" type="noConversion"/>
  </si>
  <si>
    <t>Nimbus Number Cores</t>
    <phoneticPr fontId="11" type="noConversion"/>
  </si>
  <si>
    <t>Number Cores</t>
    <phoneticPr fontId="11" type="noConversion"/>
  </si>
  <si>
    <t>EC2</t>
    <phoneticPr fontId="11" type="noConversion"/>
  </si>
  <si>
    <t>EC2 Number Cores</t>
    <phoneticPr fontId="11" type="noConversion"/>
  </si>
  <si>
    <t>Number Jobs</t>
    <phoneticPr fontId="11" type="noConversion"/>
  </si>
  <si>
    <t>n/a</t>
    <phoneticPr fontId="11" type="noConversion"/>
  </si>
  <si>
    <t>Average</t>
    <phoneticPr fontId="11" type="noConversion"/>
  </si>
  <si>
    <t>Stddev</t>
    <phoneticPr fontId="11" type="noConversion"/>
  </si>
  <si>
    <t>Time-to-Completion (in s)</t>
    <phoneticPr fontId="11" type="noConversion"/>
  </si>
  <si>
    <t>m1.large</t>
    <phoneticPr fontId="11" type="noConversion"/>
  </si>
  <si>
    <t>2 cores</t>
    <phoneticPr fontId="11" type="noConversion"/>
  </si>
  <si>
    <t>Average</t>
    <phoneticPr fontId="11" type="noConversion"/>
  </si>
  <si>
    <t>Startup Time (in s)</t>
    <phoneticPr fontId="11" type="noConversion"/>
  </si>
  <si>
    <t>Poseidon</t>
    <phoneticPr fontId="11" type="noConversion"/>
  </si>
  <si>
    <t>Memory (in MB)</t>
    <phoneticPr fontId="11" type="noConversion"/>
  </si>
  <si>
    <t>Number Instances</t>
  </si>
  <si>
    <t>Daten</t>
  </si>
  <si>
    <t>LONI/Condor</t>
    <phoneticPr fontId="11" type="noConversion"/>
  </si>
  <si>
    <t>Resource</t>
    <phoneticPr fontId="11" type="noConversion"/>
  </si>
  <si>
    <t>Oliver</t>
    <phoneticPr fontId="11" type="noConversion"/>
  </si>
  <si>
    <t>Stdev (drop maxima)</t>
    <phoneticPr fontId="11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</si>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</sst>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/>
    <xf numFmtId="3" fontId="0" fillId="0" borderId="0" xfId="0" applyNumberFormat="1"/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4" fontId="0" fillId="0" borderId="0" xfId="0" applyNumberFormat="1"/>
    <xf numFmtId="0" fontId="9" fillId="0" borderId="0" xfId="0" applyFont="1"/>
    <xf numFmtId="20" fontId="0" fillId="0" borderId="0" xfId="0" applyNumberFormat="1"/>
    <xf numFmtId="3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7" fillId="0" borderId="0" xfId="0" applyFont="1"/>
    <xf numFmtId="1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4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2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Times'!$E$95)</c:f>
              <c:strCache>
                <c:ptCount val="4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</c:strCache>
            </c:strRef>
          </c:cat>
          <c:val>
            <c:numRef>
              <c:f>('Setup Times'!$D$26,'Setup Times'!$D$48,'Setup Times'!$D$74,'Setup Times'!$D$95)</c:f>
              <c:numCache>
                <c:formatCode>#,##0</c:formatCode>
                <c:ptCount val="4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Fixed!$C$59:$C$63</c:f>
                <c:numCache>
                  <c:formatCode>General</c:formatCode>
                  <c:ptCount val="5"/>
                  <c:pt idx="0">
                    <c:v>38.1596507066595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164.0474654534821</c:v>
                  </c:pt>
                  <c:pt idx="4">
                    <c:v>20.4807585326648</c:v>
                  </c:pt>
                </c:numCache>
              </c:numRef>
            </c:plus>
            <c:minus>
              <c:numRef>
                <c:f>Fixed!$C$59:$C$63</c:f>
                <c:numCache>
                  <c:formatCode>General</c:formatCode>
                  <c:ptCount val="5"/>
                  <c:pt idx="0">
                    <c:v>38.1596507066595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164.0474654534821</c:v>
                  </c:pt>
                  <c:pt idx="4">
                    <c:v>20.4807585326648</c:v>
                  </c:pt>
                </c:numCache>
              </c:numRef>
            </c:minus>
          </c:errBars>
          <c:cat>
            <c:strRef>
              <c:f>Fixed!$A$59:$A$63</c:f>
              <c:strCache>
                <c:ptCount val="5"/>
                <c:pt idx="0">
                  <c:v>LONI 8/8</c:v>
                </c:pt>
                <c:pt idx="1">
                  <c:v>Condor Pool 8/8</c:v>
                </c:pt>
                <c:pt idx="2">
                  <c:v>LONI 8/6_x000d_Science Cloud 8/2</c:v>
                </c:pt>
                <c:pt idx="3">
                  <c:v>LONI 8/4 _x000d_Condor Pool 8/4</c:v>
                </c:pt>
                <c:pt idx="4">
                  <c:v>LONI 8/4_x000d_Condor Pool 8/3_x000d_Science Cloud 8/1</c:v>
                </c:pt>
              </c:strCache>
            </c:strRef>
          </c:cat>
          <c:val>
            <c:numRef>
              <c:f>Fixed!$B$59:$B$63</c:f>
              <c:numCache>
                <c:formatCode>#,##0</c:formatCode>
                <c:ptCount val="5"/>
                <c:pt idx="0">
                  <c:v>1027.93990993</c:v>
                </c:pt>
                <c:pt idx="1">
                  <c:v>1050.48921299</c:v>
                </c:pt>
                <c:pt idx="2">
                  <c:v>1051.73987007</c:v>
                </c:pt>
                <c:pt idx="3">
                  <c:v>621.08587497475</c:v>
                </c:pt>
                <c:pt idx="4">
                  <c:v>688.6416651936665</c:v>
                </c:pt>
              </c:numCache>
            </c:numRef>
          </c:val>
        </c:ser>
        <c:axId val="606356840"/>
        <c:axId val="606342248"/>
      </c:barChart>
      <c:catAx>
        <c:axId val="60635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Resource #cores/#replicas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42248"/>
        <c:crosses val="autoZero"/>
        <c:auto val="1"/>
        <c:lblAlgn val="ctr"/>
        <c:lblOffset val="100"/>
      </c:catAx>
      <c:valAx>
        <c:axId val="606342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568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30</xdr:row>
      <xdr:rowOff>139700</xdr:rowOff>
    </xdr:from>
    <xdr:to>
      <xdr:col>16</xdr:col>
      <xdr:colOff>469900</xdr:colOff>
      <xdr:row>50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57</xdr:row>
      <xdr:rowOff>25400</xdr:rowOff>
    </xdr:from>
    <xdr:to>
      <xdr:col>11</xdr:col>
      <xdr:colOff>939800</xdr:colOff>
      <xdr:row>84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76</v>
      </c>
    </row>
    <row r="2" spans="1:9">
      <c r="A2" t="s">
        <v>75</v>
      </c>
      <c r="B2">
        <v>500</v>
      </c>
    </row>
    <row r="4" spans="1:9" s="4" customFormat="1" ht="39">
      <c r="A4" s="3" t="s">
        <v>86</v>
      </c>
      <c r="B4" s="4" t="s">
        <v>77</v>
      </c>
      <c r="C4" s="4" t="s">
        <v>78</v>
      </c>
      <c r="D4" s="4" t="s">
        <v>92</v>
      </c>
      <c r="E4" s="4" t="s">
        <v>118</v>
      </c>
      <c r="F4" s="4" t="s">
        <v>143</v>
      </c>
      <c r="G4" s="4" t="s">
        <v>67</v>
      </c>
      <c r="H4" s="4" t="s">
        <v>68</v>
      </c>
      <c r="I4" s="4" t="s">
        <v>69</v>
      </c>
    </row>
    <row r="5" spans="1:9" s="4" customFormat="1">
      <c r="A5" t="s">
        <v>109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109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109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109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109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109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109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109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109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107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107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107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107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107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107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107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126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126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126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119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142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127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127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127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127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127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127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127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127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127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127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127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127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23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23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23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23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23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23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87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87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87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87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87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87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87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87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87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87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87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87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117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87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87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87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74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74</v>
      </c>
      <c r="B61">
        <v>2</v>
      </c>
      <c r="C61">
        <v>2</v>
      </c>
      <c r="H61" s="2"/>
    </row>
    <row r="62" spans="1:8" hidden="1">
      <c r="A62" t="s">
        <v>74</v>
      </c>
      <c r="B62">
        <v>4</v>
      </c>
      <c r="C62">
        <v>4</v>
      </c>
      <c r="H62" s="2"/>
    </row>
    <row r="63" spans="1:8" hidden="1">
      <c r="A63" t="s">
        <v>74</v>
      </c>
      <c r="B63">
        <v>8</v>
      </c>
      <c r="C63">
        <v>8</v>
      </c>
      <c r="H63" s="2"/>
    </row>
    <row r="64" spans="1:8">
      <c r="A64" t="s">
        <v>79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79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79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79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79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79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79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79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79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79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79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79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79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79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79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79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79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79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79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79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88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90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90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90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90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90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90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91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91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91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91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89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topLeftCell="A8" workbookViewId="0">
      <selection activeCell="J50" sqref="J50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93</v>
      </c>
    </row>
    <row r="4" spans="1:10">
      <c r="A4" s="26" t="s">
        <v>72</v>
      </c>
      <c r="B4" s="26"/>
    </row>
    <row r="5" spans="1:10" s="6" customFormat="1">
      <c r="A5" s="6" t="s">
        <v>95</v>
      </c>
      <c r="B5" s="6" t="s">
        <v>97</v>
      </c>
      <c r="C5" s="6" t="s">
        <v>26</v>
      </c>
      <c r="D5" s="6" t="s">
        <v>94</v>
      </c>
      <c r="E5" s="6" t="s">
        <v>104</v>
      </c>
      <c r="G5" s="11" t="s">
        <v>25</v>
      </c>
      <c r="H5" s="11" t="s">
        <v>145</v>
      </c>
      <c r="I5" s="14" t="s">
        <v>150</v>
      </c>
      <c r="J5"/>
    </row>
    <row r="6" spans="1:10">
      <c r="A6" t="s">
        <v>96</v>
      </c>
      <c r="B6">
        <v>1</v>
      </c>
      <c r="C6">
        <v>2</v>
      </c>
      <c r="D6" s="2">
        <v>198.38312601999999</v>
      </c>
      <c r="G6" s="10">
        <v>2</v>
      </c>
      <c r="H6" s="10" t="s">
        <v>151</v>
      </c>
      <c r="I6" s="17">
        <v>221.43898490266665</v>
      </c>
    </row>
    <row r="7" spans="1:10">
      <c r="A7" t="s">
        <v>96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152</v>
      </c>
      <c r="I7" s="21">
        <v>27.888301147358074</v>
      </c>
    </row>
    <row r="8" spans="1:10">
      <c r="A8" t="s">
        <v>105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36</v>
      </c>
      <c r="I8" s="21">
        <v>6</v>
      </c>
    </row>
    <row r="9" spans="1:10">
      <c r="A9" t="s">
        <v>105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151</v>
      </c>
      <c r="I9" s="17">
        <v>230.1513251065</v>
      </c>
    </row>
    <row r="10" spans="1:10">
      <c r="A10" t="s">
        <v>105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152</v>
      </c>
      <c r="I10" s="21">
        <v>21.442701960879447</v>
      </c>
    </row>
    <row r="11" spans="1:10">
      <c r="A11" t="s">
        <v>105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36</v>
      </c>
      <c r="I11" s="21">
        <v>4</v>
      </c>
    </row>
    <row r="12" spans="1:10">
      <c r="A12" t="s">
        <v>105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151</v>
      </c>
      <c r="I12" s="17">
        <v>524.47522211100011</v>
      </c>
    </row>
    <row r="13" spans="1:10">
      <c r="A13" t="s">
        <v>105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152</v>
      </c>
      <c r="I13" s="21">
        <v>249.37176975472715</v>
      </c>
    </row>
    <row r="14" spans="1:10">
      <c r="A14" t="s">
        <v>105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36</v>
      </c>
      <c r="I14" s="21">
        <v>32</v>
      </c>
    </row>
    <row r="15" spans="1:10">
      <c r="A15" t="s">
        <v>96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151</v>
      </c>
      <c r="I15" s="17">
        <v>338.08045351500004</v>
      </c>
    </row>
    <row r="16" spans="1:10">
      <c r="A16" t="s">
        <v>29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152</v>
      </c>
      <c r="I16" s="21">
        <v>46.784586737362908</v>
      </c>
    </row>
    <row r="17" spans="1:10">
      <c r="A17" t="s">
        <v>29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36</v>
      </c>
      <c r="I17" s="21">
        <v>16</v>
      </c>
    </row>
    <row r="18" spans="1:10">
      <c r="A18" t="s">
        <v>29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153</v>
      </c>
      <c r="H18" s="33"/>
      <c r="I18" s="17">
        <v>370.04995797483332</v>
      </c>
    </row>
    <row r="19" spans="1:10">
      <c r="A19" t="s">
        <v>29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154</v>
      </c>
      <c r="H19" s="33"/>
      <c r="I19" s="17">
        <v>217.78528410054534</v>
      </c>
    </row>
    <row r="20" spans="1:10">
      <c r="A20" t="s">
        <v>29</v>
      </c>
      <c r="B20">
        <v>4</v>
      </c>
      <c r="C20">
        <v>8</v>
      </c>
      <c r="D20" s="38">
        <v>329.82627201100001</v>
      </c>
      <c r="E20" s="7">
        <v>0.75</v>
      </c>
      <c r="G20" s="22" t="s">
        <v>37</v>
      </c>
      <c r="H20" s="34"/>
      <c r="I20" s="25">
        <v>58</v>
      </c>
    </row>
    <row r="21" spans="1:10">
      <c r="A21" t="s">
        <v>29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29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138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29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39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47</v>
      </c>
      <c r="D26" s="2">
        <f>AVERAGE(D6:D25)</f>
        <v>373.44653231864999</v>
      </c>
      <c r="E26" s="7" t="s">
        <v>48</v>
      </c>
    </row>
    <row r="27" spans="1:10">
      <c r="C27" t="s">
        <v>136</v>
      </c>
      <c r="D27" s="2">
        <f>STDEV(D6:D25)</f>
        <v>206.46800350823335</v>
      </c>
      <c r="E27" s="7"/>
    </row>
    <row r="29" spans="1:10">
      <c r="A29" s="26" t="s">
        <v>71</v>
      </c>
      <c r="B29" s="26"/>
    </row>
    <row r="30" spans="1:10">
      <c r="A30" s="6" t="s">
        <v>103</v>
      </c>
      <c r="B30" s="6" t="s">
        <v>97</v>
      </c>
      <c r="C30" s="37" t="s">
        <v>28</v>
      </c>
      <c r="D30" s="6" t="s">
        <v>102</v>
      </c>
      <c r="E30" s="6" t="s">
        <v>122</v>
      </c>
      <c r="G30" s="11" t="s">
        <v>144</v>
      </c>
      <c r="H30" s="11" t="s">
        <v>25</v>
      </c>
      <c r="I30" s="11" t="s">
        <v>145</v>
      </c>
      <c r="J30" s="14" t="s">
        <v>150</v>
      </c>
    </row>
    <row r="31" spans="1:10">
      <c r="A31" t="s">
        <v>98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155</v>
      </c>
      <c r="J31" s="17">
        <v>302.94028916180002</v>
      </c>
    </row>
    <row r="32" spans="1:10">
      <c r="A32" t="s">
        <v>98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152</v>
      </c>
      <c r="J32" s="21">
        <v>17.23574117758357</v>
      </c>
    </row>
    <row r="33" spans="1:10">
      <c r="A33" t="s">
        <v>98</v>
      </c>
      <c r="B33">
        <v>1</v>
      </c>
      <c r="C33">
        <v>2</v>
      </c>
      <c r="D33" s="2">
        <v>276.08450388900002</v>
      </c>
      <c r="E33" s="7">
        <v>0.5625</v>
      </c>
      <c r="G33" s="10" t="s">
        <v>33</v>
      </c>
      <c r="H33" s="33"/>
      <c r="I33" s="33"/>
      <c r="J33" s="17">
        <v>302.94028916180002</v>
      </c>
    </row>
    <row r="34" spans="1:10">
      <c r="A34" t="s">
        <v>98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30</v>
      </c>
      <c r="H34" s="33"/>
      <c r="I34" s="33"/>
      <c r="J34" s="17">
        <v>17.23574117758357</v>
      </c>
    </row>
    <row r="35" spans="1:10">
      <c r="A35" t="s">
        <v>98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155</v>
      </c>
      <c r="J35" s="17">
        <v>305.19036102299998</v>
      </c>
    </row>
    <row r="36" spans="1:10">
      <c r="A36" t="s">
        <v>70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152</v>
      </c>
      <c r="J36" s="21" t="e">
        <v>#DIV/0!</v>
      </c>
    </row>
    <row r="37" spans="1:10">
      <c r="A37" t="s">
        <v>73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34</v>
      </c>
      <c r="H37" s="33"/>
      <c r="I37" s="33"/>
      <c r="J37" s="17">
        <v>305.19036102299998</v>
      </c>
    </row>
    <row r="38" spans="1:10">
      <c r="A38" t="s">
        <v>139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31</v>
      </c>
      <c r="H38" s="33"/>
      <c r="I38" s="33"/>
      <c r="J38" s="17" t="e">
        <v>#DIV/0!</v>
      </c>
    </row>
    <row r="39" spans="1:10">
      <c r="A39" t="s">
        <v>139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155</v>
      </c>
      <c r="J39" s="17">
        <v>384.05235557549997</v>
      </c>
    </row>
    <row r="40" spans="1:10">
      <c r="A40" t="s">
        <v>139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152</v>
      </c>
      <c r="J40" s="21">
        <v>32.66972061151673</v>
      </c>
    </row>
    <row r="41" spans="1:10">
      <c r="A41" t="s">
        <v>24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35</v>
      </c>
      <c r="H41" s="33"/>
      <c r="I41" s="33"/>
      <c r="J41" s="17">
        <v>384.05235557549997</v>
      </c>
    </row>
    <row r="42" spans="1:10">
      <c r="A42" t="s">
        <v>24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32</v>
      </c>
      <c r="H42" s="33"/>
      <c r="I42" s="33"/>
      <c r="J42" s="17">
        <v>32.66972061151673</v>
      </c>
    </row>
    <row r="43" spans="1:10">
      <c r="A43" t="s">
        <v>24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156</v>
      </c>
      <c r="H43" s="33"/>
      <c r="I43" s="33"/>
      <c r="J43" s="17">
        <v>353.77596016168752</v>
      </c>
    </row>
    <row r="44" spans="1:10">
      <c r="A44" t="s">
        <v>24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154</v>
      </c>
      <c r="H44" s="34"/>
      <c r="I44" s="34"/>
      <c r="J44" s="25">
        <v>48.471687795054038</v>
      </c>
    </row>
    <row r="45" spans="1:10">
      <c r="A45" t="s">
        <v>24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24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24</v>
      </c>
      <c r="B47">
        <v>4</v>
      </c>
      <c r="C47">
        <v>8</v>
      </c>
      <c r="D47" s="35">
        <v>405.716770172</v>
      </c>
      <c r="E47" s="7"/>
    </row>
    <row r="48" spans="1:10">
      <c r="C48" t="s">
        <v>135</v>
      </c>
      <c r="D48" s="2">
        <f>AVERAGE(D30:D47)</f>
        <v>356.83130192700003</v>
      </c>
      <c r="E48" s="7" t="s">
        <v>6</v>
      </c>
    </row>
    <row r="49" spans="1:9">
      <c r="C49" t="s">
        <v>136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120</v>
      </c>
      <c r="B52" s="26"/>
      <c r="D52" s="2"/>
    </row>
    <row r="53" spans="1:9">
      <c r="A53" s="26" t="s">
        <v>147</v>
      </c>
      <c r="B53" s="26" t="s">
        <v>27</v>
      </c>
      <c r="C53" s="26" t="s">
        <v>123</v>
      </c>
      <c r="D53" s="6" t="s">
        <v>141</v>
      </c>
      <c r="E53" s="6" t="s">
        <v>122</v>
      </c>
      <c r="G53" s="11" t="s">
        <v>38</v>
      </c>
      <c r="H53" s="11" t="s">
        <v>145</v>
      </c>
      <c r="I53" s="14" t="s">
        <v>150</v>
      </c>
    </row>
    <row r="54" spans="1:9">
      <c r="A54" t="s">
        <v>121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151</v>
      </c>
      <c r="I54" s="17">
        <v>14.1872649193</v>
      </c>
    </row>
    <row r="55" spans="1:9">
      <c r="A55" t="s">
        <v>121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152</v>
      </c>
      <c r="I55" s="21" t="e">
        <v>#DIV/0!</v>
      </c>
    </row>
    <row r="56" spans="1:9">
      <c r="A56" t="s">
        <v>121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151</v>
      </c>
      <c r="I56" s="17">
        <v>44.782275199920001</v>
      </c>
    </row>
    <row r="57" spans="1:9">
      <c r="A57" t="s">
        <v>119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152</v>
      </c>
      <c r="I57" s="21">
        <v>15.843792242505828</v>
      </c>
    </row>
    <row r="58" spans="1:9">
      <c r="A58" t="s">
        <v>119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151</v>
      </c>
      <c r="I58" s="17">
        <v>56.964924156674996</v>
      </c>
    </row>
    <row r="59" spans="1:9">
      <c r="A59" t="s">
        <v>119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152</v>
      </c>
      <c r="I59" s="21">
        <v>9.4994883808250847</v>
      </c>
    </row>
    <row r="60" spans="1:9">
      <c r="A60" t="s">
        <v>119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151</v>
      </c>
      <c r="I60" s="17">
        <v>187.55037531850999</v>
      </c>
    </row>
    <row r="61" spans="1:9">
      <c r="A61" t="s">
        <v>119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152</v>
      </c>
      <c r="I61" s="21">
        <v>179.97433590633514</v>
      </c>
    </row>
    <row r="62" spans="1:9">
      <c r="A62" t="s">
        <v>119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153</v>
      </c>
      <c r="H62" s="33"/>
      <c r="I62" s="17">
        <v>117.073104536535</v>
      </c>
    </row>
    <row r="63" spans="1:9">
      <c r="A63" t="s">
        <v>119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154</v>
      </c>
      <c r="H63" s="34"/>
      <c r="I63" s="25">
        <v>143.93518726021225</v>
      </c>
    </row>
    <row r="64" spans="1:9">
      <c r="A64" t="s">
        <v>22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22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22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22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22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22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22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22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22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22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140</v>
      </c>
      <c r="D74" s="2">
        <f>AVERAGE(D54:D73)</f>
        <v>117.073104536535</v>
      </c>
      <c r="E74" t="s">
        <v>8</v>
      </c>
      <c r="H74" t="s">
        <v>85</v>
      </c>
      <c r="I74" s="55">
        <f>AVERAGE(D54:D63,D65:D66,D68:D70,D73)</f>
        <v>53.003791779293749</v>
      </c>
      <c r="J74" t="s">
        <v>3</v>
      </c>
    </row>
    <row r="75" spans="1:10">
      <c r="C75" t="s">
        <v>136</v>
      </c>
      <c r="D75" s="2">
        <f>STDEV(D54:D73)</f>
        <v>143.93518726021225</v>
      </c>
      <c r="H75" t="s">
        <v>149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146</v>
      </c>
    </row>
    <row r="80" spans="1:10">
      <c r="A80" s="26" t="s">
        <v>147</v>
      </c>
      <c r="B80" s="26" t="s">
        <v>27</v>
      </c>
      <c r="C80" s="26" t="s">
        <v>123</v>
      </c>
      <c r="D80" s="6" t="s">
        <v>102</v>
      </c>
    </row>
    <row r="81" spans="1:5">
      <c r="A81" t="s">
        <v>121</v>
      </c>
      <c r="B81">
        <v>2</v>
      </c>
      <c r="C81">
        <v>8</v>
      </c>
      <c r="D81">
        <v>329</v>
      </c>
    </row>
    <row r="82" spans="1:5">
      <c r="A82" t="s">
        <v>148</v>
      </c>
      <c r="B82">
        <v>4</v>
      </c>
      <c r="C82">
        <v>8</v>
      </c>
      <c r="D82">
        <v>331</v>
      </c>
    </row>
    <row r="83" spans="1:5">
      <c r="A83" t="s">
        <v>121</v>
      </c>
      <c r="B83">
        <v>8</v>
      </c>
      <c r="C83">
        <v>4</v>
      </c>
      <c r="D83">
        <v>330</v>
      </c>
    </row>
    <row r="84" spans="1:5">
      <c r="A84" t="s">
        <v>119</v>
      </c>
      <c r="B84">
        <v>16</v>
      </c>
      <c r="C84">
        <v>8</v>
      </c>
      <c r="D84">
        <v>335</v>
      </c>
    </row>
    <row r="85" spans="1:5">
      <c r="A85" t="s">
        <v>119</v>
      </c>
      <c r="B85">
        <v>2</v>
      </c>
      <c r="C85">
        <v>8</v>
      </c>
      <c r="D85">
        <v>331</v>
      </c>
    </row>
    <row r="86" spans="1:5">
      <c r="A86" t="s">
        <v>119</v>
      </c>
      <c r="B86">
        <v>2</v>
      </c>
      <c r="C86">
        <v>8</v>
      </c>
      <c r="D86">
        <v>332</v>
      </c>
    </row>
    <row r="87" spans="1:5">
      <c r="A87" t="s">
        <v>119</v>
      </c>
      <c r="B87">
        <v>2</v>
      </c>
      <c r="C87">
        <v>8</v>
      </c>
      <c r="D87">
        <v>332</v>
      </c>
    </row>
    <row r="88" spans="1:5">
      <c r="A88" t="s">
        <v>119</v>
      </c>
      <c r="B88">
        <v>2</v>
      </c>
      <c r="C88">
        <v>8</v>
      </c>
      <c r="D88">
        <v>330</v>
      </c>
    </row>
    <row r="89" spans="1:5">
      <c r="A89" t="s">
        <v>119</v>
      </c>
      <c r="B89">
        <v>2</v>
      </c>
      <c r="C89">
        <v>8</v>
      </c>
      <c r="D89">
        <v>332</v>
      </c>
    </row>
    <row r="90" spans="1:5">
      <c r="A90" t="s">
        <v>119</v>
      </c>
      <c r="B90">
        <v>2</v>
      </c>
      <c r="C90">
        <v>8</v>
      </c>
      <c r="D90">
        <v>331</v>
      </c>
    </row>
    <row r="91" spans="1:5">
      <c r="A91" t="s">
        <v>119</v>
      </c>
      <c r="B91">
        <v>2</v>
      </c>
      <c r="C91">
        <v>8</v>
      </c>
      <c r="D91">
        <v>332</v>
      </c>
    </row>
    <row r="92" spans="1:5">
      <c r="A92" t="s">
        <v>119</v>
      </c>
      <c r="B92">
        <v>2</v>
      </c>
      <c r="C92">
        <v>8</v>
      </c>
      <c r="D92">
        <v>332</v>
      </c>
    </row>
    <row r="93" spans="1:5">
      <c r="A93" t="s">
        <v>119</v>
      </c>
      <c r="B93">
        <v>2</v>
      </c>
      <c r="C93">
        <v>8</v>
      </c>
      <c r="D93">
        <v>331</v>
      </c>
    </row>
    <row r="94" spans="1:5">
      <c r="A94" t="s">
        <v>119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7</v>
      </c>
    </row>
    <row r="96" spans="1:5">
      <c r="D96" s="55">
        <f>STDEV(D81:D94)</f>
        <v>1.5281246137528048</v>
      </c>
    </row>
    <row r="109" spans="8:8">
      <c r="H109" s="2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41</v>
      </c>
    </row>
    <row r="2" spans="1:14">
      <c r="A2" s="30" t="s">
        <v>42</v>
      </c>
    </row>
    <row r="3" spans="1:14">
      <c r="A3" t="s">
        <v>43</v>
      </c>
    </row>
    <row r="5" spans="1:14" s="28" customFormat="1" ht="39" customHeight="1">
      <c r="A5" s="29" t="s">
        <v>128</v>
      </c>
      <c r="B5" s="29" t="s">
        <v>130</v>
      </c>
      <c r="C5" s="29" t="s">
        <v>131</v>
      </c>
      <c r="D5" s="29" t="s">
        <v>132</v>
      </c>
      <c r="E5" s="29" t="s">
        <v>71</v>
      </c>
      <c r="F5" s="29" t="s">
        <v>129</v>
      </c>
      <c r="G5" s="29" t="s">
        <v>133</v>
      </c>
      <c r="H5" s="29" t="s">
        <v>65</v>
      </c>
      <c r="I5" s="29" t="s">
        <v>64</v>
      </c>
      <c r="J5" s="29" t="s">
        <v>137</v>
      </c>
      <c r="K5" s="28" t="s">
        <v>44</v>
      </c>
      <c r="L5" s="28" t="s">
        <v>45</v>
      </c>
      <c r="M5" s="28" t="s">
        <v>46</v>
      </c>
    </row>
    <row r="6" spans="1:14">
      <c r="A6" t="s">
        <v>40</v>
      </c>
      <c r="B6">
        <v>8</v>
      </c>
      <c r="C6" t="s">
        <v>134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40</v>
      </c>
      <c r="B7">
        <v>8</v>
      </c>
      <c r="C7" t="s">
        <v>66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40</v>
      </c>
      <c r="B8" s="31">
        <v>16</v>
      </c>
      <c r="C8" t="s">
        <v>134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40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40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22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22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40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99</v>
      </c>
    </row>
    <row r="14" spans="1:14" ht="39">
      <c r="A14" t="s">
        <v>40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100</v>
      </c>
    </row>
    <row r="15" spans="1:14" ht="39">
      <c r="A15" t="s">
        <v>40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101</v>
      </c>
    </row>
    <row r="16" spans="1:14" ht="39">
      <c r="A16" t="s">
        <v>40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50</v>
      </c>
    </row>
    <row r="17" spans="1:13">
      <c r="A17" t="s">
        <v>22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22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22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44</v>
      </c>
      <c r="B25" s="28" t="s">
        <v>45</v>
      </c>
      <c r="C25" s="28" t="s">
        <v>46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63"/>
  <sheetViews>
    <sheetView tabSelected="1" topLeftCell="A6" workbookViewId="0">
      <selection activeCell="J17" sqref="J17"/>
    </sheetView>
  </sheetViews>
  <sheetFormatPr baseColWidth="10" defaultRowHeight="13"/>
  <cols>
    <col min="1" max="1" width="15.7109375" customWidth="1"/>
  </cols>
  <sheetData>
    <row r="1" spans="1:10">
      <c r="A1" s="56" t="s">
        <v>16</v>
      </c>
    </row>
    <row r="2" spans="1:10">
      <c r="A2" t="s">
        <v>80</v>
      </c>
    </row>
    <row r="3" spans="1:10">
      <c r="A3" t="s">
        <v>133</v>
      </c>
      <c r="B3">
        <v>8</v>
      </c>
    </row>
    <row r="4" spans="1:10">
      <c r="A4" t="s">
        <v>15</v>
      </c>
      <c r="B4">
        <v>8</v>
      </c>
    </row>
    <row r="8" spans="1:10" s="58" customFormat="1" ht="39">
      <c r="A8" s="29" t="s">
        <v>128</v>
      </c>
      <c r="B8" s="29" t="s">
        <v>84</v>
      </c>
      <c r="C8" s="29" t="s">
        <v>49</v>
      </c>
      <c r="D8" s="29" t="s">
        <v>129</v>
      </c>
      <c r="E8" s="29" t="s">
        <v>13</v>
      </c>
      <c r="F8" s="29" t="s">
        <v>14</v>
      </c>
      <c r="G8" s="57" t="s">
        <v>81</v>
      </c>
      <c r="H8" s="57" t="s">
        <v>82</v>
      </c>
      <c r="I8" s="57" t="s">
        <v>83</v>
      </c>
      <c r="J8" s="58" t="s">
        <v>17</v>
      </c>
    </row>
    <row r="9" spans="1:10" s="58" customFormat="1">
      <c r="A9" t="s">
        <v>121</v>
      </c>
      <c r="B9">
        <v>8</v>
      </c>
      <c r="C9">
        <v>4</v>
      </c>
      <c r="D9">
        <v>8</v>
      </c>
      <c r="E9" t="s">
        <v>21</v>
      </c>
      <c r="F9">
        <v>0</v>
      </c>
      <c r="G9">
        <v>6</v>
      </c>
      <c r="H9">
        <v>2</v>
      </c>
      <c r="I9" s="60">
        <v>0</v>
      </c>
      <c r="J9" s="51">
        <v>1051.7398700700001</v>
      </c>
    </row>
    <row r="10" spans="1:10">
      <c r="A10" t="s">
        <v>12</v>
      </c>
      <c r="B10">
        <v>0</v>
      </c>
      <c r="C10">
        <v>0</v>
      </c>
      <c r="D10">
        <f>C10*2</f>
        <v>0</v>
      </c>
      <c r="E10" t="s">
        <v>121</v>
      </c>
      <c r="F10">
        <v>8</v>
      </c>
      <c r="G10">
        <v>0</v>
      </c>
      <c r="H10">
        <v>0</v>
      </c>
      <c r="I10">
        <v>8</v>
      </c>
      <c r="J10" s="55">
        <v>1050.4892129899999</v>
      </c>
    </row>
    <row r="11" spans="1:10">
      <c r="A11" t="s">
        <v>12</v>
      </c>
      <c r="B11">
        <v>0</v>
      </c>
      <c r="C11">
        <v>4</v>
      </c>
      <c r="D11">
        <f>C11*2</f>
        <v>8</v>
      </c>
      <c r="E11" t="s">
        <v>121</v>
      </c>
      <c r="F11">
        <v>8</v>
      </c>
      <c r="H11">
        <v>2</v>
      </c>
      <c r="I11">
        <v>6</v>
      </c>
      <c r="J11" s="55">
        <v>990.53072500200005</v>
      </c>
    </row>
    <row r="12" spans="1:10">
      <c r="A12" t="s">
        <v>18</v>
      </c>
      <c r="B12">
        <v>8</v>
      </c>
      <c r="C12">
        <v>0</v>
      </c>
      <c r="D12">
        <f t="shared" ref="D12:D33" si="0">C12*2</f>
        <v>0</v>
      </c>
      <c r="E12" s="59" t="s">
        <v>0</v>
      </c>
      <c r="F12">
        <v>0</v>
      </c>
      <c r="G12">
        <v>8</v>
      </c>
      <c r="H12">
        <v>0</v>
      </c>
      <c r="I12">
        <v>0</v>
      </c>
      <c r="J12" s="55">
        <v>1027.9399099300001</v>
      </c>
    </row>
    <row r="13" spans="1:10">
      <c r="A13" t="s">
        <v>18</v>
      </c>
      <c r="B13">
        <v>8</v>
      </c>
      <c r="C13">
        <v>0</v>
      </c>
      <c r="D13">
        <f t="shared" si="0"/>
        <v>0</v>
      </c>
      <c r="E13" s="59" t="s">
        <v>0</v>
      </c>
      <c r="F13">
        <v>0</v>
      </c>
      <c r="G13">
        <v>8</v>
      </c>
      <c r="H13">
        <v>0</v>
      </c>
      <c r="I13">
        <v>0</v>
      </c>
      <c r="J13" s="55">
        <v>1047.54509687</v>
      </c>
    </row>
    <row r="14" spans="1:10">
      <c r="A14" t="s">
        <v>18</v>
      </c>
      <c r="B14">
        <v>8</v>
      </c>
      <c r="C14">
        <v>0</v>
      </c>
      <c r="D14">
        <f t="shared" si="0"/>
        <v>0</v>
      </c>
      <c r="E14" s="59" t="s">
        <v>0</v>
      </c>
      <c r="F14">
        <v>0</v>
      </c>
      <c r="G14">
        <v>8</v>
      </c>
      <c r="H14">
        <v>0</v>
      </c>
      <c r="I14">
        <v>0</v>
      </c>
      <c r="J14" s="55">
        <v>1120.1365640199999</v>
      </c>
    </row>
    <row r="15" spans="1:10">
      <c r="A15" t="s">
        <v>18</v>
      </c>
      <c r="B15">
        <v>8</v>
      </c>
      <c r="C15">
        <v>0</v>
      </c>
      <c r="D15">
        <f t="shared" si="0"/>
        <v>0</v>
      </c>
      <c r="E15" s="59" t="s">
        <v>0</v>
      </c>
      <c r="F15">
        <v>0</v>
      </c>
      <c r="G15">
        <v>8</v>
      </c>
      <c r="H15">
        <v>0</v>
      </c>
      <c r="I15">
        <v>0</v>
      </c>
      <c r="J15" s="55">
        <v>1028.1918029799999</v>
      </c>
    </row>
    <row r="16" spans="1:10">
      <c r="A16" t="s">
        <v>18</v>
      </c>
      <c r="B16">
        <v>8</v>
      </c>
      <c r="C16">
        <v>0</v>
      </c>
      <c r="D16">
        <f t="shared" si="0"/>
        <v>0</v>
      </c>
      <c r="E16" s="59" t="s">
        <v>0</v>
      </c>
      <c r="F16">
        <v>0</v>
      </c>
      <c r="G16">
        <v>8</v>
      </c>
      <c r="H16">
        <v>0</v>
      </c>
      <c r="I16">
        <v>0</v>
      </c>
      <c r="J16" s="55">
        <v>1046.0163061600001</v>
      </c>
    </row>
    <row r="17" spans="1:10">
      <c r="A17" t="s">
        <v>18</v>
      </c>
      <c r="B17">
        <v>8</v>
      </c>
      <c r="C17">
        <v>0</v>
      </c>
      <c r="D17">
        <f t="shared" si="0"/>
        <v>0</v>
      </c>
      <c r="E17" s="59" t="s">
        <v>0</v>
      </c>
      <c r="F17">
        <v>0</v>
      </c>
      <c r="G17">
        <v>8</v>
      </c>
      <c r="H17">
        <v>0</v>
      </c>
      <c r="I17">
        <v>0</v>
      </c>
      <c r="J17" s="55"/>
    </row>
    <row r="18" spans="1:10">
      <c r="A18" t="s">
        <v>18</v>
      </c>
      <c r="B18">
        <v>8</v>
      </c>
      <c r="C18">
        <v>4</v>
      </c>
      <c r="D18">
        <f t="shared" si="0"/>
        <v>8</v>
      </c>
      <c r="E18" t="s">
        <v>19</v>
      </c>
      <c r="F18">
        <v>16</v>
      </c>
      <c r="G18">
        <v>2</v>
      </c>
      <c r="H18">
        <v>2</v>
      </c>
      <c r="I18">
        <v>4</v>
      </c>
      <c r="J18" s="55">
        <v>985.09084010100003</v>
      </c>
    </row>
    <row r="19" spans="1:10">
      <c r="A19" t="s">
        <v>18</v>
      </c>
      <c r="B19">
        <v>8</v>
      </c>
      <c r="C19">
        <v>4</v>
      </c>
      <c r="D19">
        <f t="shared" si="0"/>
        <v>8</v>
      </c>
      <c r="E19" t="s">
        <v>20</v>
      </c>
      <c r="F19">
        <v>8</v>
      </c>
      <c r="G19">
        <v>4</v>
      </c>
      <c r="H19">
        <v>1</v>
      </c>
      <c r="I19">
        <v>3</v>
      </c>
      <c r="J19" s="55">
        <v>692.35480594600006</v>
      </c>
    </row>
    <row r="20" spans="1:10">
      <c r="A20" t="s">
        <v>18</v>
      </c>
      <c r="B20">
        <v>8</v>
      </c>
      <c r="C20">
        <v>4</v>
      </c>
      <c r="D20">
        <f t="shared" si="0"/>
        <v>8</v>
      </c>
      <c r="E20" t="s">
        <v>20</v>
      </c>
      <c r="F20">
        <v>8</v>
      </c>
      <c r="G20">
        <v>4</v>
      </c>
      <c r="H20">
        <v>1</v>
      </c>
      <c r="I20">
        <v>3</v>
      </c>
      <c r="J20" s="55">
        <v>677.63002896299997</v>
      </c>
    </row>
    <row r="21" spans="1:10">
      <c r="A21" t="s">
        <v>18</v>
      </c>
      <c r="B21">
        <v>8</v>
      </c>
      <c r="C21">
        <v>4</v>
      </c>
      <c r="D21">
        <f t="shared" si="0"/>
        <v>8</v>
      </c>
      <c r="E21" t="s">
        <v>20</v>
      </c>
      <c r="F21">
        <v>8</v>
      </c>
      <c r="G21">
        <v>4</v>
      </c>
      <c r="H21">
        <v>1</v>
      </c>
      <c r="I21">
        <v>3</v>
      </c>
      <c r="J21" s="55">
        <v>736.197400808</v>
      </c>
    </row>
    <row r="22" spans="1:10">
      <c r="A22" t="s">
        <v>18</v>
      </c>
      <c r="B22">
        <v>8</v>
      </c>
      <c r="C22">
        <v>4</v>
      </c>
      <c r="D22">
        <f t="shared" si="0"/>
        <v>8</v>
      </c>
      <c r="E22" t="s">
        <v>20</v>
      </c>
      <c r="F22">
        <v>8</v>
      </c>
      <c r="G22">
        <v>4</v>
      </c>
      <c r="H22">
        <v>1</v>
      </c>
      <c r="I22">
        <v>3</v>
      </c>
      <c r="J22" s="55">
        <v>691.674695015</v>
      </c>
    </row>
    <row r="23" spans="1:10">
      <c r="A23" t="s">
        <v>18</v>
      </c>
      <c r="B23">
        <v>8</v>
      </c>
      <c r="C23">
        <v>4</v>
      </c>
      <c r="D23">
        <f t="shared" si="0"/>
        <v>8</v>
      </c>
      <c r="E23" t="s">
        <v>20</v>
      </c>
      <c r="F23">
        <v>8</v>
      </c>
      <c r="G23">
        <v>4</v>
      </c>
      <c r="H23">
        <v>1</v>
      </c>
      <c r="I23">
        <v>3</v>
      </c>
      <c r="J23" s="55">
        <v>691.32184195499997</v>
      </c>
    </row>
    <row r="24" spans="1:10">
      <c r="A24" t="s">
        <v>18</v>
      </c>
      <c r="B24">
        <v>8</v>
      </c>
      <c r="C24">
        <v>4</v>
      </c>
      <c r="D24">
        <f t="shared" si="0"/>
        <v>8</v>
      </c>
      <c r="E24" t="s">
        <v>20</v>
      </c>
      <c r="F24">
        <v>8</v>
      </c>
      <c r="G24">
        <v>4</v>
      </c>
      <c r="H24">
        <v>1</v>
      </c>
      <c r="I24">
        <v>3</v>
      </c>
      <c r="J24" s="55">
        <v>662.85133695599995</v>
      </c>
    </row>
    <row r="25" spans="1:10">
      <c r="A25" t="s">
        <v>18</v>
      </c>
      <c r="B25">
        <v>8</v>
      </c>
      <c r="C25">
        <v>4</v>
      </c>
      <c r="D25">
        <f t="shared" si="0"/>
        <v>8</v>
      </c>
      <c r="E25" t="s">
        <v>20</v>
      </c>
      <c r="F25">
        <v>8</v>
      </c>
      <c r="G25">
        <v>4</v>
      </c>
      <c r="H25">
        <v>1</v>
      </c>
      <c r="I25">
        <v>3</v>
      </c>
      <c r="J25" s="55">
        <v>677.42435908300001</v>
      </c>
    </row>
    <row r="26" spans="1:10">
      <c r="A26" t="s">
        <v>18</v>
      </c>
      <c r="B26">
        <v>8</v>
      </c>
      <c r="C26">
        <v>4</v>
      </c>
      <c r="D26">
        <f t="shared" si="0"/>
        <v>8</v>
      </c>
      <c r="E26" t="s">
        <v>20</v>
      </c>
      <c r="F26">
        <v>8</v>
      </c>
      <c r="G26">
        <v>4</v>
      </c>
      <c r="H26">
        <v>1</v>
      </c>
      <c r="I26">
        <v>3</v>
      </c>
      <c r="J26" s="55">
        <v>676.69090104099996</v>
      </c>
    </row>
    <row r="27" spans="1:10">
      <c r="A27" t="s">
        <v>18</v>
      </c>
      <c r="B27">
        <v>8</v>
      </c>
      <c r="C27">
        <v>4</v>
      </c>
      <c r="D27">
        <f t="shared" si="0"/>
        <v>8</v>
      </c>
      <c r="E27" t="s">
        <v>20</v>
      </c>
      <c r="F27">
        <v>8</v>
      </c>
      <c r="G27">
        <v>4</v>
      </c>
      <c r="H27">
        <v>1</v>
      </c>
      <c r="I27">
        <v>3</v>
      </c>
      <c r="J27" s="55">
        <v>691.62961697599997</v>
      </c>
    </row>
    <row r="28" spans="1:10">
      <c r="A28" t="s">
        <v>18</v>
      </c>
      <c r="B28">
        <v>8</v>
      </c>
      <c r="C28">
        <v>4</v>
      </c>
      <c r="D28">
        <f t="shared" si="0"/>
        <v>8</v>
      </c>
      <c r="E28" t="s">
        <v>20</v>
      </c>
      <c r="F28">
        <v>8</v>
      </c>
      <c r="G28">
        <v>4</v>
      </c>
      <c r="H28">
        <v>0</v>
      </c>
      <c r="I28">
        <v>4</v>
      </c>
      <c r="J28" s="55">
        <v>543.97266197199997</v>
      </c>
    </row>
    <row r="29" spans="1:10">
      <c r="A29" t="s">
        <v>18</v>
      </c>
      <c r="B29">
        <v>8</v>
      </c>
      <c r="C29">
        <v>4</v>
      </c>
      <c r="D29">
        <f t="shared" si="0"/>
        <v>8</v>
      </c>
      <c r="E29" t="s">
        <v>20</v>
      </c>
      <c r="F29">
        <v>8</v>
      </c>
      <c r="G29">
        <v>4</v>
      </c>
      <c r="H29">
        <v>0</v>
      </c>
      <c r="I29">
        <v>4</v>
      </c>
      <c r="J29" s="55">
        <v>866.94245719900005</v>
      </c>
    </row>
    <row r="30" spans="1:10">
      <c r="A30" t="s">
        <v>18</v>
      </c>
      <c r="B30">
        <v>8</v>
      </c>
      <c r="C30">
        <v>4</v>
      </c>
      <c r="D30">
        <f t="shared" si="0"/>
        <v>8</v>
      </c>
      <c r="E30" t="s">
        <v>20</v>
      </c>
      <c r="F30">
        <v>8</v>
      </c>
      <c r="G30">
        <v>4</v>
      </c>
      <c r="H30">
        <v>0</v>
      </c>
      <c r="I30">
        <v>4</v>
      </c>
      <c r="J30" s="55">
        <v>529.44632291799996</v>
      </c>
    </row>
    <row r="31" spans="1:10">
      <c r="A31" t="s">
        <v>18</v>
      </c>
      <c r="B31">
        <v>8</v>
      </c>
      <c r="C31">
        <v>4</v>
      </c>
      <c r="D31">
        <f t="shared" si="0"/>
        <v>8</v>
      </c>
      <c r="E31" t="s">
        <v>20</v>
      </c>
      <c r="F31">
        <v>8</v>
      </c>
      <c r="G31">
        <v>4</v>
      </c>
      <c r="H31">
        <v>0</v>
      </c>
      <c r="I31">
        <v>4</v>
      </c>
      <c r="J31" s="55">
        <v>543.98205781000001</v>
      </c>
    </row>
    <row r="32" spans="1:10">
      <c r="A32" t="s">
        <v>18</v>
      </c>
      <c r="B32">
        <v>8</v>
      </c>
      <c r="C32">
        <v>4</v>
      </c>
      <c r="D32">
        <f t="shared" si="0"/>
        <v>8</v>
      </c>
      <c r="E32" t="s">
        <v>20</v>
      </c>
      <c r="F32">
        <v>8</v>
      </c>
      <c r="G32">
        <v>4</v>
      </c>
      <c r="H32">
        <v>0</v>
      </c>
      <c r="I32">
        <v>4</v>
      </c>
      <c r="J32" s="55">
        <v>676.056340933</v>
      </c>
    </row>
    <row r="33" spans="1:10">
      <c r="A33" t="s">
        <v>18</v>
      </c>
      <c r="B33">
        <v>8</v>
      </c>
      <c r="C33">
        <v>4</v>
      </c>
      <c r="D33">
        <f t="shared" si="0"/>
        <v>8</v>
      </c>
      <c r="E33" t="s">
        <v>20</v>
      </c>
      <c r="F33">
        <v>8</v>
      </c>
      <c r="G33">
        <v>4</v>
      </c>
      <c r="H33">
        <v>0</v>
      </c>
      <c r="I33">
        <v>4</v>
      </c>
      <c r="J33" s="55">
        <v>735.39046001400004</v>
      </c>
    </row>
    <row r="58" spans="1:3">
      <c r="B58" t="s">
        <v>1</v>
      </c>
      <c r="C58" t="s">
        <v>2</v>
      </c>
    </row>
    <row r="59" spans="1:3">
      <c r="A59" s="58" t="s">
        <v>4</v>
      </c>
      <c r="B59" s="55">
        <f>J12</f>
        <v>1027.9399099300001</v>
      </c>
      <c r="C59">
        <f>STDEV(J12:J17)</f>
        <v>38.159650706659498</v>
      </c>
    </row>
    <row r="60" spans="1:3">
      <c r="A60" t="s">
        <v>5</v>
      </c>
      <c r="B60" s="55">
        <f>J10</f>
        <v>1050.4892129899999</v>
      </c>
      <c r="C60">
        <v>0</v>
      </c>
    </row>
    <row r="61" spans="1:3" ht="26">
      <c r="A61" s="52" t="s">
        <v>9</v>
      </c>
      <c r="B61" s="55">
        <f>J9</f>
        <v>1051.7398700700001</v>
      </c>
      <c r="C61">
        <v>0</v>
      </c>
    </row>
    <row r="62" spans="1:3" ht="26">
      <c r="A62" s="52" t="s">
        <v>10</v>
      </c>
      <c r="B62" s="55">
        <f>AVERAGE(J28:J31)</f>
        <v>621.08587497474991</v>
      </c>
      <c r="C62">
        <f>STDEV(J28:J31)</f>
        <v>164.04746545348206</v>
      </c>
    </row>
    <row r="63" spans="1:3" ht="39">
      <c r="A63" s="52" t="s">
        <v>11</v>
      </c>
      <c r="B63" s="55">
        <f>AVERAGE(J19:J27)</f>
        <v>688.64166519366654</v>
      </c>
      <c r="C63" s="55">
        <f>STDEV(J19:J27)</f>
        <v>20.480758532664797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ignoredErrors>
    <ignoredError sqref="B63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63</v>
      </c>
    </row>
    <row r="2" spans="1:12">
      <c r="A2" t="s">
        <v>62</v>
      </c>
    </row>
    <row r="5" spans="1:12" s="54" customFormat="1" ht="39">
      <c r="A5" s="54" t="s">
        <v>51</v>
      </c>
      <c r="B5" s="54" t="s">
        <v>52</v>
      </c>
      <c r="C5" s="54" t="s">
        <v>53</v>
      </c>
      <c r="D5" s="54" t="s">
        <v>54</v>
      </c>
      <c r="E5" s="54" t="s">
        <v>55</v>
      </c>
      <c r="F5" s="54" t="s">
        <v>56</v>
      </c>
      <c r="G5" s="54" t="s">
        <v>58</v>
      </c>
      <c r="H5" s="54" t="s">
        <v>57</v>
      </c>
      <c r="I5" s="54" t="s">
        <v>59</v>
      </c>
      <c r="J5" s="54" t="s">
        <v>60</v>
      </c>
      <c r="K5" s="54" t="s">
        <v>61</v>
      </c>
      <c r="L5" s="54" t="s">
        <v>124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125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125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125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110</v>
      </c>
      <c r="B3" s="11" t="s">
        <v>111</v>
      </c>
      <c r="C3" s="12"/>
      <c r="D3" s="12"/>
      <c r="E3" s="12"/>
      <c r="F3" s="12"/>
      <c r="G3" s="12"/>
      <c r="H3" s="12"/>
      <c r="I3" s="13"/>
    </row>
    <row r="4" spans="1:9">
      <c r="A4" s="11" t="s">
        <v>112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113</v>
      </c>
    </row>
    <row r="5" spans="1:9">
      <c r="A5" s="10" t="s">
        <v>114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115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89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116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117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108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106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2009-11-14T18:30:22Z</dcterms:modified>
</cp:coreProperties>
</file>