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0" windowWidth="33600" windowHeight="18960" tabRatio="500" activeTab="4"/>
  </bookViews>
  <sheets>
    <sheet name="File Transfer" sheetId="1" r:id="rId1"/>
    <sheet name="SubJob Throughput" sheetId="2" r:id="rId2"/>
    <sheet name="TROY" sheetId="3" r:id="rId3"/>
    <sheet name="Sheet-louie" sheetId="4" r:id="rId4"/>
    <sheet name="Sheet_oliver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4" i="5" l="1"/>
  <c r="N34" i="5"/>
  <c r="O33" i="5"/>
  <c r="N33" i="5"/>
  <c r="O32" i="5"/>
  <c r="N32" i="5"/>
  <c r="M34" i="5"/>
  <c r="L34" i="5"/>
  <c r="M33" i="5"/>
  <c r="L33" i="5"/>
  <c r="M32" i="5"/>
  <c r="K32" i="5"/>
  <c r="K33" i="5"/>
  <c r="J33" i="5"/>
  <c r="K34" i="5"/>
  <c r="J34" i="5"/>
  <c r="I34" i="5"/>
  <c r="H34" i="5"/>
  <c r="I33" i="5"/>
  <c r="I32" i="5"/>
  <c r="L32" i="5"/>
  <c r="J32" i="5"/>
  <c r="H33" i="5"/>
  <c r="H32" i="5"/>
  <c r="P6" i="5"/>
  <c r="Q13" i="5"/>
  <c r="Q22" i="5"/>
  <c r="Q21" i="5"/>
  <c r="Q20" i="5"/>
  <c r="Q15" i="5"/>
  <c r="Q14" i="5"/>
  <c r="Q8" i="5"/>
  <c r="Q7" i="5"/>
  <c r="Q6" i="5"/>
  <c r="P22" i="5"/>
  <c r="P21" i="5"/>
  <c r="P20" i="5"/>
  <c r="P15" i="5"/>
  <c r="P14" i="5"/>
  <c r="P13" i="5"/>
  <c r="P8" i="5"/>
  <c r="P7" i="5"/>
  <c r="F7" i="1"/>
  <c r="E7" i="1"/>
  <c r="C7" i="1"/>
  <c r="F4" i="1"/>
  <c r="F5" i="1"/>
  <c r="F6" i="1"/>
  <c r="F3" i="1"/>
  <c r="E5" i="1"/>
  <c r="E6" i="1"/>
  <c r="E4" i="1"/>
  <c r="C5" i="1"/>
  <c r="C4" i="1"/>
  <c r="C6" i="1"/>
  <c r="E3" i="1"/>
  <c r="C3" i="1"/>
</calcChain>
</file>

<file path=xl/sharedStrings.xml><?xml version="1.0" encoding="utf-8"?>
<sst xmlns="http://schemas.openxmlformats.org/spreadsheetml/2006/main" count="224" uniqueCount="62">
  <si>
    <t>Throughput (in MB/s)</t>
  </si>
  <si>
    <t>GridFTP</t>
  </si>
  <si>
    <t>File Size (in byte)</t>
  </si>
  <si>
    <t>Diane</t>
  </si>
  <si>
    <t xml:space="preserve">Transfer Time
</t>
  </si>
  <si>
    <t>Resources</t>
  </si>
  <si>
    <t>Cyder - Oliver</t>
  </si>
  <si>
    <t>Oliver - QB (work)</t>
  </si>
  <si>
    <t>Oliver - QB (home)</t>
  </si>
  <si>
    <t>Percent of GridFTP performance</t>
  </si>
  <si>
    <t>Number of tasks</t>
  </si>
  <si>
    <t>Number of threads per task</t>
  </si>
  <si>
    <t>Machine</t>
  </si>
  <si>
    <t>painter</t>
  </si>
  <si>
    <t>Type</t>
  </si>
  <si>
    <t>matching</t>
  </si>
  <si>
    <t>Backend</t>
  </si>
  <si>
    <t>BJ-SAGA</t>
  </si>
  <si>
    <t>BJ-Diane</t>
  </si>
  <si>
    <t>BJ-SAGA, BJ-Diane</t>
  </si>
  <si>
    <t>Number of cores</t>
  </si>
  <si>
    <t>TTC(only matching)</t>
  </si>
  <si>
    <t>error with four workers per node</t>
  </si>
  <si>
    <t>4, 4</t>
  </si>
  <si>
    <t>qb</t>
  </si>
  <si>
    <t>4,4</t>
  </si>
  <si>
    <t>real time</t>
  </si>
  <si>
    <t xml:space="preserve">12m11.266s
</t>
  </si>
  <si>
    <t>8m17.946s</t>
  </si>
  <si>
    <t>tasks/node</t>
  </si>
  <si>
    <t>10m17.069s</t>
  </si>
  <si>
    <t>Tasks/node</t>
  </si>
  <si>
    <t>qwait time</t>
  </si>
  <si>
    <t>louie</t>
  </si>
  <si>
    <t xml:space="preserve">Time diff between DARE launch and bfast job start </t>
  </si>
  <si>
    <t>actual bfast run time</t>
  </si>
  <si>
    <t>DARE all tasks run time</t>
  </si>
  <si>
    <t>Total time</t>
  </si>
  <si>
    <t>~90</t>
  </si>
  <si>
    <t>~420</t>
  </si>
  <si>
    <t>~30</t>
  </si>
  <si>
    <t>~80</t>
  </si>
  <si>
    <t>~10</t>
  </si>
  <si>
    <t>Qwait time for one diane agent was different</t>
  </si>
  <si>
    <t>~120</t>
  </si>
  <si>
    <t>~480</t>
  </si>
  <si>
    <t>~60</t>
  </si>
  <si>
    <t>~150</t>
  </si>
  <si>
    <t>qwait time, bj-agent startup, co-ordination</t>
  </si>
  <si>
    <t>DARE-start time</t>
  </si>
  <si>
    <t>bfast kernel start time</t>
  </si>
  <si>
    <t>all times in sec</t>
  </si>
  <si>
    <t>Number of cores(Nodes)</t>
  </si>
  <si>
    <t>16(4)</t>
  </si>
  <si>
    <t>earliest</t>
  </si>
  <si>
    <t>bfast kernel endtime</t>
  </si>
  <si>
    <t>AVG times</t>
  </si>
  <si>
    <t>std-dev Column H</t>
  </si>
  <si>
    <t>std-dev Column J</t>
  </si>
  <si>
    <t>std-dev Column L</t>
  </si>
  <si>
    <t>std-dev Column N</t>
  </si>
  <si>
    <t xml:space="preserve">Time diff between DARE launch and first bfast job start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</si>
</sst>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:ss.0;@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rgb="FF1F497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140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vertical="top" wrapText="1"/>
    </xf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center" vertical="top" wrapText="1"/>
    </xf>
    <xf numFmtId="47" fontId="0" fillId="0" borderId="0" xfId="0" applyNumberFormat="1"/>
    <xf numFmtId="9" fontId="0" fillId="0" borderId="0" xfId="1" applyFont="1"/>
    <xf numFmtId="0" fontId="5" fillId="0" borderId="1" xfId="26" applyAlignment="1">
      <alignment wrapText="1"/>
    </xf>
    <xf numFmtId="0" fontId="5" fillId="0" borderId="0" xfId="26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6" fillId="0" borderId="0" xfId="0" applyFont="1"/>
    <xf numFmtId="21" fontId="0" fillId="0" borderId="0" xfId="0" applyNumberFormat="1"/>
    <xf numFmtId="0" fontId="7" fillId="0" borderId="2" xfId="77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19" fontId="0" fillId="0" borderId="0" xfId="0" applyNumberFormat="1" applyAlignment="1">
      <alignment horizontal="right"/>
    </xf>
    <xf numFmtId="0" fontId="8" fillId="0" borderId="0" xfId="0" applyFont="1" applyAlignment="1">
      <alignment wrapText="1"/>
    </xf>
  </cellXfs>
  <cellStyles count="14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Heading 1" xfId="26" builtinId="16"/>
    <cellStyle name="Heading 2" xfId="77" builtinId="17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16" sqref="F16"/>
    </sheetView>
  </sheetViews>
  <sheetFormatPr baseColWidth="10" defaultRowHeight="15" x14ac:dyDescent="0"/>
  <cols>
    <col min="1" max="1" width="15" customWidth="1"/>
    <col min="2" max="2" width="12.6640625" bestFit="1" customWidth="1"/>
    <col min="3" max="3" width="11.6640625" customWidth="1"/>
    <col min="6" max="6" width="13.33203125" customWidth="1"/>
    <col min="7" max="7" width="12.33203125" bestFit="1" customWidth="1"/>
  </cols>
  <sheetData>
    <row r="1" spans="1:7">
      <c r="B1" s="14" t="s">
        <v>3</v>
      </c>
      <c r="C1" s="14"/>
      <c r="D1" s="15" t="s">
        <v>1</v>
      </c>
      <c r="E1" s="15"/>
      <c r="F1" s="4"/>
    </row>
    <row r="2" spans="1:7" ht="45">
      <c r="A2" s="1" t="s">
        <v>2</v>
      </c>
      <c r="B2" s="1" t="s">
        <v>4</v>
      </c>
      <c r="C2" s="1" t="s">
        <v>0</v>
      </c>
      <c r="D2" s="1" t="s">
        <v>4</v>
      </c>
      <c r="E2" s="1" t="s">
        <v>0</v>
      </c>
      <c r="F2" s="1" t="s">
        <v>9</v>
      </c>
      <c r="G2" s="1" t="s">
        <v>5</v>
      </c>
    </row>
    <row r="3" spans="1:7">
      <c r="A3">
        <v>1199079042</v>
      </c>
      <c r="B3" s="2">
        <v>1.1403819444444445E-3</v>
      </c>
      <c r="C3" s="3">
        <f>($A3/1024/1024)/(B3*24*60*60)</f>
        <v>11.606033611387623</v>
      </c>
      <c r="D3" s="5">
        <v>9.6579861111111096E-4</v>
      </c>
      <c r="E3" s="3">
        <f>($A3/1024/1024)/(D3*24*60*60)</f>
        <v>13.704007258630369</v>
      </c>
      <c r="F3" s="6">
        <f>C3/E3</f>
        <v>0.84690801692902595</v>
      </c>
      <c r="G3" t="s">
        <v>6</v>
      </c>
    </row>
    <row r="4" spans="1:7">
      <c r="A4">
        <v>1199079042</v>
      </c>
      <c r="B4" s="5">
        <v>1.0543634259259258E-3</v>
      </c>
      <c r="C4" s="3">
        <f t="shared" ref="C4:C7" si="0">($A4/1024/1024)/(B4*24*60*60)</f>
        <v>12.552892913009334</v>
      </c>
      <c r="D4" s="5">
        <v>2.5984953703703706E-4</v>
      </c>
      <c r="E4" s="3">
        <f>($A4/1024/1024)/(D4*24*60*60)</f>
        <v>50.934518983404352</v>
      </c>
      <c r="F4" s="6">
        <f t="shared" ref="F4:F7" si="1">C4/E4</f>
        <v>0.24645158457468416</v>
      </c>
      <c r="G4" t="s">
        <v>8</v>
      </c>
    </row>
    <row r="5" spans="1:7">
      <c r="A5">
        <v>1199079042</v>
      </c>
      <c r="B5" s="5">
        <v>1.0416666666666667E-3</v>
      </c>
      <c r="C5" s="3">
        <f t="shared" si="0"/>
        <v>12.705898729960124</v>
      </c>
      <c r="D5" s="5">
        <v>2.54537037037037E-4</v>
      </c>
      <c r="E5" s="3">
        <f t="shared" ref="E5:E7" si="2">($A5/1024/1024)/(D5*24*60*60)</f>
        <v>51.997584835231507</v>
      </c>
      <c r="F5" s="6">
        <f t="shared" si="1"/>
        <v>0.24435555555555552</v>
      </c>
      <c r="G5" t="s">
        <v>8</v>
      </c>
    </row>
    <row r="6" spans="1:7">
      <c r="A6">
        <v>1199079042</v>
      </c>
      <c r="B6" s="5">
        <v>9.5180555555555556E-4</v>
      </c>
      <c r="C6" s="3">
        <f t="shared" si="0"/>
        <v>13.905477962162692</v>
      </c>
      <c r="D6" s="5">
        <v>1.7192129629629629E-4</v>
      </c>
      <c r="E6" s="3">
        <f t="shared" si="2"/>
        <v>76.984710225960086</v>
      </c>
      <c r="F6" s="6">
        <f t="shared" si="1"/>
        <v>0.18062648961525365</v>
      </c>
      <c r="G6" t="s">
        <v>7</v>
      </c>
    </row>
    <row r="7" spans="1:7">
      <c r="A7">
        <v>1199079042</v>
      </c>
      <c r="B7" s="5">
        <v>9.5292824074074073E-4</v>
      </c>
      <c r="C7" s="3">
        <f t="shared" si="0"/>
        <v>13.889095328682437</v>
      </c>
      <c r="D7" s="5">
        <v>1.5527777777777778E-4</v>
      </c>
      <c r="E7" s="3">
        <f t="shared" si="2"/>
        <v>85.236351050716394</v>
      </c>
      <c r="F7" s="6">
        <f t="shared" si="1"/>
        <v>0.16294802812966852</v>
      </c>
      <c r="G7" t="s">
        <v>7</v>
      </c>
    </row>
  </sheetData>
  <mergeCells count="2">
    <mergeCell ref="B1:C1"/>
    <mergeCell ref="D1:E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K28"/>
  <sheetViews>
    <sheetView topLeftCell="A23" workbookViewId="0">
      <selection activeCell="B34" sqref="B34:J37"/>
    </sheetView>
  </sheetViews>
  <sheetFormatPr baseColWidth="10" defaultRowHeight="15" x14ac:dyDescent="0"/>
  <cols>
    <col min="2" max="2" width="18.83203125" customWidth="1"/>
    <col min="5" max="5" width="12.33203125" customWidth="1"/>
    <col min="8" max="8" width="15.33203125" customWidth="1"/>
    <col min="10" max="10" width="15" customWidth="1"/>
  </cols>
  <sheetData>
    <row r="6" spans="1:11" s="7" customFormat="1" ht="58" thickBot="1">
      <c r="B6" s="7" t="s">
        <v>16</v>
      </c>
      <c r="C6" s="7" t="s">
        <v>10</v>
      </c>
      <c r="D6" s="7" t="s">
        <v>20</v>
      </c>
      <c r="E6" s="7" t="s">
        <v>11</v>
      </c>
      <c r="F6" s="7" t="s">
        <v>12</v>
      </c>
      <c r="G6" s="7" t="s">
        <v>14</v>
      </c>
      <c r="H6" s="7" t="s">
        <v>21</v>
      </c>
    </row>
    <row r="7" spans="1:11" ht="16" thickTop="1">
      <c r="B7" t="s">
        <v>17</v>
      </c>
      <c r="C7">
        <v>8</v>
      </c>
      <c r="D7">
        <v>16</v>
      </c>
      <c r="E7">
        <v>2</v>
      </c>
      <c r="F7" t="s">
        <v>13</v>
      </c>
      <c r="G7" t="s">
        <v>15</v>
      </c>
      <c r="H7">
        <v>529</v>
      </c>
    </row>
    <row r="8" spans="1:11">
      <c r="B8" t="s">
        <v>18</v>
      </c>
      <c r="C8">
        <v>8</v>
      </c>
      <c r="D8">
        <v>16</v>
      </c>
      <c r="E8">
        <v>2</v>
      </c>
      <c r="F8" t="s">
        <v>13</v>
      </c>
      <c r="G8" t="s">
        <v>15</v>
      </c>
      <c r="H8">
        <v>941</v>
      </c>
      <c r="K8" t="s">
        <v>22</v>
      </c>
    </row>
    <row r="9" spans="1:11">
      <c r="B9" t="s">
        <v>19</v>
      </c>
      <c r="C9">
        <v>8</v>
      </c>
      <c r="D9">
        <v>16</v>
      </c>
      <c r="E9">
        <v>2</v>
      </c>
      <c r="F9" t="s">
        <v>13</v>
      </c>
      <c r="G9" t="s">
        <v>15</v>
      </c>
    </row>
    <row r="16" spans="1:11" ht="58" thickBot="1">
      <c r="A16" s="7"/>
      <c r="B16" s="7" t="s">
        <v>16</v>
      </c>
      <c r="C16" s="7" t="s">
        <v>10</v>
      </c>
      <c r="D16" s="7" t="s">
        <v>20</v>
      </c>
      <c r="E16" s="7" t="s">
        <v>11</v>
      </c>
      <c r="F16" s="7" t="s">
        <v>12</v>
      </c>
      <c r="G16" s="7" t="s">
        <v>14</v>
      </c>
      <c r="H16" s="7" t="s">
        <v>21</v>
      </c>
      <c r="K16" s="8" t="s">
        <v>29</v>
      </c>
    </row>
    <row r="17" spans="2:11" ht="16" thickTop="1">
      <c r="B17" t="s">
        <v>17</v>
      </c>
      <c r="C17">
        <v>8</v>
      </c>
      <c r="D17">
        <v>16</v>
      </c>
      <c r="E17">
        <v>2</v>
      </c>
      <c r="F17" t="s">
        <v>13</v>
      </c>
      <c r="G17" t="s">
        <v>15</v>
      </c>
      <c r="H17">
        <v>529</v>
      </c>
      <c r="K17">
        <v>2</v>
      </c>
    </row>
    <row r="18" spans="2:11">
      <c r="B18" t="s">
        <v>18</v>
      </c>
      <c r="C18">
        <v>8</v>
      </c>
      <c r="D18">
        <v>16</v>
      </c>
      <c r="E18">
        <v>2</v>
      </c>
      <c r="F18" t="s">
        <v>13</v>
      </c>
      <c r="G18" t="s">
        <v>15</v>
      </c>
      <c r="H18">
        <v>542</v>
      </c>
      <c r="K18">
        <v>2</v>
      </c>
    </row>
    <row r="19" spans="2:11">
      <c r="B19" t="s">
        <v>19</v>
      </c>
      <c r="C19" t="s">
        <v>25</v>
      </c>
      <c r="D19">
        <v>16</v>
      </c>
      <c r="E19">
        <v>2</v>
      </c>
      <c r="F19" t="s">
        <v>13</v>
      </c>
      <c r="G19" t="s">
        <v>15</v>
      </c>
      <c r="H19">
        <v>545</v>
      </c>
      <c r="K19">
        <v>2</v>
      </c>
    </row>
    <row r="25" spans="2:11" ht="58" thickBot="1">
      <c r="B25" s="7" t="s">
        <v>16</v>
      </c>
      <c r="C25" s="7" t="s">
        <v>10</v>
      </c>
      <c r="D25" s="7" t="s">
        <v>20</v>
      </c>
      <c r="E25" s="7" t="s">
        <v>11</v>
      </c>
      <c r="F25" s="7" t="s">
        <v>12</v>
      </c>
      <c r="G25" s="7" t="s">
        <v>14</v>
      </c>
      <c r="H25" s="7" t="s">
        <v>21</v>
      </c>
      <c r="J25" s="8" t="s">
        <v>26</v>
      </c>
      <c r="K25" s="8" t="s">
        <v>29</v>
      </c>
    </row>
    <row r="26" spans="2:11" ht="16" thickTop="1">
      <c r="B26" t="s">
        <v>17</v>
      </c>
      <c r="C26">
        <v>8</v>
      </c>
      <c r="D26">
        <v>16</v>
      </c>
      <c r="E26">
        <v>2</v>
      </c>
      <c r="F26" t="s">
        <v>24</v>
      </c>
      <c r="G26" t="s">
        <v>15</v>
      </c>
      <c r="H26">
        <v>494</v>
      </c>
      <c r="J26" t="s">
        <v>28</v>
      </c>
      <c r="K26">
        <v>4</v>
      </c>
    </row>
    <row r="27" spans="2:11" ht="30">
      <c r="B27" t="s">
        <v>18</v>
      </c>
      <c r="C27">
        <v>8</v>
      </c>
      <c r="D27">
        <v>16</v>
      </c>
      <c r="E27">
        <v>2</v>
      </c>
      <c r="F27" t="s">
        <v>24</v>
      </c>
      <c r="G27" t="s">
        <v>15</v>
      </c>
      <c r="H27">
        <v>485</v>
      </c>
      <c r="J27" s="9" t="s">
        <v>27</v>
      </c>
      <c r="K27">
        <v>4</v>
      </c>
    </row>
    <row r="28" spans="2:11">
      <c r="B28" t="s">
        <v>19</v>
      </c>
      <c r="C28" t="s">
        <v>23</v>
      </c>
      <c r="D28">
        <v>16</v>
      </c>
      <c r="E28">
        <v>2</v>
      </c>
      <c r="F28" t="s">
        <v>24</v>
      </c>
      <c r="G28" t="s">
        <v>15</v>
      </c>
      <c r="H28">
        <v>521</v>
      </c>
      <c r="J28" t="s">
        <v>30</v>
      </c>
      <c r="K28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0"/>
  <sheetViews>
    <sheetView workbookViewId="0">
      <selection activeCell="A4" sqref="A4:XFD6"/>
    </sheetView>
  </sheetViews>
  <sheetFormatPr baseColWidth="10" defaultRowHeight="15" x14ac:dyDescent="0"/>
  <cols>
    <col min="8" max="8" width="18.5" customWidth="1"/>
    <col min="9" max="9" width="13.5" customWidth="1"/>
    <col min="10" max="10" width="32.83203125" customWidth="1"/>
    <col min="11" max="11" width="16.33203125" customWidth="1"/>
    <col min="12" max="12" width="16.5" customWidth="1"/>
    <col min="14" max="14" width="16.1640625" customWidth="1"/>
  </cols>
  <sheetData>
    <row r="3" spans="1:12" ht="77" thickBot="1">
      <c r="A3" s="7" t="s">
        <v>16</v>
      </c>
      <c r="B3" s="7" t="s">
        <v>10</v>
      </c>
      <c r="C3" s="7" t="s">
        <v>20</v>
      </c>
      <c r="D3" s="7" t="s">
        <v>11</v>
      </c>
      <c r="E3" s="7" t="s">
        <v>12</v>
      </c>
      <c r="F3" s="7" t="s">
        <v>14</v>
      </c>
      <c r="G3" s="8" t="s">
        <v>31</v>
      </c>
      <c r="H3" s="7" t="s">
        <v>36</v>
      </c>
      <c r="I3" s="8" t="s">
        <v>32</v>
      </c>
      <c r="J3" s="8" t="s">
        <v>34</v>
      </c>
      <c r="K3" s="8" t="s">
        <v>35</v>
      </c>
      <c r="L3" s="8" t="s">
        <v>37</v>
      </c>
    </row>
    <row r="4" spans="1:12" ht="16" thickTop="1">
      <c r="A4" t="s">
        <v>17</v>
      </c>
      <c r="B4">
        <v>8</v>
      </c>
      <c r="C4">
        <v>16</v>
      </c>
      <c r="D4">
        <v>2</v>
      </c>
      <c r="E4" t="s">
        <v>33</v>
      </c>
      <c r="F4" t="s">
        <v>15</v>
      </c>
      <c r="G4">
        <v>2</v>
      </c>
      <c r="H4">
        <v>509.3</v>
      </c>
      <c r="J4" t="s">
        <v>38</v>
      </c>
      <c r="K4" t="s">
        <v>39</v>
      </c>
      <c r="L4" s="9">
        <v>513.12900000000002</v>
      </c>
    </row>
    <row r="5" spans="1:12">
      <c r="A5" t="s">
        <v>18</v>
      </c>
      <c r="B5">
        <v>8</v>
      </c>
      <c r="C5">
        <v>16</v>
      </c>
      <c r="D5">
        <v>2</v>
      </c>
      <c r="E5" t="s">
        <v>33</v>
      </c>
      <c r="F5" t="s">
        <v>15</v>
      </c>
      <c r="G5">
        <v>2</v>
      </c>
      <c r="H5">
        <v>620</v>
      </c>
      <c r="J5" t="s">
        <v>44</v>
      </c>
      <c r="K5" t="s">
        <v>45</v>
      </c>
      <c r="L5">
        <v>641.20000000000005</v>
      </c>
    </row>
    <row r="6" spans="1:12">
      <c r="A6" t="s">
        <v>19</v>
      </c>
      <c r="B6" t="s">
        <v>25</v>
      </c>
      <c r="C6">
        <v>16</v>
      </c>
      <c r="D6">
        <v>2</v>
      </c>
      <c r="E6" t="s">
        <v>33</v>
      </c>
      <c r="F6" t="s">
        <v>15</v>
      </c>
      <c r="G6">
        <v>2</v>
      </c>
      <c r="H6">
        <v>592</v>
      </c>
      <c r="L6" s="9">
        <v>612.11800000000005</v>
      </c>
    </row>
    <row r="7" spans="1:12">
      <c r="E7" s="10"/>
    </row>
    <row r="13" spans="1:12">
      <c r="A13" t="s">
        <v>17</v>
      </c>
      <c r="B13">
        <v>8</v>
      </c>
      <c r="C13">
        <v>16</v>
      </c>
      <c r="D13">
        <v>2</v>
      </c>
      <c r="E13" t="s">
        <v>33</v>
      </c>
      <c r="F13" t="s">
        <v>15</v>
      </c>
      <c r="G13">
        <v>2</v>
      </c>
      <c r="H13">
        <v>564</v>
      </c>
      <c r="J13" t="s">
        <v>40</v>
      </c>
      <c r="K13" t="s">
        <v>39</v>
      </c>
      <c r="L13">
        <v>568</v>
      </c>
    </row>
    <row r="14" spans="1:12">
      <c r="A14" t="s">
        <v>18</v>
      </c>
      <c r="B14">
        <v>8</v>
      </c>
      <c r="C14">
        <v>16</v>
      </c>
      <c r="D14">
        <v>2</v>
      </c>
      <c r="E14" t="s">
        <v>33</v>
      </c>
      <c r="F14" t="s">
        <v>15</v>
      </c>
      <c r="G14">
        <v>2</v>
      </c>
      <c r="H14">
        <v>565.5</v>
      </c>
      <c r="J14" t="s">
        <v>46</v>
      </c>
      <c r="K14" t="s">
        <v>45</v>
      </c>
      <c r="L14">
        <v>591.10699999999997</v>
      </c>
    </row>
    <row r="15" spans="1:12">
      <c r="A15" t="s">
        <v>19</v>
      </c>
      <c r="B15" t="s">
        <v>25</v>
      </c>
      <c r="C15">
        <v>16</v>
      </c>
      <c r="D15">
        <v>2</v>
      </c>
      <c r="E15" t="s">
        <v>33</v>
      </c>
      <c r="F15" t="s">
        <v>15</v>
      </c>
      <c r="G15">
        <v>2</v>
      </c>
    </row>
    <row r="18" spans="1:14">
      <c r="A18" s="11" t="s">
        <v>17</v>
      </c>
      <c r="B18" s="11">
        <v>8</v>
      </c>
      <c r="C18" s="11">
        <v>16</v>
      </c>
      <c r="D18" s="11">
        <v>2</v>
      </c>
      <c r="E18" s="11" t="s">
        <v>33</v>
      </c>
      <c r="F18" s="11" t="s">
        <v>15</v>
      </c>
      <c r="G18" s="11">
        <v>2</v>
      </c>
      <c r="H18" s="11">
        <v>544.6</v>
      </c>
      <c r="J18" t="s">
        <v>41</v>
      </c>
      <c r="K18" t="s">
        <v>39</v>
      </c>
      <c r="L18">
        <v>547.95100000000002</v>
      </c>
    </row>
    <row r="19" spans="1:14">
      <c r="A19" s="11" t="s">
        <v>18</v>
      </c>
      <c r="B19" s="11">
        <v>8</v>
      </c>
      <c r="C19" s="11">
        <v>16</v>
      </c>
      <c r="D19" s="11">
        <v>2</v>
      </c>
      <c r="E19" s="11" t="s">
        <v>33</v>
      </c>
      <c r="F19" s="11" t="s">
        <v>15</v>
      </c>
      <c r="G19" s="11">
        <v>2</v>
      </c>
      <c r="H19">
        <v>650</v>
      </c>
      <c r="J19" t="s">
        <v>47</v>
      </c>
      <c r="L19">
        <v>671.31399999999996</v>
      </c>
    </row>
    <row r="20" spans="1:14">
      <c r="A20" s="11" t="s">
        <v>19</v>
      </c>
      <c r="B20" s="11" t="s">
        <v>25</v>
      </c>
      <c r="C20" s="11">
        <v>16</v>
      </c>
      <c r="D20" s="11">
        <v>2</v>
      </c>
      <c r="E20" s="11" t="s">
        <v>33</v>
      </c>
      <c r="F20" s="11" t="s">
        <v>15</v>
      </c>
      <c r="G20" s="11">
        <v>2</v>
      </c>
    </row>
    <row r="24" spans="1:14">
      <c r="A24" t="s">
        <v>17</v>
      </c>
      <c r="B24">
        <v>8</v>
      </c>
      <c r="C24">
        <v>16</v>
      </c>
      <c r="D24">
        <v>2</v>
      </c>
      <c r="E24" t="s">
        <v>33</v>
      </c>
      <c r="F24" t="s">
        <v>15</v>
      </c>
      <c r="G24">
        <v>2</v>
      </c>
      <c r="H24">
        <v>478.8</v>
      </c>
      <c r="J24" t="s">
        <v>42</v>
      </c>
      <c r="K24" t="s">
        <v>39</v>
      </c>
      <c r="L24">
        <v>482</v>
      </c>
    </row>
    <row r="25" spans="1:14">
      <c r="A25" t="s">
        <v>18</v>
      </c>
      <c r="B25">
        <v>8</v>
      </c>
      <c r="C25">
        <v>16</v>
      </c>
      <c r="D25">
        <v>2</v>
      </c>
      <c r="E25" t="s">
        <v>33</v>
      </c>
      <c r="F25" t="s">
        <v>15</v>
      </c>
      <c r="G25">
        <v>2</v>
      </c>
      <c r="L25" s="9"/>
    </row>
    <row r="26" spans="1:14">
      <c r="A26" t="s">
        <v>19</v>
      </c>
      <c r="B26" t="s">
        <v>25</v>
      </c>
      <c r="C26">
        <v>16</v>
      </c>
      <c r="D26">
        <v>2</v>
      </c>
      <c r="E26" t="s">
        <v>33</v>
      </c>
      <c r="F26" t="s">
        <v>15</v>
      </c>
      <c r="G26">
        <v>2</v>
      </c>
    </row>
    <row r="30" spans="1:14">
      <c r="A30" t="s">
        <v>18</v>
      </c>
      <c r="B30">
        <v>8</v>
      </c>
      <c r="C30">
        <v>16</v>
      </c>
      <c r="D30">
        <v>2</v>
      </c>
      <c r="E30" t="s">
        <v>33</v>
      </c>
      <c r="F30" t="s">
        <v>15</v>
      </c>
      <c r="G30">
        <v>2</v>
      </c>
      <c r="H30">
        <v>916</v>
      </c>
      <c r="L30" s="9">
        <v>936.49199999999996</v>
      </c>
      <c r="N30" t="s">
        <v>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topLeftCell="A8" workbookViewId="0">
      <selection activeCell="I30" sqref="I30"/>
    </sheetView>
  </sheetViews>
  <sheetFormatPr baseColWidth="10" defaultRowHeight="15" x14ac:dyDescent="0"/>
  <cols>
    <col min="1" max="1" width="16.5" customWidth="1"/>
    <col min="2" max="2" width="10" customWidth="1"/>
    <col min="3" max="3" width="16.33203125" customWidth="1"/>
    <col min="4" max="4" width="13.83203125" customWidth="1"/>
    <col min="7" max="7" width="8.83203125" customWidth="1"/>
    <col min="8" max="8" width="16.83203125" customWidth="1"/>
    <col min="9" max="9" width="28.83203125" customWidth="1"/>
    <col min="10" max="10" width="29.5" customWidth="1"/>
    <col min="11" max="11" width="12.33203125" customWidth="1"/>
    <col min="12" max="12" width="14.1640625" customWidth="1"/>
    <col min="15" max="15" width="13.5" customWidth="1"/>
    <col min="16" max="16" width="16" customWidth="1"/>
  </cols>
  <sheetData>
    <row r="1" spans="1:17">
      <c r="F1" t="s">
        <v>51</v>
      </c>
    </row>
    <row r="3" spans="1:17" ht="38">
      <c r="I3" s="8" t="s">
        <v>48</v>
      </c>
    </row>
    <row r="4" spans="1:17" ht="58" thickBot="1">
      <c r="A4" s="7" t="s">
        <v>16</v>
      </c>
      <c r="B4" s="7" t="s">
        <v>10</v>
      </c>
      <c r="C4" s="7" t="s">
        <v>52</v>
      </c>
      <c r="D4" s="7" t="s">
        <v>11</v>
      </c>
      <c r="E4" s="7" t="s">
        <v>12</v>
      </c>
      <c r="F4" s="7" t="s">
        <v>14</v>
      </c>
      <c r="G4" s="8" t="s">
        <v>31</v>
      </c>
      <c r="H4" s="7" t="s">
        <v>36</v>
      </c>
      <c r="I4" s="8" t="s">
        <v>61</v>
      </c>
      <c r="J4" s="8" t="s">
        <v>35</v>
      </c>
      <c r="K4" s="8" t="s">
        <v>37</v>
      </c>
      <c r="N4" t="s">
        <v>54</v>
      </c>
      <c r="O4" t="s">
        <v>54</v>
      </c>
    </row>
    <row r="5" spans="1:17" ht="50" thickTop="1" thickBot="1">
      <c r="A5" t="s">
        <v>17</v>
      </c>
      <c r="B5">
        <v>8</v>
      </c>
      <c r="C5" t="s">
        <v>53</v>
      </c>
      <c r="D5">
        <v>2</v>
      </c>
      <c r="E5" t="s">
        <v>33</v>
      </c>
      <c r="F5" t="s">
        <v>15</v>
      </c>
      <c r="G5">
        <v>2</v>
      </c>
      <c r="H5">
        <v>499.3</v>
      </c>
      <c r="I5">
        <v>25</v>
      </c>
      <c r="J5">
        <v>467</v>
      </c>
      <c r="K5" s="9">
        <v>502.79199999999997</v>
      </c>
      <c r="M5" s="13" t="s">
        <v>49</v>
      </c>
      <c r="N5" s="13" t="s">
        <v>50</v>
      </c>
      <c r="O5" s="13" t="s">
        <v>55</v>
      </c>
    </row>
    <row r="6" spans="1:17" ht="16" thickTop="1">
      <c r="A6" t="s">
        <v>17</v>
      </c>
      <c r="B6">
        <v>8</v>
      </c>
      <c r="C6" t="s">
        <v>53</v>
      </c>
      <c r="D6">
        <v>2</v>
      </c>
      <c r="E6" t="s">
        <v>33</v>
      </c>
      <c r="F6" t="s">
        <v>15</v>
      </c>
      <c r="G6">
        <v>2</v>
      </c>
      <c r="H6">
        <v>494.2</v>
      </c>
      <c r="I6">
        <v>20</v>
      </c>
      <c r="J6">
        <v>466</v>
      </c>
      <c r="K6" s="9">
        <v>497.8</v>
      </c>
      <c r="M6" s="12">
        <v>0.52023148148148146</v>
      </c>
      <c r="N6" s="12">
        <v>0.52052083333333332</v>
      </c>
      <c r="O6" s="12">
        <v>0.52592592592592591</v>
      </c>
      <c r="P6" s="12">
        <f>(O6-N6)</f>
        <v>5.4050925925925863E-3</v>
      </c>
      <c r="Q6" s="12">
        <f>N6-M6</f>
        <v>2.8935185185186008E-4</v>
      </c>
    </row>
    <row r="7" spans="1:17">
      <c r="A7" t="s">
        <v>17</v>
      </c>
      <c r="B7">
        <v>8</v>
      </c>
      <c r="C7" t="s">
        <v>53</v>
      </c>
      <c r="D7">
        <v>2</v>
      </c>
      <c r="E7" t="s">
        <v>33</v>
      </c>
      <c r="F7" t="s">
        <v>15</v>
      </c>
      <c r="G7">
        <v>2</v>
      </c>
      <c r="H7">
        <v>499.2</v>
      </c>
      <c r="I7">
        <v>41</v>
      </c>
      <c r="J7">
        <v>465</v>
      </c>
      <c r="K7" s="9">
        <v>502.87200000000001</v>
      </c>
      <c r="M7" s="12">
        <v>0.52681712962962968</v>
      </c>
      <c r="N7" s="12">
        <v>0.52704861111111112</v>
      </c>
      <c r="O7" s="12">
        <v>0.53244212962962967</v>
      </c>
      <c r="P7" s="12">
        <f>O7-N7</f>
        <v>5.3935185185185475E-3</v>
      </c>
      <c r="Q7" s="12">
        <f>N7-M7</f>
        <v>2.3148148148144365E-4</v>
      </c>
    </row>
    <row r="8" spans="1:17">
      <c r="M8" s="12">
        <v>0.53660879629629632</v>
      </c>
      <c r="N8" s="12">
        <v>0.53708333333333336</v>
      </c>
      <c r="O8" s="12">
        <v>0.54246527777777775</v>
      </c>
      <c r="P8" s="12">
        <f>O8-N8</f>
        <v>5.3819444444443976E-3</v>
      </c>
      <c r="Q8" s="12">
        <f>N8-M8</f>
        <v>4.745370370370372E-4</v>
      </c>
    </row>
    <row r="12" spans="1:17">
      <c r="A12" t="s">
        <v>18</v>
      </c>
      <c r="B12">
        <v>8</v>
      </c>
      <c r="C12" t="s">
        <v>53</v>
      </c>
      <c r="D12">
        <v>2</v>
      </c>
      <c r="E12" t="s">
        <v>33</v>
      </c>
      <c r="F12" t="s">
        <v>15</v>
      </c>
      <c r="G12">
        <v>2</v>
      </c>
      <c r="H12">
        <v>655.7</v>
      </c>
      <c r="I12">
        <v>170</v>
      </c>
      <c r="J12">
        <v>493</v>
      </c>
      <c r="K12">
        <v>681.33100000000002</v>
      </c>
    </row>
    <row r="13" spans="1:17">
      <c r="A13" t="s">
        <v>18</v>
      </c>
      <c r="B13">
        <v>8</v>
      </c>
      <c r="C13" t="s">
        <v>53</v>
      </c>
      <c r="D13">
        <v>2</v>
      </c>
      <c r="E13" t="s">
        <v>33</v>
      </c>
      <c r="F13" t="s">
        <v>15</v>
      </c>
      <c r="G13">
        <v>2</v>
      </c>
      <c r="H13">
        <v>710</v>
      </c>
      <c r="I13">
        <v>203</v>
      </c>
      <c r="J13">
        <v>487</v>
      </c>
      <c r="K13">
        <v>736.34</v>
      </c>
      <c r="M13" s="16">
        <v>0.54770833333333335</v>
      </c>
      <c r="N13" s="12">
        <v>0.54967592592592596</v>
      </c>
      <c r="O13" s="12">
        <v>0.55538194444444444</v>
      </c>
      <c r="P13" s="12">
        <f>O13-N13</f>
        <v>5.7060185185184853E-3</v>
      </c>
      <c r="Q13" s="12">
        <f>N13-M13</f>
        <v>1.9675925925926041E-3</v>
      </c>
    </row>
    <row r="14" spans="1:17">
      <c r="A14" t="s">
        <v>18</v>
      </c>
      <c r="B14">
        <v>8</v>
      </c>
      <c r="C14" t="s">
        <v>53</v>
      </c>
      <c r="D14">
        <v>2</v>
      </c>
      <c r="E14" t="s">
        <v>33</v>
      </c>
      <c r="F14" t="s">
        <v>15</v>
      </c>
      <c r="G14">
        <v>2</v>
      </c>
      <c r="H14">
        <v>680</v>
      </c>
      <c r="I14">
        <v>160</v>
      </c>
      <c r="J14">
        <v>470</v>
      </c>
      <c r="K14">
        <v>706.31500000000005</v>
      </c>
      <c r="M14" s="12">
        <v>0.56018518518518523</v>
      </c>
      <c r="N14" s="12">
        <v>0.56253472222222223</v>
      </c>
      <c r="O14" s="12">
        <v>0.56817129629629626</v>
      </c>
      <c r="P14" s="12">
        <f>O14-N14</f>
        <v>5.63657407407403E-3</v>
      </c>
      <c r="Q14" s="12">
        <f>N14-M14</f>
        <v>2.3495370370369972E-3</v>
      </c>
    </row>
    <row r="15" spans="1:17">
      <c r="M15" s="12">
        <v>0.57052083333333337</v>
      </c>
      <c r="N15" s="12">
        <v>0.57237268518518525</v>
      </c>
      <c r="O15" s="12">
        <v>0.57781249999999995</v>
      </c>
      <c r="P15" s="12">
        <f>O15-N15</f>
        <v>5.439814814814703E-3</v>
      </c>
      <c r="Q15" s="12">
        <f>N15-M15</f>
        <v>1.8518518518518823E-3</v>
      </c>
    </row>
    <row r="19" spans="1:17">
      <c r="A19" t="s">
        <v>19</v>
      </c>
      <c r="B19" t="s">
        <v>25</v>
      </c>
      <c r="C19" t="s">
        <v>53</v>
      </c>
      <c r="D19">
        <v>2</v>
      </c>
      <c r="E19" t="s">
        <v>33</v>
      </c>
      <c r="F19" t="s">
        <v>15</v>
      </c>
      <c r="G19">
        <v>2</v>
      </c>
      <c r="H19">
        <v>653.1</v>
      </c>
      <c r="I19">
        <v>98</v>
      </c>
      <c r="J19">
        <v>463</v>
      </c>
      <c r="K19" s="9">
        <v>672.2</v>
      </c>
    </row>
    <row r="20" spans="1:17">
      <c r="A20" t="s">
        <v>19</v>
      </c>
      <c r="B20" t="s">
        <v>25</v>
      </c>
      <c r="C20" t="s">
        <v>53</v>
      </c>
      <c r="D20">
        <v>2</v>
      </c>
      <c r="E20" t="s">
        <v>33</v>
      </c>
      <c r="F20" t="s">
        <v>15</v>
      </c>
      <c r="G20">
        <v>2</v>
      </c>
      <c r="H20">
        <v>648.16999999999996</v>
      </c>
      <c r="I20">
        <v>67</v>
      </c>
      <c r="J20">
        <v>466</v>
      </c>
      <c r="K20" s="9">
        <v>667.07899999999995</v>
      </c>
      <c r="M20" s="12">
        <v>0.58054398148148145</v>
      </c>
      <c r="N20" s="12">
        <v>0.5816782407407407</v>
      </c>
      <c r="O20" s="12">
        <v>0.58703703703703702</v>
      </c>
      <c r="P20" s="12">
        <f>O20-N20</f>
        <v>5.3587962962963198E-3</v>
      </c>
      <c r="Q20" s="12">
        <f>N20-M20</f>
        <v>1.1342592592592515E-3</v>
      </c>
    </row>
    <row r="21" spans="1:17">
      <c r="A21" t="s">
        <v>19</v>
      </c>
      <c r="B21" t="s">
        <v>25</v>
      </c>
      <c r="C21" t="s">
        <v>53</v>
      </c>
      <c r="D21">
        <v>2</v>
      </c>
      <c r="E21" t="s">
        <v>33</v>
      </c>
      <c r="F21" t="s">
        <v>15</v>
      </c>
      <c r="G21">
        <v>2</v>
      </c>
      <c r="H21">
        <v>617.79999999999995</v>
      </c>
      <c r="I21">
        <v>55</v>
      </c>
      <c r="J21">
        <v>457</v>
      </c>
      <c r="K21" s="9">
        <v>647.07799999999997</v>
      </c>
      <c r="M21" s="12">
        <v>0.58983796296296298</v>
      </c>
      <c r="N21" s="12">
        <v>0.59061342592592592</v>
      </c>
      <c r="O21" s="12">
        <v>0.59600694444444446</v>
      </c>
      <c r="P21" s="12">
        <f>O21-N21</f>
        <v>5.3935185185185475E-3</v>
      </c>
      <c r="Q21" s="12">
        <f>N21-M21</f>
        <v>7.7546296296293615E-4</v>
      </c>
    </row>
    <row r="22" spans="1:17">
      <c r="M22" s="12">
        <v>0.59912037037037036</v>
      </c>
      <c r="N22" s="12">
        <v>0.5997569444444445</v>
      </c>
      <c r="O22" s="12">
        <v>0.60504629629629625</v>
      </c>
      <c r="P22" s="12">
        <f>O22-N22</f>
        <v>5.2893518518517535E-3</v>
      </c>
      <c r="Q22" s="12">
        <f>N22-M22</f>
        <v>6.3657407407413658E-4</v>
      </c>
    </row>
    <row r="24" spans="1:17">
      <c r="K24" s="9"/>
    </row>
    <row r="30" spans="1:17" ht="38">
      <c r="A30" t="s">
        <v>56</v>
      </c>
      <c r="I30" s="8"/>
      <c r="J30" s="17" t="s">
        <v>48</v>
      </c>
      <c r="K30" s="11"/>
      <c r="L30" s="11"/>
    </row>
    <row r="31" spans="1:17" ht="58" thickBot="1">
      <c r="A31" s="7" t="s">
        <v>16</v>
      </c>
      <c r="B31" s="7" t="s">
        <v>10</v>
      </c>
      <c r="C31" s="7" t="s">
        <v>52</v>
      </c>
      <c r="D31" s="7" t="s">
        <v>11</v>
      </c>
      <c r="E31" s="7" t="s">
        <v>12</v>
      </c>
      <c r="F31" s="7" t="s">
        <v>14</v>
      </c>
      <c r="G31" s="8" t="s">
        <v>31</v>
      </c>
      <c r="H31" s="7" t="s">
        <v>36</v>
      </c>
      <c r="I31" s="8" t="s">
        <v>57</v>
      </c>
      <c r="J31" s="17" t="s">
        <v>61</v>
      </c>
      <c r="K31" s="8" t="s">
        <v>58</v>
      </c>
      <c r="L31" s="17" t="s">
        <v>35</v>
      </c>
      <c r="M31" s="8" t="s">
        <v>59</v>
      </c>
      <c r="N31" s="17" t="s">
        <v>37</v>
      </c>
      <c r="O31" s="17" t="s">
        <v>60</v>
      </c>
    </row>
    <row r="32" spans="1:17" ht="16" thickTop="1">
      <c r="A32" t="s">
        <v>17</v>
      </c>
      <c r="B32">
        <v>8</v>
      </c>
      <c r="C32">
        <v>16</v>
      </c>
      <c r="D32">
        <v>2</v>
      </c>
      <c r="E32" t="s">
        <v>33</v>
      </c>
      <c r="F32" t="s">
        <v>15</v>
      </c>
      <c r="G32">
        <v>2</v>
      </c>
      <c r="H32">
        <f>AVERAGE(H5,H6,H7)</f>
        <v>497.56666666666666</v>
      </c>
      <c r="I32">
        <f>STDEV(H5,H6,H7)</f>
        <v>2.9160475533388293</v>
      </c>
      <c r="J32">
        <f>AVERAGE(I5,I6,I7)</f>
        <v>28.666666666666668</v>
      </c>
      <c r="K32">
        <f>STDEV(I5,I6,I7)</f>
        <v>10.969655114602887</v>
      </c>
      <c r="L32" s="9">
        <f>AVERAGE(J5,J6,J7)</f>
        <v>466</v>
      </c>
      <c r="M32">
        <f>STDEV(J5,J6,J7)</f>
        <v>1</v>
      </c>
      <c r="N32">
        <f>AVERAGE(K5,K6,K7)</f>
        <v>501.15466666666663</v>
      </c>
      <c r="O32">
        <f>STDEV(K5,K6,K7)</f>
        <v>2.9055019073016068</v>
      </c>
    </row>
    <row r="33" spans="1:15">
      <c r="A33" t="s">
        <v>18</v>
      </c>
      <c r="B33">
        <v>8</v>
      </c>
      <c r="C33">
        <v>16</v>
      </c>
      <c r="D33">
        <v>2</v>
      </c>
      <c r="E33" t="s">
        <v>33</v>
      </c>
      <c r="F33" t="s">
        <v>15</v>
      </c>
      <c r="G33">
        <v>2</v>
      </c>
      <c r="H33">
        <f>AVERAGE(H12,H13,H14)</f>
        <v>681.9</v>
      </c>
      <c r="I33">
        <f>STDEV(H12,H13,H14)</f>
        <v>27.199816175849403</v>
      </c>
      <c r="J33">
        <f>AVERAGE(I12,I13,I14)</f>
        <v>177.66666666666666</v>
      </c>
      <c r="K33">
        <f>STDEV(I12,I13,I14)</f>
        <v>22.501851775650284</v>
      </c>
      <c r="L33">
        <f>AVERAGE(J12,J13,J14)</f>
        <v>483.33333333333331</v>
      </c>
      <c r="M33">
        <f>STDEV(J12,J13,J14)</f>
        <v>11.930353445448853</v>
      </c>
      <c r="N33">
        <f>AVERAGE(K12,K13,K14)</f>
        <v>707.99533333333329</v>
      </c>
      <c r="O33">
        <f>STDEV(K12,K13,K14)</f>
        <v>27.542969344886068</v>
      </c>
    </row>
    <row r="34" spans="1:15">
      <c r="A34" t="s">
        <v>19</v>
      </c>
      <c r="B34" t="s">
        <v>25</v>
      </c>
      <c r="C34">
        <v>16</v>
      </c>
      <c r="D34">
        <v>2</v>
      </c>
      <c r="E34" t="s">
        <v>33</v>
      </c>
      <c r="F34" t="s">
        <v>15</v>
      </c>
      <c r="G34">
        <v>2</v>
      </c>
      <c r="H34">
        <f>AVERAGE(H19,H20,H21)</f>
        <v>639.68999999999994</v>
      </c>
      <c r="I34">
        <f>STDEV(H19,H20,H21)</f>
        <v>19.116885206539294</v>
      </c>
      <c r="J34">
        <f>AVERAGE(I19,I20,I21)</f>
        <v>73.333333333333329</v>
      </c>
      <c r="K34">
        <f>STDEV(I19,I20,I21)</f>
        <v>22.188585654190152</v>
      </c>
      <c r="L34" s="9">
        <f>AVERAGE(J19,J20,J21)</f>
        <v>462</v>
      </c>
      <c r="M34">
        <f>STDEV(J19,J20,J21)</f>
        <v>4.5825756949558398</v>
      </c>
      <c r="N34">
        <f>AVERAGE(K19,K20,K21)</f>
        <v>662.11900000000003</v>
      </c>
      <c r="O34">
        <f>STDEV(K19,K20,K21)</f>
        <v>13.275161806923506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File Transfer</vt:lpstr>
      <vt:lpstr>SubJob Throughput</vt:lpstr>
      <vt:lpstr>TROY</vt:lpstr>
      <vt:lpstr>Sheet-louie</vt:lpstr>
      <vt:lpstr>Sheet_oliver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Meier</dc:creator>
  <cp:lastModifiedBy>sharat</cp:lastModifiedBy>
  <dcterms:created xsi:type="dcterms:W3CDTF">2011-05-22T06:36:30Z</dcterms:created>
  <dcterms:modified xsi:type="dcterms:W3CDTF">2011-06-29T20:46:59Z</dcterms:modified>
</cp:coreProperties>
</file>