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2680" windowHeight="15880" tabRatio="500"/>
  </bookViews>
  <sheets>
    <sheet name="Sheet1" sheetId="1" r:id="rId1"/>
  </sheets>
  <definedNames>
    <definedName name="_xlnm.Print_Titles" localSheetId="0">Sheet1!$1:$1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26" i="1"/>
  <c r="C108"/>
  <c r="C99"/>
  <c r="C90"/>
  <c r="C45"/>
  <c r="D36"/>
  <c r="E25"/>
  <c r="C35"/>
  <c r="E242"/>
  <c r="F260"/>
  <c r="D262"/>
  <c r="D260"/>
  <c r="D259"/>
  <c r="B261"/>
  <c r="B262"/>
  <c r="F253"/>
  <c r="F250"/>
  <c r="B253"/>
  <c r="B252"/>
  <c r="B251"/>
  <c r="D256"/>
  <c r="C80"/>
  <c r="C71"/>
  <c r="C62"/>
  <c r="C44"/>
  <c r="C36"/>
  <c r="D34"/>
</calcChain>
</file>

<file path=xl/sharedStrings.xml><?xml version="1.0" encoding="utf-8"?>
<sst xmlns="http://schemas.openxmlformats.org/spreadsheetml/2006/main" count="218" uniqueCount="55">
  <si>
    <t>QB</t>
    <phoneticPr fontId="2" type="noConversion"/>
  </si>
  <si>
    <t>ERIC</t>
    <phoneticPr fontId="2" type="noConversion"/>
  </si>
  <si>
    <t>Louie</t>
    <phoneticPr fontId="2" type="noConversion"/>
  </si>
  <si>
    <t># of cores</t>
  </si>
  <si>
    <t># of replicas</t>
  </si>
  <si>
    <t># of bigjobs</t>
  </si>
  <si>
    <t># of exchnages</t>
  </si>
  <si>
    <t># of exchnages</t>
    <phoneticPr fontId="2" type="noConversion"/>
  </si>
  <si>
    <t># of cores</t>
    <phoneticPr fontId="2" type="noConversion"/>
  </si>
  <si>
    <t># of replicas</t>
    <phoneticPr fontId="2" type="noConversion"/>
  </si>
  <si>
    <t>total</t>
    <phoneticPr fontId="2" type="noConversion"/>
  </si>
  <si>
    <t>queue time</t>
  </si>
  <si>
    <t>queue time</t>
    <phoneticPr fontId="2" type="noConversion"/>
  </si>
  <si>
    <t>total time</t>
  </si>
  <si>
    <t>total time</t>
    <phoneticPr fontId="2" type="noConversion"/>
  </si>
  <si>
    <t># of bigjobs</t>
    <phoneticPr fontId="2" type="noConversion"/>
  </si>
  <si>
    <t>###########</t>
    <phoneticPr fontId="2" type="noConversion"/>
  </si>
  <si>
    <t>###############</t>
  </si>
  <si>
    <t>###############</t>
    <phoneticPr fontId="2" type="noConversion"/>
  </si>
  <si>
    <t>Run #</t>
    <phoneticPr fontId="2" type="noConversion"/>
  </si>
  <si>
    <t>XX32</t>
    <phoneticPr fontId="2" type="noConversion"/>
  </si>
  <si>
    <t>XX1</t>
    <phoneticPr fontId="2" type="noConversion"/>
  </si>
  <si>
    <t>XX4</t>
    <phoneticPr fontId="2" type="noConversion"/>
  </si>
  <si>
    <t>eff time</t>
  </si>
  <si>
    <t>eff time</t>
    <phoneticPr fontId="2" type="noConversion"/>
  </si>
  <si>
    <t>XX</t>
    <phoneticPr fontId="2" type="noConversion"/>
  </si>
  <si>
    <t>XX</t>
    <phoneticPr fontId="2" type="noConversion"/>
  </si>
  <si>
    <t>QueenBee</t>
    <phoneticPr fontId="2" type="noConversion"/>
  </si>
  <si>
    <t>QB/Eric</t>
    <phoneticPr fontId="2" type="noConversion"/>
  </si>
  <si>
    <t>QB/Louie</t>
    <phoneticPr fontId="2" type="noConversion"/>
  </si>
  <si>
    <t>QB/Eric</t>
    <phoneticPr fontId="2" type="noConversion"/>
  </si>
  <si>
    <t>Exchanges</t>
    <phoneticPr fontId="2" type="noConversion"/>
  </si>
  <si>
    <t>exchanges</t>
    <phoneticPr fontId="2" type="noConversion"/>
  </si>
  <si>
    <t>64 cores</t>
    <phoneticPr fontId="2" type="noConversion"/>
  </si>
  <si>
    <t>8 replicas</t>
    <phoneticPr fontId="2" type="noConversion"/>
  </si>
  <si>
    <t>128 cores</t>
    <phoneticPr fontId="2" type="noConversion"/>
  </si>
  <si>
    <t>16 replicas</t>
    <phoneticPr fontId="2" type="noConversion"/>
  </si>
  <si>
    <t>qb</t>
    <phoneticPr fontId="2" type="noConversion"/>
  </si>
  <si>
    <t>qb/eric</t>
    <phoneticPr fontId="2" type="noConversion"/>
  </si>
  <si>
    <t>louie</t>
    <phoneticPr fontId="2" type="noConversion"/>
  </si>
  <si>
    <t>16 replicas</t>
    <phoneticPr fontId="2" type="noConversion"/>
  </si>
  <si>
    <t>64 exch</t>
    <phoneticPr fontId="2" type="noConversion"/>
  </si>
  <si>
    <t>QB</t>
    <phoneticPr fontId="2" type="noConversion"/>
  </si>
  <si>
    <t>60 seconds</t>
    <phoneticPr fontId="2" type="noConversion"/>
  </si>
  <si>
    <t>2 bigjobs</t>
    <phoneticPr fontId="2" type="noConversion"/>
  </si>
  <si>
    <t>qb/louie</t>
    <phoneticPr fontId="2" type="noConversion"/>
  </si>
  <si>
    <t>QB/Louie</t>
    <phoneticPr fontId="2" type="noConversion"/>
  </si>
  <si>
    <t>Oliver</t>
    <phoneticPr fontId="2" type="noConversion"/>
  </si>
  <si>
    <t>effective time</t>
    <phoneticPr fontId="2" type="noConversion"/>
  </si>
  <si>
    <t>XX(did not get active)</t>
    <phoneticPr fontId="2" type="noConversion"/>
  </si>
  <si>
    <t>#do not consider this data, I incorrectly configurd this run</t>
    <phoneticPr fontId="2" type="noConversion"/>
  </si>
  <si>
    <t>64,64</t>
    <phoneticPr fontId="2" type="noConversion"/>
  </si>
  <si>
    <t>8,8</t>
    <phoneticPr fontId="2" type="noConversion"/>
  </si>
  <si>
    <t>20, 1516</t>
    <phoneticPr fontId="2" type="noConversion"/>
  </si>
  <si>
    <t>###########################################################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</si>
</sst>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i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0987478127734033"/>
          <c:y val="0.0277777777777778"/>
          <c:w val="0.711554680664917"/>
          <c:h val="0.799648950131234"/>
        </c:manualLayout>
      </c:layout>
      <c:barChart>
        <c:barDir val="col"/>
        <c:grouping val="stacked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errBars>
            <c:errBarType val="both"/>
            <c:errValType val="percentage"/>
            <c:val val="15.0"/>
          </c:errBars>
          <c:cat>
            <c:numRef>
              <c:f>Sheet1!$A$251:$A$253</c:f>
              <c:numCache>
                <c:formatCode>General</c:formatCode>
                <c:ptCount val="3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</c:numCache>
            </c:numRef>
          </c:cat>
          <c:val>
            <c:numRef>
              <c:f>Sheet1!$B$251:$B$253</c:f>
              <c:numCache>
                <c:formatCode>General</c:formatCode>
                <c:ptCount val="3"/>
                <c:pt idx="0">
                  <c:v>23.86666666666667</c:v>
                </c:pt>
                <c:pt idx="1">
                  <c:v>29.51666666666667</c:v>
                </c:pt>
                <c:pt idx="2">
                  <c:v>50.61666666666667</c:v>
                </c:pt>
              </c:numCache>
            </c:numRef>
          </c:val>
        </c:ser>
        <c:overlap val="100"/>
        <c:axId val="489261320"/>
        <c:axId val="489238152"/>
      </c:barChart>
      <c:catAx>
        <c:axId val="489261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exchanges</a:t>
                </a:r>
              </a:p>
            </c:rich>
          </c:tx>
          <c:layout/>
        </c:title>
        <c:numFmt formatCode="General" sourceLinked="1"/>
        <c:tickLblPos val="nextTo"/>
        <c:crossAx val="489238152"/>
        <c:crosses val="autoZero"/>
        <c:auto val="1"/>
        <c:lblAlgn val="ctr"/>
        <c:lblOffset val="100"/>
      </c:catAx>
      <c:valAx>
        <c:axId val="4892381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completion(min)</a:t>
                </a:r>
              </a:p>
            </c:rich>
          </c:tx>
          <c:layout/>
        </c:title>
        <c:numFmt formatCode="General" sourceLinked="1"/>
        <c:tickLblPos val="nextTo"/>
        <c:crossAx val="489261320"/>
        <c:crosses val="autoZero"/>
        <c:crossBetween val="between"/>
      </c:valAx>
    </c:plotArea>
    <c:plotVisOnly val="1"/>
  </c:chart>
  <c:spPr>
    <a:ln>
      <a:solidFill>
        <a:sysClr val="window" lastClr="FFFFFF">
          <a:alpha val="0"/>
        </a:sysClr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errBars>
            <c:errBarType val="both"/>
            <c:errValType val="percentage"/>
            <c:val val="5.0"/>
          </c:errBars>
          <c:cat>
            <c:strRef>
              <c:f>Sheet1!$A$261:$A$262</c:f>
              <c:strCache>
                <c:ptCount val="2"/>
                <c:pt idx="0">
                  <c:v>QB</c:v>
                </c:pt>
                <c:pt idx="1">
                  <c:v>QB/Louie</c:v>
                </c:pt>
              </c:strCache>
            </c:strRef>
          </c:cat>
          <c:val>
            <c:numRef>
              <c:f>Sheet1!$B$261:$B$262</c:f>
              <c:numCache>
                <c:formatCode>General</c:formatCode>
                <c:ptCount val="2"/>
                <c:pt idx="0">
                  <c:v>38.1</c:v>
                </c:pt>
                <c:pt idx="1">
                  <c:v>27.85</c:v>
                </c:pt>
              </c:numCache>
            </c:numRef>
          </c:val>
        </c:ser>
        <c:gapWidth val="256"/>
        <c:overlap val="100"/>
        <c:axId val="489397064"/>
        <c:axId val="489402344"/>
      </c:barChart>
      <c:catAx>
        <c:axId val="489397064"/>
        <c:scaling>
          <c:orientation val="minMax"/>
        </c:scaling>
        <c:axPos val="b"/>
        <c:tickLblPos val="nextTo"/>
        <c:crossAx val="489402344"/>
        <c:crosses val="autoZero"/>
        <c:auto val="1"/>
        <c:lblAlgn val="ctr"/>
        <c:lblOffset val="100"/>
      </c:catAx>
      <c:valAx>
        <c:axId val="4894023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completion (min)</a:t>
                </a:r>
              </a:p>
            </c:rich>
          </c:tx>
          <c:layout/>
        </c:title>
        <c:numFmt formatCode="General" sourceLinked="1"/>
        <c:tickLblPos val="nextTo"/>
        <c:crossAx val="48939706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</c:chart>
  <c:spPr>
    <a:solidFill>
      <a:schemeClr val="bg1"/>
    </a:solidFill>
    <a:ln>
      <a:solidFill>
        <a:sysClr val="windowText" lastClr="000000">
          <a:tint val="75000"/>
          <a:shade val="95000"/>
          <a:satMod val="105000"/>
          <a:alpha val="0"/>
        </a:sys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269</xdr:row>
      <xdr:rowOff>50800</xdr:rowOff>
    </xdr:from>
    <xdr:to>
      <xdr:col>4</xdr:col>
      <xdr:colOff>698500</xdr:colOff>
      <xdr:row>285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245</xdr:row>
      <xdr:rowOff>114300</xdr:rowOff>
    </xdr:from>
    <xdr:to>
      <xdr:col>13</xdr:col>
      <xdr:colOff>139700</xdr:colOff>
      <xdr:row>262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62"/>
  <sheetViews>
    <sheetView tabSelected="1" view="pageLayout" workbookViewId="0">
      <selection activeCell="A227" sqref="A227"/>
    </sheetView>
  </sheetViews>
  <sheetFormatPr baseColWidth="10" defaultRowHeight="13"/>
  <cols>
    <col min="1" max="1" width="5.42578125" customWidth="1"/>
    <col min="2" max="2" width="13" customWidth="1"/>
    <col min="3" max="3" width="7.7109375" customWidth="1"/>
    <col min="4" max="4" width="7.28515625" customWidth="1"/>
    <col min="5" max="6" width="8" customWidth="1"/>
  </cols>
  <sheetData>
    <row r="1" spans="1:7">
      <c r="A1" t="s">
        <v>19</v>
      </c>
      <c r="C1" t="s">
        <v>10</v>
      </c>
      <c r="D1" t="s">
        <v>0</v>
      </c>
      <c r="E1" t="s">
        <v>1</v>
      </c>
      <c r="F1" t="s">
        <v>2</v>
      </c>
      <c r="G1" t="s">
        <v>47</v>
      </c>
    </row>
    <row r="3" spans="1:7">
      <c r="A3">
        <v>1</v>
      </c>
      <c r="B3" t="s">
        <v>7</v>
      </c>
      <c r="C3">
        <v>32</v>
      </c>
    </row>
    <row r="4" spans="1:7">
      <c r="B4" t="s">
        <v>8</v>
      </c>
      <c r="C4">
        <v>64</v>
      </c>
      <c r="D4">
        <v>32</v>
      </c>
      <c r="E4">
        <v>32</v>
      </c>
    </row>
    <row r="5" spans="1:7">
      <c r="B5" t="s">
        <v>15</v>
      </c>
      <c r="C5">
        <v>2</v>
      </c>
      <c r="D5">
        <v>1</v>
      </c>
      <c r="E5">
        <v>1</v>
      </c>
    </row>
    <row r="6" spans="1:7">
      <c r="B6" t="s">
        <v>9</v>
      </c>
      <c r="C6">
        <v>8</v>
      </c>
      <c r="D6">
        <v>4</v>
      </c>
      <c r="E6">
        <v>4</v>
      </c>
    </row>
    <row r="7" spans="1:7">
      <c r="B7" t="s">
        <v>12</v>
      </c>
      <c r="D7">
        <v>240</v>
      </c>
      <c r="E7">
        <v>0</v>
      </c>
    </row>
    <row r="8" spans="1:7">
      <c r="B8" t="s">
        <v>14</v>
      </c>
      <c r="C8">
        <v>1405</v>
      </c>
      <c r="D8">
        <v>1160</v>
      </c>
      <c r="E8">
        <v>1405</v>
      </c>
    </row>
    <row r="9" spans="1:7">
      <c r="B9" t="s">
        <v>48</v>
      </c>
      <c r="C9">
        <v>1405</v>
      </c>
    </row>
    <row r="11" spans="1:7">
      <c r="A11">
        <v>2</v>
      </c>
      <c r="B11" t="s">
        <v>16</v>
      </c>
    </row>
    <row r="12" spans="1:7">
      <c r="B12" t="s">
        <v>7</v>
      </c>
      <c r="C12">
        <v>64</v>
      </c>
    </row>
    <row r="13" spans="1:7">
      <c r="B13" t="s">
        <v>8</v>
      </c>
      <c r="C13">
        <v>128</v>
      </c>
      <c r="D13">
        <v>64</v>
      </c>
      <c r="E13">
        <v>64</v>
      </c>
    </row>
    <row r="14" spans="1:7">
      <c r="B14" t="s">
        <v>15</v>
      </c>
      <c r="C14">
        <v>2</v>
      </c>
      <c r="D14">
        <v>1</v>
      </c>
      <c r="E14">
        <v>1</v>
      </c>
    </row>
    <row r="15" spans="1:7">
      <c r="B15" t="s">
        <v>9</v>
      </c>
      <c r="C15">
        <v>16</v>
      </c>
      <c r="D15">
        <v>8</v>
      </c>
      <c r="E15">
        <v>8</v>
      </c>
    </row>
    <row r="16" spans="1:7">
      <c r="B16" t="s">
        <v>12</v>
      </c>
      <c r="D16">
        <v>0</v>
      </c>
      <c r="E16">
        <v>0</v>
      </c>
    </row>
    <row r="17" spans="1:5">
      <c r="B17" t="s">
        <v>14</v>
      </c>
      <c r="C17">
        <v>2301</v>
      </c>
      <c r="D17">
        <v>2301</v>
      </c>
      <c r="E17">
        <v>2301</v>
      </c>
    </row>
    <row r="18" spans="1:5">
      <c r="B18" t="s">
        <v>48</v>
      </c>
      <c r="C18">
        <v>2301</v>
      </c>
    </row>
    <row r="19" spans="1:5">
      <c r="B19" s="1"/>
    </row>
    <row r="20" spans="1:5">
      <c r="A20">
        <v>3</v>
      </c>
      <c r="B20" t="s">
        <v>18</v>
      </c>
    </row>
    <row r="21" spans="1:5">
      <c r="B21" t="s">
        <v>6</v>
      </c>
      <c r="C21">
        <v>32</v>
      </c>
    </row>
    <row r="22" spans="1:5">
      <c r="B22" t="s">
        <v>3</v>
      </c>
      <c r="C22">
        <v>64</v>
      </c>
      <c r="D22" t="s">
        <v>20</v>
      </c>
      <c r="E22">
        <v>32</v>
      </c>
    </row>
    <row r="23" spans="1:5">
      <c r="B23" t="s">
        <v>5</v>
      </c>
      <c r="C23">
        <v>2</v>
      </c>
      <c r="D23" t="s">
        <v>21</v>
      </c>
      <c r="E23">
        <v>1</v>
      </c>
    </row>
    <row r="24" spans="1:5">
      <c r="B24" t="s">
        <v>4</v>
      </c>
      <c r="C24">
        <v>8</v>
      </c>
      <c r="D24" t="s">
        <v>22</v>
      </c>
      <c r="E24">
        <v>4</v>
      </c>
    </row>
    <row r="25" spans="1:5">
      <c r="B25" t="s">
        <v>11</v>
      </c>
      <c r="D25">
        <v>38794</v>
      </c>
      <c r="E25">
        <f>38794-2184</f>
        <v>36610</v>
      </c>
    </row>
    <row r="26" spans="1:5">
      <c r="B26" t="s">
        <v>13</v>
      </c>
      <c r="C26">
        <v>38794</v>
      </c>
      <c r="D26">
        <v>38794</v>
      </c>
      <c r="E26">
        <v>2184</v>
      </c>
    </row>
    <row r="27" spans="1:5">
      <c r="B27" t="s">
        <v>24</v>
      </c>
      <c r="C27">
        <v>2184</v>
      </c>
    </row>
    <row r="29" spans="1:5">
      <c r="A29">
        <v>4</v>
      </c>
      <c r="B29" t="s">
        <v>18</v>
      </c>
    </row>
    <row r="30" spans="1:5">
      <c r="B30" t="s">
        <v>6</v>
      </c>
      <c r="C30">
        <v>64</v>
      </c>
    </row>
    <row r="31" spans="1:5">
      <c r="B31" t="s">
        <v>3</v>
      </c>
      <c r="C31">
        <v>64</v>
      </c>
      <c r="D31">
        <v>64</v>
      </c>
    </row>
    <row r="32" spans="1:5">
      <c r="B32" t="s">
        <v>5</v>
      </c>
      <c r="C32">
        <v>1</v>
      </c>
      <c r="D32">
        <v>1</v>
      </c>
    </row>
    <row r="33" spans="1:4">
      <c r="B33" t="s">
        <v>4</v>
      </c>
      <c r="C33">
        <v>16</v>
      </c>
      <c r="D33">
        <v>16</v>
      </c>
    </row>
    <row r="34" spans="1:4">
      <c r="B34" t="s">
        <v>11</v>
      </c>
      <c r="D34">
        <f>501416-484354</f>
        <v>17062</v>
      </c>
    </row>
    <row r="35" spans="1:4">
      <c r="B35" t="s">
        <v>13</v>
      </c>
      <c r="C35">
        <f>503606-484354</f>
        <v>19252</v>
      </c>
    </row>
    <row r="36" spans="1:4">
      <c r="B36" t="s">
        <v>24</v>
      </c>
      <c r="C36">
        <f>19252-17062</f>
        <v>2190</v>
      </c>
      <c r="D36">
        <f>19252-17062</f>
        <v>2190</v>
      </c>
    </row>
    <row r="38" spans="1:4">
      <c r="A38">
        <v>5</v>
      </c>
      <c r="B38" t="s">
        <v>18</v>
      </c>
    </row>
    <row r="39" spans="1:4">
      <c r="B39" t="s">
        <v>6</v>
      </c>
      <c r="C39">
        <v>64</v>
      </c>
    </row>
    <row r="40" spans="1:4">
      <c r="B40" t="s">
        <v>3</v>
      </c>
      <c r="C40">
        <v>128</v>
      </c>
      <c r="D40">
        <v>128</v>
      </c>
    </row>
    <row r="41" spans="1:4">
      <c r="B41" t="s">
        <v>5</v>
      </c>
      <c r="C41">
        <v>1</v>
      </c>
      <c r="D41">
        <v>1</v>
      </c>
    </row>
    <row r="42" spans="1:4">
      <c r="B42" t="s">
        <v>4</v>
      </c>
      <c r="C42">
        <v>16</v>
      </c>
      <c r="D42">
        <v>16</v>
      </c>
    </row>
    <row r="43" spans="1:4">
      <c r="B43" t="s">
        <v>11</v>
      </c>
    </row>
    <row r="44" spans="1:4">
      <c r="B44" t="s">
        <v>13</v>
      </c>
      <c r="C44">
        <f>7417-5128</f>
        <v>2289</v>
      </c>
    </row>
    <row r="45" spans="1:4">
      <c r="B45" t="s">
        <v>24</v>
      </c>
      <c r="C45">
        <f>7417-5128</f>
        <v>2289</v>
      </c>
    </row>
    <row r="47" spans="1:4">
      <c r="A47">
        <v>6</v>
      </c>
      <c r="B47" t="s">
        <v>18</v>
      </c>
    </row>
    <row r="48" spans="1:4">
      <c r="B48" t="s">
        <v>6</v>
      </c>
      <c r="C48">
        <v>128</v>
      </c>
    </row>
    <row r="49" spans="1:5">
      <c r="B49" t="s">
        <v>3</v>
      </c>
      <c r="C49">
        <v>128</v>
      </c>
      <c r="D49">
        <v>128</v>
      </c>
    </row>
    <row r="50" spans="1:5">
      <c r="B50" t="s">
        <v>5</v>
      </c>
      <c r="C50">
        <v>1</v>
      </c>
      <c r="D50">
        <v>1</v>
      </c>
    </row>
    <row r="51" spans="1:5">
      <c r="B51" t="s">
        <v>4</v>
      </c>
      <c r="C51">
        <v>16</v>
      </c>
      <c r="D51">
        <v>16</v>
      </c>
    </row>
    <row r="52" spans="1:5">
      <c r="B52" t="s">
        <v>11</v>
      </c>
      <c r="D52">
        <v>36</v>
      </c>
    </row>
    <row r="53" spans="1:5">
      <c r="B53" t="s">
        <v>13</v>
      </c>
      <c r="C53">
        <v>4406</v>
      </c>
    </row>
    <row r="54" spans="1:5">
      <c r="B54" t="s">
        <v>24</v>
      </c>
      <c r="C54">
        <v>4370</v>
      </c>
    </row>
    <row r="56" spans="1:5">
      <c r="A56">
        <v>7</v>
      </c>
      <c r="B56" t="s">
        <v>18</v>
      </c>
    </row>
    <row r="57" spans="1:5">
      <c r="B57" t="s">
        <v>6</v>
      </c>
      <c r="C57">
        <v>32</v>
      </c>
    </row>
    <row r="58" spans="1:5">
      <c r="B58" t="s">
        <v>3</v>
      </c>
      <c r="C58">
        <v>64</v>
      </c>
      <c r="D58" t="s">
        <v>49</v>
      </c>
      <c r="E58">
        <v>32</v>
      </c>
    </row>
    <row r="59" spans="1:5">
      <c r="B59" t="s">
        <v>5</v>
      </c>
      <c r="C59">
        <v>2</v>
      </c>
      <c r="D59">
        <v>1</v>
      </c>
      <c r="E59">
        <v>1</v>
      </c>
    </row>
    <row r="60" spans="1:5">
      <c r="B60" t="s">
        <v>4</v>
      </c>
      <c r="C60">
        <v>8</v>
      </c>
      <c r="D60" t="s">
        <v>26</v>
      </c>
      <c r="E60">
        <v>4</v>
      </c>
    </row>
    <row r="61" spans="1:5">
      <c r="B61" t="s">
        <v>11</v>
      </c>
      <c r="D61">
        <v>2377</v>
      </c>
      <c r="E61">
        <v>0</v>
      </c>
    </row>
    <row r="62" spans="1:5">
      <c r="B62" t="s">
        <v>13</v>
      </c>
      <c r="C62">
        <f>6565-4188</f>
        <v>2377</v>
      </c>
    </row>
    <row r="63" spans="1:5">
      <c r="B63" t="s">
        <v>24</v>
      </c>
      <c r="C63">
        <v>2377</v>
      </c>
    </row>
    <row r="65" spans="1:6">
      <c r="A65">
        <v>8</v>
      </c>
      <c r="B65" t="s">
        <v>17</v>
      </c>
    </row>
    <row r="66" spans="1:6">
      <c r="B66" t="s">
        <v>6</v>
      </c>
      <c r="C66">
        <v>32</v>
      </c>
    </row>
    <row r="67" spans="1:6">
      <c r="B67" t="s">
        <v>3</v>
      </c>
      <c r="C67">
        <v>64</v>
      </c>
      <c r="D67" t="s">
        <v>25</v>
      </c>
      <c r="E67">
        <v>32</v>
      </c>
    </row>
    <row r="68" spans="1:6">
      <c r="B68" t="s">
        <v>5</v>
      </c>
      <c r="C68">
        <v>2</v>
      </c>
      <c r="D68">
        <v>1</v>
      </c>
      <c r="E68">
        <v>1</v>
      </c>
    </row>
    <row r="69" spans="1:6">
      <c r="B69" t="s">
        <v>4</v>
      </c>
      <c r="C69">
        <v>8</v>
      </c>
      <c r="D69" t="s">
        <v>25</v>
      </c>
      <c r="E69">
        <v>4</v>
      </c>
    </row>
    <row r="70" spans="1:6">
      <c r="B70" t="s">
        <v>11</v>
      </c>
      <c r="D70">
        <v>2482</v>
      </c>
    </row>
    <row r="71" spans="1:6">
      <c r="B71" t="s">
        <v>13</v>
      </c>
      <c r="C71">
        <f>61813-59331</f>
        <v>2482</v>
      </c>
    </row>
    <row r="72" spans="1:6">
      <c r="B72" t="s">
        <v>23</v>
      </c>
      <c r="C72">
        <v>2482</v>
      </c>
    </row>
    <row r="74" spans="1:6">
      <c r="A74">
        <v>9</v>
      </c>
      <c r="B74" t="s">
        <v>17</v>
      </c>
    </row>
    <row r="75" spans="1:6">
      <c r="B75" t="s">
        <v>6</v>
      </c>
      <c r="C75">
        <v>32</v>
      </c>
    </row>
    <row r="76" spans="1:6">
      <c r="B76" t="s">
        <v>3</v>
      </c>
      <c r="C76">
        <v>64</v>
      </c>
      <c r="D76">
        <v>32</v>
      </c>
      <c r="F76">
        <v>32</v>
      </c>
    </row>
    <row r="77" spans="1:6">
      <c r="B77" t="s">
        <v>5</v>
      </c>
      <c r="C77">
        <v>2</v>
      </c>
      <c r="D77">
        <v>1</v>
      </c>
      <c r="F77">
        <v>1</v>
      </c>
    </row>
    <row r="78" spans="1:6">
      <c r="B78" t="s">
        <v>4</v>
      </c>
      <c r="C78">
        <v>8</v>
      </c>
      <c r="D78">
        <v>4</v>
      </c>
      <c r="F78">
        <v>4</v>
      </c>
    </row>
    <row r="79" spans="1:6">
      <c r="B79" t="s">
        <v>11</v>
      </c>
      <c r="D79">
        <v>210</v>
      </c>
      <c r="F79">
        <v>30</v>
      </c>
    </row>
    <row r="80" spans="1:6">
      <c r="B80" t="s">
        <v>13</v>
      </c>
      <c r="C80">
        <f>8939-7292</f>
        <v>1647</v>
      </c>
    </row>
    <row r="81" spans="1:6">
      <c r="B81" t="s">
        <v>23</v>
      </c>
      <c r="C81">
        <v>1617</v>
      </c>
    </row>
    <row r="83" spans="1:6">
      <c r="A83">
        <v>10</v>
      </c>
      <c r="B83" t="s">
        <v>17</v>
      </c>
    </row>
    <row r="84" spans="1:6">
      <c r="B84" t="s">
        <v>6</v>
      </c>
      <c r="C84">
        <v>32</v>
      </c>
    </row>
    <row r="85" spans="1:6">
      <c r="B85" t="s">
        <v>3</v>
      </c>
      <c r="C85">
        <v>128</v>
      </c>
      <c r="F85">
        <v>128</v>
      </c>
    </row>
    <row r="86" spans="1:6">
      <c r="B86" t="s">
        <v>5</v>
      </c>
      <c r="C86">
        <v>1</v>
      </c>
      <c r="F86">
        <v>1</v>
      </c>
    </row>
    <row r="87" spans="1:6">
      <c r="B87" t="s">
        <v>4</v>
      </c>
      <c r="C87">
        <v>16</v>
      </c>
      <c r="F87">
        <v>16</v>
      </c>
    </row>
    <row r="88" spans="1:6">
      <c r="B88" t="s">
        <v>11</v>
      </c>
      <c r="F88">
        <v>85</v>
      </c>
    </row>
    <row r="89" spans="1:6">
      <c r="B89" t="s">
        <v>13</v>
      </c>
      <c r="C89">
        <v>1432</v>
      </c>
    </row>
    <row r="90" spans="1:6">
      <c r="B90" t="s">
        <v>23</v>
      </c>
      <c r="C90">
        <f>1432-85</f>
        <v>1347</v>
      </c>
    </row>
    <row r="92" spans="1:6">
      <c r="A92">
        <v>11</v>
      </c>
      <c r="B92" t="s">
        <v>17</v>
      </c>
    </row>
    <row r="93" spans="1:6">
      <c r="B93" t="s">
        <v>6</v>
      </c>
      <c r="C93">
        <v>64</v>
      </c>
    </row>
    <row r="94" spans="1:6">
      <c r="B94" t="s">
        <v>3</v>
      </c>
      <c r="C94">
        <v>128</v>
      </c>
      <c r="F94">
        <v>128</v>
      </c>
    </row>
    <row r="95" spans="1:6">
      <c r="B95" t="s">
        <v>5</v>
      </c>
      <c r="C95">
        <v>1</v>
      </c>
      <c r="F95">
        <v>1</v>
      </c>
    </row>
    <row r="96" spans="1:6">
      <c r="B96" t="s">
        <v>4</v>
      </c>
      <c r="C96">
        <v>16</v>
      </c>
      <c r="F96">
        <v>16</v>
      </c>
    </row>
    <row r="97" spans="1:6">
      <c r="B97" t="s">
        <v>11</v>
      </c>
      <c r="F97">
        <v>98</v>
      </c>
    </row>
    <row r="98" spans="1:6">
      <c r="B98" t="s">
        <v>13</v>
      </c>
      <c r="C98">
        <v>1771</v>
      </c>
    </row>
    <row r="99" spans="1:6">
      <c r="B99" t="s">
        <v>23</v>
      </c>
      <c r="C99">
        <f>1771-98</f>
        <v>1673</v>
      </c>
    </row>
    <row r="101" spans="1:6">
      <c r="A101">
        <v>12</v>
      </c>
      <c r="B101" t="s">
        <v>17</v>
      </c>
    </row>
    <row r="102" spans="1:6">
      <c r="B102" t="s">
        <v>6</v>
      </c>
      <c r="C102">
        <v>128</v>
      </c>
    </row>
    <row r="103" spans="1:6">
      <c r="B103" t="s">
        <v>3</v>
      </c>
      <c r="C103">
        <v>128</v>
      </c>
      <c r="F103">
        <v>128</v>
      </c>
    </row>
    <row r="104" spans="1:6">
      <c r="B104" t="s">
        <v>5</v>
      </c>
      <c r="C104">
        <v>1</v>
      </c>
      <c r="F104">
        <v>1</v>
      </c>
    </row>
    <row r="105" spans="1:6">
      <c r="B105" t="s">
        <v>4</v>
      </c>
      <c r="C105">
        <v>16</v>
      </c>
      <c r="F105">
        <v>16</v>
      </c>
    </row>
    <row r="106" spans="1:6">
      <c r="B106" t="s">
        <v>11</v>
      </c>
      <c r="F106">
        <v>72</v>
      </c>
    </row>
    <row r="107" spans="1:6">
      <c r="B107" t="s">
        <v>13</v>
      </c>
      <c r="C107">
        <v>3037</v>
      </c>
    </row>
    <row r="108" spans="1:6">
      <c r="B108" t="s">
        <v>23</v>
      </c>
      <c r="C108">
        <f>3037-72</f>
        <v>2965</v>
      </c>
    </row>
    <row r="110" spans="1:6">
      <c r="A110">
        <v>13</v>
      </c>
      <c r="B110" t="s">
        <v>17</v>
      </c>
    </row>
    <row r="111" spans="1:6">
      <c r="B111" t="s">
        <v>6</v>
      </c>
      <c r="C111">
        <v>64</v>
      </c>
    </row>
    <row r="112" spans="1:6">
      <c r="B112" t="s">
        <v>3</v>
      </c>
      <c r="C112">
        <v>128</v>
      </c>
      <c r="D112">
        <v>128</v>
      </c>
    </row>
    <row r="113" spans="1:4">
      <c r="B113" t="s">
        <v>5</v>
      </c>
      <c r="C113">
        <v>1</v>
      </c>
    </row>
    <row r="114" spans="1:4">
      <c r="B114" t="s">
        <v>4</v>
      </c>
      <c r="C114">
        <v>16</v>
      </c>
      <c r="D114">
        <v>16</v>
      </c>
    </row>
    <row r="115" spans="1:4">
      <c r="B115" t="s">
        <v>11</v>
      </c>
      <c r="D115">
        <v>10</v>
      </c>
    </row>
    <row r="116" spans="1:4">
      <c r="B116" t="s">
        <v>13</v>
      </c>
      <c r="C116">
        <v>1417</v>
      </c>
    </row>
    <row r="117" spans="1:4">
      <c r="B117" t="s">
        <v>23</v>
      </c>
      <c r="C117">
        <v>1407</v>
      </c>
    </row>
    <row r="119" spans="1:4">
      <c r="A119">
        <v>14</v>
      </c>
      <c r="B119" t="s">
        <v>17</v>
      </c>
      <c r="D119" t="s">
        <v>50</v>
      </c>
    </row>
    <row r="120" spans="1:4">
      <c r="B120" t="s">
        <v>6</v>
      </c>
      <c r="C120">
        <v>64</v>
      </c>
    </row>
    <row r="121" spans="1:4">
      <c r="B121" t="s">
        <v>3</v>
      </c>
      <c r="C121">
        <v>64</v>
      </c>
      <c r="D121">
        <v>64</v>
      </c>
    </row>
    <row r="122" spans="1:4">
      <c r="B122" t="s">
        <v>5</v>
      </c>
      <c r="C122">
        <v>1</v>
      </c>
      <c r="D122">
        <v>1</v>
      </c>
    </row>
    <row r="123" spans="1:4">
      <c r="B123" t="s">
        <v>4</v>
      </c>
      <c r="C123">
        <v>8</v>
      </c>
      <c r="D123">
        <v>8</v>
      </c>
    </row>
    <row r="124" spans="1:4">
      <c r="B124" t="s">
        <v>11</v>
      </c>
      <c r="D124">
        <v>31</v>
      </c>
    </row>
    <row r="125" spans="1:4">
      <c r="B125" t="s">
        <v>13</v>
      </c>
      <c r="C125">
        <v>4028</v>
      </c>
    </row>
    <row r="126" spans="1:4">
      <c r="B126" t="s">
        <v>23</v>
      </c>
      <c r="C126">
        <f>4028-31</f>
        <v>3997</v>
      </c>
    </row>
    <row r="128" spans="1:4">
      <c r="A128">
        <v>15</v>
      </c>
      <c r="B128" t="s">
        <v>17</v>
      </c>
    </row>
    <row r="129" spans="1:6">
      <c r="B129" t="s">
        <v>6</v>
      </c>
      <c r="C129">
        <v>64</v>
      </c>
    </row>
    <row r="130" spans="1:6">
      <c r="B130" t="s">
        <v>3</v>
      </c>
      <c r="C130">
        <v>128</v>
      </c>
      <c r="F130" t="s">
        <v>51</v>
      </c>
    </row>
    <row r="131" spans="1:6">
      <c r="B131" t="s">
        <v>5</v>
      </c>
      <c r="C131">
        <v>2</v>
      </c>
      <c r="F131" t="s">
        <v>51</v>
      </c>
    </row>
    <row r="132" spans="1:6">
      <c r="B132" t="s">
        <v>4</v>
      </c>
      <c r="C132">
        <v>16</v>
      </c>
      <c r="F132" t="s">
        <v>52</v>
      </c>
    </row>
    <row r="133" spans="1:6">
      <c r="B133" t="s">
        <v>11</v>
      </c>
      <c r="F133" t="s">
        <v>53</v>
      </c>
    </row>
    <row r="134" spans="1:6">
      <c r="B134" t="s">
        <v>13</v>
      </c>
      <c r="C134">
        <v>2286</v>
      </c>
    </row>
    <row r="135" spans="1:6">
      <c r="B135" t="s">
        <v>23</v>
      </c>
      <c r="C135">
        <v>2266</v>
      </c>
    </row>
    <row r="137" spans="1:6">
      <c r="A137">
        <v>16</v>
      </c>
      <c r="B137" t="s">
        <v>17</v>
      </c>
    </row>
    <row r="138" spans="1:6">
      <c r="B138" t="s">
        <v>6</v>
      </c>
      <c r="C138">
        <v>64</v>
      </c>
    </row>
    <row r="139" spans="1:6">
      <c r="B139" t="s">
        <v>3</v>
      </c>
      <c r="C139">
        <v>128</v>
      </c>
      <c r="D139">
        <v>64</v>
      </c>
      <c r="F139">
        <v>64</v>
      </c>
    </row>
    <row r="140" spans="1:6">
      <c r="B140" t="s">
        <v>5</v>
      </c>
      <c r="C140">
        <v>2</v>
      </c>
      <c r="D140">
        <v>1</v>
      </c>
      <c r="F140">
        <v>1</v>
      </c>
    </row>
    <row r="141" spans="1:6">
      <c r="B141" t="s">
        <v>4</v>
      </c>
      <c r="C141">
        <v>16</v>
      </c>
      <c r="D141">
        <v>8</v>
      </c>
      <c r="F141">
        <v>8</v>
      </c>
    </row>
    <row r="142" spans="1:6">
      <c r="B142" t="s">
        <v>11</v>
      </c>
      <c r="D142">
        <v>0</v>
      </c>
      <c r="F142">
        <v>20</v>
      </c>
    </row>
    <row r="143" spans="1:6">
      <c r="B143" t="s">
        <v>13</v>
      </c>
      <c r="C143">
        <v>1670</v>
      </c>
    </row>
    <row r="144" spans="1:6">
      <c r="B144" t="s">
        <v>23</v>
      </c>
      <c r="C144">
        <v>1670</v>
      </c>
    </row>
    <row r="147" spans="1:7">
      <c r="A147">
        <v>17</v>
      </c>
      <c r="B147" t="s">
        <v>17</v>
      </c>
    </row>
    <row r="148" spans="1:7">
      <c r="B148" t="s">
        <v>6</v>
      </c>
      <c r="C148">
        <v>64</v>
      </c>
    </row>
    <row r="149" spans="1:7">
      <c r="B149" t="s">
        <v>3</v>
      </c>
      <c r="C149">
        <v>216</v>
      </c>
      <c r="D149">
        <v>72</v>
      </c>
      <c r="E149">
        <v>72</v>
      </c>
      <c r="G149">
        <v>72</v>
      </c>
    </row>
    <row r="150" spans="1:7">
      <c r="B150" t="s">
        <v>5</v>
      </c>
      <c r="C150">
        <v>3</v>
      </c>
      <c r="D150">
        <v>1</v>
      </c>
      <c r="E150">
        <v>1</v>
      </c>
      <c r="G150">
        <v>1</v>
      </c>
    </row>
    <row r="151" spans="1:7">
      <c r="B151" t="s">
        <v>4</v>
      </c>
      <c r="C151">
        <v>18</v>
      </c>
      <c r="D151">
        <v>6</v>
      </c>
      <c r="E151">
        <v>6</v>
      </c>
      <c r="G151">
        <v>6</v>
      </c>
    </row>
    <row r="152" spans="1:7">
      <c r="B152" t="s">
        <v>11</v>
      </c>
      <c r="D152">
        <v>2106</v>
      </c>
      <c r="E152">
        <v>0</v>
      </c>
      <c r="G152">
        <v>120</v>
      </c>
    </row>
    <row r="153" spans="1:7">
      <c r="B153" t="s">
        <v>13</v>
      </c>
      <c r="C153">
        <v>2106</v>
      </c>
    </row>
    <row r="154" spans="1:7">
      <c r="B154" t="s">
        <v>23</v>
      </c>
      <c r="C154">
        <v>2106</v>
      </c>
    </row>
    <row r="156" spans="1:7">
      <c r="A156">
        <v>18</v>
      </c>
      <c r="B156" t="s">
        <v>17</v>
      </c>
    </row>
    <row r="157" spans="1:7">
      <c r="B157" t="s">
        <v>6</v>
      </c>
      <c r="C157">
        <v>64</v>
      </c>
    </row>
    <row r="158" spans="1:7">
      <c r="B158" t="s">
        <v>3</v>
      </c>
      <c r="C158">
        <v>216</v>
      </c>
      <c r="E158">
        <v>72</v>
      </c>
      <c r="F158">
        <v>72</v>
      </c>
      <c r="G158">
        <v>72</v>
      </c>
    </row>
    <row r="159" spans="1:7">
      <c r="B159" t="s">
        <v>5</v>
      </c>
      <c r="C159">
        <v>3</v>
      </c>
      <c r="E159">
        <v>1</v>
      </c>
      <c r="F159">
        <v>1</v>
      </c>
      <c r="G159">
        <v>1</v>
      </c>
    </row>
    <row r="160" spans="1:7">
      <c r="B160" t="s">
        <v>4</v>
      </c>
      <c r="C160">
        <v>18</v>
      </c>
      <c r="E160">
        <v>6</v>
      </c>
      <c r="F160">
        <v>6</v>
      </c>
      <c r="G160">
        <v>6</v>
      </c>
    </row>
    <row r="161" spans="1:7">
      <c r="B161" t="s">
        <v>11</v>
      </c>
      <c r="E161">
        <v>20</v>
      </c>
      <c r="F161">
        <v>86</v>
      </c>
      <c r="G161">
        <v>116</v>
      </c>
    </row>
    <row r="162" spans="1:7">
      <c r="B162" t="s">
        <v>13</v>
      </c>
      <c r="C162">
        <v>1570</v>
      </c>
    </row>
    <row r="163" spans="1:7">
      <c r="B163" t="s">
        <v>23</v>
      </c>
      <c r="C163">
        <v>1550</v>
      </c>
    </row>
    <row r="165" spans="1:7">
      <c r="A165">
        <v>19</v>
      </c>
      <c r="B165" t="s">
        <v>17</v>
      </c>
    </row>
    <row r="166" spans="1:7">
      <c r="B166" t="s">
        <v>6</v>
      </c>
      <c r="C166">
        <v>64</v>
      </c>
    </row>
    <row r="167" spans="1:7">
      <c r="B167" t="s">
        <v>3</v>
      </c>
      <c r="C167">
        <v>216</v>
      </c>
      <c r="E167">
        <v>72</v>
      </c>
      <c r="F167">
        <v>72</v>
      </c>
      <c r="G167">
        <v>72</v>
      </c>
    </row>
    <row r="168" spans="1:7">
      <c r="B168" t="s">
        <v>5</v>
      </c>
      <c r="C168">
        <v>3</v>
      </c>
      <c r="E168">
        <v>1</v>
      </c>
      <c r="F168">
        <v>1</v>
      </c>
      <c r="G168">
        <v>1</v>
      </c>
    </row>
    <row r="169" spans="1:7">
      <c r="B169" t="s">
        <v>4</v>
      </c>
      <c r="C169">
        <v>18</v>
      </c>
      <c r="E169">
        <v>6</v>
      </c>
      <c r="F169">
        <v>6</v>
      </c>
      <c r="G169">
        <v>6</v>
      </c>
    </row>
    <row r="170" spans="1:7">
      <c r="B170" t="s">
        <v>11</v>
      </c>
      <c r="E170">
        <v>0</v>
      </c>
      <c r="F170">
        <v>0</v>
      </c>
      <c r="G170">
        <v>0</v>
      </c>
    </row>
    <row r="171" spans="1:7">
      <c r="B171" t="s">
        <v>13</v>
      </c>
      <c r="C171">
        <v>1615</v>
      </c>
    </row>
    <row r="172" spans="1:7">
      <c r="B172" t="s">
        <v>23</v>
      </c>
      <c r="C172">
        <v>1615</v>
      </c>
    </row>
    <row r="174" spans="1:7">
      <c r="A174">
        <v>20</v>
      </c>
      <c r="B174" t="s">
        <v>17</v>
      </c>
    </row>
    <row r="175" spans="1:7">
      <c r="B175" t="s">
        <v>6</v>
      </c>
      <c r="C175">
        <v>64</v>
      </c>
    </row>
    <row r="176" spans="1:7">
      <c r="B176" t="s">
        <v>3</v>
      </c>
      <c r="C176">
        <v>216</v>
      </c>
      <c r="E176">
        <v>72</v>
      </c>
      <c r="F176">
        <v>72</v>
      </c>
      <c r="G176">
        <v>72</v>
      </c>
    </row>
    <row r="177" spans="1:7">
      <c r="B177" t="s">
        <v>5</v>
      </c>
      <c r="C177">
        <v>3</v>
      </c>
      <c r="E177">
        <v>1</v>
      </c>
      <c r="F177">
        <v>1</v>
      </c>
      <c r="G177">
        <v>1</v>
      </c>
    </row>
    <row r="178" spans="1:7">
      <c r="B178" t="s">
        <v>4</v>
      </c>
      <c r="C178">
        <v>18</v>
      </c>
      <c r="E178">
        <v>6</v>
      </c>
      <c r="F178">
        <v>6</v>
      </c>
      <c r="G178">
        <v>6</v>
      </c>
    </row>
    <row r="179" spans="1:7">
      <c r="B179" t="s">
        <v>11</v>
      </c>
      <c r="E179">
        <v>0</v>
      </c>
      <c r="F179">
        <v>16</v>
      </c>
      <c r="G179">
        <v>0</v>
      </c>
    </row>
    <row r="180" spans="1:7">
      <c r="B180" t="s">
        <v>13</v>
      </c>
      <c r="C180">
        <v>1648</v>
      </c>
    </row>
    <row r="181" spans="1:7">
      <c r="B181" t="s">
        <v>23</v>
      </c>
      <c r="C181">
        <v>1648</v>
      </c>
    </row>
    <row r="183" spans="1:7">
      <c r="A183">
        <v>21</v>
      </c>
      <c r="B183" t="s">
        <v>17</v>
      </c>
    </row>
    <row r="184" spans="1:7">
      <c r="B184" t="s">
        <v>6</v>
      </c>
      <c r="C184">
        <v>64</v>
      </c>
    </row>
    <row r="185" spans="1:7">
      <c r="B185" t="s">
        <v>3</v>
      </c>
      <c r="C185">
        <v>216</v>
      </c>
      <c r="E185">
        <v>72</v>
      </c>
      <c r="F185">
        <v>72</v>
      </c>
      <c r="G185">
        <v>72</v>
      </c>
    </row>
    <row r="186" spans="1:7">
      <c r="B186" t="s">
        <v>5</v>
      </c>
      <c r="C186">
        <v>3</v>
      </c>
      <c r="E186">
        <v>1</v>
      </c>
      <c r="F186">
        <v>1</v>
      </c>
      <c r="G186">
        <v>1</v>
      </c>
    </row>
    <row r="187" spans="1:7">
      <c r="B187" t="s">
        <v>4</v>
      </c>
      <c r="C187">
        <v>18</v>
      </c>
      <c r="E187">
        <v>6</v>
      </c>
      <c r="F187">
        <v>6</v>
      </c>
      <c r="G187">
        <v>6</v>
      </c>
    </row>
    <row r="188" spans="1:7">
      <c r="B188" t="s">
        <v>11</v>
      </c>
      <c r="E188">
        <v>12</v>
      </c>
      <c r="F188">
        <v>72</v>
      </c>
      <c r="G188">
        <v>18</v>
      </c>
    </row>
    <row r="189" spans="1:7">
      <c r="B189" t="s">
        <v>13</v>
      </c>
      <c r="C189">
        <v>1661</v>
      </c>
    </row>
    <row r="190" spans="1:7">
      <c r="B190" t="s">
        <v>23</v>
      </c>
      <c r="C190">
        <v>1649</v>
      </c>
    </row>
    <row r="195" spans="1:7">
      <c r="A195">
        <v>22</v>
      </c>
      <c r="B195" t="s">
        <v>17</v>
      </c>
    </row>
    <row r="196" spans="1:7">
      <c r="B196" t="s">
        <v>6</v>
      </c>
      <c r="C196">
        <v>64</v>
      </c>
    </row>
    <row r="197" spans="1:7">
      <c r="B197" t="s">
        <v>3</v>
      </c>
      <c r="C197">
        <v>216</v>
      </c>
      <c r="E197">
        <v>72</v>
      </c>
      <c r="F197">
        <v>72</v>
      </c>
      <c r="G197">
        <v>72</v>
      </c>
    </row>
    <row r="198" spans="1:7">
      <c r="B198" t="s">
        <v>5</v>
      </c>
      <c r="C198">
        <v>3</v>
      </c>
      <c r="E198">
        <v>1</v>
      </c>
      <c r="F198">
        <v>1</v>
      </c>
      <c r="G198">
        <v>1</v>
      </c>
    </row>
    <row r="199" spans="1:7">
      <c r="B199" t="s">
        <v>4</v>
      </c>
      <c r="C199">
        <v>18</v>
      </c>
      <c r="E199">
        <v>6</v>
      </c>
      <c r="F199">
        <v>6</v>
      </c>
      <c r="G199">
        <v>6</v>
      </c>
    </row>
    <row r="200" spans="1:7">
      <c r="B200" t="s">
        <v>11</v>
      </c>
      <c r="E200">
        <v>0</v>
      </c>
      <c r="F200">
        <v>76</v>
      </c>
      <c r="G200">
        <v>0</v>
      </c>
    </row>
    <row r="201" spans="1:7">
      <c r="B201" t="s">
        <v>13</v>
      </c>
      <c r="C201">
        <v>1593</v>
      </c>
    </row>
    <row r="202" spans="1:7">
      <c r="B202" t="s">
        <v>23</v>
      </c>
      <c r="C202">
        <v>1593</v>
      </c>
    </row>
    <row r="226" spans="1:4">
      <c r="A226" t="s">
        <v>54</v>
      </c>
    </row>
    <row r="228" spans="1:4">
      <c r="A228" t="s">
        <v>33</v>
      </c>
      <c r="B228" t="s">
        <v>34</v>
      </c>
    </row>
    <row r="229" spans="1:4">
      <c r="A229" t="s">
        <v>31</v>
      </c>
      <c r="B229">
        <v>32</v>
      </c>
      <c r="C229">
        <v>64</v>
      </c>
    </row>
    <row r="230" spans="1:4">
      <c r="A230" t="s">
        <v>27</v>
      </c>
    </row>
    <row r="231" spans="1:4">
      <c r="A231" t="s">
        <v>28</v>
      </c>
      <c r="B231">
        <v>1405</v>
      </c>
    </row>
    <row r="232" spans="1:4">
      <c r="A232" t="s">
        <v>29</v>
      </c>
      <c r="B232">
        <v>1617</v>
      </c>
    </row>
    <row r="235" spans="1:4">
      <c r="A235" t="s">
        <v>35</v>
      </c>
      <c r="B235" t="s">
        <v>40</v>
      </c>
      <c r="D235" t="s">
        <v>44</v>
      </c>
    </row>
    <row r="236" spans="1:4">
      <c r="A236" t="s">
        <v>32</v>
      </c>
      <c r="B236">
        <v>64</v>
      </c>
      <c r="C236">
        <v>32</v>
      </c>
      <c r="D236">
        <v>64</v>
      </c>
    </row>
    <row r="237" spans="1:4">
      <c r="A237" t="s">
        <v>0</v>
      </c>
      <c r="B237">
        <v>2190</v>
      </c>
    </row>
    <row r="238" spans="1:4">
      <c r="A238" t="s">
        <v>30</v>
      </c>
      <c r="B238">
        <v>2301</v>
      </c>
      <c r="D238">
        <v>2301</v>
      </c>
    </row>
    <row r="239" spans="1:4">
      <c r="A239" t="s">
        <v>2</v>
      </c>
      <c r="B239">
        <v>1771</v>
      </c>
      <c r="C239">
        <v>1432</v>
      </c>
      <c r="D239">
        <v>2226</v>
      </c>
    </row>
    <row r="240" spans="1:4">
      <c r="A240" t="s">
        <v>45</v>
      </c>
      <c r="D240">
        <v>1671</v>
      </c>
    </row>
    <row r="241" spans="1:6">
      <c r="A241" t="s">
        <v>35</v>
      </c>
      <c r="B241" t="s">
        <v>36</v>
      </c>
    </row>
    <row r="242" spans="1:6">
      <c r="A242" t="s">
        <v>32</v>
      </c>
      <c r="B242">
        <v>64</v>
      </c>
      <c r="C242">
        <v>128</v>
      </c>
      <c r="E242">
        <f>518/2281</f>
        <v>0.22709338009644892</v>
      </c>
    </row>
    <row r="243" spans="1:6">
      <c r="A243" t="s">
        <v>37</v>
      </c>
      <c r="B243">
        <v>2289</v>
      </c>
      <c r="C243">
        <v>4370</v>
      </c>
    </row>
    <row r="244" spans="1:6">
      <c r="A244" t="s">
        <v>38</v>
      </c>
    </row>
    <row r="245" spans="1:6">
      <c r="A245" t="s">
        <v>39</v>
      </c>
      <c r="C245">
        <v>3037</v>
      </c>
    </row>
    <row r="247" spans="1:6">
      <c r="F247" t="s">
        <v>43</v>
      </c>
    </row>
    <row r="248" spans="1:6">
      <c r="F248">
        <v>3868</v>
      </c>
    </row>
    <row r="249" spans="1:6">
      <c r="F249">
        <v>6154</v>
      </c>
    </row>
    <row r="250" spans="1:6">
      <c r="F250">
        <f>6154-3868</f>
        <v>2286</v>
      </c>
    </row>
    <row r="251" spans="1:6">
      <c r="A251">
        <v>32</v>
      </c>
      <c r="B251">
        <f>1432/60</f>
        <v>23.866666666666667</v>
      </c>
      <c r="C251">
        <v>1617</v>
      </c>
    </row>
    <row r="252" spans="1:6">
      <c r="A252">
        <v>64</v>
      </c>
      <c r="B252">
        <f>1771/60</f>
        <v>29.516666666666666</v>
      </c>
      <c r="C252">
        <v>2301</v>
      </c>
    </row>
    <row r="253" spans="1:6">
      <c r="A253">
        <v>128</v>
      </c>
      <c r="B253">
        <f>3037/60</f>
        <v>50.616666666666667</v>
      </c>
      <c r="C253">
        <v>4251</v>
      </c>
      <c r="F253">
        <f>3602-1931</f>
        <v>1671</v>
      </c>
    </row>
    <row r="256" spans="1:6">
      <c r="D256">
        <f>4199-1162</f>
        <v>3037</v>
      </c>
    </row>
    <row r="259" spans="1:6">
      <c r="D259">
        <f>1771/60</f>
        <v>29.516666666666666</v>
      </c>
    </row>
    <row r="260" spans="1:6">
      <c r="A260" t="s">
        <v>41</v>
      </c>
      <c r="D260">
        <f>2301/60</f>
        <v>38.35</v>
      </c>
      <c r="F260">
        <f>2301/60</f>
        <v>38.35</v>
      </c>
    </row>
    <row r="261" spans="1:6">
      <c r="A261" t="s">
        <v>42</v>
      </c>
      <c r="B261">
        <f>2286/60</f>
        <v>38.1</v>
      </c>
    </row>
    <row r="262" spans="1:6">
      <c r="A262" t="s">
        <v>46</v>
      </c>
      <c r="B262">
        <f>1671/60</f>
        <v>27.85</v>
      </c>
      <c r="D262">
        <f>2301/60</f>
        <v>38.35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2010-05-23T18:39:09Z</dcterms:created>
  <dcterms:modified xsi:type="dcterms:W3CDTF">2010-05-31T04:26:27Z</dcterms:modified>
</cp:coreProperties>
</file>