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date1904="1" showInkAnnotation="0" autoCompressPictures="0"/>
  <bookViews>
    <workbookView xWindow="0" yWindow="0" windowWidth="25600" windowHeight="1606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8" i="1" l="1"/>
  <c r="E157" i="1"/>
  <c r="E156" i="1"/>
  <c r="Q150" i="1"/>
  <c r="P150" i="1"/>
  <c r="L150" i="1"/>
  <c r="K150" i="1"/>
  <c r="G150" i="1"/>
  <c r="F150" i="1"/>
  <c r="Q149" i="1"/>
  <c r="P149" i="1"/>
  <c r="L149" i="1"/>
  <c r="K149" i="1"/>
  <c r="G149" i="1"/>
  <c r="F149" i="1"/>
  <c r="Q148" i="1"/>
  <c r="P148" i="1"/>
  <c r="L148" i="1"/>
  <c r="K148" i="1"/>
  <c r="G148" i="1"/>
  <c r="F148" i="1"/>
  <c r="B143" i="1"/>
  <c r="B142" i="1"/>
  <c r="B141" i="1"/>
  <c r="B133" i="1"/>
  <c r="B132" i="1"/>
  <c r="B131" i="1"/>
  <c r="O124" i="1"/>
  <c r="B124" i="1"/>
  <c r="O123" i="1"/>
  <c r="B123" i="1"/>
  <c r="O122" i="1"/>
  <c r="Q122" i="1"/>
  <c r="P122" i="1"/>
  <c r="B122" i="1"/>
  <c r="L90" i="1"/>
  <c r="K90" i="1"/>
  <c r="G90" i="1"/>
  <c r="F90" i="1"/>
  <c r="B90" i="1"/>
  <c r="L89" i="1"/>
  <c r="K89" i="1"/>
  <c r="G89" i="1"/>
  <c r="F89" i="1"/>
  <c r="B89" i="1"/>
  <c r="L88" i="1"/>
  <c r="K88" i="1"/>
  <c r="G88" i="1"/>
  <c r="F88" i="1"/>
  <c r="B88" i="1"/>
  <c r="B83" i="1"/>
  <c r="B82" i="1"/>
  <c r="B81" i="1"/>
  <c r="B76" i="1"/>
  <c r="B75" i="1"/>
  <c r="B74" i="1"/>
  <c r="B69" i="1"/>
  <c r="B68" i="1"/>
  <c r="B67" i="1"/>
  <c r="F36" i="1"/>
  <c r="F35" i="1"/>
  <c r="F34" i="1"/>
  <c r="F33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B21" i="1"/>
  <c r="B20" i="1"/>
  <c r="B19" i="1"/>
  <c r="B18" i="1"/>
  <c r="B13" i="1"/>
  <c r="B12" i="1"/>
  <c r="B11" i="1"/>
  <c r="B10" i="1"/>
  <c r="B6" i="1"/>
  <c r="B5" i="1"/>
  <c r="B4" i="1"/>
  <c r="B3" i="1"/>
  <c r="C83" i="2"/>
  <c r="C82" i="2"/>
  <c r="C81" i="2"/>
  <c r="C8" i="2"/>
  <c r="C7" i="2"/>
  <c r="C6" i="2"/>
  <c r="C5" i="2"/>
  <c r="K170" i="3"/>
  <c r="K171" i="3"/>
  <c r="K169" i="3"/>
  <c r="J170" i="3"/>
  <c r="J171" i="3"/>
  <c r="J169" i="3"/>
  <c r="C158" i="3"/>
  <c r="C171" i="3"/>
  <c r="C159" i="3"/>
  <c r="C172" i="3"/>
  <c r="C160" i="3"/>
  <c r="C173" i="3"/>
  <c r="E174" i="3"/>
  <c r="C175" i="3"/>
  <c r="C163" i="3"/>
  <c r="C176" i="3"/>
  <c r="C164" i="3"/>
  <c r="C177" i="3"/>
  <c r="E178" i="3"/>
  <c r="C154" i="3"/>
  <c r="C167" i="3"/>
  <c r="C155" i="3"/>
  <c r="C168" i="3"/>
  <c r="C156" i="3"/>
  <c r="C169" i="3"/>
  <c r="E170" i="3"/>
  <c r="B158" i="3"/>
  <c r="B171" i="3"/>
  <c r="B159" i="3"/>
  <c r="B172" i="3"/>
  <c r="B160" i="3"/>
  <c r="B173" i="3"/>
  <c r="D174" i="3"/>
  <c r="B175" i="3"/>
  <c r="B163" i="3"/>
  <c r="B176" i="3"/>
  <c r="B164" i="3"/>
  <c r="B177" i="3"/>
  <c r="D178" i="3"/>
  <c r="B154" i="3"/>
  <c r="B167" i="3"/>
  <c r="B155" i="3"/>
  <c r="B168" i="3"/>
  <c r="B156" i="3"/>
  <c r="B169" i="3"/>
  <c r="D170" i="3"/>
  <c r="B161" i="3"/>
  <c r="B174" i="3"/>
  <c r="J160" i="3"/>
  <c r="L170" i="3"/>
  <c r="B165" i="3"/>
  <c r="B178" i="3"/>
  <c r="J161" i="3"/>
  <c r="L171" i="3"/>
  <c r="B157" i="3"/>
  <c r="B170" i="3"/>
  <c r="J159" i="3"/>
  <c r="L169" i="3"/>
  <c r="C165" i="3"/>
  <c r="C178" i="3"/>
  <c r="K161" i="3"/>
  <c r="C161" i="3"/>
  <c r="C174" i="3"/>
  <c r="K160" i="3"/>
  <c r="C157" i="3"/>
  <c r="C170" i="3"/>
  <c r="K159" i="3"/>
  <c r="K156" i="3"/>
  <c r="J156" i="3"/>
  <c r="K155" i="3"/>
  <c r="J155" i="3"/>
  <c r="K154" i="3"/>
  <c r="J154" i="3"/>
  <c r="M128" i="3"/>
  <c r="O128" i="3"/>
  <c r="M127" i="3"/>
  <c r="O127" i="3"/>
  <c r="M126" i="3"/>
  <c r="O126" i="3"/>
  <c r="Q126" i="3"/>
  <c r="P126" i="3"/>
  <c r="G126" i="3"/>
  <c r="F126" i="3"/>
  <c r="M123" i="3"/>
  <c r="O123" i="3"/>
  <c r="M122" i="3"/>
  <c r="O122" i="3"/>
  <c r="M121" i="3"/>
  <c r="O121" i="3"/>
  <c r="Q121" i="3"/>
  <c r="P121" i="3"/>
  <c r="G121" i="3"/>
  <c r="F121" i="3"/>
  <c r="M118" i="3"/>
  <c r="O118" i="3"/>
  <c r="M117" i="3"/>
  <c r="O117" i="3"/>
  <c r="M116" i="3"/>
  <c r="O116" i="3"/>
  <c r="Q116" i="3"/>
  <c r="P116" i="3"/>
  <c r="G116" i="3"/>
  <c r="F116" i="3"/>
  <c r="U111" i="3"/>
  <c r="U110" i="3"/>
  <c r="B90" i="3"/>
  <c r="C82" i="3"/>
  <c r="G82" i="3"/>
  <c r="C81" i="3"/>
  <c r="G81" i="3"/>
  <c r="C80" i="3"/>
  <c r="G80" i="3"/>
  <c r="C66" i="3"/>
  <c r="M74" i="3"/>
  <c r="V74" i="3"/>
  <c r="Z74" i="3"/>
  <c r="O74" i="3"/>
  <c r="Q74" i="3"/>
  <c r="R74" i="3"/>
  <c r="S74" i="3"/>
  <c r="V73" i="3"/>
  <c r="Z73" i="3"/>
  <c r="O73" i="3"/>
  <c r="P73" i="3"/>
  <c r="R73" i="3"/>
  <c r="S73" i="3"/>
  <c r="F73" i="3"/>
  <c r="E73" i="3"/>
  <c r="V72" i="3"/>
  <c r="Z72" i="3"/>
  <c r="O72" i="3"/>
  <c r="R72" i="3"/>
  <c r="S72" i="3"/>
  <c r="F72" i="3"/>
  <c r="E72" i="3"/>
  <c r="F71" i="3"/>
  <c r="E71" i="3"/>
  <c r="G68" i="3"/>
  <c r="E67" i="3"/>
  <c r="G67" i="3"/>
  <c r="E66" i="3"/>
  <c r="G66" i="3"/>
  <c r="I66" i="3"/>
  <c r="H66" i="3"/>
  <c r="C63" i="3"/>
  <c r="E63" i="3"/>
  <c r="G63" i="3"/>
  <c r="G62" i="3"/>
  <c r="C61" i="3"/>
  <c r="G61" i="3"/>
  <c r="I61" i="3"/>
  <c r="H61" i="3"/>
  <c r="C59" i="3"/>
  <c r="G59" i="3"/>
  <c r="C58" i="3"/>
  <c r="G58" i="3"/>
  <c r="C57" i="3"/>
  <c r="G57" i="3"/>
  <c r="I57" i="3"/>
  <c r="H57" i="3"/>
  <c r="E37" i="3"/>
  <c r="D37" i="3"/>
  <c r="K36" i="3"/>
  <c r="E36" i="3"/>
  <c r="D36" i="3"/>
  <c r="K35" i="3"/>
  <c r="E35" i="3"/>
  <c r="D35" i="3"/>
  <c r="P29" i="3"/>
  <c r="R29" i="3"/>
  <c r="Q29" i="3"/>
  <c r="P28" i="3"/>
  <c r="R28" i="3"/>
  <c r="Q28" i="3"/>
  <c r="M27" i="3"/>
  <c r="P27" i="3"/>
  <c r="R27" i="3"/>
  <c r="Q27" i="3"/>
  <c r="V23" i="3"/>
  <c r="V22" i="3"/>
  <c r="V21" i="3"/>
  <c r="X21" i="3"/>
  <c r="W21" i="3"/>
  <c r="T19" i="3"/>
  <c r="V19" i="3"/>
  <c r="B19" i="3"/>
  <c r="T18" i="3"/>
  <c r="V18" i="3"/>
  <c r="T17" i="3"/>
  <c r="V17" i="3"/>
  <c r="X17" i="3"/>
  <c r="W17" i="3"/>
  <c r="V15" i="3"/>
  <c r="P15" i="3"/>
  <c r="V14" i="3"/>
  <c r="P14" i="3"/>
  <c r="F14" i="3"/>
  <c r="I14" i="3"/>
  <c r="H14" i="3"/>
  <c r="G14" i="3"/>
  <c r="V13" i="3"/>
  <c r="X13" i="3"/>
  <c r="W13" i="3"/>
  <c r="P13" i="3"/>
  <c r="F13" i="3"/>
  <c r="E13" i="3"/>
  <c r="I13" i="3"/>
  <c r="D13" i="3"/>
  <c r="H13" i="3"/>
  <c r="G13" i="3"/>
  <c r="F12" i="3"/>
  <c r="I12" i="3"/>
  <c r="H12" i="3"/>
  <c r="G12" i="3"/>
  <c r="L9" i="3"/>
  <c r="E7" i="3"/>
  <c r="H7" i="3"/>
  <c r="K7" i="3"/>
  <c r="N7" i="3"/>
  <c r="M7" i="3"/>
  <c r="E6" i="3"/>
  <c r="H6" i="3"/>
  <c r="K6" i="3"/>
  <c r="N6" i="3"/>
  <c r="M6" i="3"/>
  <c r="O5" i="3"/>
  <c r="E5" i="3"/>
  <c r="H5" i="3"/>
  <c r="K5" i="3"/>
  <c r="N5" i="3"/>
  <c r="M5" i="3"/>
</calcChain>
</file>

<file path=xl/sharedStrings.xml><?xml version="1.0" encoding="utf-8"?>
<sst xmlns="http://schemas.openxmlformats.org/spreadsheetml/2006/main" count="463" uniqueCount="229">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</sst>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605432"/>
        <c:axId val="467141832"/>
      </c:barChart>
      <c:catAx>
        <c:axId val="46760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141832"/>
        <c:crosses val="autoZero"/>
        <c:auto val="1"/>
        <c:lblAlgn val="ctr"/>
        <c:lblOffset val="100"/>
        <c:noMultiLvlLbl val="0"/>
      </c:catAx>
      <c:valAx>
        <c:axId val="46714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60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9208"/>
        <c:axId val="424812168"/>
      </c:scatterChart>
      <c:valAx>
        <c:axId val="42480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812168"/>
        <c:crosses val="autoZero"/>
        <c:crossBetween val="midCat"/>
      </c:valAx>
      <c:valAx>
        <c:axId val="42481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809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varyColors val="0"/>
        <c:ser>
          <c:idx val="0"/>
          <c:order val="0"/>
          <c:tx>
            <c:v>SEQAL</c:v>
          </c:tx>
          <c:invertIfNegative val="0"/>
          <c:errBars>
            <c:errBarType val="both"/>
            <c:errValType val="cust"/>
            <c:noEndCap val="0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invertIfNegative val="0"/>
          <c:errBars>
            <c:errBarType val="both"/>
            <c:errValType val="cust"/>
            <c:noEndCap val="0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invertIfNegative val="0"/>
          <c:errBars>
            <c:errBarType val="both"/>
            <c:errValType val="cust"/>
            <c:noEndCap val="0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777064"/>
        <c:axId val="429782632"/>
      </c:barChart>
      <c:catAx>
        <c:axId val="42977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29782632"/>
        <c:crosses val="autoZero"/>
        <c:auto val="1"/>
        <c:lblAlgn val="ctr"/>
        <c:lblOffset val="100"/>
        <c:noMultiLvlLbl val="0"/>
      </c:catAx>
      <c:valAx>
        <c:axId val="429782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2977706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25656"/>
        <c:axId val="429828744"/>
      </c:barChart>
      <c:catAx>
        <c:axId val="429825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29828744"/>
        <c:crosses val="autoZero"/>
        <c:auto val="1"/>
        <c:lblAlgn val="ctr"/>
        <c:lblOffset val="100"/>
        <c:noMultiLvlLbl val="0"/>
      </c:catAx>
      <c:valAx>
        <c:axId val="429828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982565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72392"/>
        <c:axId val="429875480"/>
      </c:barChart>
      <c:catAx>
        <c:axId val="429872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29875480"/>
        <c:crosses val="autoZero"/>
        <c:auto val="1"/>
        <c:lblAlgn val="ctr"/>
        <c:lblOffset val="100"/>
        <c:noMultiLvlLbl val="0"/>
      </c:catAx>
      <c:valAx>
        <c:axId val="429875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2987239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invertIfNegative val="0"/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invertIfNegative val="0"/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invertIfNegative val="0"/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invertIfNegative val="0"/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invertIfNegative val="0"/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invertIfNegative val="0"/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059544"/>
        <c:axId val="467065224"/>
      </c:barChart>
      <c:catAx>
        <c:axId val="46705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7065224"/>
        <c:crosses val="autoZero"/>
        <c:auto val="1"/>
        <c:lblAlgn val="ctr"/>
        <c:lblOffset val="100"/>
        <c:noMultiLvlLbl val="0"/>
      </c:catAx>
      <c:valAx>
        <c:axId val="467065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70595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invertIfNegative val="0"/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invertIfNegative val="0"/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877688"/>
        <c:axId val="467183480"/>
      </c:barChart>
      <c:catAx>
        <c:axId val="42887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183480"/>
        <c:crosses val="autoZero"/>
        <c:auto val="1"/>
        <c:lblAlgn val="ctr"/>
        <c:lblOffset val="100"/>
        <c:noMultiLvlLbl val="0"/>
      </c:catAx>
      <c:valAx>
        <c:axId val="467183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87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invertIfNegative val="0"/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invertIfNegative val="0"/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invertIfNegative val="0"/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152936"/>
        <c:axId val="429138792"/>
      </c:barChart>
      <c:catAx>
        <c:axId val="42915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138792"/>
        <c:crosses val="autoZero"/>
        <c:auto val="1"/>
        <c:lblAlgn val="ctr"/>
        <c:lblOffset val="100"/>
        <c:noMultiLvlLbl val="0"/>
      </c:catAx>
      <c:valAx>
        <c:axId val="42913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15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992744"/>
        <c:axId val="399973624"/>
      </c:barChart>
      <c:catAx>
        <c:axId val="39999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973624"/>
        <c:crosses val="autoZero"/>
        <c:auto val="1"/>
        <c:lblAlgn val="ctr"/>
        <c:lblOffset val="100"/>
        <c:noMultiLvlLbl val="0"/>
      </c:catAx>
      <c:valAx>
        <c:axId val="399973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99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chunk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477240"/>
        <c:axId val="428998488"/>
      </c:barChart>
      <c:catAx>
        <c:axId val="46747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998488"/>
        <c:crosses val="autoZero"/>
        <c:auto val="1"/>
        <c:lblAlgn val="ctr"/>
        <c:lblOffset val="100"/>
        <c:noMultiLvlLbl val="0"/>
      </c:catAx>
      <c:valAx>
        <c:axId val="428998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47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394152"/>
        <c:axId val="467399624"/>
      </c:barChart>
      <c:catAx>
        <c:axId val="46739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399624"/>
        <c:crosses val="autoZero"/>
        <c:auto val="1"/>
        <c:lblAlgn val="ctr"/>
        <c:lblOffset val="100"/>
        <c:noMultiLvlLbl val="0"/>
      </c:catAx>
      <c:valAx>
        <c:axId val="467399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39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varyColors val="0"/>
        <c:ser>
          <c:idx val="0"/>
          <c:order val="0"/>
          <c:tx>
            <c:v>Map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438680"/>
        <c:axId val="467444184"/>
      </c:barChart>
      <c:catAx>
        <c:axId val="46743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7444184"/>
        <c:crosses val="autoZero"/>
        <c:auto val="1"/>
        <c:lblAlgn val="ctr"/>
        <c:lblOffset val="100"/>
        <c:noMultiLvlLbl val="0"/>
      </c:catAx>
      <c:valAx>
        <c:axId val="467444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7438680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varyColors val="0"/>
        <c:ser>
          <c:idx val="0"/>
          <c:order val="0"/>
          <c:tx>
            <c:v>Chunk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281528"/>
        <c:axId val="400429848"/>
      </c:barChart>
      <c:catAx>
        <c:axId val="40028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00429848"/>
        <c:crosses val="autoZero"/>
        <c:auto val="1"/>
        <c:lblAlgn val="ctr"/>
        <c:lblOffset val="100"/>
        <c:noMultiLvlLbl val="0"/>
      </c:catAx>
      <c:valAx>
        <c:axId val="400429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0028152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08024"/>
        <c:axId val="400349720"/>
      </c:scatterChart>
      <c:valAx>
        <c:axId val="40010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349720"/>
        <c:crosses val="autoZero"/>
        <c:crossBetween val="midCat"/>
      </c:valAx>
      <c:valAx>
        <c:axId val="400349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10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47000"/>
        <c:axId val="424849960"/>
      </c:scatterChart>
      <c:valAx>
        <c:axId val="4248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849960"/>
        <c:crosses val="autoZero"/>
        <c:crossBetween val="midCat"/>
      </c:valAx>
      <c:valAx>
        <c:axId val="42484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847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76440"/>
        <c:axId val="424879400"/>
      </c:scatterChart>
      <c:valAx>
        <c:axId val="42487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879400"/>
        <c:crosses val="autoZero"/>
        <c:crossBetween val="midCat"/>
      </c:valAx>
      <c:valAx>
        <c:axId val="42487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876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117</xdr:row>
      <xdr:rowOff>25400</xdr:rowOff>
    </xdr:from>
    <xdr:to>
      <xdr:col>18</xdr:col>
      <xdr:colOff>114300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topLeftCell="A190" workbookViewId="0">
      <selection activeCell="H6" sqref="H6:J6"/>
    </sheetView>
  </sheetViews>
  <sheetFormatPr baseColWidth="10" defaultRowHeight="13" x14ac:dyDescent="0"/>
  <sheetData>
    <row r="1" spans="1:14" ht="15">
      <c r="A1" s="1"/>
      <c r="B1" s="2"/>
      <c r="C1" s="2"/>
      <c r="D1" s="2"/>
      <c r="E1" s="2"/>
      <c r="F1" s="2"/>
      <c r="G1" s="1" t="s">
        <v>200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77</v>
      </c>
      <c r="B2" s="3" t="s">
        <v>76</v>
      </c>
      <c r="C2" s="4" t="s">
        <v>109</v>
      </c>
      <c r="D2" s="5" t="s">
        <v>110</v>
      </c>
      <c r="E2" s="3" t="s">
        <v>0</v>
      </c>
      <c r="F2" s="3" t="s">
        <v>1</v>
      </c>
      <c r="G2" s="6" t="s">
        <v>2</v>
      </c>
      <c r="H2" s="3" t="s">
        <v>3</v>
      </c>
      <c r="I2" s="7" t="s">
        <v>4</v>
      </c>
      <c r="J2" s="7" t="s">
        <v>5</v>
      </c>
      <c r="K2" s="8" t="s">
        <v>128</v>
      </c>
      <c r="L2" s="8" t="s">
        <v>153</v>
      </c>
      <c r="M2" s="8" t="s">
        <v>154</v>
      </c>
      <c r="N2" s="8" t="s">
        <v>155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156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77</v>
      </c>
      <c r="B9" s="3" t="s">
        <v>76</v>
      </c>
      <c r="C9" s="4" t="s">
        <v>109</v>
      </c>
      <c r="D9" s="5" t="s">
        <v>110</v>
      </c>
      <c r="E9" s="3" t="s">
        <v>0</v>
      </c>
      <c r="F9" s="3" t="s">
        <v>1</v>
      </c>
      <c r="G9" s="6" t="s">
        <v>2</v>
      </c>
      <c r="H9" s="3" t="s">
        <v>3</v>
      </c>
      <c r="I9" s="7" t="s">
        <v>4</v>
      </c>
      <c r="J9" s="7" t="s">
        <v>5</v>
      </c>
      <c r="K9" s="8" t="s">
        <v>128</v>
      </c>
      <c r="L9" s="8" t="s">
        <v>153</v>
      </c>
      <c r="M9" s="8" t="s">
        <v>154</v>
      </c>
      <c r="N9" s="8" t="s">
        <v>155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168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77</v>
      </c>
      <c r="B17" s="3" t="s">
        <v>76</v>
      </c>
      <c r="C17" s="4" t="s">
        <v>109</v>
      </c>
      <c r="D17" s="5" t="s">
        <v>110</v>
      </c>
      <c r="E17" s="3" t="s">
        <v>0</v>
      </c>
      <c r="F17" s="3" t="s">
        <v>1</v>
      </c>
      <c r="G17" s="6" t="s">
        <v>2</v>
      </c>
      <c r="H17" s="3" t="s">
        <v>3</v>
      </c>
      <c r="I17" s="7" t="s">
        <v>4</v>
      </c>
      <c r="J17" s="7" t="s">
        <v>5</v>
      </c>
      <c r="K17" s="8" t="s">
        <v>128</v>
      </c>
      <c r="L17" s="8" t="s">
        <v>153</v>
      </c>
      <c r="M17" s="8" t="s">
        <v>154</v>
      </c>
      <c r="N17" s="8" t="s">
        <v>155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169</v>
      </c>
      <c r="B24" s="5" t="s">
        <v>170</v>
      </c>
      <c r="C24" s="6" t="s">
        <v>2</v>
      </c>
      <c r="D24" s="3" t="s">
        <v>171</v>
      </c>
      <c r="E24" s="7" t="s">
        <v>28</v>
      </c>
      <c r="F24" s="7" t="s">
        <v>29</v>
      </c>
      <c r="G24" s="7" t="s">
        <v>129</v>
      </c>
      <c r="H24" s="7" t="s">
        <v>130</v>
      </c>
      <c r="I24" s="7" t="s">
        <v>131</v>
      </c>
      <c r="J24" s="7" t="s">
        <v>166</v>
      </c>
      <c r="K24" s="8" t="s">
        <v>167</v>
      </c>
      <c r="L24" s="8" t="s">
        <v>55</v>
      </c>
      <c r="M24" s="8" t="s">
        <v>56</v>
      </c>
      <c r="N24" s="8" t="s">
        <v>55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0.95113318380418077</v>
      </c>
      <c r="M25">
        <f>AVERAGE(F25,H25,J25)</f>
        <v>161.07566666666665</v>
      </c>
      <c r="N25">
        <f>STDEV(F25,H25,J25)/SQRT(3)</f>
        <v>3.8921515186904561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25.902892328850076</v>
      </c>
      <c r="M26">
        <f>AVERAGE(F26,H26,J26)</f>
        <v>145.63166666666666</v>
      </c>
      <c r="N26">
        <f>STDEV(F26,H26,J26)/SQRT(3)</f>
        <v>1.2000589337380267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15.299896648162221</v>
      </c>
      <c r="M27">
        <f>AVERAGE(F27,H27,J27)</f>
        <v>146.48266666666669</v>
      </c>
      <c r="N27">
        <f>STDEV(F27,H27,J27)/SQRT(3)</f>
        <v>2.2325377438640941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19.678437700522181</v>
      </c>
      <c r="M28">
        <f>AVERAGE(F28,H28,J28)</f>
        <v>141.32000000000002</v>
      </c>
      <c r="N28">
        <f>STDEV(F28,H28,J28)/SQRT(3)</f>
        <v>2.6636263501725166</v>
      </c>
    </row>
    <row r="31" spans="1:19">
      <c r="D31" t="s">
        <v>57</v>
      </c>
    </row>
    <row r="32" spans="1:19" ht="46" thickBot="1">
      <c r="D32" s="3" t="s">
        <v>58</v>
      </c>
      <c r="E32" s="5" t="s">
        <v>59</v>
      </c>
      <c r="F32" s="6" t="s">
        <v>2</v>
      </c>
      <c r="G32" s="3" t="s">
        <v>187</v>
      </c>
      <c r="H32" s="8" t="s">
        <v>96</v>
      </c>
      <c r="I32" s="8" t="s">
        <v>97</v>
      </c>
      <c r="J32" s="8" t="s">
        <v>98</v>
      </c>
      <c r="K32" s="8" t="s">
        <v>99</v>
      </c>
      <c r="R32" t="s">
        <v>100</v>
      </c>
      <c r="S32" t="s">
        <v>101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83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84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161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192</v>
      </c>
    </row>
    <row r="37" spans="4:19">
      <c r="M37" t="s">
        <v>193</v>
      </c>
    </row>
    <row r="60" spans="25:25">
      <c r="Y60" t="s">
        <v>194</v>
      </c>
    </row>
    <row r="65" spans="1:14" ht="15">
      <c r="A65" s="1"/>
      <c r="B65" s="2"/>
      <c r="C65" s="2"/>
      <c r="D65" s="2"/>
      <c r="E65" s="2"/>
      <c r="F65" s="2"/>
      <c r="G65" s="1" t="s">
        <v>195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77</v>
      </c>
      <c r="B66" s="3" t="s">
        <v>76</v>
      </c>
      <c r="C66" s="4" t="s">
        <v>109</v>
      </c>
      <c r="D66" s="5" t="s">
        <v>110</v>
      </c>
      <c r="E66" s="3" t="s">
        <v>0</v>
      </c>
      <c r="F66" s="3" t="s">
        <v>1</v>
      </c>
      <c r="G66" s="6" t="s">
        <v>2</v>
      </c>
      <c r="H66" s="3" t="s">
        <v>3</v>
      </c>
      <c r="I66" s="7" t="s">
        <v>4</v>
      </c>
      <c r="J66" s="7" t="s">
        <v>5</v>
      </c>
      <c r="K66" s="8" t="s">
        <v>128</v>
      </c>
      <c r="L66" s="8" t="s">
        <v>153</v>
      </c>
      <c r="M66" s="8" t="s">
        <v>154</v>
      </c>
      <c r="N66" s="8" t="s">
        <v>155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196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77</v>
      </c>
      <c r="B73" s="3" t="s">
        <v>76</v>
      </c>
      <c r="C73" s="4" t="s">
        <v>109</v>
      </c>
      <c r="D73" s="5" t="s">
        <v>110</v>
      </c>
      <c r="E73" s="3" t="s">
        <v>0</v>
      </c>
      <c r="F73" s="3" t="s">
        <v>1</v>
      </c>
      <c r="G73" s="6" t="s">
        <v>2</v>
      </c>
      <c r="H73" s="3" t="s">
        <v>3</v>
      </c>
      <c r="I73" s="7" t="s">
        <v>4</v>
      </c>
      <c r="J73" s="7" t="s">
        <v>5</v>
      </c>
      <c r="K73" s="8" t="s">
        <v>128</v>
      </c>
      <c r="L73" s="8" t="s">
        <v>153</v>
      </c>
      <c r="M73" s="8" t="s">
        <v>154</v>
      </c>
      <c r="N73" s="8" t="s">
        <v>155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197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77</v>
      </c>
      <c r="B80" s="3" t="s">
        <v>76</v>
      </c>
      <c r="C80" s="4" t="s">
        <v>109</v>
      </c>
      <c r="D80" s="5" t="s">
        <v>110</v>
      </c>
      <c r="E80" s="3" t="s">
        <v>0</v>
      </c>
      <c r="F80" s="3" t="s">
        <v>1</v>
      </c>
      <c r="G80" s="6" t="s">
        <v>2</v>
      </c>
      <c r="H80" s="3" t="s">
        <v>3</v>
      </c>
      <c r="I80" s="7" t="s">
        <v>4</v>
      </c>
      <c r="J80" s="7" t="s">
        <v>5</v>
      </c>
      <c r="K80" s="8" t="s">
        <v>128</v>
      </c>
      <c r="L80" s="8" t="s">
        <v>153</v>
      </c>
      <c r="M80" s="8" t="s">
        <v>154</v>
      </c>
      <c r="N80" s="8" t="s">
        <v>155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198</v>
      </c>
      <c r="B87" s="6" t="s">
        <v>2</v>
      </c>
      <c r="C87" s="7" t="s">
        <v>199</v>
      </c>
      <c r="D87" s="7" t="s">
        <v>199</v>
      </c>
      <c r="E87" s="7" t="s">
        <v>199</v>
      </c>
      <c r="F87" s="8" t="s">
        <v>127</v>
      </c>
      <c r="G87" s="8" t="s">
        <v>65</v>
      </c>
      <c r="H87" s="7" t="s">
        <v>33</v>
      </c>
      <c r="I87" s="7" t="s">
        <v>33</v>
      </c>
      <c r="J87" s="7" t="s">
        <v>33</v>
      </c>
      <c r="K87" s="8" t="s">
        <v>32</v>
      </c>
      <c r="L87" s="8" t="s">
        <v>78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44.33939459442368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7.5428862071048961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58.385792408008861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4.1344438965032886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19.678437700522181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2.6636263501725166</v>
      </c>
    </row>
    <row r="94" spans="1:12">
      <c r="A94" t="s">
        <v>79</v>
      </c>
    </row>
    <row r="96" spans="1:12" ht="33" thickBot="1">
      <c r="A96" s="3" t="s">
        <v>80</v>
      </c>
      <c r="B96" s="5" t="s">
        <v>2</v>
      </c>
      <c r="C96" s="6" t="s">
        <v>81</v>
      </c>
      <c r="D96" s="3" t="s">
        <v>37</v>
      </c>
      <c r="E96" s="3" t="s">
        <v>38</v>
      </c>
      <c r="F96" s="5" t="s">
        <v>39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40</v>
      </c>
    </row>
    <row r="101" spans="1:22">
      <c r="V101">
        <v>9144.5290000000005</v>
      </c>
    </row>
    <row r="105" spans="1:22">
      <c r="I105" t="s">
        <v>83</v>
      </c>
    </row>
    <row r="106" spans="1:22">
      <c r="I106" t="s">
        <v>41</v>
      </c>
    </row>
    <row r="107" spans="1:22">
      <c r="I107" t="s">
        <v>42</v>
      </c>
    </row>
    <row r="108" spans="1:22">
      <c r="I108" t="s">
        <v>36</v>
      </c>
    </row>
    <row r="109" spans="1:22">
      <c r="I109" t="s">
        <v>102</v>
      </c>
    </row>
    <row r="120" spans="1:17" ht="15">
      <c r="A120" s="1"/>
      <c r="B120" s="2"/>
      <c r="C120" s="2"/>
      <c r="D120" s="2"/>
      <c r="E120" s="2"/>
      <c r="F120" s="2"/>
      <c r="G120" s="1" t="s">
        <v>103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77</v>
      </c>
      <c r="B121" s="3" t="s">
        <v>169</v>
      </c>
      <c r="C121" s="4" t="s">
        <v>104</v>
      </c>
      <c r="D121" s="5" t="s">
        <v>110</v>
      </c>
      <c r="E121" s="3" t="s">
        <v>0</v>
      </c>
      <c r="F121" s="3" t="s">
        <v>1</v>
      </c>
      <c r="G121" s="6" t="s">
        <v>2</v>
      </c>
      <c r="H121" s="3" t="s">
        <v>3</v>
      </c>
      <c r="I121" s="7" t="s">
        <v>4</v>
      </c>
      <c r="J121" s="7" t="s">
        <v>5</v>
      </c>
      <c r="K121" s="8" t="s">
        <v>128</v>
      </c>
      <c r="L121" s="8" t="s">
        <v>153</v>
      </c>
      <c r="M121" s="8" t="s">
        <v>154</v>
      </c>
      <c r="N121" s="8" t="s">
        <v>105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1.0748023074035516E-2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106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77</v>
      </c>
      <c r="B130" s="3" t="s">
        <v>76</v>
      </c>
      <c r="C130" s="4" t="s">
        <v>109</v>
      </c>
      <c r="D130" s="5" t="s">
        <v>110</v>
      </c>
      <c r="E130" s="3" t="s">
        <v>0</v>
      </c>
      <c r="F130" s="3" t="s">
        <v>1</v>
      </c>
      <c r="G130" s="6" t="s">
        <v>2</v>
      </c>
      <c r="H130" s="3" t="s">
        <v>3</v>
      </c>
      <c r="I130" s="7" t="s">
        <v>4</v>
      </c>
      <c r="J130" s="7" t="s">
        <v>5</v>
      </c>
      <c r="K130" s="8" t="s">
        <v>128</v>
      </c>
      <c r="L130" s="8" t="s">
        <v>153</v>
      </c>
      <c r="M130" s="8" t="s">
        <v>154</v>
      </c>
      <c r="N130" s="8" t="s">
        <v>155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26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77</v>
      </c>
      <c r="B140" s="3" t="s">
        <v>76</v>
      </c>
      <c r="C140" s="4" t="s">
        <v>109</v>
      </c>
      <c r="D140" s="5" t="s">
        <v>110</v>
      </c>
      <c r="E140" s="3" t="s">
        <v>0</v>
      </c>
      <c r="F140" s="3" t="s">
        <v>1</v>
      </c>
      <c r="G140" s="6" t="s">
        <v>2</v>
      </c>
      <c r="H140" s="3" t="s">
        <v>3</v>
      </c>
      <c r="I140" s="7" t="s">
        <v>4</v>
      </c>
      <c r="J140" s="7" t="s">
        <v>5</v>
      </c>
      <c r="K140" s="8" t="s">
        <v>128</v>
      </c>
      <c r="L140" s="8" t="s">
        <v>153</v>
      </c>
      <c r="M140" s="8" t="s">
        <v>154</v>
      </c>
      <c r="N140" s="8" t="s">
        <v>105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109</v>
      </c>
      <c r="B147" s="6" t="s">
        <v>2</v>
      </c>
      <c r="C147" s="3" t="s">
        <v>3</v>
      </c>
      <c r="D147" s="3" t="s">
        <v>3</v>
      </c>
      <c r="E147" s="3" t="s">
        <v>3</v>
      </c>
      <c r="F147" s="3" t="s">
        <v>27</v>
      </c>
      <c r="G147" s="3" t="s">
        <v>60</v>
      </c>
      <c r="H147" s="7" t="s">
        <v>4</v>
      </c>
      <c r="I147" s="7" t="s">
        <v>4</v>
      </c>
      <c r="J147" s="7" t="s">
        <v>4</v>
      </c>
      <c r="K147" s="8" t="s">
        <v>61</v>
      </c>
      <c r="L147" s="8" t="s">
        <v>62</v>
      </c>
      <c r="M147" s="7" t="s">
        <v>5</v>
      </c>
      <c r="N147" s="7" t="s">
        <v>5</v>
      </c>
      <c r="O147" s="7" t="s">
        <v>5</v>
      </c>
      <c r="P147" s="8" t="s">
        <v>63</v>
      </c>
      <c r="Q147" s="8" t="s">
        <v>64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1.7540000000000004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19.678437700522181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2.6636263501725166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3.5763333333333285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13.902016196700965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10.8737975938083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24.970666666666681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67.344362268369153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5.7530535177223614</v>
      </c>
    </row>
    <row r="153" spans="1:17">
      <c r="C153" t="s">
        <v>162</v>
      </c>
    </row>
    <row r="155" spans="1:17" ht="49" thickBot="1">
      <c r="C155" s="3" t="s">
        <v>163</v>
      </c>
      <c r="D155" s="5" t="s">
        <v>110</v>
      </c>
      <c r="E155" s="6" t="s">
        <v>164</v>
      </c>
      <c r="F155" s="3" t="s">
        <v>3</v>
      </c>
      <c r="G155" s="3" t="s">
        <v>165</v>
      </c>
      <c r="H155" s="8" t="s">
        <v>133</v>
      </c>
      <c r="I155" s="8" t="s">
        <v>134</v>
      </c>
      <c r="J155" s="8" t="s">
        <v>23</v>
      </c>
      <c r="K155" s="8" t="s">
        <v>24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5"/>
  <sheetViews>
    <sheetView topLeftCell="A85" workbookViewId="0">
      <selection activeCell="F78" sqref="F78"/>
    </sheetView>
  </sheetViews>
  <sheetFormatPr baseColWidth="10" defaultRowHeight="13" x14ac:dyDescent="0"/>
  <sheetData>
    <row r="3" spans="1:8">
      <c r="A3" t="s">
        <v>123</v>
      </c>
    </row>
    <row r="4" spans="1:8" ht="46" thickBot="1">
      <c r="A4" s="3" t="s">
        <v>76</v>
      </c>
      <c r="B4" s="5" t="s">
        <v>110</v>
      </c>
      <c r="C4" s="6" t="s">
        <v>2</v>
      </c>
      <c r="D4" s="3" t="s">
        <v>3</v>
      </c>
      <c r="E4" s="8" t="s">
        <v>124</v>
      </c>
      <c r="F4" s="8" t="s">
        <v>97</v>
      </c>
      <c r="G4" s="8" t="s">
        <v>98</v>
      </c>
      <c r="H4" s="8" t="s">
        <v>99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100</v>
      </c>
      <c r="H31" t="s">
        <v>125</v>
      </c>
    </row>
    <row r="32" spans="2:8">
      <c r="B32" t="s">
        <v>83</v>
      </c>
      <c r="G32">
        <v>1.59</v>
      </c>
      <c r="H32">
        <v>1.36</v>
      </c>
    </row>
    <row r="33" spans="1:8" ht="15">
      <c r="B33" t="s">
        <v>84</v>
      </c>
      <c r="G33" s="10">
        <v>9155.6200000000008</v>
      </c>
      <c r="H33" s="10">
        <v>11.06</v>
      </c>
    </row>
    <row r="34" spans="1:8">
      <c r="B34" t="s">
        <v>126</v>
      </c>
    </row>
    <row r="35" spans="1:8">
      <c r="B35" t="s">
        <v>36</v>
      </c>
    </row>
    <row r="36" spans="1:8">
      <c r="B36" t="s">
        <v>102</v>
      </c>
    </row>
    <row r="48" spans="1:8">
      <c r="A48" t="s">
        <v>79</v>
      </c>
    </row>
    <row r="50" spans="1:9" ht="33" thickBot="1">
      <c r="A50" s="3" t="s">
        <v>80</v>
      </c>
      <c r="B50" s="5" t="s">
        <v>2</v>
      </c>
      <c r="C50" s="6" t="s">
        <v>81</v>
      </c>
      <c r="D50" s="3" t="s">
        <v>37</v>
      </c>
      <c r="E50" s="3" t="s">
        <v>38</v>
      </c>
      <c r="F50" s="5" t="s">
        <v>39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67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83</v>
      </c>
      <c r="G64" t="s">
        <v>40</v>
      </c>
    </row>
    <row r="65" spans="1:9" ht="15">
      <c r="B65" t="s">
        <v>84</v>
      </c>
      <c r="G65">
        <v>9144.5290000000005</v>
      </c>
      <c r="H65" s="10"/>
    </row>
    <row r="66" spans="1:9">
      <c r="B66" t="s">
        <v>126</v>
      </c>
    </row>
    <row r="67" spans="1:9">
      <c r="B67" t="s">
        <v>36</v>
      </c>
    </row>
    <row r="68" spans="1:9">
      <c r="B68" t="s">
        <v>102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162</v>
      </c>
    </row>
    <row r="80" spans="1:9" ht="49" thickBot="1">
      <c r="A80" s="3" t="s">
        <v>163</v>
      </c>
      <c r="B80" s="5" t="s">
        <v>110</v>
      </c>
      <c r="C80" s="6" t="s">
        <v>164</v>
      </c>
      <c r="D80" s="3" t="s">
        <v>3</v>
      </c>
      <c r="E80" s="3" t="s">
        <v>165</v>
      </c>
      <c r="F80" s="8" t="s">
        <v>133</v>
      </c>
      <c r="G80" s="8" t="s">
        <v>134</v>
      </c>
      <c r="H80" s="8" t="s">
        <v>23</v>
      </c>
      <c r="I80" s="8" t="s">
        <v>24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66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78"/>
  <sheetViews>
    <sheetView tabSelected="1" topLeftCell="E122" workbookViewId="0">
      <selection activeCell="E184" sqref="E184"/>
    </sheetView>
  </sheetViews>
  <sheetFormatPr baseColWidth="10" defaultRowHeight="13" x14ac:dyDescent="0"/>
  <sheetData>
    <row r="2" spans="1:24">
      <c r="A2" s="15" t="s">
        <v>177</v>
      </c>
      <c r="B2" s="15" t="s">
        <v>180</v>
      </c>
      <c r="C2" s="15"/>
      <c r="I2" s="15"/>
      <c r="K2" s="15" t="s">
        <v>178</v>
      </c>
    </row>
    <row r="4" spans="1:24">
      <c r="A4" t="s">
        <v>132</v>
      </c>
      <c r="B4" t="s">
        <v>8</v>
      </c>
      <c r="C4" t="s">
        <v>120</v>
      </c>
      <c r="D4" t="s">
        <v>121</v>
      </c>
      <c r="E4" t="s">
        <v>116</v>
      </c>
      <c r="F4" t="s">
        <v>9</v>
      </c>
      <c r="G4" t="s">
        <v>10</v>
      </c>
      <c r="H4" t="s">
        <v>6</v>
      </c>
      <c r="I4" t="s">
        <v>11</v>
      </c>
      <c r="J4" t="s">
        <v>115</v>
      </c>
      <c r="K4" t="s">
        <v>6</v>
      </c>
      <c r="L4" t="s">
        <v>12</v>
      </c>
      <c r="M4" t="s">
        <v>19</v>
      </c>
      <c r="N4" t="s">
        <v>20</v>
      </c>
      <c r="O4" t="s">
        <v>135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18.293333333333337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114.09789091438593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118.91205116013731</v>
      </c>
    </row>
    <row r="9" spans="1:24">
      <c r="L9">
        <f>L5*5</f>
        <v>19029605</v>
      </c>
    </row>
    <row r="10" spans="1:24">
      <c r="A10" s="15" t="s">
        <v>175</v>
      </c>
      <c r="B10" s="15" t="s">
        <v>176</v>
      </c>
    </row>
    <row r="11" spans="1:24" ht="26">
      <c r="A11" s="11" t="s">
        <v>132</v>
      </c>
      <c r="B11" s="11" t="s">
        <v>151</v>
      </c>
      <c r="C11" s="11" t="s">
        <v>8</v>
      </c>
      <c r="D11" s="11" t="s">
        <v>147</v>
      </c>
      <c r="E11" s="11" t="s">
        <v>148</v>
      </c>
      <c r="F11" s="11" t="s">
        <v>149</v>
      </c>
      <c r="G11" s="11" t="s">
        <v>150</v>
      </c>
      <c r="H11" s="11" t="s">
        <v>190</v>
      </c>
      <c r="I11" s="11" t="s">
        <v>152</v>
      </c>
      <c r="J11" s="11" t="s">
        <v>191</v>
      </c>
      <c r="M11" t="s">
        <v>30</v>
      </c>
      <c r="R11" t="s">
        <v>160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132</v>
      </c>
      <c r="N12" s="11" t="s">
        <v>151</v>
      </c>
      <c r="O12" s="11" t="s">
        <v>8</v>
      </c>
      <c r="P12" s="11" t="s">
        <v>31</v>
      </c>
      <c r="Q12" s="11"/>
      <c r="R12" s="11" t="s">
        <v>132</v>
      </c>
      <c r="S12" s="11" t="s">
        <v>122</v>
      </c>
      <c r="T12" s="11" t="s">
        <v>82</v>
      </c>
      <c r="U12" s="11" t="s">
        <v>142</v>
      </c>
      <c r="V12" s="11" t="s">
        <v>143</v>
      </c>
      <c r="W12" s="11" t="s">
        <v>144</v>
      </c>
      <c r="X12" s="11" t="s">
        <v>145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90.643966766195263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188</v>
      </c>
      <c r="B17" t="s">
        <v>6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99.177635471802702</v>
      </c>
    </row>
    <row r="18" spans="1:24">
      <c r="A18" t="s">
        <v>189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13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14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48.174196873891361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173</v>
      </c>
      <c r="I24" s="15" t="s">
        <v>174</v>
      </c>
    </row>
    <row r="26" spans="1:24">
      <c r="A26" t="s">
        <v>132</v>
      </c>
      <c r="B26" t="s">
        <v>16</v>
      </c>
      <c r="C26" t="s">
        <v>15</v>
      </c>
      <c r="D26" t="s">
        <v>121</v>
      </c>
      <c r="E26" t="s">
        <v>6</v>
      </c>
      <c r="F26" t="s">
        <v>16</v>
      </c>
      <c r="G26" t="s">
        <v>15</v>
      </c>
      <c r="H26" t="s">
        <v>121</v>
      </c>
      <c r="I26" t="s">
        <v>6</v>
      </c>
      <c r="J26" t="s">
        <v>17</v>
      </c>
      <c r="K26" t="s">
        <v>15</v>
      </c>
      <c r="L26" t="s">
        <v>121</v>
      </c>
      <c r="M26" t="s">
        <v>6</v>
      </c>
      <c r="N26" t="s">
        <v>18</v>
      </c>
      <c r="P26" t="s">
        <v>21</v>
      </c>
      <c r="Q26" t="s">
        <v>22</v>
      </c>
      <c r="R26" t="s">
        <v>92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4.0971690793194897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30.100037057362055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10.540389097696695</v>
      </c>
      <c r="R29">
        <f>P29+K34</f>
        <v>5297.2862463768115</v>
      </c>
    </row>
    <row r="32" spans="1:24">
      <c r="I32" t="s">
        <v>91</v>
      </c>
    </row>
    <row r="33" spans="3:17">
      <c r="I33" t="s">
        <v>88</v>
      </c>
      <c r="J33" t="s">
        <v>89</v>
      </c>
      <c r="K33" t="s">
        <v>90</v>
      </c>
    </row>
    <row r="34" spans="3:17">
      <c r="D34" t="s">
        <v>146</v>
      </c>
      <c r="E34" t="s">
        <v>145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4.2397511312076928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27.301347690016893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11.312186388288527</v>
      </c>
    </row>
    <row r="41" spans="3:17">
      <c r="H41" s="13"/>
    </row>
    <row r="43" spans="3:17">
      <c r="Q43">
        <v>2</v>
      </c>
    </row>
    <row r="44" spans="3:17">
      <c r="C44" t="s">
        <v>85</v>
      </c>
      <c r="Q44">
        <v>4</v>
      </c>
    </row>
    <row r="45" spans="3:17">
      <c r="C45" t="s">
        <v>107</v>
      </c>
      <c r="Q45">
        <v>8</v>
      </c>
    </row>
    <row r="46" spans="3:17">
      <c r="C46" t="s">
        <v>108</v>
      </c>
    </row>
    <row r="47" spans="3:17">
      <c r="C47" t="s">
        <v>7</v>
      </c>
    </row>
    <row r="53" spans="1:11">
      <c r="D53" t="s">
        <v>157</v>
      </c>
    </row>
    <row r="56" spans="1:11">
      <c r="A56" t="s">
        <v>112</v>
      </c>
      <c r="B56" t="s">
        <v>113</v>
      </c>
      <c r="C56" t="s">
        <v>34</v>
      </c>
      <c r="D56" t="s">
        <v>114</v>
      </c>
      <c r="E56" t="s">
        <v>35</v>
      </c>
      <c r="F56" t="s">
        <v>115</v>
      </c>
      <c r="G56" t="s">
        <v>116</v>
      </c>
      <c r="H56" t="s">
        <v>86</v>
      </c>
      <c r="I56" t="s">
        <v>87</v>
      </c>
      <c r="K56" t="s">
        <v>208</v>
      </c>
    </row>
    <row r="57" spans="1:11">
      <c r="A57" t="s">
        <v>117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12.103286987150657</v>
      </c>
      <c r="K57" t="s">
        <v>93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118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19.032393616362871</v>
      </c>
      <c r="K61" t="s">
        <v>95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119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24.16702109730387</v>
      </c>
      <c r="K66" t="s">
        <v>94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146</v>
      </c>
      <c r="F70" t="s">
        <v>145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13.340925888907885</v>
      </c>
      <c r="K71" t="s">
        <v>210</v>
      </c>
      <c r="L71" t="s">
        <v>217</v>
      </c>
      <c r="M71" t="s">
        <v>216</v>
      </c>
      <c r="N71" t="s">
        <v>111</v>
      </c>
      <c r="O71" t="s">
        <v>214</v>
      </c>
      <c r="P71" t="s">
        <v>218</v>
      </c>
      <c r="Q71" t="s">
        <v>219</v>
      </c>
      <c r="R71" t="s">
        <v>220</v>
      </c>
      <c r="S71" t="s">
        <v>221</v>
      </c>
      <c r="V71" t="s">
        <v>68</v>
      </c>
      <c r="W71" t="s">
        <v>69</v>
      </c>
      <c r="X71" t="s">
        <v>70</v>
      </c>
      <c r="Y71" t="s">
        <v>71</v>
      </c>
      <c r="Z71" t="s">
        <v>72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8.4817664826773278</v>
      </c>
      <c r="J72" t="s">
        <v>209</v>
      </c>
      <c r="K72" t="s">
        <v>211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211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212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212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213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213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158</v>
      </c>
    </row>
    <row r="78" spans="1:26">
      <c r="P78" t="s">
        <v>228</v>
      </c>
      <c r="Q78" t="s">
        <v>222</v>
      </c>
      <c r="R78" t="s">
        <v>223</v>
      </c>
      <c r="S78" t="s">
        <v>224</v>
      </c>
      <c r="T78" t="s">
        <v>226</v>
      </c>
      <c r="U78" t="s">
        <v>225</v>
      </c>
      <c r="V78" t="s">
        <v>215</v>
      </c>
      <c r="W78" t="s">
        <v>227</v>
      </c>
    </row>
    <row r="79" spans="1:26">
      <c r="A79" t="s">
        <v>112</v>
      </c>
      <c r="B79" t="s">
        <v>113</v>
      </c>
      <c r="C79" t="s">
        <v>34</v>
      </c>
      <c r="D79" t="s">
        <v>114</v>
      </c>
      <c r="E79" t="s">
        <v>35</v>
      </c>
      <c r="F79" t="s">
        <v>115</v>
      </c>
      <c r="G79" t="s">
        <v>6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117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159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118</v>
      </c>
      <c r="B84">
        <v>1171052</v>
      </c>
    </row>
    <row r="85" spans="1:23">
      <c r="A85" t="s">
        <v>119</v>
      </c>
      <c r="B85">
        <v>1171052</v>
      </c>
    </row>
    <row r="88" spans="1:23">
      <c r="A88" t="s">
        <v>188</v>
      </c>
      <c r="B88" t="s">
        <v>6</v>
      </c>
    </row>
    <row r="89" spans="1:23">
      <c r="A89" t="s">
        <v>189</v>
      </c>
      <c r="B89">
        <v>563</v>
      </c>
    </row>
    <row r="90" spans="1:23">
      <c r="A90" t="s">
        <v>13</v>
      </c>
      <c r="B90">
        <f>19*60</f>
        <v>1140</v>
      </c>
    </row>
    <row r="91" spans="1:23" s="12" customFormat="1">
      <c r="A91" t="s">
        <v>14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73</v>
      </c>
      <c r="V109" t="s">
        <v>74</v>
      </c>
      <c r="W109" t="s">
        <v>75</v>
      </c>
      <c r="X109" t="s">
        <v>215</v>
      </c>
      <c r="Y109" t="s">
        <v>227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172</v>
      </c>
      <c r="B114" t="s">
        <v>179</v>
      </c>
      <c r="K114" t="s">
        <v>181</v>
      </c>
      <c r="L114" t="s">
        <v>182</v>
      </c>
    </row>
    <row r="115" spans="1:17">
      <c r="B115" t="s">
        <v>113</v>
      </c>
      <c r="C115" t="s">
        <v>34</v>
      </c>
      <c r="D115" t="s">
        <v>11</v>
      </c>
      <c r="E115" t="s">
        <v>116</v>
      </c>
      <c r="F115" t="s">
        <v>86</v>
      </c>
      <c r="G115" t="s">
        <v>87</v>
      </c>
      <c r="L115" t="s">
        <v>113</v>
      </c>
      <c r="M115" t="s">
        <v>34</v>
      </c>
      <c r="N115" t="s">
        <v>11</v>
      </c>
      <c r="O115" t="s">
        <v>116</v>
      </c>
      <c r="P115" t="s">
        <v>86</v>
      </c>
      <c r="Q115" t="s">
        <v>87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13.935673511292233</v>
      </c>
      <c r="K116" t="s">
        <v>183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1.6668740844267127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7.8781625077030064</v>
      </c>
      <c r="K121" t="s">
        <v>184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7.3775567566626359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4.6431871869798229</v>
      </c>
      <c r="K126" t="s">
        <v>185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5.911066505387117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186</v>
      </c>
    </row>
    <row r="141" spans="5:11" s="11" customFormat="1" ht="26">
      <c r="F141" s="11" t="s">
        <v>136</v>
      </c>
      <c r="G141" s="11" t="s">
        <v>137</v>
      </c>
      <c r="H141" s="11" t="s">
        <v>138</v>
      </c>
      <c r="I141" s="11" t="s">
        <v>139</v>
      </c>
      <c r="J141" s="11" t="s">
        <v>140</v>
      </c>
      <c r="K141" s="11" t="s">
        <v>141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145</v>
      </c>
      <c r="G146" t="s">
        <v>145</v>
      </c>
      <c r="H146" t="s">
        <v>145</v>
      </c>
      <c r="I146" t="s">
        <v>145</v>
      </c>
      <c r="J146" t="s">
        <v>145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48</v>
      </c>
    </row>
    <row r="153" spans="1:12">
      <c r="A153" t="s">
        <v>25</v>
      </c>
      <c r="B153" t="s">
        <v>204</v>
      </c>
      <c r="C153" t="s">
        <v>205</v>
      </c>
      <c r="D153" t="s">
        <v>51</v>
      </c>
      <c r="J153" t="s">
        <v>206</v>
      </c>
      <c r="K153" t="s">
        <v>207</v>
      </c>
    </row>
    <row r="154" spans="1:12">
      <c r="A154" s="34" t="s">
        <v>201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202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50</v>
      </c>
      <c r="J158" s="48" t="s">
        <v>206</v>
      </c>
      <c r="K158" s="43" t="s">
        <v>207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203</v>
      </c>
      <c r="B162" s="18">
        <v>2.6585648148148146E-2</v>
      </c>
      <c r="C162" s="19">
        <v>8.2662037037037034E-2</v>
      </c>
      <c r="E162" s="16" t="s">
        <v>54</v>
      </c>
      <c r="F162" s="16">
        <v>0.28195601851851854</v>
      </c>
      <c r="G162" s="17">
        <v>0.39590277777777777</v>
      </c>
      <c r="I162" t="s">
        <v>44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49</v>
      </c>
      <c r="B166" t="s">
        <v>204</v>
      </c>
      <c r="C166" t="s">
        <v>205</v>
      </c>
      <c r="D166" t="s">
        <v>52</v>
      </c>
      <c r="E166" t="s">
        <v>53</v>
      </c>
    </row>
    <row r="167" spans="1:14">
      <c r="A167" s="34" t="s">
        <v>45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139</v>
      </c>
      <c r="K168" s="42" t="s">
        <v>140</v>
      </c>
      <c r="L168" s="43" t="s">
        <v>43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50.306666666666665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46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57.034914842674318</v>
      </c>
    </row>
    <row r="175" spans="1:14">
      <c r="A175" s="34" t="s">
        <v>47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129.82113096273829</v>
      </c>
      <c r="E178" s="26">
        <f t="shared" si="34"/>
        <v>26.546566214442457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Joohyun Kim</cp:lastModifiedBy>
  <dcterms:created xsi:type="dcterms:W3CDTF">2012-01-29T21:31:05Z</dcterms:created>
  <dcterms:modified xsi:type="dcterms:W3CDTF">2012-03-02T03:43:30Z</dcterms:modified>
</cp:coreProperties>
</file>