
<file path=[Content_Types].xml><?xml version="1.0" encoding="utf-8"?>
<Types xmlns="http://schemas.openxmlformats.org/package/2006/content-types"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charts/chart1.xml" ContentType="application/vnd.openxmlformats-officedocument.drawingml.chart+xml"/>
  <Override PartName="/xl/pivotCache/pivotCacheDefinition1.xml" ContentType="application/vnd.openxmlformats-officedocument.spreadsheetml.pivotCacheDefinition+xml"/>
  <Override PartName="/xl/worksheets/sheet4.xml" ContentType="application/vnd.openxmlformats-officedocument.spreadsheetml.worksheet+xml"/>
  <Override PartName="/xl/pivotCache/pivotCacheRecords3.xml" ContentType="application/vnd.openxmlformats-officedocument.spreadsheetml.pivotCacheRecords+xml"/>
  <Default Extension="xml" ContentType="application/xml"/>
  <Override PartName="/xl/pivotTables/pivotTable3.xml" ContentType="application/vnd.openxmlformats-officedocument.spreadsheetml.pivotTable+xml"/>
  <Override PartName="/xl/pivotCache/pivotCacheDefinition3.xml" ContentType="application/vnd.openxmlformats-officedocument.spreadsheetml.pivotCacheDefinition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Default Extension="rels" ContentType="application/vnd.openxmlformats-package.relationships+xml"/>
  <Override PartName="/xl/pivotCache/pivotCacheDefinition2.xml" ContentType="application/vnd.openxmlformats-officedocument.spreadsheetml.pivotCacheDefinition+xml"/>
  <Override PartName="/xl/worksheets/sheet5.xml" ContentType="application/vnd.openxmlformats-officedocument.spreadsheetml.worksheet+xml"/>
  <Override PartName="/xl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xl/pivotCache/pivotCacheDefinition4.xml" ContentType="application/vnd.openxmlformats-officedocument.spreadsheetml.pivotCacheDefinitio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0" yWindow="-200" windowWidth="35980" windowHeight="21780" tabRatio="500" activeTab="3"/>
  </bookViews>
  <sheets>
    <sheet name="NAMD Runtimes" sheetId="1" r:id="rId1"/>
    <sheet name="Setup Times" sheetId="3" r:id="rId2"/>
    <sheet name="Adaptive" sheetId="7" r:id="rId3"/>
    <sheet name="Fixed" sheetId="9" r:id="rId4"/>
    <sheet name="Deadline" sheetId="8" r:id="rId5"/>
    <sheet name="Pivot" sheetId="4" r:id="rId6"/>
  </sheets>
  <calcPr calcId="130404" concurrentCalc="0"/>
  <pivotCaches>
    <pivotCache cacheId="0" r:id="rId7"/>
    <pivotCache cacheId="2" r:id="rId8"/>
    <pivotCache cacheId="1" r:id="rId9"/>
    <pivotCache cacheId="3" r:id="rId10"/>
  </pivotCaches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9" i="7"/>
  <c r="F18"/>
  <c r="F17"/>
  <c r="F16"/>
  <c r="F15"/>
  <c r="F14"/>
  <c r="F13"/>
  <c r="H16" i="8"/>
  <c r="H15"/>
  <c r="H14"/>
  <c r="H13"/>
  <c r="H12"/>
  <c r="H11"/>
  <c r="H10"/>
  <c r="H9"/>
  <c r="H8"/>
  <c r="H7"/>
  <c r="H6"/>
  <c r="D11" i="9"/>
  <c r="D12"/>
  <c r="D13"/>
  <c r="D14"/>
  <c r="D15"/>
  <c r="D16"/>
  <c r="D17"/>
  <c r="D18"/>
  <c r="D19"/>
  <c r="D20"/>
  <c r="D21"/>
  <c r="D22"/>
  <c r="D10"/>
  <c r="D9"/>
  <c r="I68" i="1"/>
  <c r="H68"/>
  <c r="I67"/>
  <c r="H67"/>
  <c r="I66"/>
  <c r="H66"/>
  <c r="I47"/>
  <c r="H47"/>
  <c r="I46"/>
  <c r="H46"/>
  <c r="I23"/>
  <c r="H23"/>
  <c r="I22"/>
  <c r="H22"/>
  <c r="I21"/>
  <c r="H21"/>
  <c r="D96" i="3"/>
  <c r="D95"/>
  <c r="I75"/>
  <c r="D75"/>
  <c r="I74"/>
  <c r="D74"/>
  <c r="D49"/>
  <c r="D48"/>
  <c r="C41"/>
  <c r="C40"/>
  <c r="C39"/>
  <c r="C38"/>
  <c r="C37"/>
  <c r="C36"/>
  <c r="D27"/>
  <c r="D26"/>
</calcChain>
</file>

<file path=xl/sharedStrings.xml><?xml version="1.0" encoding="utf-8"?>
<sst xmlns="http://schemas.openxmlformats.org/spreadsheetml/2006/main" count="346" uniqueCount="144">
  <si>
    <t>Poseidon</t>
    <phoneticPr fontId="10" type="noConversion"/>
  </si>
  <si>
    <t>Condor Ressourcen</t>
    <phoneticPr fontId="10" type="noConversion"/>
  </si>
  <si>
    <t>Condor Number Cores</t>
    <phoneticPr fontId="10" type="noConversion"/>
  </si>
  <si>
    <t>Job Size</t>
    <phoneticPr fontId="10" type="noConversion"/>
  </si>
  <si>
    <t>Fixed</t>
    <phoneticPr fontId="10" type="noConversion"/>
  </si>
  <si>
    <t>Runtime (in sec)</t>
    <phoneticPr fontId="10" type="noConversion"/>
  </si>
  <si>
    <t>Poseidon</t>
    <phoneticPr fontId="10" type="noConversion"/>
  </si>
  <si>
    <t>Poseidon (CHARM)</t>
    <phoneticPr fontId="10" type="noConversion"/>
  </si>
  <si>
    <t>2 core</t>
    <phoneticPr fontId="10" type="noConversion"/>
  </si>
  <si>
    <t>Number Cores</t>
  </si>
  <si>
    <t>Number Cores</t>
    <phoneticPr fontId="10" type="noConversion"/>
  </si>
  <si>
    <t>Nodes</t>
    <phoneticPr fontId="10" type="noConversion"/>
  </si>
  <si>
    <t>Number Cores</t>
    <phoneticPr fontId="10" type="noConversion"/>
  </si>
  <si>
    <t>m1.large</t>
    <phoneticPr fontId="10" type="noConversion"/>
  </si>
  <si>
    <t>1 STABW - Startup Time (in s)</t>
  </si>
  <si>
    <t>2 STABW - Startup Time (in s)</t>
  </si>
  <si>
    <t>4 STABW - Startup Time (in s)</t>
  </si>
  <si>
    <t>1 Mittelwert - Startup Time (in s)2</t>
  </si>
  <si>
    <t>2 Mittelwert - Startup Time (in s)2</t>
  </si>
  <si>
    <t>4 Mittelwert - Startup Time (in s)2</t>
  </si>
  <si>
    <t>Summe - Number Instances</t>
  </si>
  <si>
    <t>Gesamt: Summe - Number Instances</t>
  </si>
  <si>
    <t>Cores</t>
  </si>
  <si>
    <t>m1.large</t>
    <phoneticPr fontId="10" type="noConversion"/>
  </si>
  <si>
    <t>Poseidon</t>
    <phoneticPr fontId="10" type="noConversion"/>
  </si>
  <si>
    <t>Adaptive Scenario</t>
    <phoneticPr fontId="10" type="noConversion"/>
  </si>
  <si>
    <t>Time for completion for n jobs</t>
    <phoneticPr fontId="10" type="noConversion"/>
  </si>
  <si>
    <t>Jobs run as soon as a resource becomes available</t>
    <phoneticPr fontId="10" type="noConversion"/>
  </si>
  <si>
    <t># TG</t>
    <phoneticPr fontId="10" type="noConversion"/>
  </si>
  <si>
    <t># Nimbus</t>
    <phoneticPr fontId="10" type="noConversion"/>
  </si>
  <si>
    <t># EC2</t>
    <phoneticPr fontId="10" type="noConversion"/>
  </si>
  <si>
    <t>Average</t>
    <phoneticPr fontId="10" type="noConversion"/>
  </si>
  <si>
    <t>EC2 m1.large</t>
    <phoneticPr fontId="10" type="noConversion"/>
  </si>
  <si>
    <t>Nimbus</t>
    <phoneticPr fontId="10" type="noConversion"/>
  </si>
  <si>
    <t>LONI 16 core
Nimbus 16 core</t>
    <phoneticPr fontId="10" type="noConversion"/>
  </si>
  <si>
    <t>Run ID</t>
    <phoneticPr fontId="10" type="noConversion"/>
  </si>
  <si>
    <t>Number Replicas</t>
    <phoneticPr fontId="10" type="noConversion"/>
  </si>
  <si>
    <t>MAX_RUNTIME (in min)</t>
    <phoneticPr fontId="10" type="noConversion"/>
  </si>
  <si>
    <t>Check Period (in min)</t>
    <phoneticPr fontId="10" type="noConversion"/>
  </si>
  <si>
    <t>Max Cloud Pilots</t>
    <phoneticPr fontId="10" type="noConversion"/>
  </si>
  <si>
    <t>Cloud Pilot Size</t>
    <phoneticPr fontId="10" type="noConversion"/>
  </si>
  <si>
    <t>Runtime (in min)</t>
    <phoneticPr fontId="10" type="noConversion"/>
  </si>
  <si>
    <t>Runtime (in sec)</t>
    <phoneticPr fontId="10" type="noConversion"/>
  </si>
  <si>
    <t># Nimbus</t>
    <phoneticPr fontId="10" type="noConversion"/>
  </si>
  <si>
    <t># Poseidon</t>
    <phoneticPr fontId="10" type="noConversion"/>
  </si>
  <si>
    <t># Cloud Pilots</t>
    <phoneticPr fontId="10" type="noConversion"/>
  </si>
  <si>
    <t>Start Pilot if not sufficient progress is made</t>
    <phoneticPr fontId="10" type="noConversion"/>
  </si>
  <si>
    <t>Deadline Scenario</t>
    <phoneticPr fontId="10" type="noConversion"/>
  </si>
  <si>
    <t>Job Size Cloud (in Cores)</t>
    <phoneticPr fontId="10" type="noConversion"/>
  </si>
  <si>
    <t>Job Size TG (in Cores)</t>
    <phoneticPr fontId="10" type="noConversion"/>
  </si>
  <si>
    <t>n/a</t>
    <phoneticPr fontId="10" type="noConversion"/>
  </si>
  <si>
    <t>SAGA Pilot Sub-Job Runtime</t>
    <phoneticPr fontId="10" type="noConversion"/>
  </si>
  <si>
    <t>Overhead (in s)</t>
    <phoneticPr fontId="10" type="noConversion"/>
  </si>
  <si>
    <t>Overhead (in %)</t>
    <phoneticPr fontId="10" type="noConversion"/>
  </si>
  <si>
    <t>2 cores</t>
    <phoneticPr fontId="10" type="noConversion"/>
  </si>
  <si>
    <t>Nimbus</t>
    <phoneticPr fontId="10" type="noConversion"/>
  </si>
  <si>
    <t xml:space="preserve">Amazon </t>
    <phoneticPr fontId="10" type="noConversion"/>
  </si>
  <si>
    <t>2 cores</t>
    <phoneticPr fontId="10" type="noConversion"/>
  </si>
  <si>
    <t>EUCA (Indiana)</t>
    <phoneticPr fontId="10" type="noConversion"/>
  </si>
  <si>
    <t xml:space="preserve">Number Steps: </t>
    <phoneticPr fontId="10" type="noConversion"/>
  </si>
  <si>
    <t>NAMD Run</t>
    <phoneticPr fontId="10" type="noConversion"/>
  </si>
  <si>
    <t>Number Nodes</t>
    <phoneticPr fontId="10" type="noConversion"/>
  </si>
  <si>
    <t>Number Cores (Total)</t>
    <phoneticPr fontId="10" type="noConversion"/>
  </si>
  <si>
    <t>EC2 (m1.large)</t>
    <phoneticPr fontId="10" type="noConversion"/>
  </si>
  <si>
    <t>Runs a Workload of 8 replicas in a fixed distribution</t>
    <phoneticPr fontId="10" type="noConversion"/>
  </si>
  <si>
    <t># TG</t>
  </si>
  <si>
    <t># Nimbus</t>
  </si>
  <si>
    <t># Condor</t>
    <phoneticPr fontId="10" type="noConversion"/>
  </si>
  <si>
    <t>Number Cores</t>
    <phoneticPr fontId="10" type="noConversion"/>
  </si>
  <si>
    <t>Average (drop maxima)</t>
    <phoneticPr fontId="10" type="noConversion"/>
  </si>
  <si>
    <t>Poseidon (Grid - adjusted)</t>
    <phoneticPr fontId="10" type="noConversion"/>
  </si>
  <si>
    <t>Poseidon (Grid)</t>
    <phoneticPr fontId="10" type="noConversion"/>
  </si>
  <si>
    <t>Machine</t>
    <phoneticPr fontId="10" type="noConversion"/>
  </si>
  <si>
    <t>Nimbus (Chicago)</t>
    <phoneticPr fontId="10" type="noConversion"/>
  </si>
  <si>
    <t>EC2 (c1.xlarge)</t>
    <phoneticPr fontId="10" type="noConversion"/>
  </si>
  <si>
    <t>EC2 (m2.4xlarge)</t>
  </si>
  <si>
    <t>EC2 (m2.4xlarge)</t>
    <phoneticPr fontId="10" type="noConversion"/>
  </si>
  <si>
    <t>EC2 (m2.4xlarge)</t>
    <phoneticPr fontId="10" type="noConversion"/>
  </si>
  <si>
    <t>Walltime (in sec)</t>
    <phoneticPr fontId="10" type="noConversion"/>
  </si>
  <si>
    <t>Startup Times</t>
    <phoneticPr fontId="10" type="noConversion"/>
  </si>
  <si>
    <t>Startup Time (in s)</t>
    <phoneticPr fontId="10" type="noConversion"/>
  </si>
  <si>
    <t>Instance</t>
    <phoneticPr fontId="10" type="noConversion"/>
  </si>
  <si>
    <t>m1.large</t>
    <phoneticPr fontId="10" type="noConversion"/>
  </si>
  <si>
    <t>Number Instances</t>
    <phoneticPr fontId="10" type="noConversion"/>
  </si>
  <si>
    <t>2 cores</t>
    <phoneticPr fontId="10" type="noConversion"/>
  </si>
  <si>
    <t>LONI 8 core
Nimbus 8 core</t>
    <phoneticPr fontId="10" type="noConversion"/>
  </si>
  <si>
    <t>LONI 8 core 
Nimbus 16 core</t>
    <phoneticPr fontId="10" type="noConversion"/>
  </si>
  <si>
    <t>LONI 16 core
Nimbus 8 core</t>
    <phoneticPr fontId="10" type="noConversion"/>
  </si>
  <si>
    <t>Startup Time (in s)</t>
    <phoneticPr fontId="10" type="noConversion"/>
  </si>
  <si>
    <t>Instance</t>
    <phoneticPr fontId="10" type="noConversion"/>
  </si>
  <si>
    <t>Date</t>
    <phoneticPr fontId="10" type="noConversion"/>
  </si>
  <si>
    <t>m1.large</t>
    <phoneticPr fontId="10" type="noConversion"/>
  </si>
  <si>
    <t>QB (MPI)</t>
  </si>
  <si>
    <t>QB (MPI)</t>
    <phoneticPr fontId="10" type="noConversion"/>
  </si>
  <si>
    <t>QB (CHARM)</t>
  </si>
  <si>
    <t>QB (CHARM)</t>
    <phoneticPr fontId="10" type="noConversion"/>
  </si>
  <si>
    <t>Mittelwert - Walltime (in sec)</t>
  </si>
  <si>
    <t>Number Cores (Total)</t>
  </si>
  <si>
    <t>Machine</t>
  </si>
  <si>
    <t>Gesamtergebnis</t>
  </si>
  <si>
    <t>EC2 (c1.xlarge)</t>
  </si>
  <si>
    <t>EC2 (m1.large)</t>
  </si>
  <si>
    <t>EUCA (Indiana)</t>
  </si>
  <si>
    <t>Nimbus (Chicago)</t>
  </si>
  <si>
    <t>CPU Time (in sec)</t>
    <phoneticPr fontId="10" type="noConversion"/>
  </si>
  <si>
    <t>Poseidon</t>
    <phoneticPr fontId="10" type="noConversion"/>
  </si>
  <si>
    <t>LONI</t>
    <phoneticPr fontId="10" type="noConversion"/>
  </si>
  <si>
    <t>Poseidon</t>
    <phoneticPr fontId="10" type="noConversion"/>
  </si>
  <si>
    <t>Date</t>
    <phoneticPr fontId="10" type="noConversion"/>
  </si>
  <si>
    <t>Cores</t>
    <phoneticPr fontId="10" type="noConversion"/>
  </si>
  <si>
    <t>Queue Time
Nimbus</t>
    <phoneticPr fontId="10" type="noConversion"/>
  </si>
  <si>
    <t>n/a</t>
    <phoneticPr fontId="10" type="noConversion"/>
  </si>
  <si>
    <t>Poseidon</t>
    <phoneticPr fontId="10" type="noConversion"/>
  </si>
  <si>
    <t xml:space="preserve">Poseidon </t>
    <phoneticPr fontId="10" type="noConversion"/>
  </si>
  <si>
    <t>TG</t>
    <phoneticPr fontId="10" type="noConversion"/>
  </si>
  <si>
    <t>Nimbus Number Cores</t>
    <phoneticPr fontId="10" type="noConversion"/>
  </si>
  <si>
    <t>Number Cores</t>
    <phoneticPr fontId="10" type="noConversion"/>
  </si>
  <si>
    <t>EC2</t>
    <phoneticPr fontId="10" type="noConversion"/>
  </si>
  <si>
    <t>EC2 Number Cores</t>
    <phoneticPr fontId="10" type="noConversion"/>
  </si>
  <si>
    <t>Number Jobs</t>
    <phoneticPr fontId="10" type="noConversion"/>
  </si>
  <si>
    <t>n/a</t>
    <phoneticPr fontId="10" type="noConversion"/>
  </si>
  <si>
    <t>Average</t>
    <phoneticPr fontId="10" type="noConversion"/>
  </si>
  <si>
    <t>Stddev</t>
    <phoneticPr fontId="10" type="noConversion"/>
  </si>
  <si>
    <t>Time-to-Completion (in s)</t>
    <phoneticPr fontId="10" type="noConversion"/>
  </si>
  <si>
    <t>m1.large</t>
    <phoneticPr fontId="10" type="noConversion"/>
  </si>
  <si>
    <t>2 cores</t>
    <phoneticPr fontId="10" type="noConversion"/>
  </si>
  <si>
    <t>Average</t>
    <phoneticPr fontId="10" type="noConversion"/>
  </si>
  <si>
    <t>Startup Time (in s)</t>
    <phoneticPr fontId="10" type="noConversion"/>
  </si>
  <si>
    <t>Poseidon</t>
    <phoneticPr fontId="10" type="noConversion"/>
  </si>
  <si>
    <t>Memory (in MB)</t>
    <phoneticPr fontId="10" type="noConversion"/>
  </si>
  <si>
    <t>Number Instances</t>
  </si>
  <si>
    <t>Daten</t>
  </si>
  <si>
    <t>LONI/Condor</t>
    <phoneticPr fontId="10" type="noConversion"/>
  </si>
  <si>
    <t>Resource</t>
    <phoneticPr fontId="10" type="noConversion"/>
  </si>
  <si>
    <t>Oliver</t>
    <phoneticPr fontId="10" type="noConversion"/>
  </si>
  <si>
    <t>Poseidon (Condor)</t>
    <phoneticPr fontId="10" type="noConversion"/>
  </si>
  <si>
    <t>Stdev (drop maxima)</t>
    <phoneticPr fontId="10" type="noConversion"/>
  </si>
  <si>
    <t>Ergebnis</t>
  </si>
  <si>
    <t>Mittelwert - Startup Time (in s)</t>
  </si>
  <si>
    <t>STABW - Startup Time (in s)</t>
  </si>
  <si>
    <t>Gesamt: Mittelwert - Startup Time (in s)</t>
  </si>
  <si>
    <t>Gesamt: STABW - Startup Time (in s)</t>
  </si>
  <si>
    <t>Mittelwert - Startup Time (in s)2</t>
  </si>
  <si>
    <t>Gesamt: Mittelwert - Startup Time (in s)2</t>
  </si>
</sst>
</file>

<file path=xl/styles.xml><?xml version="1.0" encoding="utf-8"?>
<styleSheet xmlns="http://schemas.openxmlformats.org/spreadsheetml/2006/main">
  <numFmts count="2">
    <numFmt numFmtId="164" formatCode="0.0"/>
    <numFmt numFmtId="165" formatCode="#,##0.0"/>
  </numFmts>
  <fonts count="11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9" fillId="0" borderId="0" xfId="0" applyFont="1"/>
    <xf numFmtId="3" fontId="0" fillId="0" borderId="0" xfId="0" applyNumberFormat="1"/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vertical="top" wrapText="1"/>
    </xf>
    <xf numFmtId="164" fontId="0" fillId="0" borderId="0" xfId="0" applyNumberFormat="1"/>
    <xf numFmtId="0" fontId="8" fillId="0" borderId="0" xfId="0" applyFont="1"/>
    <xf numFmtId="20" fontId="0" fillId="0" borderId="0" xfId="0" applyNumberFormat="1"/>
    <xf numFmtId="3" fontId="7" fillId="0" borderId="0" xfId="0" applyNumberFormat="1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0" fillId="0" borderId="6" xfId="0" applyBorder="1"/>
    <xf numFmtId="0" fontId="0" fillId="0" borderId="3" xfId="0" pivotButton="1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0" fillId="0" borderId="4" xfId="0" applyNumberFormat="1" applyBorder="1"/>
    <xf numFmtId="0" fontId="0" fillId="0" borderId="0" xfId="0" applyNumberFormat="1"/>
    <xf numFmtId="0" fontId="0" fillId="0" borderId="5" xfId="0" applyNumberFormat="1" applyBorder="1"/>
    <xf numFmtId="0" fontId="0" fillId="0" borderId="1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6" fillId="0" borderId="0" xfId="0" applyFont="1"/>
    <xf numFmtId="10" fontId="0" fillId="0" borderId="0" xfId="0" applyNumberFormat="1"/>
    <xf numFmtId="0" fontId="4" fillId="0" borderId="0" xfId="0" applyFont="1"/>
    <xf numFmtId="0" fontId="4" fillId="0" borderId="0" xfId="0" applyFont="1" applyAlignment="1">
      <alignment horizontal="center" vertical="top" wrapText="1"/>
    </xf>
    <xf numFmtId="0" fontId="5" fillId="0" borderId="0" xfId="0" applyFont="1"/>
    <xf numFmtId="0" fontId="0" fillId="2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3" fontId="0" fillId="0" borderId="0" xfId="0" applyNumberFormat="1"/>
    <xf numFmtId="165" fontId="0" fillId="0" borderId="0" xfId="0" applyNumberFormat="1"/>
    <xf numFmtId="0" fontId="3" fillId="0" borderId="0" xfId="0" applyFont="1"/>
    <xf numFmtId="165" fontId="0" fillId="0" borderId="0" xfId="0" applyNumberFormat="1" applyAlignment="1">
      <alignment wrapText="1"/>
    </xf>
    <xf numFmtId="0" fontId="0" fillId="3" borderId="0" xfId="0" applyFill="1"/>
    <xf numFmtId="3" fontId="0" fillId="3" borderId="0" xfId="0" applyNumberFormat="1" applyFill="1"/>
    <xf numFmtId="0" fontId="0" fillId="0" borderId="0" xfId="0" applyFill="1"/>
    <xf numFmtId="164" fontId="0" fillId="0" borderId="0" xfId="0" applyNumberFormat="1" applyFill="1"/>
    <xf numFmtId="3" fontId="0" fillId="0" borderId="0" xfId="0" applyNumberFormat="1" applyFill="1"/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0" borderId="0" xfId="0" applyBorder="1"/>
    <xf numFmtId="0" fontId="0" fillId="0" borderId="0" xfId="0" applyFill="1" applyBorder="1"/>
    <xf numFmtId="0" fontId="0" fillId="0" borderId="13" xfId="0" applyBorder="1"/>
    <xf numFmtId="3" fontId="0" fillId="0" borderId="13" xfId="0" applyNumberFormat="1" applyBorder="1"/>
    <xf numFmtId="3" fontId="0" fillId="0" borderId="0" xfId="0" applyNumberFormat="1" applyFill="1" applyBorder="1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 vertical="top" wrapText="1"/>
    </xf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</cellXfs>
  <cellStyles count="1">
    <cellStyle name="Standard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('Setup Times'!$D$27,'Setup Times'!$D$49,'Setup Times'!$D$75,'Setup Times'!$I$75,'Setup Times'!$D$96)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22.86065415500533</c:v>
                  </c:pt>
                  <c:pt idx="4">
                    <c:v>1.528124613752805</c:v>
                  </c:pt>
                </c:numCache>
              </c:numRef>
            </c:plus>
            <c:minus>
              <c:numRef>
                <c:f>('Setup Times'!$D$27,'Setup Times'!$D$49,'Setup Times'!$D$75,'Setup Times'!$I$75,'Setup Times'!$D$96)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22.86065415500533</c:v>
                  </c:pt>
                  <c:pt idx="4">
                    <c:v>1.528124613752805</c:v>
                  </c:pt>
                </c:numCache>
              </c:numRef>
            </c:minus>
          </c:errBars>
          <c:cat>
            <c:strRef>
              <c:f>('Setup Times'!$E$26,'Setup Times'!$E$48,'Setup Times'!$E$74,'Setup Times'!$J$74,'Setup Times'!$E$95)</c:f>
              <c:strCache>
                <c:ptCount val="5"/>
                <c:pt idx="0">
                  <c:v>EC2 m1.large</c:v>
                </c:pt>
                <c:pt idx="1">
                  <c:v>Nimbus</c:v>
                </c:pt>
                <c:pt idx="2">
                  <c:v>Poseidon (Grid)</c:v>
                </c:pt>
                <c:pt idx="3">
                  <c:v>Poseidon (Grid - adjusted)</c:v>
                </c:pt>
                <c:pt idx="4">
                  <c:v>Poseidon (Condor)</c:v>
                </c:pt>
              </c:strCache>
            </c:strRef>
          </c:cat>
          <c:val>
            <c:numRef>
              <c:f>('Setup Times'!$D$26,'Setup Times'!$D$48,'Setup Times'!$D$74,'Setup Times'!$I$74,'Setup Times'!$D$95)</c:f>
              <c:numCache>
                <c:formatCode>#,##0</c:formatCode>
                <c:ptCount val="5"/>
                <c:pt idx="0">
                  <c:v>373.44653231865</c:v>
                </c:pt>
                <c:pt idx="1">
                  <c:v>356.831301927</c:v>
                </c:pt>
                <c:pt idx="2">
                  <c:v>117.073104536535</c:v>
                </c:pt>
                <c:pt idx="3">
                  <c:v>53.00379177929375</c:v>
                </c:pt>
                <c:pt idx="4" formatCode="General">
                  <c:v>331.2142857142857</c:v>
                </c:pt>
              </c:numCache>
            </c:numRef>
          </c:val>
        </c:ser>
        <c:axId val="467237992"/>
        <c:axId val="467248024"/>
      </c:barChart>
      <c:catAx>
        <c:axId val="467237992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467248024"/>
        <c:crosses val="autoZero"/>
        <c:auto val="1"/>
        <c:lblAlgn val="ctr"/>
        <c:lblOffset val="100"/>
      </c:catAx>
      <c:valAx>
        <c:axId val="467248024"/>
        <c:scaling>
          <c:orientation val="minMax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400">
                    <a:latin typeface="+mn-lt"/>
                    <a:cs typeface="Times"/>
                  </a:defRPr>
                </a:pPr>
                <a:r>
                  <a:rPr lang="de-DE" sz="1400">
                    <a:latin typeface="+mn-lt"/>
                    <a:cs typeface="Times"/>
                  </a:rPr>
                  <a:t>Startup 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>
                <a:latin typeface="+mn-lt"/>
                <a:cs typeface="Times"/>
              </a:defRPr>
            </a:pPr>
            <a:endParaRPr lang="de-DE"/>
          </a:p>
        </c:txPr>
        <c:crossAx val="467237992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cat>
            <c:strRef>
              <c:f>Adaptive!$N$13:$N$16</c:f>
              <c:strCache>
                <c:ptCount val="4"/>
                <c:pt idx="0">
                  <c:v>LONI 8 core_x000d_Nimbus 8 core</c:v>
                </c:pt>
                <c:pt idx="1">
                  <c:v>LONI 8 core _x000d_Nimbus 16 core</c:v>
                </c:pt>
                <c:pt idx="2">
                  <c:v>LONI 16 core_x000d_Nimbus 8 core</c:v>
                </c:pt>
                <c:pt idx="3">
                  <c:v>LONI 16 core_x000d_Nimbus 16 core</c:v>
                </c:pt>
              </c:strCache>
            </c:strRef>
          </c:cat>
          <c:val>
            <c:numRef>
              <c:f>Adaptive!$J$13:$J$16</c:f>
              <c:numCache>
                <c:formatCode>#,##0</c:formatCode>
                <c:ptCount val="4"/>
                <c:pt idx="0">
                  <c:v>1051.73987007</c:v>
                </c:pt>
                <c:pt idx="1">
                  <c:v>1040.68170691</c:v>
                </c:pt>
                <c:pt idx="2">
                  <c:v>671.081423998</c:v>
                </c:pt>
                <c:pt idx="3">
                  <c:v>593.293745995</c:v>
                </c:pt>
              </c:numCache>
            </c:numRef>
          </c:val>
        </c:ser>
        <c:axId val="467289880"/>
        <c:axId val="467280888"/>
      </c:barChart>
      <c:catAx>
        <c:axId val="467289880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467280888"/>
        <c:crosses val="autoZero"/>
        <c:auto val="1"/>
        <c:lblAlgn val="ctr"/>
        <c:lblOffset val="100"/>
      </c:catAx>
      <c:valAx>
        <c:axId val="4672808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/>
                  <a:t>Runtime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467289880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876300</xdr:colOff>
      <xdr:row>28</xdr:row>
      <xdr:rowOff>139700</xdr:rowOff>
    </xdr:from>
    <xdr:to>
      <xdr:col>16</xdr:col>
      <xdr:colOff>609600</xdr:colOff>
      <xdr:row>48</xdr:row>
      <xdr:rowOff>12700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939800</xdr:colOff>
      <xdr:row>13</xdr:row>
      <xdr:rowOff>12700</xdr:rowOff>
    </xdr:from>
    <xdr:to>
      <xdr:col>22</xdr:col>
      <xdr:colOff>279400</xdr:colOff>
      <xdr:row>28</xdr:row>
      <xdr:rowOff>50800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rsten Meier" refreshedDate="38663.81826388889" refreshedVersion="3" recordCount="18">
  <cacheSource type="worksheet">
    <worksheetSource ref="A5:D24" sheet="Setup Times"/>
  </cacheSource>
  <cacheFields count="4">
    <cacheField name="Instance" numFmtId="0">
      <sharedItems count="1">
        <s v="m1.large"/>
      </sharedItems>
    </cacheField>
    <cacheField name="Number Instances" numFmtId="0">
      <sharedItems containsSemiMixedTypes="0" containsString="0" containsNumber="1" containsInteger="1" minValue="1" maxValue="8" count="4">
        <n v="1"/>
        <n v="2"/>
        <n v="4"/>
        <n v="8"/>
      </sharedItems>
    </cacheField>
    <cacheField name="Number Cores" numFmtId="0">
      <sharedItems containsSemiMixedTypes="0" containsString="0" containsNumber="1" containsInteger="1" minValue="2" maxValue="16" count="4">
        <n v="2"/>
        <n v="4"/>
        <n v="8"/>
        <n v="16"/>
      </sharedItems>
    </cacheField>
    <cacheField name="Startup Time (in s)" numFmtId="0">
      <sharedItems containsSemiMixedTypes="0" containsString="0" containsNumber="1" minValue="184.43929" maxValue="926.75036907200001" count="18">
        <n v="198.38312601999999"/>
        <n v="231.39408302300001"/>
        <n v="184.43929"/>
        <n v="224.84699320799999"/>
        <n v="224.94300818400001"/>
        <n v="264.62740898099997"/>
        <n v="245.31360506999999"/>
        <n v="214.989045143"/>
        <n v="926.75036907200001"/>
        <n v="526.78812885299999"/>
        <n v="476.52785396600001"/>
        <n v="217.40953397800001"/>
        <n v="341.61289095900003"/>
        <n v="849.35805797600005"/>
        <n v="329.82627201100001"/>
        <n v="527.52867007299994"/>
        <n v="304.99875497800002"/>
        <n v="371.1621520520000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orsten Meier" refreshedDate="38663.819236111114" refreshedVersion="3" recordCount="20">
  <cacheSource type="worksheet">
    <worksheetSource ref="A53:E73" sheet="Setup Times"/>
  </cacheSource>
  <cacheFields count="5">
    <cacheField name="Resource" numFmtId="0">
      <sharedItems count="1">
        <s v="Poseidon"/>
      </sharedItems>
    </cacheField>
    <cacheField name="Nodes" numFmtId="0">
      <sharedItems containsSemiMixedTypes="0" containsString="0" containsNumber="1" containsInteger="1" minValue="1" maxValue="8" count="3">
        <n v="2"/>
        <n v="1"/>
        <n v="8"/>
      </sharedItems>
    </cacheField>
    <cacheField name="Cores" numFmtId="0">
      <sharedItems containsSemiMixedTypes="0" containsString="0" containsNumber="1" containsInteger="1" minValue="4" maxValue="32" count="4">
        <n v="8"/>
        <n v="4"/>
        <n v="16"/>
        <n v="32"/>
      </sharedItems>
    </cacheField>
    <cacheField name="Startup Time (in s)" numFmtId="3">
      <sharedItems containsSemiMixedTypes="0" containsString="0" containsNumber="1" minValue="14.1872649193" maxValue="576.54629802700003" count="20">
        <n v="24.626098156000001"/>
        <n v="44.588248014500003"/>
        <n v="14.1872649193"/>
        <n v="35.098526954699999"/>
        <n v="64.947054863000005"/>
        <n v="54.651448011399999"/>
        <n v="55.051728963899997"/>
        <n v="50.9480149746"/>
        <n v="70.915316820100003"/>
        <n v="50.944635868100001"/>
        <n v="266.05073404299998"/>
        <n v="35.081162929500003"/>
        <n v="24.897548914000001"/>
        <n v="325.77829599400002"/>
        <n v="75.1672639847"/>
        <n v="65.186727047000005"/>
        <n v="86.636376142499998"/>
        <n v="576.54629802700003"/>
        <n v="325.02609419800001"/>
        <n v="95.133251905400002"/>
      </sharedItems>
    </cacheField>
    <cacheField name="Date" numFmtId="20">
      <sharedItems containsDate="1" containsString="0" containsBlank="1" minDate="1904-01-01T14:01:00" maxDate="1904-01-01T23:10:00" count="20">
        <d v="1904-01-01T21:29:00"/>
        <d v="1904-01-01T21:39:00"/>
        <d v="1904-01-01T21:50:00"/>
        <d v="1904-01-01T22:21:00"/>
        <d v="1904-01-01T22:32:00"/>
        <d v="1904-01-01T22:48:00"/>
        <d v="1904-01-01T23:10:00"/>
        <d v="1904-01-01T14:01:00"/>
        <d v="1904-01-01T14:13:00"/>
        <d v="1904-01-01T14:51:00"/>
        <d v="1904-01-01T15:00:00"/>
        <d v="1904-01-01T16:05:00"/>
        <d v="1904-01-01T17:08:00"/>
        <d v="1904-01-01T17:42:00"/>
        <d v="1904-01-01T18:00:00"/>
        <d v="1904-01-01T18:20:00"/>
        <d v="1904-01-01T18:31:00"/>
        <d v="1904-01-01T18:55:00"/>
        <d v="1904-01-01T19:30:00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orsten Meier" refreshedDate="38663.816388888888" refreshedVersion="3" recordCount="16">
  <cacheSource type="worksheet">
    <worksheetSource ref="A30:D46" sheet="Setup Times"/>
  </cacheSource>
  <cacheFields count="4">
    <cacheField name="Instance" numFmtId="0">
      <sharedItems count="2">
        <s v="2 cores"/>
        <s v="2 core"/>
      </sharedItems>
    </cacheField>
    <cacheField name="Number Instances" numFmtId="0">
      <sharedItems containsSemiMixedTypes="0" containsString="0" containsNumber="1" containsInteger="1" minValue="1" maxValue="4" count="3">
        <n v="1"/>
        <n v="2"/>
        <n v="4"/>
      </sharedItems>
    </cacheField>
    <cacheField name="Number Cores" numFmtId="0">
      <sharedItems containsSemiMixedTypes="0" containsString="0" containsNumber="1" containsInteger="1" minValue="2" maxValue="8" count="3">
        <n v="2"/>
        <n v="4"/>
        <n v="8"/>
      </sharedItems>
    </cacheField>
    <cacheField name="Startup Time (in s)" numFmtId="3">
      <sharedItems containsSemiMixedTypes="0" containsString="0" containsNumber="1" minValue="276.08450388900002" maxValue="472.14579200700001" count="16">
        <n v="313.49457287799999"/>
        <n v="295.03079795000002"/>
        <n v="276.08450388900002"/>
        <n v="314.97212505300001"/>
        <n v="315.11944603900002"/>
        <n v="305.19036102299998"/>
        <n v="365.65275192299998"/>
        <n v="472.14579200700001"/>
        <n v="397.81742381999999"/>
        <n v="376.035724878"/>
        <n v="372.41291689899998"/>
        <n v="373.65681600599999"/>
        <n v="362.95128488500001"/>
        <n v="376.37267208100002"/>
        <n v="361.68812417999999"/>
        <n v="381.790049076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Torsten Meier" refreshedDate="38662.629386574074" refreshedVersion="3" recordCount="39">
  <cacheSource type="worksheet">
    <worksheetSource ref="E92:G92" sheet="NAMD Runtimes"/>
  </cacheSource>
  <cacheFields count="6">
    <cacheField name="Machine" numFmtId="0">
      <sharedItems count="7">
        <s v="QB (CHARM)"/>
        <s v="QB (MPI)"/>
        <s v="Nimbus (Chicago)"/>
        <s v="EUCA (Indiana)"/>
        <s v="EC2 (m1.large)"/>
        <s v="EC2 (c1.xlarge)"/>
        <s v="EC2 (m2.4xlarge)"/>
      </sharedItems>
    </cacheField>
    <cacheField name="Number Nodes" numFmtId="0">
      <sharedItems containsSemiMixedTypes="0" containsString="0" containsNumber="1" containsInteger="1" minValue="1" maxValue="15" count="5">
        <n v="1"/>
        <n v="2"/>
        <n v="4"/>
        <n v="8"/>
        <n v="15"/>
      </sharedItems>
    </cacheField>
    <cacheField name="Number Cores (Total)" numFmtId="0">
      <sharedItems containsSemiMixedTypes="0" containsString="0" containsNumber="1" containsInteger="1" minValue="1" maxValue="32" count="7">
        <n v="8"/>
        <n v="16"/>
        <n v="32"/>
        <n v="1"/>
        <n v="2"/>
        <n v="4"/>
        <n v="30"/>
      </sharedItems>
    </cacheField>
    <cacheField name="Walltime (in sec)" numFmtId="0">
      <sharedItems containsString="0" containsBlank="1" containsNumber="1" minValue="40.863124999999997" maxValue="2070.8984270000001"/>
    </cacheField>
    <cacheField name="CPU Time (in sec)" numFmtId="0">
      <sharedItems containsString="0" containsBlank="1" containsNumber="1" minValue="25.881066000000001" maxValue="1124.838297"/>
    </cacheField>
    <cacheField name="Memory (in MB)" numFmtId="0">
      <sharedItems containsString="0" containsBlank="1" containsNumber="1" minValue="28.895821000000002" maxValue="163.43257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0"/>
    <x v="0"/>
    <x v="5"/>
  </r>
  <r>
    <x v="0"/>
    <x v="1"/>
    <x v="1"/>
    <x v="6"/>
  </r>
  <r>
    <x v="0"/>
    <x v="1"/>
    <x v="1"/>
    <x v="7"/>
  </r>
  <r>
    <x v="0"/>
    <x v="2"/>
    <x v="2"/>
    <x v="8"/>
  </r>
  <r>
    <x v="0"/>
    <x v="2"/>
    <x v="2"/>
    <x v="9"/>
  </r>
  <r>
    <x v="0"/>
    <x v="2"/>
    <x v="2"/>
    <x v="10"/>
  </r>
  <r>
    <x v="0"/>
    <x v="2"/>
    <x v="2"/>
    <x v="11"/>
  </r>
  <r>
    <x v="0"/>
    <x v="2"/>
    <x v="2"/>
    <x v="12"/>
  </r>
  <r>
    <x v="0"/>
    <x v="2"/>
    <x v="2"/>
    <x v="13"/>
  </r>
  <r>
    <x v="0"/>
    <x v="2"/>
    <x v="2"/>
    <x v="14"/>
  </r>
  <r>
    <x v="0"/>
    <x v="2"/>
    <x v="2"/>
    <x v="15"/>
  </r>
  <r>
    <x v="0"/>
    <x v="3"/>
    <x v="3"/>
    <x v="16"/>
  </r>
  <r>
    <x v="0"/>
    <x v="3"/>
    <x v="3"/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</r>
  <r>
    <x v="0"/>
    <x v="0"/>
    <x v="0"/>
    <x v="1"/>
    <x v="1"/>
  </r>
  <r>
    <x v="0"/>
    <x v="1"/>
    <x v="1"/>
    <x v="2"/>
    <x v="2"/>
  </r>
  <r>
    <x v="0"/>
    <x v="0"/>
    <x v="0"/>
    <x v="3"/>
    <x v="3"/>
  </r>
  <r>
    <x v="0"/>
    <x v="0"/>
    <x v="0"/>
    <x v="4"/>
    <x v="4"/>
  </r>
  <r>
    <x v="0"/>
    <x v="0"/>
    <x v="0"/>
    <x v="5"/>
    <x v="5"/>
  </r>
  <r>
    <x v="0"/>
    <x v="2"/>
    <x v="2"/>
    <x v="6"/>
    <x v="6"/>
  </r>
  <r>
    <x v="0"/>
    <x v="2"/>
    <x v="2"/>
    <x v="7"/>
    <x v="7"/>
  </r>
  <r>
    <x v="0"/>
    <x v="2"/>
    <x v="2"/>
    <x v="8"/>
    <x v="8"/>
  </r>
  <r>
    <x v="0"/>
    <x v="2"/>
    <x v="2"/>
    <x v="9"/>
    <x v="9"/>
  </r>
  <r>
    <x v="0"/>
    <x v="2"/>
    <x v="3"/>
    <x v="10"/>
    <x v="10"/>
  </r>
  <r>
    <x v="0"/>
    <x v="2"/>
    <x v="3"/>
    <x v="11"/>
    <x v="11"/>
  </r>
  <r>
    <x v="0"/>
    <x v="2"/>
    <x v="3"/>
    <x v="12"/>
    <x v="12"/>
  </r>
  <r>
    <x v="0"/>
    <x v="2"/>
    <x v="3"/>
    <x v="13"/>
    <x v="13"/>
  </r>
  <r>
    <x v="0"/>
    <x v="2"/>
    <x v="3"/>
    <x v="14"/>
    <x v="14"/>
  </r>
  <r>
    <x v="0"/>
    <x v="2"/>
    <x v="3"/>
    <x v="15"/>
    <x v="15"/>
  </r>
  <r>
    <x v="0"/>
    <x v="2"/>
    <x v="3"/>
    <x v="16"/>
    <x v="16"/>
  </r>
  <r>
    <x v="0"/>
    <x v="2"/>
    <x v="3"/>
    <x v="17"/>
    <x v="17"/>
  </r>
  <r>
    <x v="0"/>
    <x v="2"/>
    <x v="3"/>
    <x v="18"/>
    <x v="18"/>
  </r>
  <r>
    <x v="0"/>
    <x v="2"/>
    <x v="3"/>
    <x v="19"/>
    <x v="1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1"/>
    <x v="1"/>
    <x v="5"/>
  </r>
  <r>
    <x v="0"/>
    <x v="2"/>
    <x v="2"/>
    <x v="6"/>
  </r>
  <r>
    <x v="0"/>
    <x v="2"/>
    <x v="2"/>
    <x v="7"/>
  </r>
  <r>
    <x v="0"/>
    <x v="2"/>
    <x v="2"/>
    <x v="8"/>
  </r>
  <r>
    <x v="0"/>
    <x v="2"/>
    <x v="2"/>
    <x v="9"/>
  </r>
  <r>
    <x v="1"/>
    <x v="2"/>
    <x v="2"/>
    <x v="10"/>
  </r>
  <r>
    <x v="1"/>
    <x v="2"/>
    <x v="2"/>
    <x v="11"/>
  </r>
  <r>
    <x v="1"/>
    <x v="2"/>
    <x v="2"/>
    <x v="12"/>
  </r>
  <r>
    <x v="1"/>
    <x v="2"/>
    <x v="2"/>
    <x v="13"/>
  </r>
  <r>
    <x v="1"/>
    <x v="2"/>
    <x v="2"/>
    <x v="14"/>
  </r>
  <r>
    <x v="1"/>
    <x v="2"/>
    <x v="2"/>
    <x v="1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9">
  <r>
    <x v="0"/>
    <x v="0"/>
    <x v="0"/>
    <n v="133.94091"/>
    <n v="123.2"/>
    <n v="43.176856999999998"/>
  </r>
  <r>
    <x v="0"/>
    <x v="1"/>
    <x v="1"/>
    <n v="83.387079"/>
    <n v="60.33"/>
    <n v="35.337242000000003"/>
  </r>
  <r>
    <x v="0"/>
    <x v="2"/>
    <x v="2"/>
    <n v="110.210052"/>
    <n v="33.33"/>
    <n v="29.822959999999998"/>
  </r>
  <r>
    <x v="0"/>
    <x v="0"/>
    <x v="0"/>
    <n v="150.88225600000001"/>
    <n v="139.99"/>
    <n v="43.220489999999998"/>
  </r>
  <r>
    <x v="0"/>
    <x v="1"/>
    <x v="1"/>
    <n v="92.639664999999994"/>
    <n v="65.22"/>
    <n v="35.279091000000001"/>
  </r>
  <r>
    <x v="0"/>
    <x v="2"/>
    <x v="2"/>
    <n v="125.959965"/>
    <n v="49.15"/>
    <n v="29.051093999999999"/>
  </r>
  <r>
    <x v="1"/>
    <x v="0"/>
    <x v="0"/>
    <n v="122.63052399999999"/>
    <n v="122.63052399999999"/>
    <n v="52.837000000000003"/>
  </r>
  <r>
    <x v="1"/>
    <x v="1"/>
    <x v="1"/>
    <n v="82.603461999999993"/>
    <n v="82.603461999999993"/>
    <n v="49.015000000000001"/>
  </r>
  <r>
    <x v="1"/>
    <x v="2"/>
    <x v="2"/>
    <n v="57.774684999999998"/>
    <n v="57.774684999999998"/>
    <n v="51.21"/>
  </r>
  <r>
    <x v="1"/>
    <x v="0"/>
    <x v="0"/>
    <n v="121.883949"/>
    <n v="121.883942"/>
    <n v="52.042000000000002"/>
  </r>
  <r>
    <x v="1"/>
    <x v="1"/>
    <x v="1"/>
    <n v="74.472640999999996"/>
    <n v="74.472640999999996"/>
    <n v="49.732999999999997"/>
  </r>
  <r>
    <x v="1"/>
    <x v="2"/>
    <x v="2"/>
    <n v="40.863124999999997"/>
    <n v="40.863124999999997"/>
    <n v="52.103000000000002"/>
  </r>
  <r>
    <x v="2"/>
    <x v="0"/>
    <x v="3"/>
    <n v="1095.4940549999999"/>
    <n v="1093.65374"/>
    <n v="163.432579"/>
  </r>
  <r>
    <x v="2"/>
    <x v="0"/>
    <x v="4"/>
    <n v="619.62699799999996"/>
    <n v="563.47533799999997"/>
    <n v="94.691376000000005"/>
  </r>
  <r>
    <x v="2"/>
    <x v="0"/>
    <x v="4"/>
    <m/>
    <m/>
    <m/>
  </r>
  <r>
    <x v="2"/>
    <x v="1"/>
    <x v="5"/>
    <n v="425.04892999999998"/>
    <n v="329.55790000000002"/>
    <n v="57.420752999999998"/>
  </r>
  <r>
    <x v="2"/>
    <x v="1"/>
    <x v="5"/>
    <n v="426.56743799999998"/>
    <n v="329.609893"/>
    <n v="57.931274000000002"/>
  </r>
  <r>
    <x v="2"/>
    <x v="2"/>
    <x v="0"/>
    <n v="301.89721300000002"/>
    <n v="215.57622699999999"/>
    <n v="42.841827000000002"/>
  </r>
  <r>
    <x v="2"/>
    <x v="3"/>
    <x v="1"/>
    <n v="197.09483"/>
    <n v="112.378916"/>
    <n v="37.062271000000003"/>
  </r>
  <r>
    <x v="2"/>
    <x v="3"/>
    <x v="0"/>
    <n v="210.30022700000001"/>
    <n v="177.17506499999999"/>
    <n v="42.710304000000001"/>
  </r>
  <r>
    <x v="2"/>
    <x v="4"/>
    <x v="6"/>
    <n v="172.19587300000001"/>
    <n v="76.967298999999997"/>
    <n v="31.358481999999999"/>
  </r>
  <r>
    <x v="3"/>
    <x v="0"/>
    <x v="3"/>
    <n v="2070.8984270000001"/>
    <n v="1124.838297"/>
    <n v="163.235512"/>
  </r>
  <r>
    <x v="3"/>
    <x v="1"/>
    <x v="4"/>
    <m/>
    <m/>
    <m/>
  </r>
  <r>
    <x v="3"/>
    <x v="2"/>
    <x v="5"/>
    <m/>
    <m/>
    <m/>
  </r>
  <r>
    <x v="3"/>
    <x v="3"/>
    <x v="0"/>
    <m/>
    <m/>
    <m/>
  </r>
  <r>
    <x v="4"/>
    <x v="0"/>
    <x v="4"/>
    <n v="552.10648700000002"/>
    <n v="387.05415799999997"/>
    <n v="93.398201"/>
  </r>
  <r>
    <x v="4"/>
    <x v="0"/>
    <x v="4"/>
    <n v="550.87997900000005"/>
    <n v="384.56553600000001"/>
    <n v="93.222640999999996"/>
  </r>
  <r>
    <x v="5"/>
    <x v="0"/>
    <x v="0"/>
    <n v="179.118618"/>
    <n v="152.187862"/>
    <n v="42.678863999999997"/>
  </r>
  <r>
    <x v="6"/>
    <x v="0"/>
    <x v="0"/>
    <n v="130.14721499999999"/>
    <n v="119.83078399999999"/>
    <n v="43.067329000000001"/>
  </r>
  <r>
    <x v="6"/>
    <x v="0"/>
    <x v="0"/>
    <n v="110.49229"/>
    <n v="101.933503"/>
    <n v="43.985664"/>
  </r>
  <r>
    <x v="6"/>
    <x v="0"/>
    <x v="0"/>
    <n v="110.432334"/>
    <n v="101.813523"/>
    <n v="43.945442"/>
  </r>
  <r>
    <x v="6"/>
    <x v="0"/>
    <x v="0"/>
    <n v="109.463962"/>
    <n v="100.677694"/>
    <n v="42.694481000000003"/>
  </r>
  <r>
    <x v="6"/>
    <x v="1"/>
    <x v="1"/>
    <n v="281.41539"/>
    <n v="62.839447"/>
    <n v="33.819920000000003"/>
  </r>
  <r>
    <x v="6"/>
    <x v="1"/>
    <x v="1"/>
    <n v="258.445356"/>
    <n v="44.125292000000002"/>
    <n v="33.712822000000003"/>
  </r>
  <r>
    <x v="6"/>
    <x v="1"/>
    <x v="1"/>
    <n v="255.85745800000001"/>
    <n v="44.108294000000001"/>
    <n v="34.119681999999997"/>
  </r>
  <r>
    <x v="6"/>
    <x v="1"/>
    <x v="1"/>
    <n v="239.461039"/>
    <n v="43.502388000000003"/>
    <n v="33.708240000000004"/>
  </r>
  <r>
    <x v="6"/>
    <x v="2"/>
    <x v="2"/>
    <n v="299.98708499999998"/>
    <n v="44.175285000000002"/>
    <n v="28.895821000000002"/>
  </r>
  <r>
    <x v="6"/>
    <x v="2"/>
    <x v="2"/>
    <n v="272.02821699999998"/>
    <n v="25.881066000000001"/>
    <n v="29.273047999999999"/>
  </r>
  <r>
    <x v="6"/>
    <x v="2"/>
    <x v="2"/>
    <n v="282.65316999999999"/>
    <n v="26.861916000000001"/>
    <n v="29.4772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30:J44" firstHeaderRow="1" firstDataRow="1" firstDataCol="3"/>
  <pivotFields count="4"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dataField="1" compact="0" numFmtId="3" outline="0" subtotalTop="0" showAll="0" includeNewItemsInFilter="1"/>
  </pivotFields>
  <rowFields count="3">
    <field x="1"/>
    <field x="2"/>
    <field x="-2"/>
  </rowFields>
  <rowItems count="14">
    <i>
      <x/>
      <x/>
      <x/>
    </i>
    <i r="2" i="1">
      <x v="1"/>
    </i>
    <i t="default">
      <x/>
    </i>
    <i t="default" i="1">
      <x/>
    </i>
    <i>
      <x v="1"/>
      <x v="1"/>
      <x/>
    </i>
    <i r="2" i="1">
      <x v="1"/>
    </i>
    <i t="default">
      <x v="1"/>
    </i>
    <i t="default" i="1">
      <x v="1"/>
    </i>
    <i>
      <x v="2"/>
      <x v="2"/>
      <x/>
    </i>
    <i r="2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Mittelwert - Startup Time (in s)2" fld="3" subtotal="average" baseField="0" baseItem="0"/>
    <dataField name="STABW - Startup Time (in s)" fld="3" subtotal="stdDev" baseField="0" baseItem="0"/>
  </dataFields>
</pivotTableDefinition>
</file>

<file path=xl/pivotTables/pivotTable2.xml><?xml version="1.0" encoding="utf-8"?>
<pivotTableDefinition xmlns="http://schemas.openxmlformats.org/spreadsheetml/2006/main" name="PivotTable3" cacheId="2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53:I63" firstHeaderRow="1" firstDataRow="1" firstDataCol="2"/>
  <pivotFields count="5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x="1"/>
        <item x="0"/>
        <item x="2"/>
        <item x="3"/>
        <item t="default"/>
      </items>
    </pivotField>
    <pivotField dataField="1" compact="0" numFmtId="3" outline="0" subtotalTop="0" showAll="0" includeNewItemsInFilter="1"/>
    <pivotField compact="0" outline="0" subtotalTop="0" showAll="0" includeNewItemsInFilter="1"/>
  </pivotFields>
  <rowFields count="2">
    <field x="2"/>
    <field x="-2"/>
  </rowFields>
  <row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rowItems>
  <colItems count="1">
    <i/>
  </colItems>
  <dataFields count="2">
    <dataField name="Mittelwert - Startup Time (in s)" fld="3" subtotal="average" baseField="0" baseItem="0"/>
    <dataField name="STABW - Startup Time (in s)" fld="3" subtotal="stdDev" baseField="0" baseItem="0"/>
  </dataFields>
</pivotTableDefinition>
</file>

<file path=xl/pivotTables/pivotTable3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5:I20" firstHeaderRow="1" firstDataRow="1" firstDataCol="2"/>
  <pivotFields count="4"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dataField="1" compact="0" numFmtId="3" outline="0" subtotalTop="0" showAll="0" includeNewItemsInFilter="1"/>
  </pivotFields>
  <rowFields count="2">
    <field x="2"/>
    <field x="-2"/>
  </rowFields>
  <row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rowItems>
  <colItems count="1">
    <i/>
  </colItems>
  <dataFields count="3">
    <dataField name="Mittelwert - Startup Time (in s)" fld="3" subtotal="average" baseField="0" baseItem="0"/>
    <dataField name="STABW - Startup Time (in s)" fld="3" subtotal="stdDev" baseField="0" baseItem="0"/>
    <dataField name="Summe - Number Instances" fld="1" baseField="0" baseItem="0"/>
  </dataFields>
</pivotTableDefinition>
</file>

<file path=xl/pivotTables/pivotTable4.xml><?xml version="1.0" encoding="utf-8"?>
<pivotTableDefinition xmlns="http://schemas.openxmlformats.org/spreadsheetml/2006/main" name="PivotTable1" cacheId="3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A3:I12" firstHeaderRow="1" firstDataRow="2" firstDataCol="1"/>
  <pivotFields count="6">
    <pivotField axis="axisRow" compact="0" outline="0" subtotalTop="0" showAll="0" includeNewItemsInFilter="1">
      <items count="8">
        <item x="5"/>
        <item x="4"/>
        <item x="6"/>
        <item x="3"/>
        <item x="2"/>
        <item x="0"/>
        <item x="1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8">
        <item x="3"/>
        <item x="4"/>
        <item x="5"/>
        <item x="0"/>
        <item x="1"/>
        <item x="6"/>
        <item x="2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ittelwert - Walltime (in sec)" fld="3" subtotal="average" baseField="0" baseItem="0"/>
  </dataFields>
</pivotTableDefinition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98"/>
  <sheetViews>
    <sheetView workbookViewId="0">
      <selection activeCell="A23" sqref="A23:D25"/>
    </sheetView>
  </sheetViews>
  <sheetFormatPr baseColWidth="10" defaultRowHeight="13"/>
  <cols>
    <col min="1" max="1" width="14.28515625" customWidth="1"/>
    <col min="2" max="2" width="7.28515625" customWidth="1"/>
    <col min="3" max="3" width="7.42578125" customWidth="1"/>
    <col min="4" max="4" width="8.42578125" customWidth="1"/>
    <col min="5" max="5" width="8.7109375" customWidth="1"/>
    <col min="6" max="6" width="7.7109375" customWidth="1"/>
  </cols>
  <sheetData>
    <row r="1" spans="1:9">
      <c r="A1" s="1" t="s">
        <v>60</v>
      </c>
    </row>
    <row r="2" spans="1:9">
      <c r="A2" t="s">
        <v>59</v>
      </c>
      <c r="B2">
        <v>500</v>
      </c>
    </row>
    <row r="4" spans="1:9" s="4" customFormat="1" ht="39">
      <c r="A4" s="3" t="s">
        <v>72</v>
      </c>
      <c r="B4" s="4" t="s">
        <v>61</v>
      </c>
      <c r="C4" s="4" t="s">
        <v>62</v>
      </c>
      <c r="D4" s="4" t="s">
        <v>78</v>
      </c>
      <c r="E4" s="4" t="s">
        <v>104</v>
      </c>
      <c r="F4" s="4" t="s">
        <v>129</v>
      </c>
      <c r="G4" s="4" t="s">
        <v>51</v>
      </c>
      <c r="H4" s="4" t="s">
        <v>52</v>
      </c>
      <c r="I4" s="4" t="s">
        <v>53</v>
      </c>
    </row>
    <row r="5" spans="1:9" s="4" customFormat="1">
      <c r="A5" t="s">
        <v>95</v>
      </c>
      <c r="B5">
        <v>1</v>
      </c>
      <c r="C5">
        <v>8</v>
      </c>
      <c r="D5" s="8">
        <v>133.94091</v>
      </c>
      <c r="E5" s="8">
        <v>123.2</v>
      </c>
      <c r="F5" s="9">
        <v>43.176856999999998</v>
      </c>
    </row>
    <row r="6" spans="1:9" s="4" customFormat="1">
      <c r="A6" t="s">
        <v>95</v>
      </c>
      <c r="B6">
        <v>2</v>
      </c>
      <c r="C6">
        <v>16</v>
      </c>
      <c r="D6" s="8">
        <v>83.387079</v>
      </c>
      <c r="E6" s="8">
        <v>60.33</v>
      </c>
      <c r="F6" s="9">
        <v>35.337242000000003</v>
      </c>
    </row>
    <row r="7" spans="1:9" s="4" customFormat="1">
      <c r="A7" t="s">
        <v>95</v>
      </c>
      <c r="B7">
        <v>4</v>
      </c>
      <c r="C7">
        <v>32</v>
      </c>
      <c r="D7" s="8">
        <v>110.210052</v>
      </c>
      <c r="E7" s="8">
        <v>33.33</v>
      </c>
      <c r="F7" s="9">
        <v>29.822959999999998</v>
      </c>
    </row>
    <row r="8" spans="1:9" s="4" customFormat="1">
      <c r="A8" t="s">
        <v>95</v>
      </c>
      <c r="B8">
        <v>1</v>
      </c>
      <c r="C8">
        <v>8</v>
      </c>
      <c r="D8" s="9">
        <v>150.88225600000001</v>
      </c>
      <c r="E8" s="9">
        <v>139.99</v>
      </c>
      <c r="F8" s="9">
        <v>43.220489999999998</v>
      </c>
    </row>
    <row r="9" spans="1:9" s="4" customFormat="1">
      <c r="A9" t="s">
        <v>95</v>
      </c>
      <c r="B9">
        <v>2</v>
      </c>
      <c r="C9">
        <v>16</v>
      </c>
      <c r="D9" s="9">
        <v>92.639664999999994</v>
      </c>
      <c r="E9" s="9">
        <v>65.22</v>
      </c>
      <c r="F9" s="9">
        <v>35.279091000000001</v>
      </c>
    </row>
    <row r="10" spans="1:9" s="4" customFormat="1">
      <c r="A10" t="s">
        <v>95</v>
      </c>
      <c r="B10">
        <v>4</v>
      </c>
      <c r="C10">
        <v>32</v>
      </c>
      <c r="D10" s="9">
        <v>125.959965</v>
      </c>
      <c r="E10" s="9">
        <v>49.15</v>
      </c>
      <c r="F10" s="9">
        <v>29.051093999999999</v>
      </c>
    </row>
    <row r="11" spans="1:9" s="4" customFormat="1">
      <c r="A11" t="s">
        <v>95</v>
      </c>
      <c r="B11">
        <v>1</v>
      </c>
      <c r="C11">
        <v>8</v>
      </c>
      <c r="D11" s="9">
        <v>132.106188</v>
      </c>
      <c r="E11" s="9">
        <v>123.5</v>
      </c>
      <c r="F11" s="9">
        <v>43.786751000000002</v>
      </c>
    </row>
    <row r="12" spans="1:9" s="4" customFormat="1">
      <c r="A12" t="s">
        <v>95</v>
      </c>
      <c r="B12">
        <v>2</v>
      </c>
      <c r="C12">
        <v>16</v>
      </c>
      <c r="D12" s="9">
        <v>84.212647000000004</v>
      </c>
      <c r="E12" s="9">
        <v>57.7</v>
      </c>
      <c r="F12" s="9">
        <v>33.973365999999999</v>
      </c>
    </row>
    <row r="13" spans="1:9" s="4" customFormat="1">
      <c r="A13" t="s">
        <v>95</v>
      </c>
      <c r="B13">
        <v>4</v>
      </c>
      <c r="C13">
        <v>32</v>
      </c>
      <c r="D13" s="9">
        <v>111.51005000000001</v>
      </c>
      <c r="E13" s="9">
        <v>32.6</v>
      </c>
      <c r="F13" s="9">
        <v>28.753806999999998</v>
      </c>
    </row>
    <row r="14" spans="1:9">
      <c r="A14" t="s">
        <v>93</v>
      </c>
      <c r="B14">
        <v>1</v>
      </c>
      <c r="C14">
        <v>8</v>
      </c>
      <c r="D14" s="5">
        <v>122.63052399999999</v>
      </c>
      <c r="E14" s="5">
        <v>122.63052399999999</v>
      </c>
      <c r="F14" s="5">
        <v>52.837000000000003</v>
      </c>
    </row>
    <row r="15" spans="1:9">
      <c r="A15" t="s">
        <v>93</v>
      </c>
      <c r="B15">
        <v>2</v>
      </c>
      <c r="C15">
        <v>16</v>
      </c>
      <c r="D15" s="5">
        <v>82.603461999999993</v>
      </c>
      <c r="E15" s="5">
        <v>82.603461999999993</v>
      </c>
      <c r="F15" s="5">
        <v>49.015000000000001</v>
      </c>
    </row>
    <row r="16" spans="1:9">
      <c r="A16" t="s">
        <v>93</v>
      </c>
      <c r="B16">
        <v>4</v>
      </c>
      <c r="C16">
        <v>32</v>
      </c>
      <c r="D16" s="5">
        <v>57.774684999999998</v>
      </c>
      <c r="E16" s="5">
        <v>57.774684999999998</v>
      </c>
      <c r="F16" s="5">
        <v>51.21</v>
      </c>
    </row>
    <row r="17" spans="1:9">
      <c r="A17" t="s">
        <v>93</v>
      </c>
      <c r="B17">
        <v>1</v>
      </c>
      <c r="C17">
        <v>8</v>
      </c>
      <c r="D17" s="2">
        <v>121.883949</v>
      </c>
      <c r="E17" s="2">
        <v>121.883942</v>
      </c>
      <c r="F17">
        <v>52.042000000000002</v>
      </c>
    </row>
    <row r="18" spans="1:9">
      <c r="A18" t="s">
        <v>93</v>
      </c>
      <c r="B18">
        <v>2</v>
      </c>
      <c r="C18">
        <v>16</v>
      </c>
      <c r="D18" s="2">
        <v>74.472640999999996</v>
      </c>
      <c r="E18" s="2">
        <v>74.472640999999996</v>
      </c>
      <c r="F18">
        <v>49.732999999999997</v>
      </c>
    </row>
    <row r="19" spans="1:9">
      <c r="A19" t="s">
        <v>93</v>
      </c>
      <c r="B19">
        <v>4</v>
      </c>
      <c r="C19">
        <v>32</v>
      </c>
      <c r="D19" s="2">
        <v>40.863124999999997</v>
      </c>
      <c r="E19" s="2">
        <v>40.863124999999997</v>
      </c>
      <c r="F19">
        <v>52.103000000000002</v>
      </c>
    </row>
    <row r="20" spans="1:9">
      <c r="A20" t="s">
        <v>93</v>
      </c>
      <c r="B20">
        <v>4</v>
      </c>
      <c r="C20">
        <v>32</v>
      </c>
      <c r="D20" s="2">
        <v>58.359264000000003</v>
      </c>
      <c r="E20" s="2">
        <v>58.359264000000003</v>
      </c>
      <c r="F20">
        <v>52.496000000000002</v>
      </c>
    </row>
    <row r="21" spans="1:9">
      <c r="A21" t="s">
        <v>112</v>
      </c>
      <c r="B21">
        <v>1</v>
      </c>
      <c r="C21">
        <v>4</v>
      </c>
      <c r="D21" s="2">
        <v>223.80976899999999</v>
      </c>
      <c r="E21" s="2">
        <v>223.80976899999999</v>
      </c>
      <c r="F21">
        <v>72.843999999999994</v>
      </c>
      <c r="G21">
        <v>230.32804179199999</v>
      </c>
      <c r="H21" s="2">
        <f>G21-D21</f>
        <v>6.5182727920000048</v>
      </c>
      <c r="I21" s="27">
        <f>H21/D21</f>
        <v>2.9124165674823628E-2</v>
      </c>
    </row>
    <row r="22" spans="1:9">
      <c r="A22" t="s">
        <v>112</v>
      </c>
      <c r="B22">
        <v>1</v>
      </c>
      <c r="C22">
        <v>4</v>
      </c>
      <c r="D22" s="2">
        <v>208.13911400000001</v>
      </c>
      <c r="E22" s="2">
        <v>208.13911400000001</v>
      </c>
      <c r="F22">
        <v>73.412999999999997</v>
      </c>
      <c r="G22">
        <v>220.278875113</v>
      </c>
      <c r="H22" s="2">
        <f>G22-D22</f>
        <v>12.139761112999992</v>
      </c>
      <c r="I22" s="27">
        <f>H22/D22</f>
        <v>5.8325227198766642E-2</v>
      </c>
    </row>
    <row r="23" spans="1:9">
      <c r="A23" t="s">
        <v>112</v>
      </c>
      <c r="B23">
        <v>2</v>
      </c>
      <c r="C23">
        <v>8</v>
      </c>
      <c r="D23" s="2">
        <v>132.18251000000001</v>
      </c>
      <c r="E23" s="2">
        <v>132.18251000000001</v>
      </c>
      <c r="F23">
        <v>54531</v>
      </c>
      <c r="G23" s="2">
        <v>140.18454194099999</v>
      </c>
      <c r="H23" s="2">
        <f>G23-D23</f>
        <v>8.0020319409999843</v>
      </c>
      <c r="I23" s="27">
        <f>H23/D23</f>
        <v>6.0537751484670582E-2</v>
      </c>
    </row>
    <row r="24" spans="1:9">
      <c r="A24" t="s">
        <v>105</v>
      </c>
      <c r="B24">
        <v>2</v>
      </c>
      <c r="C24">
        <v>8</v>
      </c>
      <c r="D24" s="2">
        <v>114.852394</v>
      </c>
      <c r="E24" s="2">
        <v>114.852394</v>
      </c>
      <c r="F24">
        <v>53.917000000000002</v>
      </c>
      <c r="G24" s="2"/>
      <c r="H24" s="2"/>
      <c r="I24" s="27"/>
    </row>
    <row r="25" spans="1:9">
      <c r="A25" t="s">
        <v>128</v>
      </c>
      <c r="B25">
        <v>2</v>
      </c>
      <c r="C25">
        <v>8</v>
      </c>
      <c r="D25" s="2">
        <v>115.312332</v>
      </c>
      <c r="E25" s="2">
        <v>115.312332</v>
      </c>
      <c r="F25">
        <v>54.831000000000003</v>
      </c>
      <c r="G25" s="2"/>
      <c r="H25" s="2"/>
      <c r="I25" s="27"/>
    </row>
    <row r="26" spans="1:9">
      <c r="A26" t="s">
        <v>113</v>
      </c>
      <c r="B26">
        <v>4</v>
      </c>
      <c r="C26">
        <v>16</v>
      </c>
      <c r="D26" s="2">
        <v>72.528464999999997</v>
      </c>
      <c r="E26" s="35">
        <v>72.528464999999997</v>
      </c>
      <c r="F26">
        <v>51.91</v>
      </c>
      <c r="H26" s="2"/>
    </row>
    <row r="27" spans="1:9">
      <c r="A27" t="s">
        <v>113</v>
      </c>
      <c r="B27">
        <v>8</v>
      </c>
      <c r="C27">
        <v>32</v>
      </c>
      <c r="D27" s="2">
        <v>38.467078999999998</v>
      </c>
      <c r="E27" s="2">
        <v>38.467078999999998</v>
      </c>
      <c r="F27">
        <v>54.463000000000001</v>
      </c>
      <c r="H27" s="2"/>
    </row>
    <row r="28" spans="1:9">
      <c r="A28" t="s">
        <v>113</v>
      </c>
      <c r="B28">
        <v>8</v>
      </c>
      <c r="C28">
        <v>32</v>
      </c>
      <c r="D28" s="2">
        <v>38.314822999999997</v>
      </c>
      <c r="E28" s="2">
        <v>38.314822999999997</v>
      </c>
      <c r="F28">
        <v>54.274999999999999</v>
      </c>
      <c r="H28" s="2"/>
    </row>
    <row r="29" spans="1:9">
      <c r="A29" t="s">
        <v>113</v>
      </c>
      <c r="B29">
        <v>8</v>
      </c>
      <c r="C29">
        <v>32</v>
      </c>
      <c r="D29" s="2">
        <v>38.633110000000002</v>
      </c>
      <c r="E29" s="2">
        <v>38.633110000000002</v>
      </c>
      <c r="F29">
        <v>54.570999999999998</v>
      </c>
      <c r="H29" s="2"/>
    </row>
    <row r="30" spans="1:9">
      <c r="A30" t="s">
        <v>113</v>
      </c>
      <c r="B30">
        <v>8</v>
      </c>
      <c r="C30">
        <v>32</v>
      </c>
      <c r="D30" s="2">
        <v>38.276817000000001</v>
      </c>
      <c r="E30" s="2">
        <v>38.276817000000001</v>
      </c>
      <c r="F30">
        <v>53.526000000000003</v>
      </c>
      <c r="H30" s="2"/>
    </row>
    <row r="31" spans="1:9">
      <c r="A31" t="s">
        <v>113</v>
      </c>
      <c r="B31">
        <v>8</v>
      </c>
      <c r="C31">
        <v>32</v>
      </c>
      <c r="D31" s="2">
        <v>38.656303000000001</v>
      </c>
      <c r="E31" s="2">
        <v>38.656303000000001</v>
      </c>
      <c r="F31">
        <v>53.55</v>
      </c>
      <c r="H31" s="2"/>
    </row>
    <row r="32" spans="1:9">
      <c r="A32" t="s">
        <v>113</v>
      </c>
      <c r="B32">
        <v>8</v>
      </c>
      <c r="C32">
        <v>32</v>
      </c>
      <c r="D32" s="2">
        <v>38.407100999999997</v>
      </c>
      <c r="E32" s="2">
        <v>38.407100999999997</v>
      </c>
      <c r="F32">
        <v>54.347999999999999</v>
      </c>
      <c r="H32" s="2"/>
    </row>
    <row r="33" spans="1:9">
      <c r="A33" t="s">
        <v>113</v>
      </c>
      <c r="B33">
        <v>8</v>
      </c>
      <c r="C33">
        <v>32</v>
      </c>
      <c r="D33" s="2">
        <v>38.539253000000002</v>
      </c>
      <c r="E33" s="2">
        <v>38.539253000000002</v>
      </c>
      <c r="F33">
        <v>54.424999999999997</v>
      </c>
      <c r="H33" s="2"/>
    </row>
    <row r="34" spans="1:9">
      <c r="A34" t="s">
        <v>113</v>
      </c>
      <c r="B34">
        <v>8</v>
      </c>
      <c r="C34">
        <v>32</v>
      </c>
      <c r="D34" s="2">
        <v>38.425601999999998</v>
      </c>
      <c r="E34" s="2">
        <v>38.425601999999998</v>
      </c>
      <c r="F34">
        <v>54.374000000000002</v>
      </c>
      <c r="H34" s="2"/>
    </row>
    <row r="35" spans="1:9">
      <c r="A35" t="s">
        <v>113</v>
      </c>
      <c r="B35">
        <v>8</v>
      </c>
      <c r="C35">
        <v>32</v>
      </c>
      <c r="D35" s="2">
        <v>38.404026000000002</v>
      </c>
      <c r="E35" s="2">
        <v>38.404026000000002</v>
      </c>
      <c r="F35">
        <v>54.622</v>
      </c>
      <c r="H35" s="2"/>
    </row>
    <row r="36" spans="1:9">
      <c r="A36" t="s">
        <v>113</v>
      </c>
      <c r="B36">
        <v>8</v>
      </c>
      <c r="C36">
        <v>32</v>
      </c>
      <c r="D36" s="2">
        <v>38.338253000000002</v>
      </c>
      <c r="E36" s="2">
        <v>38.338253000000002</v>
      </c>
      <c r="F36">
        <v>54.496000000000002</v>
      </c>
      <c r="H36" s="2"/>
    </row>
    <row r="37" spans="1:9">
      <c r="A37" t="s">
        <v>113</v>
      </c>
      <c r="B37">
        <v>8</v>
      </c>
      <c r="C37">
        <v>32</v>
      </c>
      <c r="D37" s="2">
        <v>38.492054000000003</v>
      </c>
      <c r="E37" s="2">
        <v>38.492054000000003</v>
      </c>
      <c r="F37">
        <v>53.874000000000002</v>
      </c>
      <c r="H37" s="2"/>
    </row>
    <row r="38" spans="1:9">
      <c r="A38" s="44" t="s">
        <v>7</v>
      </c>
      <c r="B38" s="44">
        <v>2</v>
      </c>
      <c r="C38" s="44">
        <v>8</v>
      </c>
      <c r="D38" s="45">
        <v>127.75314</v>
      </c>
      <c r="E38" s="46">
        <v>118.1</v>
      </c>
      <c r="F38" s="44">
        <v>43.39</v>
      </c>
      <c r="H38" s="2"/>
    </row>
    <row r="39" spans="1:9">
      <c r="A39" t="s">
        <v>7</v>
      </c>
      <c r="B39">
        <v>4</v>
      </c>
      <c r="C39">
        <v>16</v>
      </c>
      <c r="D39" s="36">
        <v>78.901543000000004</v>
      </c>
      <c r="E39" s="2">
        <v>55.63</v>
      </c>
      <c r="F39">
        <v>35.56</v>
      </c>
      <c r="H39" s="2"/>
    </row>
    <row r="40" spans="1:9">
      <c r="A40" t="s">
        <v>7</v>
      </c>
      <c r="B40">
        <v>8</v>
      </c>
      <c r="C40">
        <v>32</v>
      </c>
      <c r="D40" s="36">
        <v>110.18</v>
      </c>
      <c r="E40" s="2">
        <v>30.3</v>
      </c>
      <c r="F40">
        <v>29.690999999999999</v>
      </c>
      <c r="H40" s="2"/>
    </row>
    <row r="41" spans="1:9">
      <c r="A41" t="s">
        <v>7</v>
      </c>
      <c r="B41">
        <v>2</v>
      </c>
      <c r="C41">
        <v>8</v>
      </c>
      <c r="D41" s="2">
        <v>126.84175999999999</v>
      </c>
      <c r="E41" s="2">
        <v>118.25</v>
      </c>
      <c r="F41">
        <v>43.013893000000003</v>
      </c>
      <c r="H41" s="2"/>
    </row>
    <row r="42" spans="1:9">
      <c r="A42" t="s">
        <v>7</v>
      </c>
      <c r="B42">
        <v>4</v>
      </c>
      <c r="C42">
        <v>16</v>
      </c>
      <c r="D42" s="2">
        <v>78.331297000000006</v>
      </c>
      <c r="E42" s="2">
        <v>56.5</v>
      </c>
      <c r="F42">
        <v>35.009070999999999</v>
      </c>
      <c r="H42" s="2"/>
    </row>
    <row r="43" spans="1:9">
      <c r="A43" t="s">
        <v>7</v>
      </c>
      <c r="B43">
        <v>8</v>
      </c>
      <c r="C43">
        <v>32</v>
      </c>
      <c r="D43" s="2">
        <v>109.75353200000001</v>
      </c>
      <c r="E43" s="2">
        <v>29.04</v>
      </c>
      <c r="F43">
        <v>29.263511999999999</v>
      </c>
      <c r="H43" s="2"/>
    </row>
    <row r="44" spans="1:9">
      <c r="A44" t="s">
        <v>73</v>
      </c>
      <c r="B44">
        <v>1</v>
      </c>
      <c r="C44">
        <v>1</v>
      </c>
      <c r="D44" s="2">
        <v>1095.4940549999999</v>
      </c>
      <c r="E44" s="2">
        <v>1093.65374</v>
      </c>
      <c r="F44" s="2">
        <v>163.432579</v>
      </c>
      <c r="H44" s="2"/>
    </row>
    <row r="45" spans="1:9">
      <c r="A45" t="s">
        <v>73</v>
      </c>
      <c r="B45">
        <v>1</v>
      </c>
      <c r="C45">
        <v>2</v>
      </c>
      <c r="D45" s="2">
        <v>619.62699799999996</v>
      </c>
      <c r="E45" s="2">
        <v>563.47533799999997</v>
      </c>
      <c r="F45" s="2">
        <v>94.691376000000005</v>
      </c>
      <c r="H45" s="2"/>
    </row>
    <row r="46" spans="1:9">
      <c r="A46" t="s">
        <v>73</v>
      </c>
      <c r="B46">
        <v>1</v>
      </c>
      <c r="C46">
        <v>2</v>
      </c>
      <c r="D46" s="5">
        <v>603.92951100000005</v>
      </c>
      <c r="E46" s="2">
        <v>559.11300200000005</v>
      </c>
      <c r="F46" s="2">
        <v>94.113204999999994</v>
      </c>
      <c r="G46" s="5">
        <v>611.88485693899997</v>
      </c>
      <c r="H46" s="2">
        <f>G46-D46</f>
        <v>7.9553459389999261</v>
      </c>
      <c r="I46" s="27">
        <f>H46/D46</f>
        <v>1.3172639843062621E-2</v>
      </c>
    </row>
    <row r="47" spans="1:9">
      <c r="A47" t="s">
        <v>73</v>
      </c>
      <c r="B47">
        <v>2</v>
      </c>
      <c r="C47">
        <v>4</v>
      </c>
      <c r="D47" s="5">
        <v>632.44763899999998</v>
      </c>
      <c r="E47" s="2">
        <v>295.59006399999998</v>
      </c>
      <c r="F47" s="2">
        <v>58.81</v>
      </c>
      <c r="G47" s="5">
        <v>640.46440601300003</v>
      </c>
      <c r="H47" s="2">
        <f>G47-D47</f>
        <v>8.0167670130000488</v>
      </c>
      <c r="I47" s="27">
        <f>H47/D47</f>
        <v>1.2675779809496687E-2</v>
      </c>
    </row>
    <row r="48" spans="1:9">
      <c r="A48" t="s">
        <v>73</v>
      </c>
      <c r="B48">
        <v>2</v>
      </c>
      <c r="C48">
        <v>4</v>
      </c>
      <c r="D48" s="5">
        <v>425.04892999999998</v>
      </c>
      <c r="E48" s="5">
        <v>329.55790000000002</v>
      </c>
      <c r="F48" s="5">
        <v>57.420752999999998</v>
      </c>
      <c r="H48" s="2"/>
    </row>
    <row r="49" spans="1:8" s="41" customFormat="1">
      <c r="A49" s="41" t="s">
        <v>73</v>
      </c>
      <c r="B49" s="41">
        <v>2</v>
      </c>
      <c r="C49" s="41">
        <v>4</v>
      </c>
      <c r="D49" s="42">
        <v>426.56743799999998</v>
      </c>
      <c r="E49" s="42">
        <v>329.609893</v>
      </c>
      <c r="F49" s="42">
        <v>57.931274000000002</v>
      </c>
      <c r="H49" s="43"/>
    </row>
    <row r="50" spans="1:8">
      <c r="A50" s="39" t="s">
        <v>73</v>
      </c>
      <c r="B50" s="39">
        <v>4</v>
      </c>
      <c r="C50" s="39">
        <v>8</v>
      </c>
      <c r="D50" s="40">
        <v>301.89721300000002</v>
      </c>
      <c r="E50" s="40">
        <v>215.57622699999999</v>
      </c>
      <c r="F50" s="40">
        <v>42.841827000000002</v>
      </c>
      <c r="H50" s="2"/>
    </row>
    <row r="51" spans="1:8">
      <c r="A51" t="s">
        <v>73</v>
      </c>
      <c r="B51">
        <v>4</v>
      </c>
      <c r="C51">
        <v>8</v>
      </c>
      <c r="D51" s="2">
        <v>301.45740000000001</v>
      </c>
      <c r="E51" s="2">
        <v>215.17528799999999</v>
      </c>
      <c r="F51" s="2">
        <v>43.060791000000002</v>
      </c>
      <c r="H51" s="2"/>
    </row>
    <row r="52" spans="1:8">
      <c r="A52" t="s">
        <v>73</v>
      </c>
      <c r="B52">
        <v>4</v>
      </c>
      <c r="C52">
        <v>8</v>
      </c>
      <c r="D52" s="2">
        <v>300.43</v>
      </c>
      <c r="E52" s="2">
        <v>218.47478699999999</v>
      </c>
      <c r="F52" s="2">
        <v>43.262</v>
      </c>
      <c r="H52" s="2"/>
    </row>
    <row r="53" spans="1:8">
      <c r="A53" t="s">
        <v>73</v>
      </c>
      <c r="B53">
        <v>4</v>
      </c>
      <c r="C53">
        <v>8</v>
      </c>
      <c r="D53" s="35">
        <v>302.8</v>
      </c>
      <c r="E53" s="35">
        <v>216.07</v>
      </c>
      <c r="F53" s="35">
        <v>42.8</v>
      </c>
      <c r="H53" s="35"/>
    </row>
    <row r="54" spans="1:8">
      <c r="A54" t="s">
        <v>73</v>
      </c>
      <c r="B54">
        <v>4</v>
      </c>
      <c r="C54">
        <v>8</v>
      </c>
      <c r="D54" s="35">
        <v>288.14</v>
      </c>
      <c r="E54" s="35">
        <v>194.34</v>
      </c>
      <c r="F54" s="35">
        <v>42.3</v>
      </c>
      <c r="H54" s="35"/>
    </row>
    <row r="55" spans="1:8">
      <c r="A55" t="s">
        <v>73</v>
      </c>
      <c r="B55">
        <v>4</v>
      </c>
      <c r="C55">
        <v>8</v>
      </c>
      <c r="D55" s="35">
        <v>521.826413</v>
      </c>
      <c r="E55" s="35">
        <v>223.9</v>
      </c>
      <c r="F55" s="35">
        <v>41.991</v>
      </c>
      <c r="H55" s="35"/>
    </row>
    <row r="56" spans="1:8">
      <c r="A56" t="s">
        <v>103</v>
      </c>
      <c r="B56">
        <v>4</v>
      </c>
      <c r="C56">
        <v>8</v>
      </c>
      <c r="D56" s="35">
        <v>523.04735100000005</v>
      </c>
      <c r="E56" s="35">
        <v>220.2</v>
      </c>
      <c r="F56" s="35">
        <v>41.22</v>
      </c>
      <c r="H56" s="35"/>
    </row>
    <row r="57" spans="1:8">
      <c r="A57" t="s">
        <v>73</v>
      </c>
      <c r="B57">
        <v>8</v>
      </c>
      <c r="C57">
        <v>16</v>
      </c>
      <c r="D57" s="2">
        <v>197.09483</v>
      </c>
      <c r="E57" s="2">
        <v>112.378916</v>
      </c>
      <c r="F57" s="2">
        <v>37.062271000000003</v>
      </c>
      <c r="H57" s="2"/>
    </row>
    <row r="58" spans="1:8">
      <c r="A58" t="s">
        <v>73</v>
      </c>
      <c r="B58">
        <v>8</v>
      </c>
      <c r="C58">
        <v>8</v>
      </c>
      <c r="D58" s="2">
        <v>210.30022700000001</v>
      </c>
      <c r="E58" s="2">
        <v>177.17506499999999</v>
      </c>
      <c r="F58" s="2">
        <v>42.710304000000001</v>
      </c>
      <c r="H58" s="2"/>
    </row>
    <row r="59" spans="1:8">
      <c r="A59" t="s">
        <v>73</v>
      </c>
      <c r="B59">
        <v>15</v>
      </c>
      <c r="C59">
        <v>30</v>
      </c>
      <c r="D59" s="2">
        <v>172.19587300000001</v>
      </c>
      <c r="E59" s="2">
        <v>76.967298999999997</v>
      </c>
      <c r="F59" s="2">
        <v>31.358481999999999</v>
      </c>
      <c r="H59" s="2"/>
    </row>
    <row r="60" spans="1:8" hidden="1">
      <c r="A60" t="s">
        <v>58</v>
      </c>
      <c r="B60">
        <v>1</v>
      </c>
      <c r="C60">
        <v>1</v>
      </c>
      <c r="D60" s="2">
        <v>2070.8984270000001</v>
      </c>
      <c r="E60" s="2">
        <v>1124.838297</v>
      </c>
      <c r="F60" s="2">
        <v>163.235512</v>
      </c>
      <c r="H60" s="2"/>
    </row>
    <row r="61" spans="1:8" hidden="1">
      <c r="A61" t="s">
        <v>58</v>
      </c>
      <c r="B61">
        <v>2</v>
      </c>
      <c r="C61">
        <v>2</v>
      </c>
      <c r="H61" s="2"/>
    </row>
    <row r="62" spans="1:8" hidden="1">
      <c r="A62" t="s">
        <v>58</v>
      </c>
      <c r="B62">
        <v>4</v>
      </c>
      <c r="C62">
        <v>4</v>
      </c>
      <c r="H62" s="2"/>
    </row>
    <row r="63" spans="1:8" hidden="1">
      <c r="A63" t="s">
        <v>58</v>
      </c>
      <c r="B63">
        <v>8</v>
      </c>
      <c r="C63">
        <v>8</v>
      </c>
      <c r="H63" s="2"/>
    </row>
    <row r="64" spans="1:8">
      <c r="A64" t="s">
        <v>63</v>
      </c>
      <c r="B64">
        <v>1</v>
      </c>
      <c r="C64">
        <v>2</v>
      </c>
      <c r="D64" s="5">
        <v>552.10648700000002</v>
      </c>
      <c r="E64" s="5">
        <v>387.05415799999997</v>
      </c>
      <c r="F64" s="5">
        <v>93.398201</v>
      </c>
      <c r="H64" s="2"/>
    </row>
    <row r="65" spans="1:9">
      <c r="A65" t="s">
        <v>63</v>
      </c>
      <c r="B65">
        <v>1</v>
      </c>
      <c r="C65">
        <v>2</v>
      </c>
      <c r="D65" s="5">
        <v>550.87997900000005</v>
      </c>
      <c r="E65" s="5">
        <v>384.56553600000001</v>
      </c>
      <c r="F65" s="5">
        <v>93.222640999999996</v>
      </c>
      <c r="H65" s="2"/>
    </row>
    <row r="66" spans="1:9">
      <c r="A66" t="s">
        <v>63</v>
      </c>
      <c r="B66">
        <v>1</v>
      </c>
      <c r="C66">
        <v>2</v>
      </c>
      <c r="D66" s="5">
        <v>548.90309300000001</v>
      </c>
      <c r="E66" s="5">
        <v>385.09045600000002</v>
      </c>
      <c r="F66" s="5">
        <v>92.810042999999993</v>
      </c>
      <c r="G66" s="5">
        <v>560.973680973</v>
      </c>
      <c r="H66" s="2">
        <f>G66-D66</f>
        <v>12.070587972999988</v>
      </c>
      <c r="I66" s="27">
        <f>H66/D66</f>
        <v>2.1990380682733714E-2</v>
      </c>
    </row>
    <row r="67" spans="1:9">
      <c r="A67" t="s">
        <v>63</v>
      </c>
      <c r="B67">
        <v>1</v>
      </c>
      <c r="C67">
        <v>2</v>
      </c>
      <c r="D67" s="5">
        <v>542.63726699999995</v>
      </c>
      <c r="E67" s="5">
        <v>388.74990000000003</v>
      </c>
      <c r="F67" s="5">
        <v>95.941695999999993</v>
      </c>
      <c r="G67" s="5">
        <v>550.83944201500003</v>
      </c>
      <c r="H67" s="2">
        <f>G67-D67</f>
        <v>8.2021750150000798</v>
      </c>
      <c r="I67" s="27">
        <f>H67/D67</f>
        <v>1.511539201932491E-2</v>
      </c>
    </row>
    <row r="68" spans="1:9">
      <c r="A68" t="s">
        <v>63</v>
      </c>
      <c r="B68">
        <v>2</v>
      </c>
      <c r="C68">
        <v>4</v>
      </c>
      <c r="D68" s="5">
        <v>585.05708700000002</v>
      </c>
      <c r="E68" s="5">
        <v>186.420659</v>
      </c>
      <c r="F68" s="5">
        <v>41.403412000000003</v>
      </c>
      <c r="G68" s="5">
        <v>600.412503958</v>
      </c>
      <c r="H68" s="2">
        <f>G68-D68</f>
        <v>15.355416957999978</v>
      </c>
      <c r="I68" s="27">
        <f>H68/D68</f>
        <v>2.6246014789322564E-2</v>
      </c>
    </row>
    <row r="69" spans="1:9">
      <c r="A69" t="s">
        <v>63</v>
      </c>
      <c r="B69">
        <v>4</v>
      </c>
      <c r="C69">
        <v>8</v>
      </c>
      <c r="D69" s="5">
        <v>350.73836899999998</v>
      </c>
      <c r="E69" s="5">
        <v>126.15779999999999</v>
      </c>
      <c r="F69" s="5">
        <v>42.984699999999997</v>
      </c>
      <c r="G69" s="5"/>
      <c r="H69" s="2"/>
      <c r="I69" s="27"/>
    </row>
    <row r="70" spans="1:9">
      <c r="A70" t="s">
        <v>63</v>
      </c>
      <c r="B70">
        <v>4</v>
      </c>
      <c r="C70">
        <v>8</v>
      </c>
      <c r="D70" s="5">
        <v>359.851</v>
      </c>
      <c r="E70" s="5">
        <v>129.755</v>
      </c>
      <c r="F70" s="5">
        <v>41.667580000000001</v>
      </c>
      <c r="G70" s="5"/>
      <c r="H70" s="2"/>
      <c r="I70" s="27"/>
    </row>
    <row r="71" spans="1:9">
      <c r="A71" t="s">
        <v>63</v>
      </c>
      <c r="B71">
        <v>8</v>
      </c>
      <c r="C71">
        <v>16</v>
      </c>
      <c r="D71" s="5">
        <v>817.61467409099998</v>
      </c>
      <c r="E71" s="5">
        <v>71.2</v>
      </c>
      <c r="F71" s="5">
        <v>33.89</v>
      </c>
      <c r="G71" s="5"/>
      <c r="H71" s="2"/>
      <c r="I71" s="27"/>
    </row>
    <row r="72" spans="1:9">
      <c r="A72" t="s">
        <v>63</v>
      </c>
      <c r="B72">
        <v>8</v>
      </c>
      <c r="C72">
        <v>16</v>
      </c>
      <c r="D72" s="5">
        <v>224.575683</v>
      </c>
      <c r="E72" s="5">
        <v>52.857962999999998</v>
      </c>
      <c r="F72" s="5">
        <v>33.870337999999997</v>
      </c>
      <c r="G72" s="5"/>
      <c r="H72" s="35"/>
      <c r="I72" s="27"/>
    </row>
    <row r="73" spans="1:9">
      <c r="A73" t="s">
        <v>63</v>
      </c>
      <c r="B73">
        <v>8</v>
      </c>
      <c r="C73">
        <v>16</v>
      </c>
      <c r="D73" s="5">
        <v>223.588446</v>
      </c>
      <c r="E73" s="5">
        <v>53.174914999999999</v>
      </c>
      <c r="F73" s="5">
        <v>34.416420000000002</v>
      </c>
      <c r="G73" s="5"/>
      <c r="H73" s="35"/>
      <c r="I73" s="27"/>
    </row>
    <row r="74" spans="1:9">
      <c r="A74" t="s">
        <v>63</v>
      </c>
      <c r="B74">
        <v>8</v>
      </c>
      <c r="C74">
        <v>16</v>
      </c>
      <c r="D74" s="5">
        <v>224.802402</v>
      </c>
      <c r="E74" s="5">
        <v>53.482868000000003</v>
      </c>
      <c r="F74" s="5">
        <v>34.882835</v>
      </c>
      <c r="G74" s="5"/>
      <c r="H74" s="35"/>
      <c r="I74" s="27"/>
    </row>
    <row r="75" spans="1:9">
      <c r="A75" t="s">
        <v>63</v>
      </c>
      <c r="B75">
        <v>8</v>
      </c>
      <c r="C75">
        <v>16</v>
      </c>
      <c r="D75" s="5">
        <v>226.340372</v>
      </c>
      <c r="E75" s="5">
        <v>51.584156999999998</v>
      </c>
      <c r="F75" s="5">
        <v>33.920296</v>
      </c>
      <c r="G75" s="5"/>
      <c r="H75" s="35"/>
      <c r="I75" s="27"/>
    </row>
    <row r="76" spans="1:9">
      <c r="A76" t="s">
        <v>63</v>
      </c>
      <c r="B76">
        <v>8</v>
      </c>
      <c r="C76">
        <v>16</v>
      </c>
      <c r="D76" s="5">
        <v>274.00638900000001</v>
      </c>
      <c r="E76" s="5">
        <v>70.532276999999993</v>
      </c>
      <c r="F76" s="5">
        <v>33.995949000000003</v>
      </c>
      <c r="G76" s="5"/>
      <c r="H76" s="35"/>
      <c r="I76" s="27"/>
    </row>
    <row r="77" spans="1:9">
      <c r="A77" t="s">
        <v>63</v>
      </c>
      <c r="B77">
        <v>16</v>
      </c>
      <c r="C77">
        <v>32</v>
      </c>
      <c r="D77" s="5">
        <v>251.590396</v>
      </c>
      <c r="E77" s="5">
        <v>47.78</v>
      </c>
      <c r="F77" s="5">
        <v>29.3</v>
      </c>
      <c r="G77" s="5"/>
      <c r="H77" s="2"/>
      <c r="I77" s="27"/>
    </row>
    <row r="78" spans="1:9">
      <c r="A78" t="s">
        <v>63</v>
      </c>
      <c r="B78">
        <v>16</v>
      </c>
      <c r="C78">
        <v>32</v>
      </c>
      <c r="D78" s="5">
        <v>248.75514000000001</v>
      </c>
      <c r="E78" s="5">
        <v>54.256751999999999</v>
      </c>
      <c r="F78" s="5">
        <v>28.203529</v>
      </c>
      <c r="G78" s="5"/>
      <c r="H78" s="35"/>
      <c r="I78" s="27"/>
    </row>
    <row r="79" spans="1:9">
      <c r="A79" t="s">
        <v>63</v>
      </c>
      <c r="B79">
        <v>16</v>
      </c>
      <c r="C79">
        <v>32</v>
      </c>
      <c r="D79" s="5">
        <v>164.36786799999999</v>
      </c>
      <c r="E79" s="5">
        <v>37.427309999999999</v>
      </c>
      <c r="F79" s="5">
        <v>27.769324999999998</v>
      </c>
      <c r="G79" s="5"/>
      <c r="H79" s="35"/>
      <c r="I79" s="27"/>
    </row>
    <row r="80" spans="1:9">
      <c r="A80" t="s">
        <v>63</v>
      </c>
      <c r="B80">
        <v>16</v>
      </c>
      <c r="C80">
        <v>32</v>
      </c>
      <c r="D80" s="5">
        <v>158.144935</v>
      </c>
      <c r="E80" s="5">
        <v>37.788254999999999</v>
      </c>
      <c r="F80" s="5">
        <v>28.587814000000002</v>
      </c>
      <c r="G80" s="5"/>
      <c r="H80" s="35"/>
      <c r="I80" s="27"/>
    </row>
    <row r="81" spans="1:9">
      <c r="A81" t="s">
        <v>63</v>
      </c>
      <c r="B81">
        <v>16</v>
      </c>
      <c r="C81">
        <v>32</v>
      </c>
      <c r="D81" s="5">
        <v>161.52284599999999</v>
      </c>
      <c r="E81" s="5">
        <v>37.297328999999998</v>
      </c>
      <c r="F81" s="5">
        <v>27.880683999999999</v>
      </c>
      <c r="G81" s="5"/>
      <c r="H81" s="35"/>
      <c r="I81" s="27"/>
    </row>
    <row r="82" spans="1:9">
      <c r="A82" t="s">
        <v>63</v>
      </c>
      <c r="B82">
        <v>16</v>
      </c>
      <c r="C82">
        <v>32</v>
      </c>
      <c r="D82" s="5">
        <v>160.00742700000001</v>
      </c>
      <c r="E82" s="5">
        <v>36.652428</v>
      </c>
      <c r="F82" s="5">
        <v>28.690697</v>
      </c>
      <c r="G82" s="5"/>
      <c r="H82" s="35"/>
      <c r="I82" s="27"/>
    </row>
    <row r="83" spans="1:9">
      <c r="A83" t="s">
        <v>63</v>
      </c>
      <c r="B83">
        <v>16</v>
      </c>
      <c r="C83">
        <v>32</v>
      </c>
      <c r="D83" s="5">
        <v>251.590396</v>
      </c>
      <c r="E83" s="5">
        <v>47.786735999999998</v>
      </c>
      <c r="F83" s="5">
        <v>29.304268</v>
      </c>
      <c r="G83" s="5"/>
      <c r="H83" s="35"/>
      <c r="I83" s="27"/>
    </row>
    <row r="84" spans="1:9">
      <c r="A84" t="s">
        <v>74</v>
      </c>
      <c r="B84">
        <v>1</v>
      </c>
      <c r="C84">
        <v>8</v>
      </c>
      <c r="D84" s="5">
        <v>179.118618</v>
      </c>
      <c r="E84" s="5">
        <v>152.187862</v>
      </c>
      <c r="F84" s="5">
        <v>42.678863999999997</v>
      </c>
    </row>
    <row r="85" spans="1:9">
      <c r="A85" t="s">
        <v>76</v>
      </c>
      <c r="B85">
        <v>1</v>
      </c>
      <c r="C85">
        <v>8</v>
      </c>
      <c r="D85" s="5">
        <v>130.14721499999999</v>
      </c>
      <c r="E85" s="5">
        <v>119.83078399999999</v>
      </c>
      <c r="F85" s="5">
        <v>43.067329000000001</v>
      </c>
    </row>
    <row r="86" spans="1:9">
      <c r="A86" t="s">
        <v>76</v>
      </c>
      <c r="B86">
        <v>1</v>
      </c>
      <c r="C86">
        <v>8</v>
      </c>
      <c r="D86" s="5">
        <v>110.49229</v>
      </c>
      <c r="E86" s="5">
        <v>101.933503</v>
      </c>
      <c r="F86" s="5">
        <v>43.985664</v>
      </c>
    </row>
    <row r="87" spans="1:9">
      <c r="A87" t="s">
        <v>76</v>
      </c>
      <c r="B87">
        <v>1</v>
      </c>
      <c r="C87">
        <v>8</v>
      </c>
      <c r="D87" s="5">
        <v>110.432334</v>
      </c>
      <c r="E87" s="5">
        <v>101.813523</v>
      </c>
      <c r="F87" s="5">
        <v>43.945442</v>
      </c>
    </row>
    <row r="88" spans="1:9">
      <c r="A88" t="s">
        <v>76</v>
      </c>
      <c r="B88">
        <v>1</v>
      </c>
      <c r="C88">
        <v>8</v>
      </c>
      <c r="D88" s="5">
        <v>109.463962</v>
      </c>
      <c r="E88" s="5">
        <v>100.677694</v>
      </c>
      <c r="F88" s="5">
        <v>42.694481000000003</v>
      </c>
    </row>
    <row r="89" spans="1:9">
      <c r="A89" t="s">
        <v>76</v>
      </c>
      <c r="B89">
        <v>2</v>
      </c>
      <c r="C89">
        <v>16</v>
      </c>
      <c r="D89" s="5">
        <v>281.41539</v>
      </c>
      <c r="E89" s="5">
        <v>62.839447</v>
      </c>
      <c r="F89" s="5">
        <v>33.819920000000003</v>
      </c>
    </row>
    <row r="90" spans="1:9">
      <c r="A90" t="s">
        <v>76</v>
      </c>
      <c r="B90">
        <v>2</v>
      </c>
      <c r="C90">
        <v>16</v>
      </c>
      <c r="D90" s="5">
        <v>258.445356</v>
      </c>
      <c r="E90" s="5">
        <v>44.125292000000002</v>
      </c>
      <c r="F90" s="5">
        <v>33.712822000000003</v>
      </c>
    </row>
    <row r="91" spans="1:9">
      <c r="A91" t="s">
        <v>77</v>
      </c>
      <c r="B91">
        <v>2</v>
      </c>
      <c r="C91">
        <v>16</v>
      </c>
      <c r="D91" s="5">
        <v>255.85745800000001</v>
      </c>
      <c r="E91" s="5">
        <v>44.108294000000001</v>
      </c>
      <c r="F91" s="5">
        <v>34.119681999999997</v>
      </c>
    </row>
    <row r="92" spans="1:9">
      <c r="A92" t="s">
        <v>77</v>
      </c>
      <c r="B92">
        <v>2</v>
      </c>
      <c r="C92">
        <v>16</v>
      </c>
      <c r="D92" s="5">
        <v>239.461039</v>
      </c>
      <c r="E92" s="5">
        <v>43.502388000000003</v>
      </c>
      <c r="F92" s="5">
        <v>33.708240000000004</v>
      </c>
    </row>
    <row r="93" spans="1:9">
      <c r="A93" t="s">
        <v>77</v>
      </c>
      <c r="B93">
        <v>4</v>
      </c>
      <c r="C93">
        <v>32</v>
      </c>
      <c r="D93" s="5">
        <v>299.98708499999998</v>
      </c>
      <c r="E93" s="5">
        <v>44.175285000000002</v>
      </c>
      <c r="F93" s="5">
        <v>28.895821000000002</v>
      </c>
    </row>
    <row r="94" spans="1:9">
      <c r="A94" t="s">
        <v>77</v>
      </c>
      <c r="B94">
        <v>4</v>
      </c>
      <c r="C94">
        <v>32</v>
      </c>
      <c r="D94" s="5">
        <v>272.02821699999998</v>
      </c>
      <c r="E94" s="5">
        <v>25.881066000000001</v>
      </c>
      <c r="F94" s="5">
        <v>29.273047999999999</v>
      </c>
    </row>
    <row r="95" spans="1:9">
      <c r="A95" t="s">
        <v>75</v>
      </c>
      <c r="B95">
        <v>4</v>
      </c>
      <c r="C95">
        <v>32</v>
      </c>
      <c r="D95">
        <v>282.65316999999999</v>
      </c>
      <c r="E95" s="5">
        <v>26.861916000000001</v>
      </c>
      <c r="F95">
        <v>29.477242</v>
      </c>
    </row>
    <row r="98" spans="1:1">
      <c r="A98" s="1"/>
    </row>
  </sheetData>
  <phoneticPr fontId="1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109"/>
  <sheetViews>
    <sheetView topLeftCell="A43" workbookViewId="0">
      <selection activeCell="D97" sqref="D97"/>
    </sheetView>
  </sheetViews>
  <sheetFormatPr baseColWidth="10" defaultRowHeight="13"/>
  <cols>
    <col min="2" max="2" width="15.85546875" customWidth="1"/>
    <col min="3" max="3" width="17.140625" customWidth="1"/>
    <col min="4" max="4" width="16.42578125" bestFit="1" customWidth="1"/>
    <col min="8" max="8" width="23.7109375" customWidth="1"/>
    <col min="9" max="9" width="12" customWidth="1"/>
    <col min="10" max="10" width="12" bestFit="1" customWidth="1"/>
  </cols>
  <sheetData>
    <row r="1" spans="1:10">
      <c r="A1" t="s">
        <v>79</v>
      </c>
    </row>
    <row r="4" spans="1:10">
      <c r="A4" s="26" t="s">
        <v>56</v>
      </c>
      <c r="B4" s="26"/>
    </row>
    <row r="5" spans="1:10" s="6" customFormat="1">
      <c r="A5" s="6" t="s">
        <v>81</v>
      </c>
      <c r="B5" s="6" t="s">
        <v>83</v>
      </c>
      <c r="C5" s="6" t="s">
        <v>10</v>
      </c>
      <c r="D5" s="6" t="s">
        <v>80</v>
      </c>
      <c r="E5" s="6" t="s">
        <v>90</v>
      </c>
      <c r="G5" s="11" t="s">
        <v>9</v>
      </c>
      <c r="H5" s="11" t="s">
        <v>131</v>
      </c>
      <c r="I5" s="14" t="s">
        <v>137</v>
      </c>
      <c r="J5"/>
    </row>
    <row r="6" spans="1:10">
      <c r="A6" t="s">
        <v>82</v>
      </c>
      <c r="B6">
        <v>1</v>
      </c>
      <c r="C6">
        <v>2</v>
      </c>
      <c r="D6" s="2">
        <v>198.38312601999999</v>
      </c>
      <c r="G6" s="10">
        <v>2</v>
      </c>
      <c r="H6" s="10" t="s">
        <v>138</v>
      </c>
      <c r="I6" s="17">
        <v>221.43898490266665</v>
      </c>
    </row>
    <row r="7" spans="1:10">
      <c r="A7" t="s">
        <v>82</v>
      </c>
      <c r="B7">
        <v>1</v>
      </c>
      <c r="C7">
        <v>2</v>
      </c>
      <c r="D7" s="2">
        <v>231.39408302300001</v>
      </c>
      <c r="E7" s="7">
        <v>0.9784722222222223</v>
      </c>
      <c r="G7" s="32"/>
      <c r="H7" s="18" t="s">
        <v>139</v>
      </c>
      <c r="I7" s="21">
        <v>27.888301147358074</v>
      </c>
    </row>
    <row r="8" spans="1:10">
      <c r="A8" t="s">
        <v>91</v>
      </c>
      <c r="B8">
        <v>1</v>
      </c>
      <c r="C8">
        <v>2</v>
      </c>
      <c r="D8" s="2">
        <v>184.43929</v>
      </c>
      <c r="E8" s="7">
        <v>0.5625</v>
      </c>
      <c r="G8" s="32"/>
      <c r="H8" s="18" t="s">
        <v>20</v>
      </c>
      <c r="I8" s="21">
        <v>6</v>
      </c>
    </row>
    <row r="9" spans="1:10">
      <c r="A9" t="s">
        <v>91</v>
      </c>
      <c r="B9">
        <v>1</v>
      </c>
      <c r="C9">
        <v>2</v>
      </c>
      <c r="D9" s="2">
        <v>224.84699320799999</v>
      </c>
      <c r="E9" s="7">
        <v>0.89513888888888893</v>
      </c>
      <c r="G9" s="10">
        <v>4</v>
      </c>
      <c r="H9" s="10" t="s">
        <v>138</v>
      </c>
      <c r="I9" s="17">
        <v>230.1513251065</v>
      </c>
    </row>
    <row r="10" spans="1:10">
      <c r="A10" t="s">
        <v>91</v>
      </c>
      <c r="B10">
        <v>1</v>
      </c>
      <c r="C10">
        <v>2</v>
      </c>
      <c r="D10" s="2">
        <v>224.94300818400001</v>
      </c>
      <c r="E10" s="7">
        <v>0.90208333333333324</v>
      </c>
      <c r="G10" s="32"/>
      <c r="H10" s="18" t="s">
        <v>139</v>
      </c>
      <c r="I10" s="21">
        <v>21.442701960879447</v>
      </c>
    </row>
    <row r="11" spans="1:10">
      <c r="A11" t="s">
        <v>91</v>
      </c>
      <c r="B11">
        <v>1</v>
      </c>
      <c r="C11">
        <v>2</v>
      </c>
      <c r="D11" s="2">
        <v>264.62740898099997</v>
      </c>
      <c r="E11" s="7">
        <v>0.90972222222222221</v>
      </c>
      <c r="G11" s="32"/>
      <c r="H11" s="18" t="s">
        <v>20</v>
      </c>
      <c r="I11" s="21">
        <v>4</v>
      </c>
    </row>
    <row r="12" spans="1:10">
      <c r="A12" t="s">
        <v>91</v>
      </c>
      <c r="B12">
        <v>2</v>
      </c>
      <c r="C12">
        <v>4</v>
      </c>
      <c r="D12" s="2">
        <v>245.31360506999999</v>
      </c>
      <c r="E12" s="7">
        <v>0.94027777777777777</v>
      </c>
      <c r="G12" s="10">
        <v>8</v>
      </c>
      <c r="H12" s="10" t="s">
        <v>138</v>
      </c>
      <c r="I12" s="17">
        <v>524.47522211100011</v>
      </c>
    </row>
    <row r="13" spans="1:10">
      <c r="A13" t="s">
        <v>91</v>
      </c>
      <c r="B13">
        <v>2</v>
      </c>
      <c r="C13">
        <v>4</v>
      </c>
      <c r="D13" s="2">
        <v>214.989045143</v>
      </c>
      <c r="E13" s="7">
        <v>0.95000000000000007</v>
      </c>
      <c r="G13" s="32"/>
      <c r="H13" s="18" t="s">
        <v>139</v>
      </c>
      <c r="I13" s="21">
        <v>249.37176975472715</v>
      </c>
    </row>
    <row r="14" spans="1:10">
      <c r="A14" t="s">
        <v>91</v>
      </c>
      <c r="B14">
        <v>4</v>
      </c>
      <c r="C14">
        <v>8</v>
      </c>
      <c r="D14" s="2">
        <v>926.75036907200001</v>
      </c>
      <c r="E14" s="7">
        <v>0.96527777777777779</v>
      </c>
      <c r="G14" s="32"/>
      <c r="H14" s="18" t="s">
        <v>20</v>
      </c>
      <c r="I14" s="21">
        <v>32</v>
      </c>
    </row>
    <row r="15" spans="1:10">
      <c r="A15" t="s">
        <v>82</v>
      </c>
      <c r="B15">
        <v>4</v>
      </c>
      <c r="C15">
        <v>8</v>
      </c>
      <c r="D15" s="2">
        <v>526.78812885299999</v>
      </c>
      <c r="E15" s="7">
        <v>0.62847222222222221</v>
      </c>
      <c r="G15" s="10">
        <v>16</v>
      </c>
      <c r="H15" s="10" t="s">
        <v>138</v>
      </c>
      <c r="I15" s="17">
        <v>338.08045351500004</v>
      </c>
    </row>
    <row r="16" spans="1:10">
      <c r="A16" t="s">
        <v>13</v>
      </c>
      <c r="B16">
        <v>4</v>
      </c>
      <c r="C16">
        <v>8</v>
      </c>
      <c r="D16" s="2">
        <v>476.52785396600001</v>
      </c>
      <c r="E16" s="7">
        <v>0.67013888888888884</v>
      </c>
      <c r="G16" s="32"/>
      <c r="H16" s="18" t="s">
        <v>139</v>
      </c>
      <c r="I16" s="21">
        <v>46.784586737362908</v>
      </c>
    </row>
    <row r="17" spans="1:10">
      <c r="A17" t="s">
        <v>13</v>
      </c>
      <c r="B17">
        <v>4</v>
      </c>
      <c r="C17">
        <v>8</v>
      </c>
      <c r="D17" s="2">
        <v>217.40953397800001</v>
      </c>
      <c r="E17" s="7">
        <v>0.70833333333333337</v>
      </c>
      <c r="G17" s="32"/>
      <c r="H17" s="18" t="s">
        <v>20</v>
      </c>
      <c r="I17" s="21">
        <v>16</v>
      </c>
    </row>
    <row r="18" spans="1:10">
      <c r="A18" t="s">
        <v>13</v>
      </c>
      <c r="B18">
        <v>4</v>
      </c>
      <c r="C18">
        <v>8</v>
      </c>
      <c r="D18" s="38">
        <v>341.61289095900003</v>
      </c>
      <c r="E18" s="7">
        <v>0.71388888888888891</v>
      </c>
      <c r="G18" s="10" t="s">
        <v>140</v>
      </c>
      <c r="H18" s="33"/>
      <c r="I18" s="17">
        <v>370.04995797483332</v>
      </c>
    </row>
    <row r="19" spans="1:10">
      <c r="A19" t="s">
        <v>13</v>
      </c>
      <c r="B19">
        <v>4</v>
      </c>
      <c r="C19">
        <v>8</v>
      </c>
      <c r="D19" s="38">
        <v>849.35805797600005</v>
      </c>
      <c r="E19" s="7">
        <v>0.73749999999999993</v>
      </c>
      <c r="G19" s="10" t="s">
        <v>141</v>
      </c>
      <c r="H19" s="33"/>
      <c r="I19" s="17">
        <v>217.78528410054534</v>
      </c>
    </row>
    <row r="20" spans="1:10">
      <c r="A20" t="s">
        <v>13</v>
      </c>
      <c r="B20">
        <v>4</v>
      </c>
      <c r="C20">
        <v>8</v>
      </c>
      <c r="D20" s="38">
        <v>329.82627201100001</v>
      </c>
      <c r="E20" s="7">
        <v>0.75</v>
      </c>
      <c r="G20" s="22" t="s">
        <v>21</v>
      </c>
      <c r="H20" s="34"/>
      <c r="I20" s="25">
        <v>58</v>
      </c>
    </row>
    <row r="21" spans="1:10">
      <c r="A21" t="s">
        <v>13</v>
      </c>
      <c r="B21">
        <v>4</v>
      </c>
      <c r="C21">
        <v>8</v>
      </c>
      <c r="D21" s="38">
        <v>527.52867007299994</v>
      </c>
      <c r="E21" s="7">
        <v>0.76388888888888884</v>
      </c>
    </row>
    <row r="22" spans="1:10">
      <c r="A22" t="s">
        <v>13</v>
      </c>
      <c r="B22">
        <v>8</v>
      </c>
      <c r="C22">
        <v>16</v>
      </c>
      <c r="D22" s="38">
        <v>304.99875497800002</v>
      </c>
      <c r="E22" s="7">
        <v>0.8125</v>
      </c>
    </row>
    <row r="23" spans="1:10">
      <c r="A23" t="s">
        <v>124</v>
      </c>
      <c r="B23">
        <v>8</v>
      </c>
      <c r="C23">
        <v>16</v>
      </c>
      <c r="D23" s="38">
        <v>431.92425179499998</v>
      </c>
      <c r="E23" s="7">
        <v>0.91875000000000007</v>
      </c>
    </row>
    <row r="24" spans="1:10">
      <c r="A24" t="s">
        <v>13</v>
      </c>
      <c r="B24">
        <v>16</v>
      </c>
      <c r="C24">
        <v>32</v>
      </c>
      <c r="D24" s="38">
        <v>371.16215205200001</v>
      </c>
      <c r="E24" s="7">
        <v>0.81944444444444453</v>
      </c>
    </row>
    <row r="25" spans="1:10">
      <c r="A25" t="s">
        <v>23</v>
      </c>
      <c r="B25">
        <v>16</v>
      </c>
      <c r="C25">
        <v>32</v>
      </c>
      <c r="D25" s="38">
        <v>376.107151031</v>
      </c>
      <c r="E25" s="7">
        <v>0.82638888888888884</v>
      </c>
    </row>
    <row r="26" spans="1:10">
      <c r="C26" t="s">
        <v>31</v>
      </c>
      <c r="D26" s="2">
        <f>AVERAGE(D6:D25)</f>
        <v>373.44653231864999</v>
      </c>
      <c r="E26" s="7" t="s">
        <v>32</v>
      </c>
    </row>
    <row r="27" spans="1:10">
      <c r="C27" t="s">
        <v>122</v>
      </c>
      <c r="D27" s="2">
        <f>STDEV(D6:D25)</f>
        <v>206.46800350823335</v>
      </c>
      <c r="E27" s="7"/>
    </row>
    <row r="29" spans="1:10">
      <c r="A29" s="26" t="s">
        <v>55</v>
      </c>
      <c r="B29" s="26"/>
    </row>
    <row r="30" spans="1:10">
      <c r="A30" s="6" t="s">
        <v>89</v>
      </c>
      <c r="B30" s="6" t="s">
        <v>83</v>
      </c>
      <c r="C30" s="37" t="s">
        <v>12</v>
      </c>
      <c r="D30" s="6" t="s">
        <v>88</v>
      </c>
      <c r="E30" s="6" t="s">
        <v>108</v>
      </c>
      <c r="G30" s="11" t="s">
        <v>130</v>
      </c>
      <c r="H30" s="11" t="s">
        <v>9</v>
      </c>
      <c r="I30" s="11" t="s">
        <v>131</v>
      </c>
      <c r="J30" s="14" t="s">
        <v>137</v>
      </c>
    </row>
    <row r="31" spans="1:10">
      <c r="A31" t="s">
        <v>84</v>
      </c>
      <c r="B31">
        <v>1</v>
      </c>
      <c r="C31">
        <v>2</v>
      </c>
      <c r="D31" s="2">
        <v>313.49457287799999</v>
      </c>
      <c r="G31" s="10">
        <v>1</v>
      </c>
      <c r="H31" s="10">
        <v>2</v>
      </c>
      <c r="I31" s="10" t="s">
        <v>142</v>
      </c>
      <c r="J31" s="17">
        <v>302.94028916180002</v>
      </c>
    </row>
    <row r="32" spans="1:10">
      <c r="A32" t="s">
        <v>84</v>
      </c>
      <c r="B32">
        <v>1</v>
      </c>
      <c r="C32">
        <v>2</v>
      </c>
      <c r="D32" s="2">
        <v>295.03079795000002</v>
      </c>
      <c r="E32" s="7">
        <v>0.9784722222222223</v>
      </c>
      <c r="G32" s="32"/>
      <c r="H32" s="32"/>
      <c r="I32" s="18" t="s">
        <v>139</v>
      </c>
      <c r="J32" s="21">
        <v>17.23574117758357</v>
      </c>
    </row>
    <row r="33" spans="1:10">
      <c r="A33" t="s">
        <v>84</v>
      </c>
      <c r="B33">
        <v>1</v>
      </c>
      <c r="C33">
        <v>2</v>
      </c>
      <c r="D33" s="2">
        <v>276.08450388900002</v>
      </c>
      <c r="E33" s="7">
        <v>0.5625</v>
      </c>
      <c r="G33" s="10" t="s">
        <v>17</v>
      </c>
      <c r="H33" s="33"/>
      <c r="I33" s="33"/>
      <c r="J33" s="17">
        <v>302.94028916180002</v>
      </c>
    </row>
    <row r="34" spans="1:10">
      <c r="A34" t="s">
        <v>84</v>
      </c>
      <c r="B34">
        <v>1</v>
      </c>
      <c r="C34">
        <v>2</v>
      </c>
      <c r="D34" s="2">
        <v>314.97212505300001</v>
      </c>
      <c r="E34" s="7">
        <v>0.89513888888888893</v>
      </c>
      <c r="G34" s="10" t="s">
        <v>14</v>
      </c>
      <c r="H34" s="33"/>
      <c r="I34" s="33"/>
      <c r="J34" s="17">
        <v>17.23574117758357</v>
      </c>
    </row>
    <row r="35" spans="1:10">
      <c r="A35" t="s">
        <v>84</v>
      </c>
      <c r="B35">
        <v>1</v>
      </c>
      <c r="C35">
        <v>2</v>
      </c>
      <c r="D35" s="2">
        <v>315.11944603900002</v>
      </c>
      <c r="E35" s="7">
        <v>0.90208333333333324</v>
      </c>
      <c r="G35" s="10">
        <v>2</v>
      </c>
      <c r="H35" s="10">
        <v>4</v>
      </c>
      <c r="I35" s="10" t="s">
        <v>142</v>
      </c>
      <c r="J35" s="17">
        <v>305.19036102299998</v>
      </c>
    </row>
    <row r="36" spans="1:10">
      <c r="A36" t="s">
        <v>54</v>
      </c>
      <c r="B36">
        <v>2</v>
      </c>
      <c r="C36">
        <f>B36*2</f>
        <v>4</v>
      </c>
      <c r="D36" s="2">
        <v>305.19036102299998</v>
      </c>
      <c r="E36" s="7">
        <v>0.95000000000000007</v>
      </c>
      <c r="G36" s="32"/>
      <c r="H36" s="32"/>
      <c r="I36" s="18" t="s">
        <v>139</v>
      </c>
      <c r="J36" s="21" t="e">
        <v>#DIV/0!</v>
      </c>
    </row>
    <row r="37" spans="1:10">
      <c r="A37" t="s">
        <v>57</v>
      </c>
      <c r="B37">
        <v>4</v>
      </c>
      <c r="C37">
        <f t="shared" ref="C37:C41" si="0">B37*2</f>
        <v>8</v>
      </c>
      <c r="D37" s="2">
        <v>365.65275192299998</v>
      </c>
      <c r="E37" s="7">
        <v>0.96527777777777779</v>
      </c>
      <c r="G37" s="10" t="s">
        <v>18</v>
      </c>
      <c r="H37" s="33"/>
      <c r="I37" s="33"/>
      <c r="J37" s="17">
        <v>305.19036102299998</v>
      </c>
    </row>
    <row r="38" spans="1:10">
      <c r="A38" t="s">
        <v>125</v>
      </c>
      <c r="B38">
        <v>4</v>
      </c>
      <c r="C38">
        <f t="shared" si="0"/>
        <v>8</v>
      </c>
      <c r="D38" s="2">
        <v>472.14579200700001</v>
      </c>
      <c r="E38" s="7">
        <v>0.57916666666666672</v>
      </c>
      <c r="G38" s="10" t="s">
        <v>15</v>
      </c>
      <c r="H38" s="33"/>
      <c r="I38" s="33"/>
      <c r="J38" s="17" t="e">
        <v>#DIV/0!</v>
      </c>
    </row>
    <row r="39" spans="1:10">
      <c r="A39" t="s">
        <v>125</v>
      </c>
      <c r="B39">
        <v>4</v>
      </c>
      <c r="C39">
        <f t="shared" si="0"/>
        <v>8</v>
      </c>
      <c r="D39" s="2">
        <v>397.81742381999999</v>
      </c>
      <c r="E39" s="7">
        <v>0.60625000000000007</v>
      </c>
      <c r="G39" s="10">
        <v>4</v>
      </c>
      <c r="H39" s="10">
        <v>8</v>
      </c>
      <c r="I39" s="10" t="s">
        <v>142</v>
      </c>
      <c r="J39" s="17">
        <v>384.05235557549997</v>
      </c>
    </row>
    <row r="40" spans="1:10">
      <c r="A40" t="s">
        <v>125</v>
      </c>
      <c r="B40">
        <v>4</v>
      </c>
      <c r="C40">
        <f t="shared" si="0"/>
        <v>8</v>
      </c>
      <c r="D40" s="2">
        <v>376.035724878</v>
      </c>
      <c r="E40" s="7">
        <v>0.61875000000000002</v>
      </c>
      <c r="G40" s="32"/>
      <c r="H40" s="32"/>
      <c r="I40" s="18" t="s">
        <v>139</v>
      </c>
      <c r="J40" s="21">
        <v>32.66972061151673</v>
      </c>
    </row>
    <row r="41" spans="1:10">
      <c r="A41" t="s">
        <v>8</v>
      </c>
      <c r="B41">
        <v>4</v>
      </c>
      <c r="C41">
        <f t="shared" si="0"/>
        <v>8</v>
      </c>
      <c r="D41" s="2">
        <v>372.41291689899998</v>
      </c>
      <c r="E41" s="7">
        <v>0.67013888888888884</v>
      </c>
      <c r="G41" s="10" t="s">
        <v>19</v>
      </c>
      <c r="H41" s="33"/>
      <c r="I41" s="33"/>
      <c r="J41" s="17">
        <v>384.05235557549997</v>
      </c>
    </row>
    <row r="42" spans="1:10">
      <c r="A42" t="s">
        <v>8</v>
      </c>
      <c r="B42">
        <v>4</v>
      </c>
      <c r="C42">
        <v>8</v>
      </c>
      <c r="D42" s="2">
        <v>373.65681600599999</v>
      </c>
      <c r="E42" s="7">
        <v>0.70972222222222225</v>
      </c>
      <c r="G42" s="10" t="s">
        <v>16</v>
      </c>
      <c r="H42" s="33"/>
      <c r="I42" s="33"/>
      <c r="J42" s="17">
        <v>32.66972061151673</v>
      </c>
    </row>
    <row r="43" spans="1:10">
      <c r="A43" t="s">
        <v>8</v>
      </c>
      <c r="B43">
        <v>4</v>
      </c>
      <c r="C43">
        <v>8</v>
      </c>
      <c r="D43" s="2">
        <v>362.95128488500001</v>
      </c>
      <c r="E43" s="7">
        <v>0.71388888888888891</v>
      </c>
      <c r="G43" s="10" t="s">
        <v>143</v>
      </c>
      <c r="H43" s="33"/>
      <c r="I43" s="33"/>
      <c r="J43" s="17">
        <v>353.77596016168752</v>
      </c>
    </row>
    <row r="44" spans="1:10">
      <c r="A44" t="s">
        <v>8</v>
      </c>
      <c r="B44">
        <v>4</v>
      </c>
      <c r="C44">
        <v>8</v>
      </c>
      <c r="D44" s="2">
        <v>376.37267208100002</v>
      </c>
      <c r="E44" s="7">
        <v>0.73749999999999993</v>
      </c>
      <c r="G44" s="22" t="s">
        <v>141</v>
      </c>
      <c r="H44" s="34"/>
      <c r="I44" s="34"/>
      <c r="J44" s="25">
        <v>48.471687795054038</v>
      </c>
    </row>
    <row r="45" spans="1:10">
      <c r="A45" t="s">
        <v>8</v>
      </c>
      <c r="B45">
        <v>4</v>
      </c>
      <c r="C45">
        <v>8</v>
      </c>
      <c r="D45" s="2">
        <v>361.68812417999999</v>
      </c>
      <c r="E45" s="7">
        <v>0.75</v>
      </c>
    </row>
    <row r="46" spans="1:10">
      <c r="A46" t="s">
        <v>8</v>
      </c>
      <c r="B46">
        <v>4</v>
      </c>
      <c r="C46">
        <v>8</v>
      </c>
      <c r="D46" s="2">
        <v>381.790049076</v>
      </c>
      <c r="E46" s="7">
        <v>0.7631944444444444</v>
      </c>
    </row>
    <row r="47" spans="1:10">
      <c r="A47" t="s">
        <v>8</v>
      </c>
      <c r="B47">
        <v>4</v>
      </c>
      <c r="C47">
        <v>8</v>
      </c>
      <c r="D47" s="35">
        <v>405.716770172</v>
      </c>
      <c r="E47" s="7"/>
    </row>
    <row r="48" spans="1:10">
      <c r="C48" t="s">
        <v>121</v>
      </c>
      <c r="D48" s="2">
        <f>AVERAGE(D30:D47)</f>
        <v>356.83130192700003</v>
      </c>
      <c r="E48" s="7" t="s">
        <v>33</v>
      </c>
    </row>
    <row r="49" spans="1:9">
      <c r="C49" t="s">
        <v>122</v>
      </c>
      <c r="D49" s="2">
        <f>STDEV(D31:D47)</f>
        <v>48.593800134312588</v>
      </c>
      <c r="E49" s="7"/>
    </row>
    <row r="50" spans="1:9">
      <c r="E50" s="7"/>
    </row>
    <row r="51" spans="1:9">
      <c r="D51" s="2"/>
      <c r="E51" s="7"/>
    </row>
    <row r="52" spans="1:9">
      <c r="A52" s="26" t="s">
        <v>106</v>
      </c>
      <c r="B52" s="26"/>
      <c r="D52" s="2"/>
    </row>
    <row r="53" spans="1:9">
      <c r="A53" s="26" t="s">
        <v>133</v>
      </c>
      <c r="B53" s="26" t="s">
        <v>11</v>
      </c>
      <c r="C53" s="26" t="s">
        <v>109</v>
      </c>
      <c r="D53" s="6" t="s">
        <v>127</v>
      </c>
      <c r="E53" s="6" t="s">
        <v>108</v>
      </c>
      <c r="G53" s="11" t="s">
        <v>22</v>
      </c>
      <c r="H53" s="11" t="s">
        <v>131</v>
      </c>
      <c r="I53" s="14" t="s">
        <v>137</v>
      </c>
    </row>
    <row r="54" spans="1:9">
      <c r="A54" t="s">
        <v>107</v>
      </c>
      <c r="B54">
        <v>2</v>
      </c>
      <c r="C54">
        <v>8</v>
      </c>
      <c r="D54" s="2">
        <v>24.626098156000001</v>
      </c>
      <c r="E54" s="7">
        <v>0.89513888888888893</v>
      </c>
      <c r="G54" s="10">
        <v>4</v>
      </c>
      <c r="H54" s="10" t="s">
        <v>138</v>
      </c>
      <c r="I54" s="17">
        <v>14.1872649193</v>
      </c>
    </row>
    <row r="55" spans="1:9">
      <c r="A55" t="s">
        <v>107</v>
      </c>
      <c r="B55">
        <v>2</v>
      </c>
      <c r="C55">
        <v>8</v>
      </c>
      <c r="D55" s="2">
        <v>44.588248014500003</v>
      </c>
      <c r="E55" s="7">
        <v>0.90208333333333324</v>
      </c>
      <c r="G55" s="32"/>
      <c r="H55" s="18" t="s">
        <v>139</v>
      </c>
      <c r="I55" s="21" t="e">
        <v>#DIV/0!</v>
      </c>
    </row>
    <row r="56" spans="1:9">
      <c r="A56" t="s">
        <v>107</v>
      </c>
      <c r="B56">
        <v>1</v>
      </c>
      <c r="C56">
        <v>4</v>
      </c>
      <c r="D56" s="2">
        <v>14.1872649193</v>
      </c>
      <c r="E56" s="7">
        <v>0.90972222222222221</v>
      </c>
      <c r="G56" s="10">
        <v>8</v>
      </c>
      <c r="H56" s="10" t="s">
        <v>138</v>
      </c>
      <c r="I56" s="17">
        <v>44.782275199920001</v>
      </c>
    </row>
    <row r="57" spans="1:9">
      <c r="A57" t="s">
        <v>105</v>
      </c>
      <c r="B57">
        <v>2</v>
      </c>
      <c r="C57">
        <v>8</v>
      </c>
      <c r="D57" s="2">
        <v>35.098526954699999</v>
      </c>
      <c r="E57" s="7">
        <v>0.93125000000000002</v>
      </c>
      <c r="G57" s="32"/>
      <c r="H57" s="18" t="s">
        <v>139</v>
      </c>
      <c r="I57" s="21">
        <v>15.843792242505828</v>
      </c>
    </row>
    <row r="58" spans="1:9">
      <c r="A58" t="s">
        <v>105</v>
      </c>
      <c r="B58">
        <v>2</v>
      </c>
      <c r="C58">
        <v>8</v>
      </c>
      <c r="D58" s="2">
        <v>64.947054863000005</v>
      </c>
      <c r="E58" s="7">
        <v>0.93888888888888899</v>
      </c>
      <c r="G58" s="10">
        <v>16</v>
      </c>
      <c r="H58" s="10" t="s">
        <v>138</v>
      </c>
      <c r="I58" s="17">
        <v>56.964924156674996</v>
      </c>
    </row>
    <row r="59" spans="1:9">
      <c r="A59" t="s">
        <v>105</v>
      </c>
      <c r="B59">
        <v>2</v>
      </c>
      <c r="C59">
        <v>8</v>
      </c>
      <c r="D59" s="2">
        <v>54.651448011399999</v>
      </c>
      <c r="E59" s="7">
        <v>0.95000000000000007</v>
      </c>
      <c r="G59" s="32"/>
      <c r="H59" s="18" t="s">
        <v>139</v>
      </c>
      <c r="I59" s="21">
        <v>9.4994883808250847</v>
      </c>
    </row>
    <row r="60" spans="1:9">
      <c r="A60" t="s">
        <v>105</v>
      </c>
      <c r="B60">
        <v>8</v>
      </c>
      <c r="C60">
        <v>16</v>
      </c>
      <c r="D60" s="2">
        <v>55.051728963899997</v>
      </c>
      <c r="E60" s="7">
        <v>0.96527777777777779</v>
      </c>
      <c r="G60" s="10">
        <v>32</v>
      </c>
      <c r="H60" s="10" t="s">
        <v>138</v>
      </c>
      <c r="I60" s="17">
        <v>187.55037531850999</v>
      </c>
    </row>
    <row r="61" spans="1:9">
      <c r="A61" t="s">
        <v>105</v>
      </c>
      <c r="B61">
        <v>8</v>
      </c>
      <c r="C61">
        <v>16</v>
      </c>
      <c r="D61" s="2">
        <v>50.9480149746</v>
      </c>
      <c r="E61" s="7">
        <v>0.58402777777777781</v>
      </c>
      <c r="G61" s="32"/>
      <c r="H61" s="18" t="s">
        <v>139</v>
      </c>
      <c r="I61" s="21">
        <v>179.97433590633514</v>
      </c>
    </row>
    <row r="62" spans="1:9">
      <c r="A62" t="s">
        <v>105</v>
      </c>
      <c r="B62">
        <v>8</v>
      </c>
      <c r="C62">
        <v>16</v>
      </c>
      <c r="D62" s="2">
        <v>70.915316820100003</v>
      </c>
      <c r="E62" s="7">
        <v>0.59236111111111112</v>
      </c>
      <c r="G62" s="10" t="s">
        <v>140</v>
      </c>
      <c r="H62" s="33"/>
      <c r="I62" s="17">
        <v>117.073104536535</v>
      </c>
    </row>
    <row r="63" spans="1:9">
      <c r="A63" t="s">
        <v>105</v>
      </c>
      <c r="B63">
        <v>8</v>
      </c>
      <c r="C63">
        <v>16</v>
      </c>
      <c r="D63" s="2">
        <v>50.944635868100001</v>
      </c>
      <c r="E63" s="7">
        <v>0.61875000000000002</v>
      </c>
      <c r="G63" s="22" t="s">
        <v>141</v>
      </c>
      <c r="H63" s="34"/>
      <c r="I63" s="25">
        <v>143.93518726021225</v>
      </c>
    </row>
    <row r="64" spans="1:9">
      <c r="A64" t="s">
        <v>6</v>
      </c>
      <c r="B64">
        <v>8</v>
      </c>
      <c r="C64">
        <v>32</v>
      </c>
      <c r="D64" s="2">
        <v>266.05073404299998</v>
      </c>
      <c r="E64" s="7">
        <v>0.625</v>
      </c>
    </row>
    <row r="65" spans="1:10">
      <c r="A65" t="s">
        <v>6</v>
      </c>
      <c r="B65">
        <v>8</v>
      </c>
      <c r="C65">
        <v>32</v>
      </c>
      <c r="D65" s="2">
        <v>35.081162929500003</v>
      </c>
      <c r="E65" s="7">
        <v>0.67013888888888884</v>
      </c>
    </row>
    <row r="66" spans="1:10">
      <c r="A66" t="s">
        <v>6</v>
      </c>
      <c r="B66">
        <v>8</v>
      </c>
      <c r="C66">
        <v>32</v>
      </c>
      <c r="D66" s="2">
        <v>24.897548914000001</v>
      </c>
      <c r="E66" s="7">
        <v>0.71388888888888891</v>
      </c>
    </row>
    <row r="67" spans="1:10">
      <c r="A67" t="s">
        <v>6</v>
      </c>
      <c r="B67">
        <v>8</v>
      </c>
      <c r="C67">
        <v>32</v>
      </c>
      <c r="D67" s="2">
        <v>325.77829599400002</v>
      </c>
      <c r="E67" s="7">
        <v>0.73749999999999993</v>
      </c>
    </row>
    <row r="68" spans="1:10">
      <c r="A68" t="s">
        <v>6</v>
      </c>
      <c r="B68">
        <v>8</v>
      </c>
      <c r="C68">
        <v>32</v>
      </c>
      <c r="D68" s="2">
        <v>75.1672639847</v>
      </c>
      <c r="E68" s="7">
        <v>0.75</v>
      </c>
    </row>
    <row r="69" spans="1:10">
      <c r="A69" t="s">
        <v>6</v>
      </c>
      <c r="B69">
        <v>8</v>
      </c>
      <c r="C69">
        <v>32</v>
      </c>
      <c r="D69" s="2">
        <v>65.186727047000005</v>
      </c>
      <c r="E69" s="7">
        <v>0.76388888888888884</v>
      </c>
    </row>
    <row r="70" spans="1:10">
      <c r="A70" t="s">
        <v>6</v>
      </c>
      <c r="B70">
        <v>8</v>
      </c>
      <c r="C70">
        <v>32</v>
      </c>
      <c r="D70" s="2">
        <v>86.636376142499998</v>
      </c>
      <c r="E70" s="7">
        <v>0.7715277777777777</v>
      </c>
    </row>
    <row r="71" spans="1:10">
      <c r="A71" t="s">
        <v>6</v>
      </c>
      <c r="B71">
        <v>8</v>
      </c>
      <c r="C71">
        <v>32</v>
      </c>
      <c r="D71" s="2">
        <v>576.54629802700003</v>
      </c>
      <c r="E71" s="7">
        <v>0.78819444444444453</v>
      </c>
    </row>
    <row r="72" spans="1:10">
      <c r="A72" t="s">
        <v>6</v>
      </c>
      <c r="B72">
        <v>8</v>
      </c>
      <c r="C72">
        <v>32</v>
      </c>
      <c r="D72" s="2">
        <v>325.02609419800001</v>
      </c>
      <c r="E72" s="7">
        <v>0.8125</v>
      </c>
    </row>
    <row r="73" spans="1:10">
      <c r="A73" t="s">
        <v>6</v>
      </c>
      <c r="B73">
        <v>8</v>
      </c>
      <c r="C73">
        <v>32</v>
      </c>
      <c r="D73" s="2">
        <v>95.133251905400002</v>
      </c>
      <c r="E73" s="7"/>
    </row>
    <row r="74" spans="1:10">
      <c r="C74" t="s">
        <v>126</v>
      </c>
      <c r="D74" s="2">
        <f>AVERAGE(D54:D73)</f>
        <v>117.073104536535</v>
      </c>
      <c r="E74" t="s">
        <v>71</v>
      </c>
      <c r="H74" t="s">
        <v>69</v>
      </c>
      <c r="I74" s="55">
        <f>AVERAGE(D54:D63,D65:D66,D68:D70,D73)</f>
        <v>53.003791779293749</v>
      </c>
      <c r="J74" t="s">
        <v>70</v>
      </c>
    </row>
    <row r="75" spans="1:10">
      <c r="C75" t="s">
        <v>122</v>
      </c>
      <c r="D75" s="2">
        <f>STDEV(D54:D73)</f>
        <v>143.93518726021225</v>
      </c>
      <c r="H75" t="s">
        <v>136</v>
      </c>
      <c r="I75" s="55">
        <f>STDEV(D54:D63,D65:D66,D68:D70,D73)</f>
        <v>22.860654155005328</v>
      </c>
    </row>
    <row r="76" spans="1:10">
      <c r="D76" s="55"/>
      <c r="I76" s="55"/>
    </row>
    <row r="77" spans="1:10">
      <c r="D77" s="55"/>
    </row>
    <row r="79" spans="1:10">
      <c r="A79" t="s">
        <v>132</v>
      </c>
    </row>
    <row r="80" spans="1:10">
      <c r="A80" s="26" t="s">
        <v>133</v>
      </c>
      <c r="B80" s="26" t="s">
        <v>11</v>
      </c>
      <c r="C80" s="26" t="s">
        <v>109</v>
      </c>
      <c r="D80" s="6" t="s">
        <v>88</v>
      </c>
    </row>
    <row r="81" spans="1:5">
      <c r="A81" t="s">
        <v>107</v>
      </c>
      <c r="B81">
        <v>2</v>
      </c>
      <c r="C81">
        <v>8</v>
      </c>
      <c r="D81">
        <v>329</v>
      </c>
    </row>
    <row r="82" spans="1:5">
      <c r="A82" t="s">
        <v>134</v>
      </c>
      <c r="B82">
        <v>4</v>
      </c>
      <c r="C82">
        <v>8</v>
      </c>
      <c r="D82">
        <v>331</v>
      </c>
    </row>
    <row r="83" spans="1:5">
      <c r="A83" t="s">
        <v>107</v>
      </c>
      <c r="B83">
        <v>8</v>
      </c>
      <c r="C83">
        <v>4</v>
      </c>
      <c r="D83">
        <v>330</v>
      </c>
    </row>
    <row r="84" spans="1:5">
      <c r="A84" t="s">
        <v>105</v>
      </c>
      <c r="B84">
        <v>16</v>
      </c>
      <c r="C84">
        <v>8</v>
      </c>
      <c r="D84">
        <v>335</v>
      </c>
    </row>
    <row r="85" spans="1:5">
      <c r="A85" t="s">
        <v>105</v>
      </c>
      <c r="B85">
        <v>2</v>
      </c>
      <c r="C85">
        <v>8</v>
      </c>
      <c r="D85">
        <v>331</v>
      </c>
    </row>
    <row r="86" spans="1:5">
      <c r="A86" t="s">
        <v>105</v>
      </c>
      <c r="B86">
        <v>2</v>
      </c>
      <c r="C86">
        <v>8</v>
      </c>
      <c r="D86">
        <v>332</v>
      </c>
    </row>
    <row r="87" spans="1:5">
      <c r="A87" t="s">
        <v>105</v>
      </c>
      <c r="B87">
        <v>2</v>
      </c>
      <c r="C87">
        <v>8</v>
      </c>
      <c r="D87">
        <v>332</v>
      </c>
    </row>
    <row r="88" spans="1:5">
      <c r="A88" t="s">
        <v>105</v>
      </c>
      <c r="B88">
        <v>2</v>
      </c>
      <c r="C88">
        <v>8</v>
      </c>
      <c r="D88">
        <v>330</v>
      </c>
    </row>
    <row r="89" spans="1:5">
      <c r="A89" t="s">
        <v>105</v>
      </c>
      <c r="B89">
        <v>2</v>
      </c>
      <c r="C89">
        <v>8</v>
      </c>
      <c r="D89">
        <v>332</v>
      </c>
    </row>
    <row r="90" spans="1:5">
      <c r="A90" t="s">
        <v>105</v>
      </c>
      <c r="B90">
        <v>2</v>
      </c>
      <c r="C90">
        <v>8</v>
      </c>
      <c r="D90">
        <v>331</v>
      </c>
    </row>
    <row r="91" spans="1:5">
      <c r="A91" t="s">
        <v>105</v>
      </c>
      <c r="B91">
        <v>2</v>
      </c>
      <c r="C91">
        <v>8</v>
      </c>
      <c r="D91">
        <v>332</v>
      </c>
    </row>
    <row r="92" spans="1:5">
      <c r="A92" t="s">
        <v>105</v>
      </c>
      <c r="B92">
        <v>2</v>
      </c>
      <c r="C92">
        <v>8</v>
      </c>
      <c r="D92">
        <v>332</v>
      </c>
    </row>
    <row r="93" spans="1:5">
      <c r="A93" t="s">
        <v>105</v>
      </c>
      <c r="B93">
        <v>2</v>
      </c>
      <c r="C93">
        <v>8</v>
      </c>
      <c r="D93">
        <v>331</v>
      </c>
    </row>
    <row r="94" spans="1:5">
      <c r="A94" t="s">
        <v>105</v>
      </c>
      <c r="B94">
        <v>2</v>
      </c>
      <c r="C94">
        <v>8</v>
      </c>
      <c r="D94">
        <v>329</v>
      </c>
    </row>
    <row r="95" spans="1:5">
      <c r="D95">
        <f>AVERAGE(D81:D94)</f>
        <v>331.21428571428572</v>
      </c>
      <c r="E95" t="s">
        <v>135</v>
      </c>
    </row>
    <row r="96" spans="1:5">
      <c r="D96" s="55">
        <f>STDEV(D81:D94)</f>
        <v>1.5281246137528048</v>
      </c>
    </row>
    <row r="109" spans="8:8">
      <c r="H109" s="2"/>
    </row>
  </sheetData>
  <sheetCalcPr fullCalcOnLoad="1"/>
  <phoneticPr fontId="10" type="noConversion"/>
  <pageMargins left="0.75" right="0.75" top="1" bottom="1" header="0.5" footer="0.5"/>
  <pageSetup paperSize="0" orientation="portrait" horizontalDpi="4294967292" verticalDpi="4294967292"/>
  <drawing r:id="rId4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N25"/>
  <sheetViews>
    <sheetView workbookViewId="0">
      <selection activeCell="A16" sqref="A16:XFD17"/>
    </sheetView>
  </sheetViews>
  <sheetFormatPr baseColWidth="10" defaultRowHeight="13"/>
  <cols>
    <col min="1" max="1" width="8" customWidth="1"/>
    <col min="2" max="2" width="8.42578125" customWidth="1"/>
    <col min="3" max="3" width="4.85546875" customWidth="1"/>
    <col min="4" max="4" width="7.7109375" customWidth="1"/>
    <col min="6" max="6" width="10.7109375" customWidth="1"/>
    <col min="7" max="9" width="9" customWidth="1"/>
    <col min="10" max="10" width="11.28515625" customWidth="1"/>
  </cols>
  <sheetData>
    <row r="1" spans="1:14">
      <c r="A1" s="28" t="s">
        <v>25</v>
      </c>
    </row>
    <row r="2" spans="1:14">
      <c r="A2" s="30" t="s">
        <v>26</v>
      </c>
    </row>
    <row r="3" spans="1:14">
      <c r="A3" t="s">
        <v>27</v>
      </c>
    </row>
    <row r="5" spans="1:14" s="28" customFormat="1" ht="39" customHeight="1">
      <c r="A5" s="29" t="s">
        <v>114</v>
      </c>
      <c r="B5" s="29" t="s">
        <v>116</v>
      </c>
      <c r="C5" s="29" t="s">
        <v>117</v>
      </c>
      <c r="D5" s="29" t="s">
        <v>118</v>
      </c>
      <c r="E5" s="29" t="s">
        <v>55</v>
      </c>
      <c r="F5" s="29" t="s">
        <v>115</v>
      </c>
      <c r="G5" s="29" t="s">
        <v>119</v>
      </c>
      <c r="H5" s="29" t="s">
        <v>49</v>
      </c>
      <c r="I5" s="29" t="s">
        <v>48</v>
      </c>
      <c r="J5" s="29" t="s">
        <v>123</v>
      </c>
      <c r="K5" s="28" t="s">
        <v>28</v>
      </c>
      <c r="L5" s="28" t="s">
        <v>29</v>
      </c>
      <c r="M5" s="28" t="s">
        <v>30</v>
      </c>
    </row>
    <row r="6" spans="1:14">
      <c r="A6" t="s">
        <v>24</v>
      </c>
      <c r="B6">
        <v>8</v>
      </c>
      <c r="C6" t="s">
        <v>120</v>
      </c>
      <c r="D6">
        <v>0</v>
      </c>
      <c r="E6">
        <v>1</v>
      </c>
      <c r="F6">
        <v>2</v>
      </c>
      <c r="G6">
        <v>10</v>
      </c>
      <c r="H6">
        <v>8</v>
      </c>
      <c r="I6">
        <v>2</v>
      </c>
      <c r="J6" s="2">
        <v>1174.85672998</v>
      </c>
      <c r="K6">
        <v>9</v>
      </c>
      <c r="L6">
        <v>1</v>
      </c>
      <c r="M6">
        <v>0</v>
      </c>
    </row>
    <row r="7" spans="1:14">
      <c r="A7" t="s">
        <v>24</v>
      </c>
      <c r="B7">
        <v>8</v>
      </c>
      <c r="C7" t="s">
        <v>50</v>
      </c>
      <c r="D7">
        <v>0</v>
      </c>
      <c r="E7">
        <v>8</v>
      </c>
      <c r="F7">
        <v>16</v>
      </c>
      <c r="G7">
        <v>10</v>
      </c>
      <c r="H7">
        <v>8</v>
      </c>
      <c r="I7">
        <v>8</v>
      </c>
      <c r="J7" s="2">
        <v>1070.62948704</v>
      </c>
      <c r="K7">
        <v>8</v>
      </c>
      <c r="L7">
        <v>2</v>
      </c>
      <c r="M7">
        <v>0</v>
      </c>
    </row>
    <row r="8" spans="1:14">
      <c r="A8" t="s">
        <v>24</v>
      </c>
      <c r="B8" s="31">
        <v>16</v>
      </c>
      <c r="C8" t="s">
        <v>120</v>
      </c>
      <c r="D8">
        <v>0</v>
      </c>
      <c r="E8">
        <v>8</v>
      </c>
      <c r="F8">
        <v>16</v>
      </c>
      <c r="G8">
        <v>10</v>
      </c>
      <c r="H8">
        <v>8</v>
      </c>
      <c r="I8">
        <v>8</v>
      </c>
      <c r="J8" s="2">
        <v>919.29426598500004</v>
      </c>
      <c r="K8">
        <v>8</v>
      </c>
      <c r="L8">
        <v>2</v>
      </c>
      <c r="M8">
        <v>0</v>
      </c>
    </row>
    <row r="9" spans="1:14">
      <c r="A9" t="s">
        <v>24</v>
      </c>
      <c r="B9">
        <v>16</v>
      </c>
      <c r="D9">
        <v>0</v>
      </c>
      <c r="E9" s="31">
        <v>4</v>
      </c>
      <c r="F9">
        <v>8</v>
      </c>
      <c r="G9">
        <v>10</v>
      </c>
      <c r="H9">
        <v>8</v>
      </c>
      <c r="I9">
        <v>8</v>
      </c>
      <c r="J9" s="2">
        <v>704.7177279</v>
      </c>
      <c r="K9">
        <v>9</v>
      </c>
      <c r="L9">
        <v>1</v>
      </c>
      <c r="M9">
        <v>0</v>
      </c>
    </row>
    <row r="10" spans="1:14">
      <c r="A10" t="s">
        <v>24</v>
      </c>
      <c r="B10">
        <v>16</v>
      </c>
      <c r="D10">
        <v>0</v>
      </c>
      <c r="E10">
        <v>4</v>
      </c>
      <c r="F10">
        <v>8</v>
      </c>
      <c r="G10">
        <v>10</v>
      </c>
      <c r="H10" s="31">
        <v>16</v>
      </c>
      <c r="I10">
        <v>8</v>
      </c>
      <c r="J10" s="2">
        <v>819.22716093099996</v>
      </c>
      <c r="K10">
        <v>9</v>
      </c>
      <c r="L10">
        <v>1</v>
      </c>
    </row>
    <row r="11" spans="1:14">
      <c r="A11" t="s">
        <v>6</v>
      </c>
      <c r="B11">
        <v>32</v>
      </c>
      <c r="C11">
        <v>8</v>
      </c>
      <c r="D11">
        <v>16</v>
      </c>
      <c r="E11">
        <v>8</v>
      </c>
      <c r="F11">
        <v>16</v>
      </c>
      <c r="G11">
        <v>10</v>
      </c>
      <c r="H11">
        <v>32</v>
      </c>
      <c r="I11">
        <v>16</v>
      </c>
      <c r="J11" s="2">
        <v>817.61467409099998</v>
      </c>
      <c r="K11">
        <v>8</v>
      </c>
      <c r="L11">
        <v>1</v>
      </c>
      <c r="M11">
        <v>1</v>
      </c>
    </row>
    <row r="12" spans="1:14" s="49" customFormat="1" ht="14" thickBot="1">
      <c r="A12" s="49" t="s">
        <v>6</v>
      </c>
      <c r="B12" s="49">
        <v>32</v>
      </c>
      <c r="C12" s="49">
        <v>16</v>
      </c>
      <c r="D12" s="49">
        <v>32</v>
      </c>
      <c r="E12" s="49">
        <v>16</v>
      </c>
      <c r="F12" s="49">
        <v>32</v>
      </c>
      <c r="G12" s="49">
        <v>10</v>
      </c>
      <c r="H12" s="49">
        <v>32</v>
      </c>
      <c r="I12" s="49">
        <v>32</v>
      </c>
      <c r="J12" s="50">
        <v>569.21500706699999</v>
      </c>
      <c r="K12" s="49">
        <v>10</v>
      </c>
      <c r="L12" s="49">
        <v>0</v>
      </c>
      <c r="M12" s="49">
        <v>0</v>
      </c>
    </row>
    <row r="13" spans="1:14" ht="40" thickTop="1">
      <c r="A13" t="s">
        <v>24</v>
      </c>
      <c r="B13">
        <v>8</v>
      </c>
      <c r="E13">
        <v>4</v>
      </c>
      <c r="F13">
        <f>E13*2</f>
        <v>8</v>
      </c>
      <c r="G13" s="48">
        <v>8</v>
      </c>
      <c r="H13">
        <v>8</v>
      </c>
      <c r="I13">
        <v>8</v>
      </c>
      <c r="J13" s="51">
        <v>1051.7398700700001</v>
      </c>
      <c r="K13" s="48">
        <v>6</v>
      </c>
      <c r="L13" s="48">
        <v>2</v>
      </c>
      <c r="N13" s="52" t="s">
        <v>85</v>
      </c>
    </row>
    <row r="14" spans="1:14" ht="39">
      <c r="A14" t="s">
        <v>24</v>
      </c>
      <c r="B14">
        <v>8</v>
      </c>
      <c r="E14" s="47">
        <v>8</v>
      </c>
      <c r="F14">
        <f t="shared" ref="F14:F18" si="0">E14*2</f>
        <v>16</v>
      </c>
      <c r="G14" s="48">
        <v>8</v>
      </c>
      <c r="H14">
        <v>8</v>
      </c>
      <c r="I14">
        <v>8</v>
      </c>
      <c r="J14" s="35">
        <v>1040.68170691</v>
      </c>
      <c r="K14" s="48">
        <v>6</v>
      </c>
      <c r="L14" s="48">
        <v>2</v>
      </c>
      <c r="N14" s="52" t="s">
        <v>86</v>
      </c>
    </row>
    <row r="15" spans="1:14" ht="39">
      <c r="A15" t="s">
        <v>24</v>
      </c>
      <c r="B15" s="41">
        <v>16</v>
      </c>
      <c r="E15" s="48">
        <v>4</v>
      </c>
      <c r="F15">
        <f t="shared" si="0"/>
        <v>8</v>
      </c>
      <c r="G15" s="48">
        <v>8</v>
      </c>
      <c r="H15">
        <v>8</v>
      </c>
      <c r="I15">
        <v>8</v>
      </c>
      <c r="J15" s="35">
        <v>671.08142399799999</v>
      </c>
      <c r="K15" s="48">
        <v>7</v>
      </c>
      <c r="L15" s="48">
        <v>1</v>
      </c>
      <c r="N15" s="52" t="s">
        <v>87</v>
      </c>
    </row>
    <row r="16" spans="1:14" ht="39">
      <c r="A16" t="s">
        <v>24</v>
      </c>
      <c r="B16">
        <v>16</v>
      </c>
      <c r="E16" s="48">
        <v>8</v>
      </c>
      <c r="F16">
        <f t="shared" si="0"/>
        <v>16</v>
      </c>
      <c r="G16" s="48">
        <v>8</v>
      </c>
      <c r="H16">
        <v>8</v>
      </c>
      <c r="I16">
        <v>8</v>
      </c>
      <c r="J16" s="35">
        <v>593.29374599499999</v>
      </c>
      <c r="K16">
        <v>8</v>
      </c>
      <c r="L16">
        <v>0</v>
      </c>
      <c r="N16" s="52" t="s">
        <v>34</v>
      </c>
    </row>
    <row r="17" spans="1:13">
      <c r="A17" t="s">
        <v>6</v>
      </c>
      <c r="B17">
        <v>32</v>
      </c>
      <c r="E17" s="48">
        <v>4</v>
      </c>
      <c r="F17">
        <f t="shared" si="0"/>
        <v>8</v>
      </c>
      <c r="G17" s="48">
        <v>8</v>
      </c>
      <c r="H17">
        <v>8</v>
      </c>
      <c r="I17">
        <v>8</v>
      </c>
      <c r="J17" s="35">
        <v>336.34934997599998</v>
      </c>
      <c r="K17">
        <v>8</v>
      </c>
      <c r="L17">
        <v>0</v>
      </c>
    </row>
    <row r="18" spans="1:13">
      <c r="A18" t="s">
        <v>6</v>
      </c>
      <c r="B18">
        <v>32</v>
      </c>
      <c r="E18" s="48">
        <v>8</v>
      </c>
      <c r="F18">
        <f t="shared" si="0"/>
        <v>16</v>
      </c>
      <c r="G18" s="48">
        <v>8</v>
      </c>
      <c r="H18">
        <v>8</v>
      </c>
      <c r="I18">
        <v>8</v>
      </c>
      <c r="J18" s="35">
        <v>2566.0503461399999</v>
      </c>
      <c r="K18">
        <v>0</v>
      </c>
      <c r="L18">
        <v>8</v>
      </c>
    </row>
    <row r="19" spans="1:13">
      <c r="A19" t="s">
        <v>6</v>
      </c>
      <c r="B19">
        <v>32</v>
      </c>
      <c r="E19" s="48">
        <v>8</v>
      </c>
      <c r="F19">
        <f t="shared" ref="F19" si="1">E19*2</f>
        <v>16</v>
      </c>
      <c r="G19" s="48">
        <v>8</v>
      </c>
      <c r="H19">
        <v>8</v>
      </c>
      <c r="I19">
        <v>8</v>
      </c>
      <c r="J19" s="35">
        <v>2559.66540098</v>
      </c>
      <c r="K19">
        <v>0</v>
      </c>
      <c r="L19">
        <v>8</v>
      </c>
    </row>
    <row r="20" spans="1:13">
      <c r="M20" s="47"/>
    </row>
    <row r="21" spans="1:13">
      <c r="I21" s="47"/>
    </row>
    <row r="25" spans="1:13">
      <c r="A25" s="28" t="s">
        <v>28</v>
      </c>
      <c r="B25" s="28" t="s">
        <v>29</v>
      </c>
      <c r="C25" s="28" t="s">
        <v>30</v>
      </c>
    </row>
  </sheetData>
  <sheetCalcPr fullCalcOnLoad="1"/>
  <phoneticPr fontId="10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22"/>
  <sheetViews>
    <sheetView tabSelected="1" workbookViewId="0">
      <selection activeCell="H28" sqref="H28"/>
    </sheetView>
  </sheetViews>
  <sheetFormatPr baseColWidth="10" defaultRowHeight="13"/>
  <sheetData>
    <row r="1" spans="1:10">
      <c r="A1" s="56" t="s">
        <v>4</v>
      </c>
    </row>
    <row r="2" spans="1:10">
      <c r="A2" t="s">
        <v>64</v>
      </c>
    </row>
    <row r="3" spans="1:10">
      <c r="A3" t="s">
        <v>119</v>
      </c>
      <c r="B3">
        <v>8</v>
      </c>
    </row>
    <row r="4" spans="1:10">
      <c r="A4" t="s">
        <v>3</v>
      </c>
      <c r="B4">
        <v>8</v>
      </c>
    </row>
    <row r="8" spans="1:10" s="58" customFormat="1" ht="39">
      <c r="A8" s="29" t="s">
        <v>114</v>
      </c>
      <c r="B8" s="29" t="s">
        <v>68</v>
      </c>
      <c r="C8" s="29" t="s">
        <v>33</v>
      </c>
      <c r="D8" s="29" t="s">
        <v>115</v>
      </c>
      <c r="E8" s="29" t="s">
        <v>1</v>
      </c>
      <c r="F8" s="29" t="s">
        <v>2</v>
      </c>
      <c r="G8" s="57" t="s">
        <v>65</v>
      </c>
      <c r="H8" s="57" t="s">
        <v>66</v>
      </c>
      <c r="I8" s="57" t="s">
        <v>67</v>
      </c>
      <c r="J8" s="58" t="s">
        <v>5</v>
      </c>
    </row>
    <row r="9" spans="1:10">
      <c r="A9" t="s">
        <v>0</v>
      </c>
      <c r="B9">
        <v>0</v>
      </c>
      <c r="C9">
        <v>0</v>
      </c>
      <c r="D9">
        <f>C9*2</f>
        <v>0</v>
      </c>
      <c r="E9" t="s">
        <v>107</v>
      </c>
      <c r="F9">
        <v>8</v>
      </c>
      <c r="G9">
        <v>0</v>
      </c>
      <c r="H9">
        <v>0</v>
      </c>
      <c r="I9">
        <v>8</v>
      </c>
      <c r="J9" s="55">
        <v>1050.4892129899999</v>
      </c>
    </row>
    <row r="10" spans="1:10">
      <c r="A10" t="s">
        <v>0</v>
      </c>
      <c r="B10">
        <v>0</v>
      </c>
      <c r="C10">
        <v>4</v>
      </c>
      <c r="D10">
        <f>C10*2</f>
        <v>8</v>
      </c>
      <c r="E10" t="s">
        <v>107</v>
      </c>
      <c r="F10">
        <v>8</v>
      </c>
    </row>
    <row r="11" spans="1:10">
      <c r="D11">
        <f t="shared" ref="D11:D22" si="0">C11*2</f>
        <v>0</v>
      </c>
    </row>
    <row r="12" spans="1:10">
      <c r="D12">
        <f t="shared" si="0"/>
        <v>0</v>
      </c>
    </row>
    <row r="13" spans="1:10">
      <c r="D13">
        <f t="shared" si="0"/>
        <v>0</v>
      </c>
    </row>
    <row r="14" spans="1:10">
      <c r="D14">
        <f t="shared" si="0"/>
        <v>0</v>
      </c>
    </row>
    <row r="15" spans="1:10">
      <c r="D15">
        <f t="shared" si="0"/>
        <v>0</v>
      </c>
    </row>
    <row r="16" spans="1:10">
      <c r="D16">
        <f t="shared" si="0"/>
        <v>0</v>
      </c>
    </row>
    <row r="17" spans="4:4">
      <c r="D17">
        <f t="shared" si="0"/>
        <v>0</v>
      </c>
    </row>
    <row r="18" spans="4:4">
      <c r="D18">
        <f t="shared" si="0"/>
        <v>0</v>
      </c>
    </row>
    <row r="19" spans="4:4">
      <c r="D19">
        <f t="shared" si="0"/>
        <v>0</v>
      </c>
    </row>
    <row r="20" spans="4:4">
      <c r="D20">
        <f t="shared" si="0"/>
        <v>0</v>
      </c>
    </row>
    <row r="21" spans="4:4">
      <c r="D21">
        <f t="shared" si="0"/>
        <v>0</v>
      </c>
    </row>
    <row r="22" spans="4:4">
      <c r="D22">
        <f t="shared" si="0"/>
        <v>0</v>
      </c>
    </row>
  </sheetData>
  <phoneticPr fontId="10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L16"/>
  <sheetViews>
    <sheetView workbookViewId="0">
      <selection activeCell="H16" sqref="A6:H16"/>
    </sheetView>
  </sheetViews>
  <sheetFormatPr baseColWidth="10" defaultRowHeight="13"/>
  <cols>
    <col min="3" max="3" width="14" customWidth="1"/>
  </cols>
  <sheetData>
    <row r="1" spans="1:12">
      <c r="A1" s="53" t="s">
        <v>47</v>
      </c>
    </row>
    <row r="2" spans="1:12">
      <c r="A2" t="s">
        <v>46</v>
      </c>
    </row>
    <row r="5" spans="1:12" s="54" customFormat="1" ht="39">
      <c r="A5" s="54" t="s">
        <v>35</v>
      </c>
      <c r="B5" s="54" t="s">
        <v>36</v>
      </c>
      <c r="C5" s="54" t="s">
        <v>37</v>
      </c>
      <c r="D5" s="54" t="s">
        <v>38</v>
      </c>
      <c r="E5" s="54" t="s">
        <v>39</v>
      </c>
      <c r="F5" s="54" t="s">
        <v>40</v>
      </c>
      <c r="G5" s="54" t="s">
        <v>42</v>
      </c>
      <c r="H5" s="54" t="s">
        <v>41</v>
      </c>
      <c r="I5" s="54" t="s">
        <v>43</v>
      </c>
      <c r="J5" s="54" t="s">
        <v>44</v>
      </c>
      <c r="K5" s="54" t="s">
        <v>45</v>
      </c>
      <c r="L5" s="54" t="s">
        <v>110</v>
      </c>
    </row>
    <row r="6" spans="1:12">
      <c r="A6">
        <v>1</v>
      </c>
      <c r="B6">
        <v>8</v>
      </c>
      <c r="C6">
        <v>45</v>
      </c>
      <c r="D6">
        <v>4</v>
      </c>
      <c r="E6">
        <v>3</v>
      </c>
      <c r="F6">
        <v>4</v>
      </c>
      <c r="G6" s="35">
        <v>2836.47443509</v>
      </c>
      <c r="H6">
        <f>G6/60</f>
        <v>47.274573918166666</v>
      </c>
      <c r="I6">
        <v>8</v>
      </c>
      <c r="J6">
        <v>0</v>
      </c>
      <c r="K6">
        <v>2</v>
      </c>
      <c r="L6" t="s">
        <v>111</v>
      </c>
    </row>
    <row r="7" spans="1:12">
      <c r="A7">
        <v>2</v>
      </c>
      <c r="B7">
        <v>8</v>
      </c>
      <c r="C7">
        <v>45</v>
      </c>
      <c r="D7">
        <v>4</v>
      </c>
      <c r="E7">
        <v>3</v>
      </c>
      <c r="F7">
        <v>4</v>
      </c>
      <c r="G7" s="35">
        <v>2182.05676103</v>
      </c>
      <c r="H7">
        <f>G7/60</f>
        <v>36.367612683833336</v>
      </c>
      <c r="I7">
        <v>5</v>
      </c>
      <c r="J7">
        <v>3</v>
      </c>
      <c r="K7">
        <v>1</v>
      </c>
    </row>
    <row r="8" spans="1:12">
      <c r="A8">
        <v>3</v>
      </c>
      <c r="B8">
        <v>8</v>
      </c>
      <c r="C8">
        <v>45</v>
      </c>
      <c r="D8">
        <v>4</v>
      </c>
      <c r="E8">
        <v>3</v>
      </c>
      <c r="F8">
        <v>4</v>
      </c>
      <c r="G8" s="35">
        <v>469.38359808899997</v>
      </c>
      <c r="H8">
        <f t="shared" ref="H8:H16" si="0">G8/60</f>
        <v>7.8230599681499999</v>
      </c>
      <c r="I8">
        <v>0</v>
      </c>
      <c r="J8">
        <v>8</v>
      </c>
      <c r="K8">
        <v>0</v>
      </c>
    </row>
    <row r="9" spans="1:12">
      <c r="A9">
        <v>4</v>
      </c>
      <c r="B9">
        <v>8</v>
      </c>
      <c r="C9">
        <v>45</v>
      </c>
      <c r="D9">
        <v>4</v>
      </c>
      <c r="E9">
        <v>3</v>
      </c>
      <c r="F9">
        <v>4</v>
      </c>
      <c r="G9" s="55">
        <v>2614.1951420300002</v>
      </c>
      <c r="H9">
        <f t="shared" si="0"/>
        <v>43.569919033833337</v>
      </c>
      <c r="I9">
        <v>8</v>
      </c>
      <c r="J9">
        <v>0</v>
      </c>
      <c r="K9">
        <v>3</v>
      </c>
      <c r="L9" t="s">
        <v>111</v>
      </c>
    </row>
    <row r="10" spans="1:12">
      <c r="A10">
        <v>5</v>
      </c>
      <c r="B10">
        <v>8</v>
      </c>
      <c r="C10">
        <v>45</v>
      </c>
      <c r="D10">
        <v>4</v>
      </c>
      <c r="E10">
        <v>3</v>
      </c>
      <c r="F10">
        <v>4</v>
      </c>
      <c r="G10" s="35">
        <v>2685.3280220000001</v>
      </c>
      <c r="H10">
        <f t="shared" si="0"/>
        <v>44.755467033333339</v>
      </c>
      <c r="I10">
        <v>8</v>
      </c>
      <c r="J10">
        <v>0</v>
      </c>
      <c r="K10">
        <v>3</v>
      </c>
      <c r="L10" t="s">
        <v>111</v>
      </c>
    </row>
    <row r="11" spans="1:12">
      <c r="A11">
        <v>6</v>
      </c>
      <c r="B11">
        <v>8</v>
      </c>
      <c r="C11">
        <v>45</v>
      </c>
      <c r="D11">
        <v>4</v>
      </c>
      <c r="E11">
        <v>3</v>
      </c>
      <c r="F11">
        <v>4</v>
      </c>
      <c r="G11" s="55">
        <v>449.04572892200002</v>
      </c>
      <c r="H11">
        <f t="shared" si="0"/>
        <v>7.4840954820333341</v>
      </c>
      <c r="I11">
        <v>0</v>
      </c>
      <c r="J11">
        <v>8</v>
      </c>
      <c r="K11">
        <v>0</v>
      </c>
      <c r="L11" s="55">
        <v>42.393023967700003</v>
      </c>
    </row>
    <row r="12" spans="1:12">
      <c r="A12">
        <v>7</v>
      </c>
      <c r="B12">
        <v>8</v>
      </c>
      <c r="C12">
        <v>45</v>
      </c>
      <c r="D12">
        <v>4</v>
      </c>
      <c r="E12">
        <v>3</v>
      </c>
      <c r="F12">
        <v>4</v>
      </c>
      <c r="G12" s="55">
        <v>448.80954814</v>
      </c>
      <c r="H12">
        <f t="shared" si="0"/>
        <v>7.4801591356666668</v>
      </c>
      <c r="I12">
        <v>0</v>
      </c>
      <c r="J12">
        <v>8</v>
      </c>
      <c r="K12">
        <v>0</v>
      </c>
      <c r="L12" s="55">
        <v>40.856942892100001</v>
      </c>
    </row>
    <row r="13" spans="1:12">
      <c r="A13">
        <v>8</v>
      </c>
      <c r="B13">
        <v>8</v>
      </c>
      <c r="C13">
        <v>45</v>
      </c>
      <c r="D13">
        <v>4</v>
      </c>
      <c r="E13">
        <v>3</v>
      </c>
      <c r="F13">
        <v>4</v>
      </c>
      <c r="G13" s="55">
        <v>489.61011910399998</v>
      </c>
      <c r="H13">
        <f t="shared" si="0"/>
        <v>8.1601686517333327</v>
      </c>
      <c r="I13">
        <v>0</v>
      </c>
      <c r="J13">
        <v>8</v>
      </c>
      <c r="K13">
        <v>0</v>
      </c>
      <c r="L13" s="55">
        <v>80.898973941799994</v>
      </c>
    </row>
    <row r="14" spans="1:12">
      <c r="A14">
        <v>9</v>
      </c>
      <c r="B14">
        <v>8</v>
      </c>
      <c r="C14">
        <v>45</v>
      </c>
      <c r="D14">
        <v>4</v>
      </c>
      <c r="E14">
        <v>3</v>
      </c>
      <c r="F14">
        <v>4</v>
      </c>
      <c r="G14" s="55">
        <v>480.27461290399998</v>
      </c>
      <c r="H14">
        <f t="shared" si="0"/>
        <v>8.0045768817333336</v>
      </c>
      <c r="I14">
        <v>0</v>
      </c>
      <c r="J14">
        <v>8</v>
      </c>
      <c r="K14">
        <v>0</v>
      </c>
      <c r="L14" s="55">
        <v>70.960330009499998</v>
      </c>
    </row>
    <row r="15" spans="1:12">
      <c r="A15">
        <v>10</v>
      </c>
      <c r="B15">
        <v>8</v>
      </c>
      <c r="C15">
        <v>45</v>
      </c>
      <c r="D15">
        <v>4</v>
      </c>
      <c r="E15">
        <v>3</v>
      </c>
      <c r="F15">
        <v>4</v>
      </c>
      <c r="G15" s="55">
        <v>479.08119893100002</v>
      </c>
      <c r="H15">
        <f t="shared" si="0"/>
        <v>7.9846866488500003</v>
      </c>
      <c r="I15">
        <v>0</v>
      </c>
      <c r="J15">
        <v>8</v>
      </c>
      <c r="K15">
        <v>0</v>
      </c>
      <c r="L15" s="55">
        <v>71.1487429142</v>
      </c>
    </row>
    <row r="16" spans="1:12">
      <c r="A16">
        <v>11</v>
      </c>
      <c r="B16">
        <v>8</v>
      </c>
      <c r="C16">
        <v>45</v>
      </c>
      <c r="D16">
        <v>4</v>
      </c>
      <c r="E16">
        <v>3</v>
      </c>
      <c r="F16">
        <v>4</v>
      </c>
      <c r="G16" s="55">
        <v>489.38901710499999</v>
      </c>
      <c r="H16">
        <f t="shared" si="0"/>
        <v>8.1564836184166669</v>
      </c>
      <c r="I16">
        <v>0</v>
      </c>
      <c r="J16">
        <v>8</v>
      </c>
      <c r="K16">
        <v>0</v>
      </c>
      <c r="L16" s="55">
        <v>71.148742913999996</v>
      </c>
    </row>
  </sheetData>
  <phoneticPr fontId="1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I12"/>
  <sheetViews>
    <sheetView workbookViewId="0">
      <selection activeCell="C9" sqref="C9"/>
      <pivotSelection pane="bottomRight" extendable="1" activeRow="8" activeCol="2" previousRow="8" previousCol="2" click="1" r:id="rId1">
        <pivotArea type="data" outline="0" fieldPosition="0">
          <references count="2">
            <reference field="0" count="1" selected="0">
              <x v="4"/>
            </reference>
            <reference field="2" count="1" selected="0">
              <x v="1"/>
            </reference>
          </references>
        </pivotArea>
      </pivotSelection>
    </sheetView>
  </sheetViews>
  <sheetFormatPr baseColWidth="10" defaultRowHeight="13"/>
  <cols>
    <col min="1" max="1" width="22.28515625" bestFit="1" customWidth="1"/>
    <col min="2" max="8" width="16.85546875" bestFit="1" customWidth="1"/>
    <col min="9" max="9" width="12.85546875" bestFit="1" customWidth="1"/>
  </cols>
  <sheetData>
    <row r="3" spans="1:9">
      <c r="A3" s="10" t="s">
        <v>96</v>
      </c>
      <c r="B3" s="11" t="s">
        <v>97</v>
      </c>
      <c r="C3" s="12"/>
      <c r="D3" s="12"/>
      <c r="E3" s="12"/>
      <c r="F3" s="12"/>
      <c r="G3" s="12"/>
      <c r="H3" s="12"/>
      <c r="I3" s="13"/>
    </row>
    <row r="4" spans="1:9">
      <c r="A4" s="11" t="s">
        <v>98</v>
      </c>
      <c r="B4" s="10">
        <v>1</v>
      </c>
      <c r="C4" s="12">
        <v>2</v>
      </c>
      <c r="D4" s="12">
        <v>4</v>
      </c>
      <c r="E4" s="12">
        <v>8</v>
      </c>
      <c r="F4" s="12">
        <v>16</v>
      </c>
      <c r="G4" s="12">
        <v>30</v>
      </c>
      <c r="H4" s="12">
        <v>32</v>
      </c>
      <c r="I4" s="14" t="s">
        <v>99</v>
      </c>
    </row>
    <row r="5" spans="1:9">
      <c r="A5" s="10" t="s">
        <v>100</v>
      </c>
      <c r="B5" s="15"/>
      <c r="C5" s="16"/>
      <c r="D5" s="16"/>
      <c r="E5" s="16">
        <v>179.118618</v>
      </c>
      <c r="F5" s="16"/>
      <c r="G5" s="16"/>
      <c r="H5" s="16"/>
      <c r="I5" s="17">
        <v>179.118618</v>
      </c>
    </row>
    <row r="6" spans="1:9">
      <c r="A6" s="18" t="s">
        <v>101</v>
      </c>
      <c r="B6" s="19"/>
      <c r="C6" s="20">
        <v>551.49323300000003</v>
      </c>
      <c r="D6" s="20"/>
      <c r="E6" s="20"/>
      <c r="F6" s="20"/>
      <c r="G6" s="20"/>
      <c r="H6" s="20"/>
      <c r="I6" s="21">
        <v>551.49323300000003</v>
      </c>
    </row>
    <row r="7" spans="1:9">
      <c r="A7" s="18" t="s">
        <v>75</v>
      </c>
      <c r="B7" s="19"/>
      <c r="C7" s="20"/>
      <c r="D7" s="20"/>
      <c r="E7" s="20">
        <v>115.13395024999998</v>
      </c>
      <c r="F7" s="20">
        <v>258.79481075000001</v>
      </c>
      <c r="G7" s="20"/>
      <c r="H7" s="20">
        <v>284.88949066666669</v>
      </c>
      <c r="I7" s="21">
        <v>213.67122872727271</v>
      </c>
    </row>
    <row r="8" spans="1:9">
      <c r="A8" s="18" t="s">
        <v>102</v>
      </c>
      <c r="B8" s="19">
        <v>2070.8984270000001</v>
      </c>
      <c r="C8" s="20"/>
      <c r="D8" s="20"/>
      <c r="E8" s="20"/>
      <c r="F8" s="20"/>
      <c r="G8" s="20"/>
      <c r="H8" s="20"/>
      <c r="I8" s="21">
        <v>2070.8984270000001</v>
      </c>
    </row>
    <row r="9" spans="1:9">
      <c r="A9" s="18" t="s">
        <v>103</v>
      </c>
      <c r="B9" s="19">
        <v>1095.4940549999999</v>
      </c>
      <c r="C9" s="20">
        <v>619.62699799999996</v>
      </c>
      <c r="D9" s="20">
        <v>425.80818399999998</v>
      </c>
      <c r="E9" s="20">
        <v>256.09872000000001</v>
      </c>
      <c r="F9" s="20">
        <v>197.09483</v>
      </c>
      <c r="G9" s="20">
        <v>172.19587300000001</v>
      </c>
      <c r="H9" s="20"/>
      <c r="I9" s="21">
        <v>431.02819550000004</v>
      </c>
    </row>
    <row r="10" spans="1:9">
      <c r="A10" s="18" t="s">
        <v>94</v>
      </c>
      <c r="B10" s="19"/>
      <c r="C10" s="20"/>
      <c r="D10" s="20"/>
      <c r="E10" s="20">
        <v>142.41158300000001</v>
      </c>
      <c r="F10" s="20">
        <v>88.013372000000004</v>
      </c>
      <c r="G10" s="20"/>
      <c r="H10" s="20">
        <v>118.0850085</v>
      </c>
      <c r="I10" s="21">
        <v>116.16998783333332</v>
      </c>
    </row>
    <row r="11" spans="1:9">
      <c r="A11" s="18" t="s">
        <v>92</v>
      </c>
      <c r="B11" s="19"/>
      <c r="C11" s="20"/>
      <c r="D11" s="20"/>
      <c r="E11" s="20">
        <v>122.2572365</v>
      </c>
      <c r="F11" s="20">
        <v>78.538051499999995</v>
      </c>
      <c r="G11" s="20"/>
      <c r="H11" s="20">
        <v>49.318905000000001</v>
      </c>
      <c r="I11" s="21">
        <v>83.371397666666667</v>
      </c>
    </row>
    <row r="12" spans="1:9">
      <c r="A12" s="22" t="s">
        <v>99</v>
      </c>
      <c r="B12" s="23">
        <v>1583.1962410000001</v>
      </c>
      <c r="C12" s="24">
        <v>574.20448799999997</v>
      </c>
      <c r="D12" s="24">
        <v>425.80818399999998</v>
      </c>
      <c r="E12" s="24">
        <v>152.83540890909092</v>
      </c>
      <c r="F12" s="24">
        <v>173.93076888888891</v>
      </c>
      <c r="G12" s="24">
        <v>172.19587300000001</v>
      </c>
      <c r="H12" s="24">
        <v>169.92518557142859</v>
      </c>
      <c r="I12" s="25">
        <v>295.68174011428573</v>
      </c>
    </row>
  </sheetData>
  <sheetCalcPr fullCalcOnLoad="1"/>
  <phoneticPr fontId="1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NAMD Runtimes</vt:lpstr>
      <vt:lpstr>Setup Times</vt:lpstr>
      <vt:lpstr>Adaptive</vt:lpstr>
      <vt:lpstr>Fixed</vt:lpstr>
      <vt:lpstr>Deadline</vt:lpstr>
      <vt:lpstr>Pivot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 Meier</dc:creator>
  <cp:lastModifiedBy>Torsten Meier</cp:lastModifiedBy>
  <dcterms:created xsi:type="dcterms:W3CDTF">2009-11-01T08:29:33Z</dcterms:created>
  <dcterms:modified xsi:type="dcterms:W3CDTF">2009-11-14T12:02:31Z</dcterms:modified>
</cp:coreProperties>
</file>