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100" yWindow="0" windowWidth="28640" windowHeight="16240" tabRatio="500"/>
  </bookViews>
  <sheets>
    <sheet name="Andre Rework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" i="2" l="1"/>
  <c r="C56" i="2"/>
  <c r="B56" i="2"/>
  <c r="D35" i="2"/>
  <c r="C35" i="2"/>
  <c r="B35" i="2"/>
  <c r="D25" i="2"/>
  <c r="C25" i="2"/>
  <c r="B25" i="2"/>
  <c r="D54" i="2"/>
  <c r="C54" i="2"/>
  <c r="B54" i="2"/>
  <c r="D33" i="2"/>
  <c r="C33" i="2"/>
  <c r="B33" i="2"/>
  <c r="D23" i="2"/>
  <c r="C23" i="2"/>
  <c r="B23" i="2"/>
  <c r="G3" i="2"/>
  <c r="D3" i="2"/>
</calcChain>
</file>

<file path=xl/sharedStrings.xml><?xml version="1.0" encoding="utf-8"?>
<sst xmlns="http://schemas.openxmlformats.org/spreadsheetml/2006/main" count="113" uniqueCount="32">
  <si>
    <t>Synchronous</t>
    <phoneticPr fontId="2" type="noConversion"/>
  </si>
  <si>
    <t>Asynchronous - Centralized</t>
    <phoneticPr fontId="2" type="noConversion"/>
  </si>
  <si>
    <t>Asynchronous - Decentralized</t>
    <phoneticPr fontId="2" type="noConversion"/>
  </si>
  <si>
    <t>SE</t>
    <phoneticPr fontId="2" type="noConversion"/>
  </si>
  <si>
    <t>SE</t>
    <phoneticPr fontId="2" type="noConversion"/>
  </si>
  <si>
    <t>stddev</t>
    <phoneticPr fontId="2" type="noConversion"/>
  </si>
  <si>
    <t>tc</t>
    <phoneticPr fontId="2" type="noConversion"/>
  </si>
  <si>
    <t xml:space="preserve">Synchronous </t>
    <phoneticPr fontId="2" type="noConversion"/>
  </si>
  <si>
    <t>4(16)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</si>
  <si>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</si>
  <si>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</si>
  <si>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</si>
  <si>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>64(256)</t>
    <phoneticPr fontId="2" type="noConversion"/>
  </si>
  <si>
    <t>128(512)</t>
    <phoneticPr fontId="2" type="noConversion"/>
  </si>
  <si>
    <t>256(1024)</t>
    <phoneticPr fontId="2" type="noConversion"/>
  </si>
  <si>
    <t>4BJ/4M</t>
    <phoneticPr fontId="2" type="noConversion"/>
  </si>
  <si>
    <t>2BJ/2M</t>
    <phoneticPr fontId="2" type="noConversion"/>
  </si>
  <si>
    <t>4M,4BJ</t>
    <phoneticPr fontId="2" type="noConversion"/>
  </si>
  <si>
    <t>1M,2BJ</t>
    <phoneticPr fontId="2" type="noConversion"/>
  </si>
  <si>
    <t>1M,4BJ</t>
    <phoneticPr fontId="2" type="noConversion"/>
  </si>
  <si>
    <t>SE</t>
    <phoneticPr fontId="2" type="noConversion"/>
  </si>
  <si>
    <t>SE</t>
    <phoneticPr fontId="2" type="noConversion"/>
  </si>
  <si>
    <t>SE</t>
    <phoneticPr fontId="2" type="noConversion"/>
  </si>
  <si>
    <t>2M,4BJ</t>
    <phoneticPr fontId="2" type="noConversion"/>
  </si>
  <si>
    <t>4M/4BJ</t>
    <phoneticPr fontId="2" type="noConversion"/>
  </si>
  <si>
    <t>8(32)</t>
    <phoneticPr fontId="2" type="noConversion"/>
  </si>
  <si>
    <t>16(64)</t>
    <phoneticPr fontId="2" type="noConversion"/>
  </si>
  <si>
    <t>32(128)</t>
    <phoneticPr fontId="2" type="noConversion"/>
  </si>
  <si>
    <t xml:space="preserve"> </t>
    <phoneticPr fontId="2" type="noConversion"/>
  </si>
  <si>
    <t>Synchronous</t>
  </si>
  <si>
    <t>1M/1BJ</t>
  </si>
  <si>
    <t>2M/2BJ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</si>
</sst>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16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Rework'!$A$3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diamond"/>
            <c:size val="7"/>
          </c:marker>
          <c:trendline>
            <c:spPr>
              <a:ln>
                <a:bevel/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Rework'!$B$10:$H$10</c:f>
                <c:numCache>
                  <c:formatCode>General</c:formatCode>
                  <c:ptCount val="7"/>
                  <c:pt idx="0">
                    <c:v>8.81</c:v>
                  </c:pt>
                  <c:pt idx="1">
                    <c:v>11.2</c:v>
                  </c:pt>
                  <c:pt idx="2">
                    <c:v>17.0</c:v>
                  </c:pt>
                  <c:pt idx="3">
                    <c:v>34.0</c:v>
                  </c:pt>
                  <c:pt idx="4">
                    <c:v>52.0</c:v>
                  </c:pt>
                  <c:pt idx="5">
                    <c:v>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Rework'!$B$3:$H$3</c:f>
              <c:numCache>
                <c:formatCode>General</c:formatCode>
                <c:ptCount val="7"/>
                <c:pt idx="0">
                  <c:v>624.0</c:v>
                </c:pt>
                <c:pt idx="1">
                  <c:v>685.0</c:v>
                </c:pt>
                <c:pt idx="2">
                  <c:v>802.0</c:v>
                </c:pt>
                <c:pt idx="3">
                  <c:v>1023.0</c:v>
                </c:pt>
                <c:pt idx="4">
                  <c:v>1389.0</c:v>
                </c:pt>
                <c:pt idx="5">
                  <c:v>1949.0</c:v>
                </c:pt>
                <c:pt idx="6">
                  <c:v>3906.0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Rework'!$A$4</c:f>
              <c:strCache>
                <c:ptCount val="1"/>
                <c:pt idx="0">
                  <c:v>Asynchronous - 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plus>
            <c:minus>
              <c:numRef>
                <c:f>'Andre Rework'!$B$11:$H$11</c:f>
                <c:numCache>
                  <c:formatCode>General</c:formatCode>
                  <c:ptCount val="7"/>
                  <c:pt idx="0">
                    <c:v>11.1</c:v>
                  </c:pt>
                  <c:pt idx="1">
                    <c:v>3.23</c:v>
                  </c:pt>
                  <c:pt idx="2">
                    <c:v>16.36</c:v>
                  </c:pt>
                  <c:pt idx="3">
                    <c:v>13.4</c:v>
                  </c:pt>
                  <c:pt idx="4">
                    <c:v>19.2</c:v>
                  </c:pt>
                  <c:pt idx="5">
                    <c:v>50.0</c:v>
                  </c:pt>
                  <c:pt idx="6">
                    <c:v>50.0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Rework'!$B$4:$H$4</c:f>
              <c:numCache>
                <c:formatCode>General</c:formatCode>
                <c:ptCount val="7"/>
                <c:pt idx="0">
                  <c:v>628.6</c:v>
                </c:pt>
                <c:pt idx="1">
                  <c:v>630.0</c:v>
                </c:pt>
                <c:pt idx="2">
                  <c:v>701.83</c:v>
                </c:pt>
                <c:pt idx="3">
                  <c:v>804.0</c:v>
                </c:pt>
                <c:pt idx="4">
                  <c:v>1097.0</c:v>
                </c:pt>
                <c:pt idx="5">
                  <c:v>1393.0</c:v>
                </c:pt>
                <c:pt idx="6">
                  <c:v>2411.0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Rework'!$A$5</c:f>
              <c:strCache>
                <c:ptCount val="1"/>
                <c:pt idx="0">
                  <c:v>Asynchronous - Decentralized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plus>
            <c:minus>
              <c:numRef>
                <c:f>'Andre Rework'!$B$12:$H$12</c:f>
                <c:numCache>
                  <c:formatCode>General</c:formatCode>
                  <c:ptCount val="7"/>
                  <c:pt idx="0">
                    <c:v>5.97</c:v>
                  </c:pt>
                  <c:pt idx="1">
                    <c:v>6.14</c:v>
                  </c:pt>
                  <c:pt idx="2">
                    <c:v>23.0</c:v>
                  </c:pt>
                  <c:pt idx="3">
                    <c:v>2.4</c:v>
                  </c:pt>
                  <c:pt idx="4">
                    <c:v>0.72</c:v>
                  </c:pt>
                  <c:pt idx="5">
                    <c:v>8.5</c:v>
                  </c:pt>
                  <c:pt idx="6">
                    <c:v>25.4</c:v>
                  </c:pt>
                </c:numCache>
              </c:numRef>
            </c:minus>
          </c:errBars>
          <c:cat>
            <c:strRef>
              <c:f>'Andre Rework'!$B$2:$H$2</c:f>
              <c:strCache>
                <c:ptCount val="7"/>
                <c:pt idx="0">
                  <c:v>4(16)</c:v>
                </c:pt>
                <c:pt idx="1">
                  <c:v>8(32)</c:v>
                </c:pt>
                <c:pt idx="2">
                  <c:v>16(64)</c:v>
                </c:pt>
                <c:pt idx="3">
                  <c:v>32(128)</c:v>
                </c:pt>
                <c:pt idx="4">
                  <c:v>64(256)</c:v>
                </c:pt>
                <c:pt idx="5">
                  <c:v>128(512)</c:v>
                </c:pt>
                <c:pt idx="6">
                  <c:v>256(1024)</c:v>
                </c:pt>
              </c:strCache>
            </c:strRef>
          </c:cat>
          <c:val>
            <c:numRef>
              <c:f>'Andre Rework'!$B$5:$H$5</c:f>
              <c:numCache>
                <c:formatCode>General</c:formatCode>
                <c:ptCount val="7"/>
                <c:pt idx="0">
                  <c:v>588.9</c:v>
                </c:pt>
                <c:pt idx="1">
                  <c:v>609.0</c:v>
                </c:pt>
                <c:pt idx="2">
                  <c:v>622.0</c:v>
                </c:pt>
                <c:pt idx="3">
                  <c:v>641.0</c:v>
                </c:pt>
                <c:pt idx="4">
                  <c:v>659.0</c:v>
                </c:pt>
                <c:pt idx="5">
                  <c:v>717.0</c:v>
                </c:pt>
                <c:pt idx="6">
                  <c:v>792.0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21560"/>
        <c:axId val="684752184"/>
      </c:lineChart>
      <c:catAx>
        <c:axId val="15452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en-US" sz="2000"/>
                  <a:t>Number of Replicas(Number of Exchanges)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684752184"/>
        <c:crosses val="autoZero"/>
        <c:auto val="1"/>
        <c:lblAlgn val="ctr"/>
        <c:lblOffset val="100"/>
        <c:noMultiLvlLbl val="0"/>
      </c:catAx>
      <c:valAx>
        <c:axId val="684752184"/>
        <c:scaling>
          <c:orientation val="minMax"/>
          <c:min val="50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de-DE" sz="2000"/>
                </a:pPr>
                <a:r>
                  <a:rPr lang="de-DE" sz="2000"/>
                  <a:t>Runtime (in 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de-DE" sz="2000"/>
            </a:pPr>
            <a:endParaRPr lang="en-US"/>
          </a:p>
        </c:txPr>
        <c:crossAx val="1545215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de-DE" sz="2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4BJ/4M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Rework'!$A$105</c:f>
              <c:strCache>
                <c:ptCount val="1"/>
                <c:pt idx="0">
                  <c:v>Synchronous </c:v>
                </c:pt>
              </c:strCache>
            </c:strRef>
          </c:tx>
          <c:marker>
            <c:symbol val="diamond"/>
            <c:size val="7"/>
          </c:marker>
          <c:errBars>
            <c:errDir val="y"/>
            <c:errBarType val="both"/>
            <c:errValType val="cust"/>
            <c:noEndCap val="0"/>
            <c:plus>
              <c:numRef>
                <c:f>'Andre Rework'!$B$109:$D$109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3.8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Rework'!$B$109:$D$109</c:f>
                <c:numCache>
                  <c:formatCode>General</c:formatCode>
                  <c:ptCount val="3"/>
                  <c:pt idx="0">
                    <c:v>11.0</c:v>
                  </c:pt>
                  <c:pt idx="1">
                    <c:v>3.8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Rework'!$B$104:$D$104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Rework'!$B$105:$D$105</c:f>
              <c:numCache>
                <c:formatCode>General</c:formatCode>
                <c:ptCount val="3"/>
                <c:pt idx="0">
                  <c:v>633.0</c:v>
                </c:pt>
                <c:pt idx="1">
                  <c:v>718.0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Rework'!$A$106</c:f>
              <c:strCache>
                <c:ptCount val="1"/>
                <c:pt idx="0">
                  <c:v>Asynchronous - Centralized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'Andre Rework'!$B$110:$D$110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Rework'!$B$110:$D$110</c:f>
                <c:numCache>
                  <c:formatCode>General</c:formatCode>
                  <c:ptCount val="3"/>
                  <c:pt idx="0">
                    <c:v>8.4</c:v>
                  </c:pt>
                  <c:pt idx="1">
                    <c:v>4.57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Rework'!$B$104:$D$104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Rework'!$B$106:$D$106</c:f>
              <c:numCache>
                <c:formatCode>General</c:formatCode>
                <c:ptCount val="3"/>
                <c:pt idx="0">
                  <c:v>600.0</c:v>
                </c:pt>
                <c:pt idx="1">
                  <c:v>606.0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Rework'!$A$107</c:f>
              <c:strCache>
                <c:ptCount val="1"/>
                <c:pt idx="0">
                  <c:v>Asynchronous - Decentralized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'Andre Rework'!$B$111:$D$111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Rework'!$B$111:$D$111</c:f>
                <c:numCache>
                  <c:formatCode>General</c:formatCode>
                  <c:ptCount val="3"/>
                  <c:pt idx="0">
                    <c:v>27.0</c:v>
                  </c:pt>
                  <c:pt idx="1">
                    <c:v>11.1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Rework'!$B$104:$D$104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Rework'!$B$107:$D$107</c:f>
              <c:numCache>
                <c:formatCode>General</c:formatCode>
                <c:ptCount val="3"/>
                <c:pt idx="0">
                  <c:v>568.0</c:v>
                </c:pt>
                <c:pt idx="1">
                  <c:v>594.0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142664"/>
        <c:axId val="290208312"/>
      </c:lineChart>
      <c:catAx>
        <c:axId val="68514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de-DE" sz="1400"/>
                </a:pPr>
                <a:r>
                  <a:rPr lang="en-US" sz="1400"/>
                  <a:t>Number of Replicas(Number of Exchanges)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290208312"/>
        <c:crosses val="autoZero"/>
        <c:auto val="1"/>
        <c:lblAlgn val="ctr"/>
        <c:lblOffset val="100"/>
        <c:noMultiLvlLbl val="0"/>
      </c:catAx>
      <c:valAx>
        <c:axId val="290208312"/>
        <c:scaling>
          <c:orientation val="minMax"/>
          <c:min val="500.0"/>
        </c:scaling>
        <c:delete val="0"/>
        <c:axPos val="l"/>
        <c:title>
          <c:tx>
            <c:rich>
              <a:bodyPr/>
              <a:lstStyle/>
              <a:p>
                <a:pPr>
                  <a:defRPr lang="de-DE" sz="1300"/>
                </a:pPr>
                <a:r>
                  <a:rPr lang="de-DE" sz="1300"/>
                  <a:t>Runtime (in 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de-DE" sz="1300"/>
            </a:pPr>
            <a:endParaRPr lang="en-US"/>
          </a:p>
        </c:txPr>
        <c:crossAx val="68514266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lang="de-DE"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32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Rework'!$B$131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Rework'!$B$136:$B$138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plus>
            <c:minus>
              <c:numRef>
                <c:f>'Andre Rework'!$B$136:$B$138</c:f>
                <c:numCache>
                  <c:formatCode>General</c:formatCode>
                  <c:ptCount val="3"/>
                  <c:pt idx="0">
                    <c:v>34.0</c:v>
                  </c:pt>
                  <c:pt idx="1">
                    <c:v>10.2</c:v>
                  </c:pt>
                  <c:pt idx="2">
                    <c:v>18.0</c:v>
                  </c:pt>
                </c:numCache>
              </c:numRef>
            </c:minus>
          </c:errBars>
          <c:cat>
            <c:strRef>
              <c:f>'Andre Rework'!$A$132:$A$134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Rework'!$B$132:$B$134</c:f>
              <c:numCache>
                <c:formatCode>General</c:formatCode>
                <c:ptCount val="3"/>
                <c:pt idx="0">
                  <c:v>1023.0</c:v>
                </c:pt>
                <c:pt idx="1">
                  <c:v>865.0</c:v>
                </c:pt>
                <c:pt idx="2">
                  <c:v>879.0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Rework'!$C$131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Rework'!$C$136:$C$138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plus>
            <c:minus>
              <c:numRef>
                <c:f>'Andre Rework'!$C$136:$C$138</c:f>
                <c:numCache>
                  <c:formatCode>General</c:formatCode>
                  <c:ptCount val="3"/>
                  <c:pt idx="0">
                    <c:v>13.4</c:v>
                  </c:pt>
                  <c:pt idx="1">
                    <c:v>27.0</c:v>
                  </c:pt>
                  <c:pt idx="2">
                    <c:v>2.0</c:v>
                  </c:pt>
                </c:numCache>
              </c:numRef>
            </c:minus>
          </c:errBars>
          <c:cat>
            <c:strRef>
              <c:f>'Andre Rework'!$A$132:$A$134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Rework'!$C$132:$C$134</c:f>
              <c:numCache>
                <c:formatCode>General</c:formatCode>
                <c:ptCount val="3"/>
                <c:pt idx="0">
                  <c:v>804.0</c:v>
                </c:pt>
                <c:pt idx="1">
                  <c:v>724.0</c:v>
                </c:pt>
                <c:pt idx="2">
                  <c:v>635.0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Rework'!$D$131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Rework'!$D$136:$D$138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plus>
            <c:minus>
              <c:numRef>
                <c:f>'Andre Rework'!$D$136:$D$138</c:f>
                <c:numCache>
                  <c:formatCode>General</c:formatCode>
                  <c:ptCount val="3"/>
                  <c:pt idx="0">
                    <c:v>2.4</c:v>
                  </c:pt>
                  <c:pt idx="1">
                    <c:v>4.22</c:v>
                  </c:pt>
                  <c:pt idx="2">
                    <c:v>8.2</c:v>
                  </c:pt>
                </c:numCache>
              </c:numRef>
            </c:minus>
          </c:errBars>
          <c:cat>
            <c:strRef>
              <c:f>'Andre Rework'!$A$132:$A$134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Rework'!$D$132:$D$134</c:f>
              <c:numCache>
                <c:formatCode>General</c:formatCode>
                <c:ptCount val="3"/>
                <c:pt idx="0">
                  <c:v>641.0</c:v>
                </c:pt>
                <c:pt idx="1">
                  <c:v>626.0</c:v>
                </c:pt>
                <c:pt idx="2">
                  <c:v>611.0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495544"/>
        <c:axId val="175803256"/>
      </c:lineChart>
      <c:catAx>
        <c:axId val="685495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803256"/>
        <c:crosses val="autoZero"/>
        <c:auto val="1"/>
        <c:lblAlgn val="ctr"/>
        <c:lblOffset val="100"/>
        <c:noMultiLvlLbl val="0"/>
      </c:catAx>
      <c:valAx>
        <c:axId val="175803256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5495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Rework'!$B$141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Rework'!$B$146:$B$148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plus>
            <c:minus>
              <c:numRef>
                <c:f>'Andre Rework'!$B$146:$B$148</c:f>
                <c:numCache>
                  <c:formatCode>General</c:formatCode>
                  <c:ptCount val="3"/>
                  <c:pt idx="0">
                    <c:v>17.0</c:v>
                  </c:pt>
                  <c:pt idx="1">
                    <c:v>24.0</c:v>
                  </c:pt>
                  <c:pt idx="2">
                    <c:v>3.8</c:v>
                  </c:pt>
                </c:numCache>
              </c:numRef>
            </c:minus>
          </c:errBars>
          <c:cat>
            <c:strRef>
              <c:f>'Andre Rework'!$A$142:$A$144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Rework'!$B$142:$B$144</c:f>
              <c:numCache>
                <c:formatCode>General</c:formatCode>
                <c:ptCount val="3"/>
                <c:pt idx="0">
                  <c:v>802.0</c:v>
                </c:pt>
                <c:pt idx="1">
                  <c:v>754.0</c:v>
                </c:pt>
                <c:pt idx="2">
                  <c:v>718.6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Rework'!$C$141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Rework'!$C$146:$C$148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plus>
            <c:minus>
              <c:numRef>
                <c:f>'Andre Rework'!$C$146:$C$148</c:f>
                <c:numCache>
                  <c:formatCode>General</c:formatCode>
                  <c:ptCount val="3"/>
                  <c:pt idx="0">
                    <c:v>16.0</c:v>
                  </c:pt>
                  <c:pt idx="1">
                    <c:v>4.6</c:v>
                  </c:pt>
                  <c:pt idx="2">
                    <c:v>4.57</c:v>
                  </c:pt>
                </c:numCache>
              </c:numRef>
            </c:minus>
          </c:errBars>
          <c:cat>
            <c:strRef>
              <c:f>'Andre Rework'!$A$142:$A$144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Rework'!$C$142:$C$144</c:f>
              <c:numCache>
                <c:formatCode>General</c:formatCode>
                <c:ptCount val="3"/>
                <c:pt idx="0">
                  <c:v>701.0</c:v>
                </c:pt>
                <c:pt idx="1">
                  <c:v>652.0</c:v>
                </c:pt>
                <c:pt idx="2">
                  <c:v>606.0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Rework'!$D$141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Rework'!$D$146:$D$148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plus>
            <c:minus>
              <c:numRef>
                <c:f>'Andre Rework'!$D$146:$D$148</c:f>
                <c:numCache>
                  <c:formatCode>General</c:formatCode>
                  <c:ptCount val="3"/>
                  <c:pt idx="0">
                    <c:v>23.0</c:v>
                  </c:pt>
                  <c:pt idx="1">
                    <c:v>10.0</c:v>
                  </c:pt>
                  <c:pt idx="2">
                    <c:v>11.0</c:v>
                  </c:pt>
                </c:numCache>
              </c:numRef>
            </c:minus>
          </c:errBars>
          <c:cat>
            <c:strRef>
              <c:f>'Andre Rework'!$A$142:$A$144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Rework'!$D$142:$D$144</c:f>
              <c:numCache>
                <c:formatCode>General</c:formatCode>
                <c:ptCount val="3"/>
                <c:pt idx="0">
                  <c:v>622.0</c:v>
                </c:pt>
                <c:pt idx="1">
                  <c:v>621.0</c:v>
                </c:pt>
                <c:pt idx="2">
                  <c:v>594.0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2056"/>
        <c:axId val="146397464"/>
      </c:lineChart>
      <c:catAx>
        <c:axId val="177192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97464"/>
        <c:crosses val="autoZero"/>
        <c:auto val="1"/>
        <c:lblAlgn val="ctr"/>
        <c:lblOffset val="100"/>
        <c:noMultiLvlLbl val="0"/>
      </c:catAx>
      <c:valAx>
        <c:axId val="146397464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192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 replicas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Rework'!$B$150</c:f>
              <c:strCache>
                <c:ptCount val="1"/>
                <c:pt idx="0">
                  <c:v>Synchronous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Rework'!$B$155:$B$157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Rework'!$B$155:$B$157</c:f>
                <c:numCache>
                  <c:formatCode>General</c:formatCode>
                  <c:ptCount val="3"/>
                  <c:pt idx="0">
                    <c:v>11.2</c:v>
                  </c:pt>
                  <c:pt idx="1">
                    <c:v>3.13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Rework'!$A$151:$A$153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Rework'!$B$151:$B$153</c:f>
              <c:numCache>
                <c:formatCode>General</c:formatCode>
                <c:ptCount val="3"/>
                <c:pt idx="0">
                  <c:v>685.0</c:v>
                </c:pt>
                <c:pt idx="1">
                  <c:v>651.0</c:v>
                </c:pt>
                <c:pt idx="2">
                  <c:v>633.0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Rework'!$C$150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Rework'!$C$155:$C$157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plus>
            <c:minus>
              <c:numRef>
                <c:f>'Andre Rework'!$C$155:$C$157</c:f>
                <c:numCache>
                  <c:formatCode>General</c:formatCode>
                  <c:ptCount val="3"/>
                  <c:pt idx="0">
                    <c:v>3.23</c:v>
                  </c:pt>
                  <c:pt idx="1">
                    <c:v>5.5</c:v>
                  </c:pt>
                  <c:pt idx="2">
                    <c:v>8.4</c:v>
                  </c:pt>
                </c:numCache>
              </c:numRef>
            </c:minus>
          </c:errBars>
          <c:cat>
            <c:strRef>
              <c:f>'Andre Rework'!$A$151:$A$153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Rework'!$C$151:$C$153</c:f>
              <c:numCache>
                <c:formatCode>General</c:formatCode>
                <c:ptCount val="3"/>
                <c:pt idx="0">
                  <c:v>630.0</c:v>
                </c:pt>
                <c:pt idx="1">
                  <c:v>632.0</c:v>
                </c:pt>
                <c:pt idx="2">
                  <c:v>600.0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Rework'!$D$150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Rework'!$D$155:$D$157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Rework'!$D$155:$D$157</c:f>
                <c:numCache>
                  <c:formatCode>General</c:formatCode>
                  <c:ptCount val="3"/>
                  <c:pt idx="0">
                    <c:v>6.0</c:v>
                  </c:pt>
                  <c:pt idx="1">
                    <c:v>7.0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Rework'!$A$151:$A$153</c:f>
              <c:strCache>
                <c:ptCount val="3"/>
                <c:pt idx="0">
                  <c:v>1M/1BJ</c:v>
                </c:pt>
                <c:pt idx="1">
                  <c:v>2M/2BJ</c:v>
                </c:pt>
                <c:pt idx="2">
                  <c:v>4M/4BJ</c:v>
                </c:pt>
              </c:strCache>
            </c:strRef>
          </c:cat>
          <c:val>
            <c:numRef>
              <c:f>'Andre Rework'!$D$151:$D$153</c:f>
              <c:numCache>
                <c:formatCode>General</c:formatCode>
                <c:ptCount val="3"/>
                <c:pt idx="0">
                  <c:v>609.0</c:v>
                </c:pt>
                <c:pt idx="1">
                  <c:v>601.0</c:v>
                </c:pt>
                <c:pt idx="2">
                  <c:v>568.0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904552"/>
        <c:axId val="146389912"/>
      </c:lineChart>
      <c:catAx>
        <c:axId val="28990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89912"/>
        <c:crosses val="autoZero"/>
        <c:auto val="1"/>
        <c:lblAlgn val="ctr"/>
        <c:lblOffset val="100"/>
        <c:noMultiLvlLbl val="0"/>
      </c:catAx>
      <c:valAx>
        <c:axId val="146389912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90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2BJ/2M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 Rework'!$A$82</c:f>
              <c:strCache>
                <c:ptCount val="1"/>
                <c:pt idx="0">
                  <c:v>Synchronous 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Rework'!$B$86:$D$86</c:f>
                <c:numCache>
                  <c:formatCode>General</c:formatCode>
                  <c:ptCount val="3"/>
                  <c:pt idx="0">
                    <c:v>3.0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plus>
            <c:minus>
              <c:numRef>
                <c:f>'Andre Rework'!$B$86:$D$86</c:f>
                <c:numCache>
                  <c:formatCode>General</c:formatCode>
                  <c:ptCount val="3"/>
                  <c:pt idx="0">
                    <c:v>3.0</c:v>
                  </c:pt>
                  <c:pt idx="1">
                    <c:v>24.0</c:v>
                  </c:pt>
                  <c:pt idx="2">
                    <c:v>10.0</c:v>
                  </c:pt>
                </c:numCache>
              </c:numRef>
            </c:minus>
          </c:errBars>
          <c:cat>
            <c:strRef>
              <c:f>'Andre Rework'!$B$81:$D$81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Rework'!$B$82:$D$82</c:f>
              <c:numCache>
                <c:formatCode>General</c:formatCode>
                <c:ptCount val="3"/>
                <c:pt idx="0">
                  <c:v>651.0</c:v>
                </c:pt>
                <c:pt idx="1">
                  <c:v>754.0</c:v>
                </c:pt>
                <c:pt idx="2">
                  <c:v>865.0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'Andre Rework'!$A$83</c:f>
              <c:strCache>
                <c:ptCount val="1"/>
                <c:pt idx="0">
                  <c:v>Asynchronous - 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Rework'!$B$87:$D$87</c:f>
                <c:numCache>
                  <c:formatCode>General</c:formatCode>
                  <c:ptCount val="3"/>
                  <c:pt idx="0">
                    <c:v>5.5</c:v>
                  </c:pt>
                  <c:pt idx="1">
                    <c:v>5.0</c:v>
                  </c:pt>
                  <c:pt idx="2">
                    <c:v>27.0</c:v>
                  </c:pt>
                </c:numCache>
              </c:numRef>
            </c:plus>
            <c:minus>
              <c:numRef>
                <c:f>'Andre Rework'!$B$87:$D$87</c:f>
                <c:numCache>
                  <c:formatCode>General</c:formatCode>
                  <c:ptCount val="3"/>
                  <c:pt idx="0">
                    <c:v>5.5</c:v>
                  </c:pt>
                  <c:pt idx="1">
                    <c:v>5.0</c:v>
                  </c:pt>
                  <c:pt idx="2">
                    <c:v>27.0</c:v>
                  </c:pt>
                </c:numCache>
              </c:numRef>
            </c:minus>
          </c:errBars>
          <c:cat>
            <c:strRef>
              <c:f>'Andre Rework'!$B$81:$D$81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Rework'!$B$83:$D$83</c:f>
              <c:numCache>
                <c:formatCode>General</c:formatCode>
                <c:ptCount val="3"/>
                <c:pt idx="0">
                  <c:v>632.0</c:v>
                </c:pt>
                <c:pt idx="1">
                  <c:v>652.0</c:v>
                </c:pt>
                <c:pt idx="2">
                  <c:v>724.0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'Andre Rework'!$A$84</c:f>
              <c:strCache>
                <c:ptCount val="1"/>
                <c:pt idx="0">
                  <c:v>Asynchronous - Decentralized</c:v>
                </c:pt>
              </c:strCache>
            </c:strRef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'Andre Rework'!$B$88:$D$88</c:f>
                <c:numCache>
                  <c:formatCode>General</c:formatCode>
                  <c:ptCount val="3"/>
                  <c:pt idx="0">
                    <c:v>6.99</c:v>
                  </c:pt>
                  <c:pt idx="1">
                    <c:v>10.79</c:v>
                  </c:pt>
                  <c:pt idx="2">
                    <c:v>4.0</c:v>
                  </c:pt>
                </c:numCache>
              </c:numRef>
            </c:plus>
            <c:minus>
              <c:numRef>
                <c:f>'Andre Rework'!$B$88:$D$88</c:f>
                <c:numCache>
                  <c:formatCode>General</c:formatCode>
                  <c:ptCount val="3"/>
                  <c:pt idx="0">
                    <c:v>6.99</c:v>
                  </c:pt>
                  <c:pt idx="1">
                    <c:v>10.79</c:v>
                  </c:pt>
                  <c:pt idx="2">
                    <c:v>4.0</c:v>
                  </c:pt>
                </c:numCache>
              </c:numRef>
            </c:minus>
          </c:errBars>
          <c:cat>
            <c:strRef>
              <c:f>'Andre Rework'!$B$81:$D$81</c:f>
              <c:strCache>
                <c:ptCount val="3"/>
                <c:pt idx="0">
                  <c:v>8(32)</c:v>
                </c:pt>
                <c:pt idx="1">
                  <c:v>16(64)</c:v>
                </c:pt>
                <c:pt idx="2">
                  <c:v>32(128)</c:v>
                </c:pt>
              </c:strCache>
            </c:strRef>
          </c:cat>
          <c:val>
            <c:numRef>
              <c:f>'Andre Rework'!$B$84:$D$84</c:f>
              <c:numCache>
                <c:formatCode>General</c:formatCode>
                <c:ptCount val="3"/>
                <c:pt idx="0">
                  <c:v>601.0</c:v>
                </c:pt>
                <c:pt idx="1">
                  <c:v>621.0</c:v>
                </c:pt>
                <c:pt idx="2">
                  <c:v>626.0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79800"/>
        <c:axId val="146281208"/>
      </c:lineChart>
      <c:catAx>
        <c:axId val="14627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replicas</a:t>
                </a:r>
                <a:r>
                  <a:rPr lang="en-US" baseline="0"/>
                  <a:t> (exchanges)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46281208"/>
        <c:crosses val="autoZero"/>
        <c:auto val="1"/>
        <c:lblAlgn val="ctr"/>
        <c:lblOffset val="100"/>
        <c:noMultiLvlLbl val="0"/>
      </c:catAx>
      <c:valAx>
        <c:axId val="146281208"/>
        <c:scaling>
          <c:orientation val="minMax"/>
          <c:min val="5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279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114300</xdr:rowOff>
    </xdr:from>
    <xdr:to>
      <xdr:col>21</xdr:col>
      <xdr:colOff>266700</xdr:colOff>
      <xdr:row>48</xdr:row>
      <xdr:rowOff>25400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812800</xdr:colOff>
      <xdr:row>108</xdr:row>
      <xdr:rowOff>114300</xdr:rowOff>
    </xdr:from>
    <xdr:to>
      <xdr:col>19</xdr:col>
      <xdr:colOff>698500</xdr:colOff>
      <xdr:row>141</xdr:row>
      <xdr:rowOff>25400</xdr:rowOff>
    </xdr:to>
    <xdr:graphicFrame macro="">
      <xdr:nvGraphicFramePr>
        <xdr:cNvPr id="11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698500</xdr:colOff>
      <xdr:row>123</xdr:row>
      <xdr:rowOff>44450</xdr:rowOff>
    </xdr:from>
    <xdr:to>
      <xdr:col>11</xdr:col>
      <xdr:colOff>482600</xdr:colOff>
      <xdr:row>146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800100</xdr:colOff>
      <xdr:row>147</xdr:row>
      <xdr:rowOff>6350</xdr:rowOff>
    </xdr:from>
    <xdr:to>
      <xdr:col>11</xdr:col>
      <xdr:colOff>330200</xdr:colOff>
      <xdr:row>165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762000</xdr:colOff>
      <xdr:row>142</xdr:row>
      <xdr:rowOff>158750</xdr:rowOff>
    </xdr:from>
    <xdr:to>
      <xdr:col>17</xdr:col>
      <xdr:colOff>254000</xdr:colOff>
      <xdr:row>164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419100</xdr:colOff>
      <xdr:row>73</xdr:row>
      <xdr:rowOff>82550</xdr:rowOff>
    </xdr:from>
    <xdr:to>
      <xdr:col>13</xdr:col>
      <xdr:colOff>76200</xdr:colOff>
      <xdr:row>107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F66" workbookViewId="0">
      <selection activeCell="Q80" sqref="Q80"/>
    </sheetView>
  </sheetViews>
  <sheetFormatPr baseColWidth="10" defaultRowHeight="13" x14ac:dyDescent="0"/>
  <cols>
    <col min="2" max="2" width="16.42578125" bestFit="1" customWidth="1"/>
    <col min="5" max="5" width="12" bestFit="1" customWidth="1"/>
  </cols>
  <sheetData>
    <row r="1" spans="1:8">
      <c r="A1" t="s">
        <v>6</v>
      </c>
    </row>
    <row r="2" spans="1:8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t="s">
        <v>0</v>
      </c>
      <c r="B3">
        <v>624</v>
      </c>
      <c r="C3">
        <v>685</v>
      </c>
      <c r="D3">
        <f>907-105</f>
        <v>802</v>
      </c>
      <c r="E3">
        <v>1023</v>
      </c>
      <c r="F3">
        <v>1389</v>
      </c>
      <c r="G3">
        <f>2845-896</f>
        <v>1949</v>
      </c>
      <c r="H3">
        <v>3906</v>
      </c>
    </row>
    <row r="4" spans="1:8">
      <c r="A4" t="s">
        <v>1</v>
      </c>
      <c r="B4">
        <v>628.6</v>
      </c>
      <c r="C4">
        <v>630</v>
      </c>
      <c r="D4">
        <v>701.83</v>
      </c>
      <c r="E4">
        <v>804</v>
      </c>
      <c r="F4">
        <v>1097</v>
      </c>
      <c r="G4">
        <v>1393</v>
      </c>
      <c r="H4">
        <v>2411</v>
      </c>
    </row>
    <row r="5" spans="1:8">
      <c r="A5" t="s">
        <v>2</v>
      </c>
      <c r="B5">
        <v>588.9</v>
      </c>
      <c r="C5">
        <v>609</v>
      </c>
      <c r="D5">
        <v>622</v>
      </c>
      <c r="E5">
        <v>641</v>
      </c>
      <c r="F5">
        <v>659</v>
      </c>
      <c r="G5">
        <v>717</v>
      </c>
      <c r="H5">
        <v>792</v>
      </c>
    </row>
    <row r="8" spans="1:8">
      <c r="A8" t="s">
        <v>5</v>
      </c>
    </row>
    <row r="9" spans="1:8">
      <c r="B9" t="s">
        <v>4</v>
      </c>
      <c r="C9" t="s">
        <v>3</v>
      </c>
      <c r="D9" t="s">
        <v>3</v>
      </c>
      <c r="E9" t="s">
        <v>4</v>
      </c>
      <c r="F9" t="s">
        <v>20</v>
      </c>
      <c r="G9" t="s">
        <v>20</v>
      </c>
      <c r="H9" t="s">
        <v>20</v>
      </c>
    </row>
    <row r="10" spans="1:8">
      <c r="A10" t="s">
        <v>0</v>
      </c>
      <c r="B10">
        <v>8.81</v>
      </c>
      <c r="C10">
        <v>11.2</v>
      </c>
      <c r="D10">
        <v>17</v>
      </c>
      <c r="E10">
        <v>34</v>
      </c>
      <c r="F10">
        <v>52</v>
      </c>
      <c r="G10">
        <v>0</v>
      </c>
      <c r="H10">
        <v>50</v>
      </c>
    </row>
    <row r="11" spans="1:8">
      <c r="A11" t="s">
        <v>1</v>
      </c>
      <c r="B11">
        <v>11.1</v>
      </c>
      <c r="C11">
        <v>3.23</v>
      </c>
      <c r="D11">
        <v>16.36</v>
      </c>
      <c r="E11">
        <v>13.4</v>
      </c>
      <c r="F11">
        <v>19.2</v>
      </c>
      <c r="G11">
        <v>50</v>
      </c>
      <c r="H11">
        <v>50</v>
      </c>
    </row>
    <row r="12" spans="1:8">
      <c r="A12" t="s">
        <v>2</v>
      </c>
      <c r="B12">
        <v>5.97</v>
      </c>
      <c r="C12">
        <v>6.14</v>
      </c>
      <c r="D12">
        <v>23</v>
      </c>
      <c r="E12">
        <v>2.4</v>
      </c>
      <c r="F12">
        <v>0.72</v>
      </c>
      <c r="G12">
        <v>8.5</v>
      </c>
      <c r="H12">
        <v>25.4</v>
      </c>
    </row>
    <row r="21" spans="1:5">
      <c r="A21" t="s">
        <v>18</v>
      </c>
    </row>
    <row r="22" spans="1:5">
      <c r="B22" s="1" t="s">
        <v>9</v>
      </c>
      <c r="C22" s="1" t="s">
        <v>10</v>
      </c>
      <c r="D22" s="1" t="s">
        <v>11</v>
      </c>
    </row>
    <row r="23" spans="1:5">
      <c r="A23" t="s">
        <v>7</v>
      </c>
      <c r="B23">
        <f>685-0.3*4*8-1.3*4*8</f>
        <v>633.79999999999995</v>
      </c>
      <c r="C23">
        <f>802-0.3*8*8-1.3*8*8</f>
        <v>699.59999999999991</v>
      </c>
      <c r="D23">
        <f>1023-0.3*16*8-1.3*16*8</f>
        <v>818.2</v>
      </c>
    </row>
    <row r="24" spans="1:5">
      <c r="A24" t="s">
        <v>1</v>
      </c>
      <c r="B24">
        <v>587.5</v>
      </c>
      <c r="C24">
        <v>613</v>
      </c>
      <c r="D24">
        <v>704</v>
      </c>
    </row>
    <row r="25" spans="1:5">
      <c r="A25" t="s">
        <v>2</v>
      </c>
      <c r="B25">
        <f>609-0.3*4</f>
        <v>607.79999999999995</v>
      </c>
      <c r="C25">
        <f>622-0.3*8</f>
        <v>619.6</v>
      </c>
      <c r="D25">
        <f>641-0.3*16</f>
        <v>636.20000000000005</v>
      </c>
    </row>
    <row r="26" spans="1:5">
      <c r="B26" t="s">
        <v>21</v>
      </c>
      <c r="C26" t="s">
        <v>22</v>
      </c>
      <c r="D26" t="s">
        <v>20</v>
      </c>
    </row>
    <row r="27" spans="1:5">
      <c r="B27">
        <v>11.2</v>
      </c>
      <c r="C27">
        <v>17</v>
      </c>
      <c r="D27">
        <v>34</v>
      </c>
    </row>
    <row r="28" spans="1:5">
      <c r="B28">
        <v>0.35</v>
      </c>
      <c r="C28">
        <v>1</v>
      </c>
      <c r="D28">
        <v>45</v>
      </c>
    </row>
    <row r="29" spans="1:5">
      <c r="B29">
        <v>6</v>
      </c>
      <c r="C29">
        <v>23</v>
      </c>
      <c r="D29">
        <v>2.4</v>
      </c>
    </row>
    <row r="30" spans="1:5">
      <c r="E30" t="s">
        <v>28</v>
      </c>
    </row>
    <row r="31" spans="1:5">
      <c r="A31" t="s">
        <v>19</v>
      </c>
    </row>
    <row r="32" spans="1:5">
      <c r="B32" s="1" t="s">
        <v>9</v>
      </c>
      <c r="C32" s="1" t="s">
        <v>10</v>
      </c>
      <c r="D32" s="1" t="s">
        <v>11</v>
      </c>
    </row>
    <row r="33" spans="1:4">
      <c r="A33" t="s">
        <v>7</v>
      </c>
      <c r="B33">
        <f>685-0.3*6*8-1.3*6*8</f>
        <v>608.20000000000005</v>
      </c>
      <c r="C33">
        <f>802-0.3*12*8-1.3*12*8</f>
        <v>648.40000000000009</v>
      </c>
      <c r="D33">
        <f>1023-0.3*24*8-1.3*24*8</f>
        <v>715.8</v>
      </c>
    </row>
    <row r="34" spans="1:4">
      <c r="A34" t="s">
        <v>1</v>
      </c>
      <c r="B34">
        <v>575</v>
      </c>
      <c r="C34">
        <v>560</v>
      </c>
      <c r="D34">
        <v>633</v>
      </c>
    </row>
    <row r="35" spans="1:4">
      <c r="A35" t="s">
        <v>2</v>
      </c>
      <c r="B35">
        <f>609-0.3*6</f>
        <v>607.20000000000005</v>
      </c>
      <c r="C35">
        <f>622-0.3*12</f>
        <v>618.4</v>
      </c>
      <c r="D35">
        <f>641-0.3*24</f>
        <v>633.79999999999995</v>
      </c>
    </row>
    <row r="36" spans="1:4">
      <c r="B36" t="s">
        <v>20</v>
      </c>
      <c r="C36" t="s">
        <v>20</v>
      </c>
      <c r="D36" t="s">
        <v>20</v>
      </c>
    </row>
    <row r="37" spans="1:4">
      <c r="B37">
        <v>11.2</v>
      </c>
      <c r="C37">
        <v>17</v>
      </c>
      <c r="D37">
        <v>34</v>
      </c>
    </row>
    <row r="38" spans="1:4">
      <c r="B38">
        <v>5.6</v>
      </c>
      <c r="C38">
        <v>16.899999999999999</v>
      </c>
      <c r="D38">
        <v>14.8</v>
      </c>
    </row>
    <row r="39" spans="1:4">
      <c r="B39">
        <v>6</v>
      </c>
      <c r="C39">
        <v>23</v>
      </c>
      <c r="D39">
        <v>2.4</v>
      </c>
    </row>
    <row r="52" spans="1:4">
      <c r="A52" t="s">
        <v>23</v>
      </c>
    </row>
    <row r="53" spans="1:4">
      <c r="B53" s="1" t="s">
        <v>9</v>
      </c>
      <c r="C53" s="1" t="s">
        <v>10</v>
      </c>
      <c r="D53" s="1" t="s">
        <v>11</v>
      </c>
    </row>
    <row r="54" spans="1:4">
      <c r="A54" t="s">
        <v>7</v>
      </c>
      <c r="B54">
        <f>651-0.3*2*8-1.3*2*8</f>
        <v>625.40000000000009</v>
      </c>
      <c r="C54">
        <f>754-0.3*4*8-1.3*4*8</f>
        <v>702.8</v>
      </c>
      <c r="D54">
        <f>865-0.3*8*8-1.3*8*8</f>
        <v>762.59999999999991</v>
      </c>
    </row>
    <row r="55" spans="1:4">
      <c r="A55" t="s">
        <v>1</v>
      </c>
      <c r="B55">
        <v>567</v>
      </c>
      <c r="C55">
        <v>591</v>
      </c>
      <c r="D55">
        <v>637</v>
      </c>
    </row>
    <row r="56" spans="1:4">
      <c r="A56" t="s">
        <v>2</v>
      </c>
      <c r="B56">
        <f>607-0.3*2</f>
        <v>606.4</v>
      </c>
      <c r="C56">
        <f>635-0.3*4</f>
        <v>633.79999999999995</v>
      </c>
      <c r="D56">
        <f>626-0.3*8</f>
        <v>623.6</v>
      </c>
    </row>
    <row r="57" spans="1:4">
      <c r="B57" t="s">
        <v>20</v>
      </c>
      <c r="C57" t="s">
        <v>20</v>
      </c>
      <c r="D57" t="s">
        <v>20</v>
      </c>
    </row>
    <row r="58" spans="1:4">
      <c r="B58">
        <v>3</v>
      </c>
      <c r="C58">
        <v>24</v>
      </c>
      <c r="D58">
        <v>10</v>
      </c>
    </row>
    <row r="59" spans="1:4">
      <c r="B59">
        <v>1.7</v>
      </c>
      <c r="C59">
        <v>3.4</v>
      </c>
      <c r="D59">
        <v>2.4</v>
      </c>
    </row>
    <row r="60" spans="1:4">
      <c r="B60">
        <v>9</v>
      </c>
      <c r="C60">
        <v>3</v>
      </c>
      <c r="D60">
        <v>4</v>
      </c>
    </row>
    <row r="64" spans="1:4">
      <c r="A64" t="s">
        <v>17</v>
      </c>
    </row>
    <row r="65" spans="1:4">
      <c r="B65" s="1" t="s">
        <v>9</v>
      </c>
      <c r="C65" s="1" t="s">
        <v>10</v>
      </c>
      <c r="D65" s="1" t="s">
        <v>11</v>
      </c>
    </row>
    <row r="66" spans="1:4">
      <c r="A66" t="s">
        <v>7</v>
      </c>
      <c r="B66">
        <v>633</v>
      </c>
      <c r="C66">
        <v>718</v>
      </c>
      <c r="D66">
        <v>879</v>
      </c>
    </row>
    <row r="67" spans="1:4">
      <c r="A67" t="s">
        <v>1</v>
      </c>
      <c r="B67">
        <v>600</v>
      </c>
      <c r="C67">
        <v>660</v>
      </c>
      <c r="D67">
        <v>635</v>
      </c>
    </row>
    <row r="68" spans="1:4">
      <c r="A68" t="s">
        <v>2</v>
      </c>
      <c r="B68">
        <v>568</v>
      </c>
      <c r="C68">
        <v>641</v>
      </c>
      <c r="D68">
        <v>611</v>
      </c>
    </row>
    <row r="69" spans="1:4">
      <c r="B69" t="s">
        <v>20</v>
      </c>
      <c r="C69" t="s">
        <v>20</v>
      </c>
      <c r="D69" t="s">
        <v>20</v>
      </c>
    </row>
    <row r="70" spans="1:4">
      <c r="B70">
        <v>11</v>
      </c>
      <c r="C70">
        <v>3.8</v>
      </c>
      <c r="D70">
        <v>18</v>
      </c>
    </row>
    <row r="71" spans="1:4">
      <c r="B71">
        <v>8.4</v>
      </c>
      <c r="C71">
        <v>7.1</v>
      </c>
      <c r="D71">
        <v>2</v>
      </c>
    </row>
    <row r="72" spans="1:4">
      <c r="B72">
        <v>27</v>
      </c>
      <c r="C72">
        <v>4.5999999999999996</v>
      </c>
      <c r="D72">
        <v>8.1999999999999993</v>
      </c>
    </row>
    <row r="79" spans="1:4">
      <c r="A79" t="s">
        <v>16</v>
      </c>
    </row>
    <row r="81" spans="1:4">
      <c r="B81" s="2" t="s">
        <v>25</v>
      </c>
      <c r="C81" t="s">
        <v>26</v>
      </c>
      <c r="D81" t="s">
        <v>27</v>
      </c>
    </row>
    <row r="82" spans="1:4">
      <c r="A82" t="s">
        <v>7</v>
      </c>
      <c r="B82">
        <v>651</v>
      </c>
      <c r="C82">
        <v>754</v>
      </c>
      <c r="D82">
        <v>865</v>
      </c>
    </row>
    <row r="83" spans="1:4">
      <c r="A83" t="s">
        <v>1</v>
      </c>
      <c r="B83">
        <v>632</v>
      </c>
      <c r="C83">
        <v>652</v>
      </c>
      <c r="D83">
        <v>724</v>
      </c>
    </row>
    <row r="84" spans="1:4">
      <c r="A84" t="s">
        <v>2</v>
      </c>
      <c r="B84">
        <v>601</v>
      </c>
      <c r="C84">
        <v>621</v>
      </c>
      <c r="D84">
        <v>626</v>
      </c>
    </row>
    <row r="85" spans="1:4">
      <c r="B85" t="s">
        <v>20</v>
      </c>
      <c r="C85" t="s">
        <v>20</v>
      </c>
      <c r="D85" t="s">
        <v>20</v>
      </c>
    </row>
    <row r="86" spans="1:4">
      <c r="B86">
        <v>3</v>
      </c>
      <c r="C86">
        <v>24</v>
      </c>
      <c r="D86">
        <v>10</v>
      </c>
    </row>
    <row r="87" spans="1:4">
      <c r="B87">
        <v>5.5</v>
      </c>
      <c r="C87">
        <v>5</v>
      </c>
      <c r="D87">
        <v>27</v>
      </c>
    </row>
    <row r="88" spans="1:4">
      <c r="B88">
        <v>6.99</v>
      </c>
      <c r="C88">
        <v>10.79</v>
      </c>
      <c r="D88">
        <v>4</v>
      </c>
    </row>
    <row r="102" spans="1:4">
      <c r="A102" t="s">
        <v>15</v>
      </c>
    </row>
    <row r="104" spans="1:4">
      <c r="B104" s="2" t="s">
        <v>25</v>
      </c>
      <c r="C104" t="s">
        <v>26</v>
      </c>
      <c r="D104" t="s">
        <v>27</v>
      </c>
    </row>
    <row r="105" spans="1:4">
      <c r="A105" t="s">
        <v>7</v>
      </c>
      <c r="B105">
        <v>633</v>
      </c>
      <c r="C105">
        <v>718</v>
      </c>
      <c r="D105">
        <v>879</v>
      </c>
    </row>
    <row r="106" spans="1:4">
      <c r="A106" t="s">
        <v>1</v>
      </c>
      <c r="B106">
        <v>600</v>
      </c>
      <c r="C106">
        <v>606</v>
      </c>
      <c r="D106">
        <v>635</v>
      </c>
    </row>
    <row r="107" spans="1:4">
      <c r="A107" t="s">
        <v>2</v>
      </c>
      <c r="B107">
        <v>568</v>
      </c>
      <c r="C107">
        <v>594</v>
      </c>
      <c r="D107">
        <v>611</v>
      </c>
    </row>
    <row r="108" spans="1:4">
      <c r="B108" t="s">
        <v>20</v>
      </c>
      <c r="C108" t="s">
        <v>20</v>
      </c>
      <c r="D108" t="s">
        <v>20</v>
      </c>
    </row>
    <row r="109" spans="1:4">
      <c r="B109">
        <v>11</v>
      </c>
      <c r="C109">
        <v>3.8</v>
      </c>
      <c r="D109">
        <v>18</v>
      </c>
    </row>
    <row r="110" spans="1:4">
      <c r="B110">
        <v>8.4</v>
      </c>
      <c r="C110">
        <v>4.57</v>
      </c>
      <c r="D110">
        <v>2</v>
      </c>
    </row>
    <row r="111" spans="1:4">
      <c r="B111">
        <v>27</v>
      </c>
      <c r="C111">
        <v>11.1</v>
      </c>
      <c r="D111">
        <v>8.1999999999999993</v>
      </c>
    </row>
    <row r="131" spans="1:4">
      <c r="A131" t="s">
        <v>27</v>
      </c>
      <c r="B131" t="s">
        <v>29</v>
      </c>
      <c r="C131" t="s">
        <v>1</v>
      </c>
      <c r="D131" t="s">
        <v>2</v>
      </c>
    </row>
    <row r="132" spans="1:4">
      <c r="A132" t="s">
        <v>30</v>
      </c>
      <c r="B132">
        <v>1023</v>
      </c>
      <c r="C132">
        <v>804</v>
      </c>
      <c r="D132">
        <v>641</v>
      </c>
    </row>
    <row r="133" spans="1:4">
      <c r="A133" t="s">
        <v>31</v>
      </c>
      <c r="B133">
        <v>865</v>
      </c>
      <c r="C133">
        <v>724</v>
      </c>
      <c r="D133">
        <v>626</v>
      </c>
    </row>
    <row r="134" spans="1:4">
      <c r="A134" t="s">
        <v>24</v>
      </c>
      <c r="B134">
        <v>879</v>
      </c>
      <c r="C134">
        <v>635</v>
      </c>
      <c r="D134">
        <v>611</v>
      </c>
    </row>
    <row r="135" spans="1:4">
      <c r="B135" t="s">
        <v>3</v>
      </c>
      <c r="C135" t="s">
        <v>3</v>
      </c>
      <c r="D135" t="s">
        <v>3</v>
      </c>
    </row>
    <row r="136" spans="1:4">
      <c r="B136">
        <v>34</v>
      </c>
      <c r="C136">
        <v>13.4</v>
      </c>
      <c r="D136">
        <v>2.4</v>
      </c>
    </row>
    <row r="137" spans="1:4">
      <c r="B137">
        <v>10.199999999999999</v>
      </c>
      <c r="C137">
        <v>27</v>
      </c>
      <c r="D137">
        <v>4.22</v>
      </c>
    </row>
    <row r="138" spans="1:4">
      <c r="B138">
        <v>18</v>
      </c>
      <c r="C138">
        <v>2</v>
      </c>
      <c r="D138">
        <v>8.1999999999999993</v>
      </c>
    </row>
    <row r="141" spans="1:4">
      <c r="A141" t="s">
        <v>10</v>
      </c>
      <c r="B141" t="s">
        <v>29</v>
      </c>
      <c r="C141" t="s">
        <v>1</v>
      </c>
      <c r="D141" t="s">
        <v>2</v>
      </c>
    </row>
    <row r="142" spans="1:4">
      <c r="A142" t="s">
        <v>30</v>
      </c>
      <c r="B142">
        <v>802</v>
      </c>
      <c r="C142">
        <v>701</v>
      </c>
      <c r="D142">
        <v>622</v>
      </c>
    </row>
    <row r="143" spans="1:4">
      <c r="A143" t="s">
        <v>31</v>
      </c>
      <c r="B143">
        <v>754</v>
      </c>
      <c r="C143">
        <v>652</v>
      </c>
      <c r="D143">
        <v>621</v>
      </c>
    </row>
    <row r="144" spans="1:4">
      <c r="A144" t="s">
        <v>24</v>
      </c>
      <c r="B144">
        <v>718.6</v>
      </c>
      <c r="C144">
        <v>606</v>
      </c>
      <c r="D144">
        <v>594</v>
      </c>
    </row>
    <row r="145" spans="1:4">
      <c r="B145" t="s">
        <v>3</v>
      </c>
      <c r="C145" t="s">
        <v>3</v>
      </c>
      <c r="D145" t="s">
        <v>3</v>
      </c>
    </row>
    <row r="146" spans="1:4">
      <c r="B146">
        <v>17</v>
      </c>
      <c r="C146">
        <v>16</v>
      </c>
      <c r="D146">
        <v>23</v>
      </c>
    </row>
    <row r="147" spans="1:4">
      <c r="B147">
        <v>24</v>
      </c>
      <c r="C147">
        <v>4.5999999999999996</v>
      </c>
      <c r="D147">
        <v>10</v>
      </c>
    </row>
    <row r="148" spans="1:4">
      <c r="B148">
        <v>3.8</v>
      </c>
      <c r="C148">
        <v>4.57</v>
      </c>
      <c r="D148">
        <v>11</v>
      </c>
    </row>
    <row r="150" spans="1:4">
      <c r="A150" t="s">
        <v>25</v>
      </c>
      <c r="B150" t="s">
        <v>29</v>
      </c>
      <c r="C150" t="s">
        <v>1</v>
      </c>
      <c r="D150" t="s">
        <v>2</v>
      </c>
    </row>
    <row r="151" spans="1:4">
      <c r="A151" t="s">
        <v>30</v>
      </c>
      <c r="B151">
        <v>685</v>
      </c>
      <c r="C151">
        <v>630</v>
      </c>
      <c r="D151">
        <v>609</v>
      </c>
    </row>
    <row r="152" spans="1:4">
      <c r="A152" t="s">
        <v>31</v>
      </c>
      <c r="B152">
        <v>651</v>
      </c>
      <c r="C152">
        <v>632</v>
      </c>
      <c r="D152">
        <v>601</v>
      </c>
    </row>
    <row r="153" spans="1:4">
      <c r="A153" t="s">
        <v>24</v>
      </c>
      <c r="B153">
        <v>633</v>
      </c>
      <c r="C153">
        <v>600</v>
      </c>
      <c r="D153">
        <v>568</v>
      </c>
    </row>
    <row r="154" spans="1:4">
      <c r="B154" t="s">
        <v>3</v>
      </c>
      <c r="C154" t="s">
        <v>3</v>
      </c>
      <c r="D154" t="s">
        <v>3</v>
      </c>
    </row>
    <row r="155" spans="1:4">
      <c r="B155">
        <v>11.2</v>
      </c>
      <c r="C155">
        <v>3.23</v>
      </c>
      <c r="D155">
        <v>6</v>
      </c>
    </row>
    <row r="156" spans="1:4">
      <c r="B156">
        <v>3.13</v>
      </c>
      <c r="C156">
        <v>5.5</v>
      </c>
      <c r="D156">
        <v>7</v>
      </c>
    </row>
    <row r="157" spans="1:4">
      <c r="B157">
        <v>10</v>
      </c>
      <c r="C157">
        <v>8.4</v>
      </c>
      <c r="D157">
        <v>27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Rework</vt:lpstr>
    </vt:vector>
  </TitlesOfParts>
  <Company>Center for Computation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2010-09-13T05:02:34Z</dcterms:created>
  <dcterms:modified xsi:type="dcterms:W3CDTF">2011-01-04T07:10:41Z</dcterms:modified>
</cp:coreProperties>
</file>