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700" yWindow="-2240" windowWidth="26820" windowHeight="124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O5" i="3"/>
  <c r="Q13"/>
  <c r="Q14"/>
  <c r="M12"/>
  <c r="Q12"/>
  <c r="P13"/>
  <c r="P14"/>
  <c r="P12"/>
  <c r="K6"/>
  <c r="E6"/>
  <c r="H6"/>
  <c r="N6"/>
  <c r="E7"/>
  <c r="H7"/>
  <c r="K7"/>
  <c r="N7"/>
  <c r="E5"/>
  <c r="H5"/>
  <c r="K5"/>
  <c r="N5"/>
  <c r="M6"/>
  <c r="M7"/>
  <c r="M5"/>
  <c r="B65"/>
  <c r="L54"/>
</calcChain>
</file>

<file path=xl/sharedStrings.xml><?xml version="1.0" encoding="utf-8"?>
<sst xmlns="http://schemas.openxmlformats.org/spreadsheetml/2006/main" count="316" uniqueCount="128">
  <si>
    <t>File Transfer in seconds</t>
    <phoneticPr fontId="1" type="noConversion"/>
  </si>
  <si>
    <t>Size of data transferred in MB from Map to reduce phase</t>
    <phoneticPr fontId="1" type="noConversion"/>
  </si>
  <si>
    <t>reduce Output data size in MB</t>
    <phoneticPr fontId="1" type="noConversion"/>
  </si>
  <si>
    <t>duplicate  data size in MB</t>
    <phoneticPr fontId="1" type="noConversion"/>
  </si>
  <si>
    <t>Varying Number of chunk size - II</t>
    <phoneticPr fontId="1" type="noConversion"/>
  </si>
  <si>
    <t>Varying Number of chunk size - III</t>
    <phoneticPr fontId="1" type="noConversion"/>
  </si>
  <si>
    <t>number of reads</t>
    <phoneticPr fontId="1" type="noConversion"/>
  </si>
  <si>
    <t>Number of chunks created</t>
    <phoneticPr fontId="1" type="noConversion"/>
  </si>
  <si>
    <t>Time taken to chunk files in seconds</t>
    <phoneticPr fontId="1" type="noConversion"/>
  </si>
  <si>
    <t>Map phase Time in seconds - I</t>
    <phoneticPr fontId="1" type="noConversion"/>
  </si>
  <si>
    <t>Reduce Phase Time in seconds - I</t>
    <phoneticPr fontId="1" type="noConversion"/>
  </si>
  <si>
    <t>Map phase Time in seconds - II</t>
    <phoneticPr fontId="1" type="noConversion"/>
  </si>
  <si>
    <t>Reduce Phase Time in seconds-II</t>
    <phoneticPr fontId="1" type="noConversion"/>
  </si>
  <si>
    <t>Map phase Time in seconds-III</t>
    <phoneticPr fontId="1" type="noConversion"/>
  </si>
  <si>
    <t>input data</t>
    <phoneticPr fontId="1" type="noConversion"/>
  </si>
  <si>
    <t>mean time taken for map phase</t>
    <phoneticPr fontId="1" type="noConversion"/>
  </si>
  <si>
    <t>stderr in map phase time</t>
    <phoneticPr fontId="1" type="noConversion"/>
  </si>
  <si>
    <t>input 2GB, sequences=3805921, chunksize=128MB, number of reduces=8</t>
    <phoneticPr fontId="1" type="noConversion"/>
  </si>
  <si>
    <t>sequences per chunk</t>
    <phoneticPr fontId="1" type="noConversion"/>
  </si>
  <si>
    <t>Varying Input size - III</t>
    <phoneticPr fontId="1" type="noConversion"/>
  </si>
  <si>
    <t>mean chunk time</t>
    <phoneticPr fontId="1" type="noConversion"/>
  </si>
  <si>
    <t>stderr chunk time</t>
    <phoneticPr fontId="1" type="noConversion"/>
  </si>
  <si>
    <t>mean map phase</t>
    <phoneticPr fontId="1" type="noConversion"/>
  </si>
  <si>
    <t>stderr in map phase</t>
    <phoneticPr fontId="1" type="noConversion"/>
  </si>
  <si>
    <t>mean reduce phase</t>
    <phoneticPr fontId="1" type="noConversion"/>
  </si>
  <si>
    <t>stderr reduce phase</t>
    <phoneticPr fontId="1" type="noConversion"/>
  </si>
  <si>
    <t>Varying Input size, chunk size=625000, number  of reduces=8, number of workers=32</t>
    <phoneticPr fontId="1" type="noConversion"/>
  </si>
  <si>
    <t>Input data size in GB</t>
    <phoneticPr fontId="1" type="noConversion"/>
  </si>
  <si>
    <t>Total Time to solution in  secs</t>
    <phoneticPr fontId="1" type="noConversion"/>
  </si>
  <si>
    <t>stderr in chunk time</t>
    <phoneticPr fontId="1" type="noConversion"/>
  </si>
  <si>
    <t>Reduce Phase Time in seconds - III</t>
    <phoneticPr fontId="1" type="noConversion"/>
  </si>
  <si>
    <t>Mean</t>
    <phoneticPr fontId="1" type="noConversion"/>
  </si>
  <si>
    <t>stderr</t>
    <phoneticPr fontId="1" type="noConversion"/>
  </si>
  <si>
    <t>mean</t>
    <phoneticPr fontId="1" type="noConversion"/>
  </si>
  <si>
    <t>Varying chunk size ,  Input Size = 10GB, Number of workers - 32, Number of reduces -8</t>
    <phoneticPr fontId="1" type="noConversion"/>
  </si>
  <si>
    <t>number of reads</t>
    <phoneticPr fontId="1" type="noConversion"/>
  </si>
  <si>
    <t>Number of chunks created</t>
    <phoneticPr fontId="1" type="noConversion"/>
  </si>
  <si>
    <t>Time taken to chunk files in seconds</t>
    <phoneticPr fontId="1" type="noConversion"/>
  </si>
  <si>
    <t>prq</t>
    <phoneticPr fontId="1" type="noConversion"/>
  </si>
  <si>
    <t>2GB</t>
    <phoneticPr fontId="1" type="noConversion"/>
  </si>
  <si>
    <t>Mean Map phase</t>
    <phoneticPr fontId="1" type="noConversion"/>
  </si>
  <si>
    <t>stderr for map phase</t>
    <phoneticPr fontId="1" type="noConversion"/>
  </si>
  <si>
    <t>mean reduce phase</t>
    <phoneticPr fontId="1" type="noConversion"/>
  </si>
  <si>
    <t>stderr for reduce phase</t>
    <phoneticPr fontId="1" type="noConversion"/>
  </si>
  <si>
    <t xml:space="preserve">Mean </t>
    <phoneticPr fontId="1" type="noConversion"/>
  </si>
  <si>
    <t>Stdev</t>
    <phoneticPr fontId="1" type="noConversion"/>
  </si>
  <si>
    <t xml:space="preserve">Time to transfer files files between map &amp; reduce phase is </t>
    <phoneticPr fontId="1" type="noConversion"/>
  </si>
  <si>
    <t>Data transfer in MB between map &amp; reduce phase is</t>
    <phoneticPr fontId="1" type="noConversion"/>
  </si>
  <si>
    <t>Reduced output size  3120 MB  which is 31.2% of input data</t>
    <phoneticPr fontId="1" type="noConversion"/>
  </si>
  <si>
    <t>Duplicate output size is 4445MB which is 44.5% of input data</t>
    <phoneticPr fontId="1" type="noConversion"/>
  </si>
  <si>
    <t>Remaining is Filedelimiter which I used.</t>
    <phoneticPr fontId="1" type="noConversion"/>
  </si>
  <si>
    <t>+</t>
    <phoneticPr fontId="1" type="noConversion"/>
  </si>
  <si>
    <t>Varying Number of  workers</t>
    <phoneticPr fontId="1" type="noConversion"/>
  </si>
  <si>
    <t>Varying Number of  workers - II</t>
    <phoneticPr fontId="1" type="noConversion"/>
  </si>
  <si>
    <t>Varying Number of  workers - III</t>
    <phoneticPr fontId="1" type="noConversion"/>
  </si>
  <si>
    <t>Number of  subjobs(workers) for both map/reduce phase</t>
    <phoneticPr fontId="1" type="noConversion"/>
  </si>
  <si>
    <t>Map phase Time in seconds</t>
    <phoneticPr fontId="1" type="noConversion"/>
  </si>
  <si>
    <t>Varying Number of chunk size - I</t>
    <phoneticPr fontId="1" type="noConversion"/>
  </si>
  <si>
    <t>chunk size( lines)</t>
    <phoneticPr fontId="1" type="noConversion"/>
  </si>
  <si>
    <t>number of reads</t>
    <phoneticPr fontId="1" type="noConversion"/>
  </si>
  <si>
    <t>Input Data size(GB)</t>
    <phoneticPr fontId="1" type="noConversion"/>
  </si>
  <si>
    <t>Number of chunks created</t>
    <phoneticPr fontId="1" type="noConversion"/>
  </si>
  <si>
    <t>Number of  subjobs(workers) for both map/reduce phase</t>
    <phoneticPr fontId="1" type="noConversion"/>
  </si>
  <si>
    <t>number of reduces.</t>
    <phoneticPr fontId="1" type="noConversion"/>
  </si>
  <si>
    <t>Total Time sec</t>
  </si>
  <si>
    <t>Time taken to chunk files in seconds</t>
    <phoneticPr fontId="1" type="noConversion"/>
  </si>
  <si>
    <t>Map phase Time in seconds</t>
    <phoneticPr fontId="1" type="noConversion"/>
  </si>
  <si>
    <t>Reduce Phase Time in seconds</t>
    <phoneticPr fontId="1" type="noConversion"/>
  </si>
  <si>
    <t>tts</t>
    <phoneticPr fontId="1" type="noConversion"/>
  </si>
  <si>
    <t>Input data</t>
    <phoneticPr fontId="1" type="noConversion"/>
  </si>
  <si>
    <t>chunk size</t>
    <phoneticPr fontId="1" type="noConversion"/>
  </si>
  <si>
    <t>map</t>
    <phoneticPr fontId="1" type="noConversion"/>
  </si>
  <si>
    <t>reduce</t>
    <phoneticPr fontId="1" type="noConversion"/>
  </si>
  <si>
    <t>tts</t>
    <phoneticPr fontId="1" type="noConversion"/>
  </si>
  <si>
    <t>(1+1)2</t>
    <phoneticPr fontId="1" type="noConversion"/>
  </si>
  <si>
    <t>(2+2)4</t>
    <phoneticPr fontId="1" type="noConversion"/>
  </si>
  <si>
    <t>(4+4)8</t>
    <phoneticPr fontId="1" type="noConversion"/>
  </si>
  <si>
    <t>(5+5)10</t>
    <phoneticPr fontId="1" type="noConversion"/>
  </si>
  <si>
    <t>Map</t>
    <phoneticPr fontId="1" type="noConversion"/>
  </si>
  <si>
    <t>Reduce</t>
    <phoneticPr fontId="1" type="noConversion"/>
  </si>
  <si>
    <t>chunks</t>
    <phoneticPr fontId="1" type="noConversion"/>
  </si>
  <si>
    <t>seqal</t>
    <phoneticPr fontId="1" type="noConversion"/>
  </si>
  <si>
    <t>Map</t>
    <phoneticPr fontId="1" type="noConversion"/>
  </si>
  <si>
    <t>reduce</t>
    <phoneticPr fontId="1" type="noConversion"/>
  </si>
  <si>
    <t>map</t>
    <phoneticPr fontId="1" type="noConversion"/>
  </si>
  <si>
    <t>intermediate data to be transferred =</t>
    <phoneticPr fontId="1" type="noConversion"/>
  </si>
  <si>
    <t>mahine used -sierra</t>
    <phoneticPr fontId="1" type="noConversion"/>
  </si>
  <si>
    <t>sequences</t>
    <phoneticPr fontId="1" type="noConversion"/>
  </si>
  <si>
    <t>4GB</t>
    <phoneticPr fontId="1" type="noConversion"/>
  </si>
  <si>
    <t>8GB</t>
    <phoneticPr fontId="1" type="noConversion"/>
  </si>
  <si>
    <t>Map</t>
    <phoneticPr fontId="1" type="noConversion"/>
  </si>
  <si>
    <t>chunktime</t>
    <phoneticPr fontId="1" type="noConversion"/>
  </si>
  <si>
    <t>chunktime</t>
    <phoneticPr fontId="1" type="noConversion"/>
  </si>
  <si>
    <t>intermediate data</t>
    <phoneticPr fontId="1" type="noConversion"/>
  </si>
  <si>
    <t>comparision.dat</t>
    <phoneticPr fontId="1" type="noConversion"/>
  </si>
  <si>
    <t>SEQAL</t>
    <phoneticPr fontId="1" type="noConversion"/>
  </si>
  <si>
    <t>local-PMR</t>
    <phoneticPr fontId="1" type="noConversion"/>
  </si>
  <si>
    <t>distributed-PMR</t>
    <phoneticPr fontId="1" type="noConversion"/>
  </si>
  <si>
    <t>Mean tts</t>
    <phoneticPr fontId="1" type="noConversion"/>
  </si>
  <si>
    <t>std tts</t>
    <phoneticPr fontId="1" type="noConversion"/>
  </si>
  <si>
    <t>mean tts</t>
    <phoneticPr fontId="1" type="noConversion"/>
  </si>
  <si>
    <t>stdtts</t>
    <phoneticPr fontId="1" type="noConversion"/>
  </si>
  <si>
    <t>mean time taken for reduce phase</t>
    <phoneticPr fontId="1" type="noConversion"/>
  </si>
  <si>
    <t>stderr for reduce phase phase time</t>
    <phoneticPr fontId="1" type="noConversion"/>
  </si>
  <si>
    <t>Varying chunk size ,  Input Size = 10GB, Number of workers - 32, Number of reduces -8</t>
    <phoneticPr fontId="1" type="noConversion"/>
  </si>
  <si>
    <t>Mean Map phase</t>
    <phoneticPr fontId="1" type="noConversion"/>
  </si>
  <si>
    <t>Stdev</t>
    <phoneticPr fontId="1" type="noConversion"/>
  </si>
  <si>
    <t>Reduced output size  3120 MB  which is 31.2% of input data</t>
    <phoneticPr fontId="1" type="noConversion"/>
  </si>
  <si>
    <t>mean map phase</t>
    <phoneticPr fontId="1" type="noConversion"/>
  </si>
  <si>
    <t>stderr of map phase</t>
    <phoneticPr fontId="1" type="noConversion"/>
  </si>
  <si>
    <t>Reduce Phase Time in seconds</t>
    <phoneticPr fontId="1" type="noConversion"/>
  </si>
  <si>
    <t>mean reduce phase</t>
    <phoneticPr fontId="1" type="noConversion"/>
  </si>
  <si>
    <t>stderr of reduce phase</t>
    <phoneticPr fontId="1" type="noConversion"/>
  </si>
  <si>
    <t>Varying number of workers, input size = 10 GB, reduces = 8, Number of reads/ chunk=625000</t>
    <phoneticPr fontId="1" type="noConversion"/>
  </si>
  <si>
    <t>Workers</t>
    <phoneticPr fontId="1" type="noConversion"/>
  </si>
  <si>
    <t>mean map phase</t>
  </si>
  <si>
    <t>stderr of map phase</t>
  </si>
  <si>
    <t>mean reduce phase</t>
  </si>
  <si>
    <t>stderr of reduce phase</t>
  </si>
  <si>
    <t>&lt; 1sec</t>
    <phoneticPr fontId="1" type="noConversion"/>
  </si>
  <si>
    <t>Data transfer in MB between map &amp; reduce phase is</t>
    <phoneticPr fontId="1" type="noConversion"/>
  </si>
  <si>
    <t>Reduced output size  3120 MB  which is 31.2% of input data</t>
    <phoneticPr fontId="1" type="noConversion"/>
  </si>
  <si>
    <t>Duplicate output size is 4445MB which is 44.5% of input data</t>
    <phoneticPr fontId="1" type="noConversion"/>
  </si>
  <si>
    <t>Remaining is Filedelimiter which I used.</t>
    <phoneticPr fontId="1" type="noConversion"/>
  </si>
  <si>
    <t>Varying Input size - I</t>
    <phoneticPr fontId="1" type="noConversion"/>
  </si>
  <si>
    <t>Input Data size(GB)</t>
    <phoneticPr fontId="1" type="noConversion"/>
  </si>
  <si>
    <t>duplicate  data size in GB</t>
    <phoneticPr fontId="1" type="noConversion"/>
  </si>
  <si>
    <t>Varying Input size - II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</si>
</sst>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2" borderId="0" xfId="0" applyFont="1" applyFill="1" applyAlignment="1">
      <alignment wrapText="1" shrinkToFit="1"/>
    </xf>
    <xf numFmtId="0" fontId="4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 shrinkToFit="1"/>
    </xf>
    <xf numFmtId="0" fontId="3" fillId="2" borderId="2" xfId="0" applyFont="1" applyFill="1" applyBorder="1" applyAlignment="1">
      <alignment wrapText="1" shrinkToFit="1"/>
    </xf>
    <xf numFmtId="0" fontId="3" fillId="2" borderId="0" xfId="0" applyFont="1" applyFill="1" applyBorder="1" applyAlignment="1">
      <alignment wrapText="1" shrinkToFit="1"/>
    </xf>
    <xf numFmtId="2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57805992"/>
        <c:axId val="74165848"/>
      </c:barChart>
      <c:catAx>
        <c:axId val="457805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74165848"/>
        <c:crosses val="autoZero"/>
        <c:auto val="1"/>
        <c:lblAlgn val="ctr"/>
        <c:lblOffset val="100"/>
      </c:catAx>
      <c:valAx>
        <c:axId val="74165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57805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62663864"/>
        <c:axId val="562666936"/>
      </c:scatterChart>
      <c:valAx>
        <c:axId val="562663864"/>
        <c:scaling>
          <c:orientation val="minMax"/>
        </c:scaling>
        <c:axPos val="b"/>
        <c:numFmt formatCode="General" sourceLinked="1"/>
        <c:tickLblPos val="nextTo"/>
        <c:crossAx val="562666936"/>
        <c:crosses val="autoZero"/>
        <c:crossBetween val="midCat"/>
      </c:valAx>
      <c:valAx>
        <c:axId val="562666936"/>
        <c:scaling>
          <c:orientation val="minMax"/>
        </c:scaling>
        <c:axPos val="l"/>
        <c:majorGridlines/>
        <c:numFmt formatCode="General" sourceLinked="1"/>
        <c:tickLblPos val="nextTo"/>
        <c:crossAx val="562663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Sheet1!$Q$12:$Q$14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Sheet1!$Q$12:$Q$14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Sheet1!$P$12:$P$14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axId val="562494120"/>
        <c:axId val="562492616"/>
      </c:barChart>
      <c:catAx>
        <c:axId val="562494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</c:title>
        <c:numFmt formatCode="General" sourceLinked="1"/>
        <c:tickLblPos val="nextTo"/>
        <c:crossAx val="562492616"/>
        <c:crosses val="autoZero"/>
        <c:auto val="1"/>
        <c:lblAlgn val="ctr"/>
        <c:lblOffset val="100"/>
      </c:catAx>
      <c:valAx>
        <c:axId val="562492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62494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5720984"/>
        <c:axId val="562318184"/>
      </c:barChart>
      <c:catAx>
        <c:axId val="585720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62318184"/>
        <c:crosses val="autoZero"/>
        <c:auto val="1"/>
        <c:lblAlgn val="ctr"/>
        <c:lblOffset val="100"/>
      </c:catAx>
      <c:valAx>
        <c:axId val="562318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5720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62737304"/>
        <c:axId val="585979016"/>
      </c:barChart>
      <c:catAx>
        <c:axId val="562737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85979016"/>
        <c:crosses val="autoZero"/>
        <c:auto val="1"/>
        <c:lblAlgn val="ctr"/>
        <c:lblOffset val="100"/>
      </c:catAx>
      <c:valAx>
        <c:axId val="585979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2737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13759608"/>
        <c:axId val="512910040"/>
      </c:barChart>
      <c:catAx>
        <c:axId val="513759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12910040"/>
        <c:crosses val="autoZero"/>
        <c:auto val="1"/>
        <c:lblAlgn val="ctr"/>
        <c:lblOffset val="100"/>
      </c:catAx>
      <c:valAx>
        <c:axId val="512910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3759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62764392"/>
        <c:axId val="540501144"/>
      </c:barChart>
      <c:catAx>
        <c:axId val="56276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40501144"/>
        <c:crosses val="autoZero"/>
        <c:auto val="1"/>
        <c:lblAlgn val="ctr"/>
        <c:lblOffset val="100"/>
      </c:catAx>
      <c:valAx>
        <c:axId val="540501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2764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12962536"/>
        <c:axId val="512968392"/>
      </c:barChart>
      <c:catAx>
        <c:axId val="512962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12968392"/>
        <c:crosses val="autoZero"/>
        <c:auto val="1"/>
        <c:lblAlgn val="ctr"/>
        <c:lblOffset val="100"/>
      </c:catAx>
      <c:valAx>
        <c:axId val="512968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2962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12931416"/>
        <c:axId val="512986568"/>
      </c:scatterChart>
      <c:valAx>
        <c:axId val="512931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12986568"/>
        <c:crosses val="autoZero"/>
        <c:crossBetween val="midCat"/>
      </c:valAx>
      <c:valAx>
        <c:axId val="512986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2931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40221112"/>
        <c:axId val="540224184"/>
      </c:scatterChart>
      <c:valAx>
        <c:axId val="540221112"/>
        <c:scaling>
          <c:orientation val="minMax"/>
        </c:scaling>
        <c:axPos val="b"/>
        <c:numFmt formatCode="General" sourceLinked="1"/>
        <c:tickLblPos val="nextTo"/>
        <c:crossAx val="540224184"/>
        <c:crosses val="autoZero"/>
        <c:crossBetween val="midCat"/>
      </c:valAx>
      <c:valAx>
        <c:axId val="540224184"/>
        <c:scaling>
          <c:orientation val="minMax"/>
        </c:scaling>
        <c:axPos val="l"/>
        <c:majorGridlines/>
        <c:numFmt formatCode="General" sourceLinked="1"/>
        <c:tickLblPos val="nextTo"/>
        <c:crossAx val="540221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62637352"/>
        <c:axId val="562598248"/>
      </c:scatterChart>
      <c:valAx>
        <c:axId val="562637352"/>
        <c:scaling>
          <c:orientation val="minMax"/>
        </c:scaling>
        <c:axPos val="b"/>
        <c:numFmt formatCode="General" sourceLinked="1"/>
        <c:tickLblPos val="nextTo"/>
        <c:crossAx val="562598248"/>
        <c:crosses val="autoZero"/>
        <c:crossBetween val="midCat"/>
      </c:valAx>
      <c:valAx>
        <c:axId val="562598248"/>
        <c:scaling>
          <c:orientation val="minMax"/>
        </c:scaling>
        <c:axPos val="l"/>
        <c:majorGridlines/>
        <c:numFmt formatCode="General" sourceLinked="1"/>
        <c:tickLblPos val="nextTo"/>
        <c:crossAx val="562637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55</xdr:row>
      <xdr:rowOff>0</xdr:rowOff>
    </xdr:from>
    <xdr:to>
      <xdr:col>14</xdr:col>
      <xdr:colOff>508000</xdr:colOff>
      <xdr:row>72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86</xdr:row>
      <xdr:rowOff>25400</xdr:rowOff>
    </xdr:from>
    <xdr:to>
      <xdr:col>7</xdr:col>
      <xdr:colOff>711200</xdr:colOff>
      <xdr:row>103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17</xdr:row>
      <xdr:rowOff>139700</xdr:rowOff>
    </xdr:from>
    <xdr:to>
      <xdr:col>10</xdr:col>
      <xdr:colOff>12700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A141" sqref="A141:A143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57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58</v>
      </c>
      <c r="B2" s="3" t="s">
        <v>59</v>
      </c>
      <c r="C2" s="4" t="s">
        <v>60</v>
      </c>
      <c r="D2" s="5" t="s">
        <v>61</v>
      </c>
      <c r="E2" s="3" t="s">
        <v>62</v>
      </c>
      <c r="F2" s="3" t="s">
        <v>63</v>
      </c>
      <c r="G2" s="6" t="s">
        <v>64</v>
      </c>
      <c r="H2" s="3" t="s">
        <v>65</v>
      </c>
      <c r="I2" s="7" t="s">
        <v>66</v>
      </c>
      <c r="J2" s="7" t="s">
        <v>67</v>
      </c>
      <c r="K2" s="8" t="s">
        <v>0</v>
      </c>
      <c r="L2" s="8" t="s">
        <v>1</v>
      </c>
      <c r="M2" s="8" t="s">
        <v>2</v>
      </c>
      <c r="N2" s="8" t="s">
        <v>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58</v>
      </c>
      <c r="B9" s="3" t="s">
        <v>59</v>
      </c>
      <c r="C9" s="4" t="s">
        <v>60</v>
      </c>
      <c r="D9" s="5" t="s">
        <v>61</v>
      </c>
      <c r="E9" s="3" t="s">
        <v>62</v>
      </c>
      <c r="F9" s="3" t="s">
        <v>63</v>
      </c>
      <c r="G9" s="6" t="s">
        <v>64</v>
      </c>
      <c r="H9" s="3" t="s">
        <v>65</v>
      </c>
      <c r="I9" s="7" t="s">
        <v>66</v>
      </c>
      <c r="J9" s="7" t="s">
        <v>67</v>
      </c>
      <c r="K9" s="8" t="s">
        <v>0</v>
      </c>
      <c r="L9" s="8" t="s">
        <v>1</v>
      </c>
      <c r="M9" s="8" t="s">
        <v>2</v>
      </c>
      <c r="N9" s="8" t="s">
        <v>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58</v>
      </c>
      <c r="B17" s="3" t="s">
        <v>59</v>
      </c>
      <c r="C17" s="4" t="s">
        <v>60</v>
      </c>
      <c r="D17" s="5" t="s">
        <v>61</v>
      </c>
      <c r="E17" s="3" t="s">
        <v>62</v>
      </c>
      <c r="F17" s="3" t="s">
        <v>63</v>
      </c>
      <c r="G17" s="6" t="s">
        <v>64</v>
      </c>
      <c r="H17" s="3" t="s">
        <v>65</v>
      </c>
      <c r="I17" s="7" t="s">
        <v>66</v>
      </c>
      <c r="J17" s="7" t="s">
        <v>67</v>
      </c>
      <c r="K17" s="8" t="s">
        <v>0</v>
      </c>
      <c r="L17" s="8" t="s">
        <v>1</v>
      </c>
      <c r="M17" s="8" t="s">
        <v>2</v>
      </c>
      <c r="N17" s="8" t="s">
        <v>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6</v>
      </c>
      <c r="B24" s="5" t="s">
        <v>7</v>
      </c>
      <c r="C24" s="6" t="s">
        <v>64</v>
      </c>
      <c r="D24" s="3" t="s">
        <v>8</v>
      </c>
      <c r="E24" s="7" t="s">
        <v>9</v>
      </c>
      <c r="F24" s="7" t="s">
        <v>10</v>
      </c>
      <c r="G24" s="7" t="s">
        <v>11</v>
      </c>
      <c r="H24" s="7" t="s">
        <v>12</v>
      </c>
      <c r="I24" s="7" t="s">
        <v>13</v>
      </c>
      <c r="J24" s="7" t="s">
        <v>30</v>
      </c>
      <c r="K24" s="8" t="s">
        <v>31</v>
      </c>
      <c r="L24" s="8" t="s">
        <v>32</v>
      </c>
      <c r="M24" s="8" t="s">
        <v>33</v>
      </c>
      <c r="N24" s="8" t="s">
        <v>32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34</v>
      </c>
    </row>
    <row r="32" spans="1:19" ht="46" thickBot="1">
      <c r="D32" s="3" t="s">
        <v>35</v>
      </c>
      <c r="E32" s="5" t="s">
        <v>36</v>
      </c>
      <c r="F32" s="6" t="s">
        <v>64</v>
      </c>
      <c r="G32" s="3" t="s">
        <v>37</v>
      </c>
      <c r="H32" s="8" t="s">
        <v>40</v>
      </c>
      <c r="I32" s="8" t="s">
        <v>41</v>
      </c>
      <c r="J32" s="8" t="s">
        <v>42</v>
      </c>
      <c r="K32" s="8" t="s">
        <v>43</v>
      </c>
      <c r="R32" t="s">
        <v>44</v>
      </c>
      <c r="S32" t="s">
        <v>45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46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47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48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49</v>
      </c>
    </row>
    <row r="37" spans="4:19">
      <c r="M37" t="s">
        <v>50</v>
      </c>
    </row>
    <row r="60" spans="25:25">
      <c r="Y60" t="s">
        <v>51</v>
      </c>
    </row>
    <row r="65" spans="1:14" ht="15">
      <c r="A65" s="1"/>
      <c r="B65" s="2"/>
      <c r="C65" s="2"/>
      <c r="D65" s="2"/>
      <c r="E65" s="2"/>
      <c r="F65" s="2"/>
      <c r="G65" s="1" t="s">
        <v>52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58</v>
      </c>
      <c r="B66" s="3" t="s">
        <v>59</v>
      </c>
      <c r="C66" s="4" t="s">
        <v>60</v>
      </c>
      <c r="D66" s="5" t="s">
        <v>61</v>
      </c>
      <c r="E66" s="3" t="s">
        <v>62</v>
      </c>
      <c r="F66" s="3" t="s">
        <v>63</v>
      </c>
      <c r="G66" s="6" t="s">
        <v>64</v>
      </c>
      <c r="H66" s="3" t="s">
        <v>65</v>
      </c>
      <c r="I66" s="7" t="s">
        <v>66</v>
      </c>
      <c r="J66" s="7" t="s">
        <v>67</v>
      </c>
      <c r="K66" s="8" t="s">
        <v>0</v>
      </c>
      <c r="L66" s="8" t="s">
        <v>1</v>
      </c>
      <c r="M66" s="8" t="s">
        <v>2</v>
      </c>
      <c r="N66" s="8" t="s">
        <v>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53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58</v>
      </c>
      <c r="B73" s="3" t="s">
        <v>59</v>
      </c>
      <c r="C73" s="4" t="s">
        <v>60</v>
      </c>
      <c r="D73" s="5" t="s">
        <v>61</v>
      </c>
      <c r="E73" s="3" t="s">
        <v>62</v>
      </c>
      <c r="F73" s="3" t="s">
        <v>63</v>
      </c>
      <c r="G73" s="6" t="s">
        <v>64</v>
      </c>
      <c r="H73" s="3" t="s">
        <v>65</v>
      </c>
      <c r="I73" s="7" t="s">
        <v>66</v>
      </c>
      <c r="J73" s="7" t="s">
        <v>67</v>
      </c>
      <c r="K73" s="8" t="s">
        <v>0</v>
      </c>
      <c r="L73" s="8" t="s">
        <v>1</v>
      </c>
      <c r="M73" s="8" t="s">
        <v>2</v>
      </c>
      <c r="N73" s="8" t="s">
        <v>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54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58</v>
      </c>
      <c r="B80" s="3" t="s">
        <v>59</v>
      </c>
      <c r="C80" s="4" t="s">
        <v>60</v>
      </c>
      <c r="D80" s="5" t="s">
        <v>61</v>
      </c>
      <c r="E80" s="3" t="s">
        <v>62</v>
      </c>
      <c r="F80" s="3" t="s">
        <v>63</v>
      </c>
      <c r="G80" s="6" t="s">
        <v>64</v>
      </c>
      <c r="H80" s="3" t="s">
        <v>65</v>
      </c>
      <c r="I80" s="7" t="s">
        <v>66</v>
      </c>
      <c r="J80" s="7" t="s">
        <v>67</v>
      </c>
      <c r="K80" s="8" t="s">
        <v>0</v>
      </c>
      <c r="L80" s="8" t="s">
        <v>1</v>
      </c>
      <c r="M80" s="8" t="s">
        <v>2</v>
      </c>
      <c r="N80" s="8" t="s">
        <v>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55</v>
      </c>
      <c r="B87" s="6" t="s">
        <v>64</v>
      </c>
      <c r="C87" s="7" t="s">
        <v>56</v>
      </c>
      <c r="D87" s="7" t="s">
        <v>56</v>
      </c>
      <c r="E87" s="7" t="s">
        <v>56</v>
      </c>
      <c r="F87" s="8" t="s">
        <v>108</v>
      </c>
      <c r="G87" s="8" t="s">
        <v>109</v>
      </c>
      <c r="H87" s="7" t="s">
        <v>110</v>
      </c>
      <c r="I87" s="7" t="s">
        <v>110</v>
      </c>
      <c r="J87" s="7" t="s">
        <v>110</v>
      </c>
      <c r="K87" s="8" t="s">
        <v>111</v>
      </c>
      <c r="L87" s="8" t="s">
        <v>112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113</v>
      </c>
    </row>
    <row r="96" spans="1:12" ht="33" thickBot="1">
      <c r="A96" s="3" t="s">
        <v>114</v>
      </c>
      <c r="B96" s="5" t="s">
        <v>64</v>
      </c>
      <c r="C96" s="6" t="s">
        <v>115</v>
      </c>
      <c r="D96" s="3" t="s">
        <v>116</v>
      </c>
      <c r="E96" s="3" t="s">
        <v>117</v>
      </c>
      <c r="F96" s="5" t="s">
        <v>118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119</v>
      </c>
    </row>
    <row r="101" spans="1:22">
      <c r="V101">
        <v>9144.5290000000005</v>
      </c>
    </row>
    <row r="105" spans="1:22">
      <c r="I105" t="s">
        <v>46</v>
      </c>
    </row>
    <row r="106" spans="1:22">
      <c r="I106" t="s">
        <v>120</v>
      </c>
    </row>
    <row r="107" spans="1:22">
      <c r="I107" t="s">
        <v>121</v>
      </c>
    </row>
    <row r="108" spans="1:22">
      <c r="I108" t="s">
        <v>122</v>
      </c>
    </row>
    <row r="109" spans="1:22">
      <c r="I109" t="s">
        <v>123</v>
      </c>
    </row>
    <row r="120" spans="1:17" ht="15">
      <c r="A120" s="1"/>
      <c r="B120" s="2"/>
      <c r="C120" s="2"/>
      <c r="D120" s="2"/>
      <c r="E120" s="2"/>
      <c r="F120" s="2"/>
      <c r="G120" s="1" t="s">
        <v>124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58</v>
      </c>
      <c r="B121" s="3" t="s">
        <v>6</v>
      </c>
      <c r="C121" s="4" t="s">
        <v>125</v>
      </c>
      <c r="D121" s="5" t="s">
        <v>61</v>
      </c>
      <c r="E121" s="3" t="s">
        <v>62</v>
      </c>
      <c r="F121" s="3" t="s">
        <v>63</v>
      </c>
      <c r="G121" s="6" t="s">
        <v>64</v>
      </c>
      <c r="H121" s="3" t="s">
        <v>65</v>
      </c>
      <c r="I121" s="7" t="s">
        <v>66</v>
      </c>
      <c r="J121" s="7" t="s">
        <v>67</v>
      </c>
      <c r="K121" s="8" t="s">
        <v>0</v>
      </c>
      <c r="L121" s="8" t="s">
        <v>1</v>
      </c>
      <c r="M121" s="8" t="s">
        <v>2</v>
      </c>
      <c r="N121" s="8" t="s">
        <v>126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127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58</v>
      </c>
      <c r="B130" s="3" t="s">
        <v>59</v>
      </c>
      <c r="C130" s="4" t="s">
        <v>60</v>
      </c>
      <c r="D130" s="5" t="s">
        <v>61</v>
      </c>
      <c r="E130" s="3" t="s">
        <v>62</v>
      </c>
      <c r="F130" s="3" t="s">
        <v>63</v>
      </c>
      <c r="G130" s="6" t="s">
        <v>64</v>
      </c>
      <c r="H130" s="3" t="s">
        <v>65</v>
      </c>
      <c r="I130" s="7" t="s">
        <v>66</v>
      </c>
      <c r="J130" s="7" t="s">
        <v>67</v>
      </c>
      <c r="K130" s="8" t="s">
        <v>0</v>
      </c>
      <c r="L130" s="8" t="s">
        <v>1</v>
      </c>
      <c r="M130" s="8" t="s">
        <v>2</v>
      </c>
      <c r="N130" s="8" t="s">
        <v>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19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58</v>
      </c>
      <c r="B140" s="3" t="s">
        <v>59</v>
      </c>
      <c r="C140" s="4" t="s">
        <v>60</v>
      </c>
      <c r="D140" s="5" t="s">
        <v>61</v>
      </c>
      <c r="E140" s="3" t="s">
        <v>62</v>
      </c>
      <c r="F140" s="3" t="s">
        <v>63</v>
      </c>
      <c r="G140" s="6" t="s">
        <v>64</v>
      </c>
      <c r="H140" s="3" t="s">
        <v>65</v>
      </c>
      <c r="I140" s="7" t="s">
        <v>66</v>
      </c>
      <c r="J140" s="7" t="s">
        <v>67</v>
      </c>
      <c r="K140" s="8" t="s">
        <v>0</v>
      </c>
      <c r="L140" s="8" t="s">
        <v>1</v>
      </c>
      <c r="M140" s="8" t="s">
        <v>2</v>
      </c>
      <c r="N140" s="8" t="s">
        <v>126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60</v>
      </c>
      <c r="B147" s="6" t="s">
        <v>64</v>
      </c>
      <c r="C147" s="3" t="s">
        <v>65</v>
      </c>
      <c r="D147" s="3" t="s">
        <v>65</v>
      </c>
      <c r="E147" s="3" t="s">
        <v>65</v>
      </c>
      <c r="F147" s="3" t="s">
        <v>20</v>
      </c>
      <c r="G147" s="3" t="s">
        <v>21</v>
      </c>
      <c r="H147" s="7" t="s">
        <v>66</v>
      </c>
      <c r="I147" s="7" t="s">
        <v>66</v>
      </c>
      <c r="J147" s="7" t="s">
        <v>66</v>
      </c>
      <c r="K147" s="8" t="s">
        <v>22</v>
      </c>
      <c r="L147" s="8" t="s">
        <v>23</v>
      </c>
      <c r="M147" s="7" t="s">
        <v>67</v>
      </c>
      <c r="N147" s="7" t="s">
        <v>67</v>
      </c>
      <c r="O147" s="7" t="s">
        <v>67</v>
      </c>
      <c r="P147" s="8" t="s">
        <v>24</v>
      </c>
      <c r="Q147" s="8" t="s">
        <v>25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26</v>
      </c>
    </row>
    <row r="155" spans="1:17" ht="49" thickBot="1">
      <c r="C155" s="3" t="s">
        <v>27</v>
      </c>
      <c r="D155" s="5" t="s">
        <v>61</v>
      </c>
      <c r="E155" s="6" t="s">
        <v>28</v>
      </c>
      <c r="F155" s="3" t="s">
        <v>65</v>
      </c>
      <c r="G155" s="3" t="s">
        <v>29</v>
      </c>
      <c r="H155" s="8" t="s">
        <v>15</v>
      </c>
      <c r="I155" s="8" t="s">
        <v>16</v>
      </c>
      <c r="J155" s="8" t="s">
        <v>102</v>
      </c>
      <c r="K155" s="8" t="s">
        <v>103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3"/>
  <sheetViews>
    <sheetView topLeftCell="A10" workbookViewId="0">
      <selection activeCell="E2" sqref="E2"/>
    </sheetView>
  </sheetViews>
  <sheetFormatPr baseColWidth="10" defaultRowHeight="13"/>
  <sheetData>
    <row r="3" spans="1:8">
      <c r="A3" t="s">
        <v>104</v>
      </c>
    </row>
    <row r="4" spans="1:8" ht="46" thickBot="1">
      <c r="A4" s="3" t="s">
        <v>59</v>
      </c>
      <c r="B4" s="5" t="s">
        <v>61</v>
      </c>
      <c r="C4" s="6" t="s">
        <v>64</v>
      </c>
      <c r="D4" s="3" t="s">
        <v>65</v>
      </c>
      <c r="E4" s="8" t="s">
        <v>105</v>
      </c>
      <c r="F4" s="8" t="s">
        <v>41</v>
      </c>
      <c r="G4" s="8" t="s">
        <v>42</v>
      </c>
      <c r="H4" s="8" t="s">
        <v>43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44</v>
      </c>
      <c r="H31" t="s">
        <v>106</v>
      </c>
    </row>
    <row r="32" spans="2:8">
      <c r="B32" t="s">
        <v>46</v>
      </c>
      <c r="G32">
        <v>1.59</v>
      </c>
      <c r="H32">
        <v>1.36</v>
      </c>
    </row>
    <row r="33" spans="1:8" ht="15">
      <c r="B33" t="s">
        <v>47</v>
      </c>
      <c r="G33" s="10">
        <v>9155.6200000000008</v>
      </c>
      <c r="H33" s="10">
        <v>11.06</v>
      </c>
    </row>
    <row r="34" spans="1:8">
      <c r="B34" t="s">
        <v>107</v>
      </c>
    </row>
    <row r="35" spans="1:8">
      <c r="B35" t="s">
        <v>122</v>
      </c>
    </row>
    <row r="36" spans="1:8">
      <c r="B36" t="s">
        <v>123</v>
      </c>
    </row>
    <row r="48" spans="1:8">
      <c r="A48" t="s">
        <v>113</v>
      </c>
    </row>
    <row r="50" spans="1:7" ht="33" thickBot="1">
      <c r="A50" s="3" t="s">
        <v>114</v>
      </c>
      <c r="B50" s="5" t="s">
        <v>64</v>
      </c>
      <c r="C50" s="6" t="s">
        <v>115</v>
      </c>
      <c r="D50" s="3" t="s">
        <v>116</v>
      </c>
      <c r="E50" s="3" t="s">
        <v>117</v>
      </c>
      <c r="F50" s="5" t="s">
        <v>118</v>
      </c>
      <c r="G50" s="11"/>
    </row>
    <row r="51" spans="1:7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7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</row>
    <row r="53" spans="1:7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7">
      <c r="B64" t="s">
        <v>46</v>
      </c>
      <c r="G64" t="s">
        <v>119</v>
      </c>
    </row>
    <row r="65" spans="1:9" ht="15">
      <c r="B65" t="s">
        <v>47</v>
      </c>
      <c r="G65">
        <v>9144.5290000000005</v>
      </c>
      <c r="H65" s="10"/>
    </row>
    <row r="66" spans="1:9">
      <c r="B66" t="s">
        <v>107</v>
      </c>
    </row>
    <row r="67" spans="1:9">
      <c r="B67" t="s">
        <v>122</v>
      </c>
    </row>
    <row r="68" spans="1:9">
      <c r="B68" t="s">
        <v>123</v>
      </c>
    </row>
    <row r="78" spans="1:9">
      <c r="A78" t="s">
        <v>26</v>
      </c>
    </row>
    <row r="80" spans="1:9" ht="49" thickBot="1">
      <c r="A80" s="3" t="s">
        <v>27</v>
      </c>
      <c r="B80" s="5" t="s">
        <v>61</v>
      </c>
      <c r="C80" s="6" t="s">
        <v>28</v>
      </c>
      <c r="D80" s="3" t="s">
        <v>65</v>
      </c>
      <c r="E80" s="3" t="s">
        <v>29</v>
      </c>
      <c r="F80" s="8" t="s">
        <v>15</v>
      </c>
      <c r="G80" s="8" t="s">
        <v>16</v>
      </c>
      <c r="H80" s="8" t="s">
        <v>102</v>
      </c>
      <c r="I80" s="8" t="s">
        <v>103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Q79"/>
  <sheetViews>
    <sheetView tabSelected="1" workbookViewId="0">
      <selection activeCell="O6" sqref="O6"/>
    </sheetView>
  </sheetViews>
  <sheetFormatPr baseColWidth="10" defaultRowHeight="13"/>
  <sheetData>
    <row r="2" spans="1:17">
      <c r="A2" t="s">
        <v>81</v>
      </c>
      <c r="B2" t="s">
        <v>17</v>
      </c>
      <c r="H2" t="s">
        <v>86</v>
      </c>
    </row>
    <row r="4" spans="1:17">
      <c r="A4" t="s">
        <v>14</v>
      </c>
      <c r="B4" t="s">
        <v>80</v>
      </c>
      <c r="C4" t="s">
        <v>78</v>
      </c>
      <c r="D4" t="s">
        <v>79</v>
      </c>
      <c r="E4" t="s">
        <v>73</v>
      </c>
      <c r="F4" t="s">
        <v>82</v>
      </c>
      <c r="G4" t="s">
        <v>83</v>
      </c>
      <c r="H4" t="s">
        <v>68</v>
      </c>
      <c r="I4" t="s">
        <v>84</v>
      </c>
      <c r="J4" t="s">
        <v>72</v>
      </c>
      <c r="K4" t="s">
        <v>68</v>
      </c>
      <c r="L4" t="s">
        <v>87</v>
      </c>
      <c r="M4" t="s">
        <v>98</v>
      </c>
      <c r="N4" t="s">
        <v>99</v>
      </c>
      <c r="O4" t="s">
        <v>18</v>
      </c>
    </row>
    <row r="5" spans="1:17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17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17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11" spans="1:17">
      <c r="A11" t="s">
        <v>14</v>
      </c>
      <c r="B11" t="s">
        <v>91</v>
      </c>
      <c r="C11" t="s">
        <v>90</v>
      </c>
      <c r="D11" t="s">
        <v>79</v>
      </c>
      <c r="E11" t="s">
        <v>68</v>
      </c>
      <c r="F11" t="s">
        <v>91</v>
      </c>
      <c r="G11" t="s">
        <v>90</v>
      </c>
      <c r="H11" t="s">
        <v>79</v>
      </c>
      <c r="I11" t="s">
        <v>68</v>
      </c>
      <c r="J11" t="s">
        <v>92</v>
      </c>
      <c r="K11" t="s">
        <v>90</v>
      </c>
      <c r="L11" t="s">
        <v>79</v>
      </c>
      <c r="M11" t="s">
        <v>68</v>
      </c>
      <c r="N11" t="s">
        <v>93</v>
      </c>
      <c r="P11" t="s">
        <v>100</v>
      </c>
      <c r="Q11" t="s">
        <v>101</v>
      </c>
    </row>
    <row r="12" spans="1:17">
      <c r="A12">
        <v>2</v>
      </c>
      <c r="B12">
        <v>24.536999999999999</v>
      </c>
      <c r="C12">
        <v>1480.663</v>
      </c>
      <c r="D12">
        <v>40.225999999999999</v>
      </c>
      <c r="E12">
        <v>1545.4259999999999</v>
      </c>
      <c r="F12">
        <v>24.632000000000001</v>
      </c>
      <c r="G12">
        <v>1475.8620000000001</v>
      </c>
      <c r="H12">
        <v>40.232999999999997</v>
      </c>
      <c r="I12">
        <v>1540.7270000000001</v>
      </c>
      <c r="J12">
        <v>23.358000000000001</v>
      </c>
      <c r="K12">
        <v>1483.2449999999999</v>
      </c>
      <c r="L12">
        <v>41.244999999999997</v>
      </c>
      <c r="M12">
        <f>K12+L12+J12</f>
        <v>1547.8479999999997</v>
      </c>
      <c r="N12">
        <v>1736.0070000000001</v>
      </c>
      <c r="P12">
        <f>AVERAGE(E12+I12+M12)/3</f>
        <v>1544.6670000000001</v>
      </c>
      <c r="Q12">
        <f>1.96 * STDEV(E12,I12,M12)/SQRT(3)</f>
        <v>4.097169079209209</v>
      </c>
    </row>
    <row r="13" spans="1:17">
      <c r="A13">
        <v>4</v>
      </c>
      <c r="B13">
        <v>48.817999999999998</v>
      </c>
      <c r="C13">
        <v>2767.5140000000001</v>
      </c>
      <c r="D13">
        <v>71.721000000000004</v>
      </c>
      <c r="E13">
        <v>2888.0540000000001</v>
      </c>
      <c r="F13">
        <v>49.430999999999997</v>
      </c>
      <c r="G13">
        <v>2776.223</v>
      </c>
      <c r="H13">
        <v>74.373000000000005</v>
      </c>
      <c r="I13">
        <v>2900.027</v>
      </c>
      <c r="J13">
        <v>49.23</v>
      </c>
      <c r="K13">
        <v>2812.97</v>
      </c>
      <c r="L13">
        <v>76.73</v>
      </c>
      <c r="M13">
        <v>2938.93</v>
      </c>
      <c r="N13">
        <v>3580.5070000000001</v>
      </c>
      <c r="P13">
        <f t="shared" ref="P13:P14" si="2">AVERAGE(E13+I13+M13)/3</f>
        <v>2909.003666666667</v>
      </c>
      <c r="Q13">
        <f t="shared" ref="Q13:Q14" si="3">1.96 * STDEV(E13,I13,M13)/SQRT(3)</f>
        <v>30.100037057320566</v>
      </c>
    </row>
    <row r="14" spans="1:17">
      <c r="A14">
        <v>8</v>
      </c>
      <c r="B14">
        <v>98.637</v>
      </c>
      <c r="C14">
        <v>4699.8230000000003</v>
      </c>
      <c r="D14">
        <v>142.68100000000001</v>
      </c>
      <c r="E14">
        <v>4941.1419999999998</v>
      </c>
      <c r="F14">
        <v>99.403999999999996</v>
      </c>
      <c r="G14">
        <v>4709.2629999999999</v>
      </c>
      <c r="H14">
        <v>144.85300000000001</v>
      </c>
      <c r="I14">
        <v>4950.4120000000003</v>
      </c>
      <c r="J14">
        <v>94.57</v>
      </c>
      <c r="K14">
        <v>4689.28</v>
      </c>
      <c r="L14">
        <v>141.83500000000001</v>
      </c>
      <c r="M14">
        <v>4931.7830000000004</v>
      </c>
      <c r="N14">
        <v>7332.8770000000004</v>
      </c>
      <c r="P14">
        <f t="shared" si="2"/>
        <v>4941.1123333333335</v>
      </c>
      <c r="Q14">
        <f t="shared" si="3"/>
        <v>10.540389098093113</v>
      </c>
    </row>
    <row r="50" spans="1:12">
      <c r="D50">
        <v>1087592</v>
      </c>
    </row>
    <row r="53" spans="1:12">
      <c r="A53" t="s">
        <v>69</v>
      </c>
      <c r="B53" t="s">
        <v>70</v>
      </c>
      <c r="C53" t="s">
        <v>71</v>
      </c>
      <c r="D53" t="s">
        <v>72</v>
      </c>
      <c r="E53" t="s">
        <v>73</v>
      </c>
      <c r="F53" t="s">
        <v>71</v>
      </c>
      <c r="G53" t="s">
        <v>72</v>
      </c>
      <c r="H53" t="s">
        <v>68</v>
      </c>
      <c r="I53" t="s">
        <v>71</v>
      </c>
      <c r="J53" t="s">
        <v>72</v>
      </c>
      <c r="K53" t="s">
        <v>68</v>
      </c>
      <c r="L53" t="s">
        <v>85</v>
      </c>
    </row>
    <row r="54" spans="1:12">
      <c r="A54" t="s">
        <v>74</v>
      </c>
      <c r="B54">
        <v>1171052</v>
      </c>
      <c r="C54">
        <v>554.67499999999995</v>
      </c>
      <c r="D54">
        <v>11.500999999999999</v>
      </c>
      <c r="E54">
        <v>569.14499999999998</v>
      </c>
      <c r="F54">
        <v>604.90899999999999</v>
      </c>
      <c r="G54">
        <v>7.5179999999999998</v>
      </c>
      <c r="H54">
        <v>615.88599999999997</v>
      </c>
      <c r="I54">
        <v>11.34</v>
      </c>
      <c r="J54">
        <v>588.29200000000003</v>
      </c>
      <c r="K54">
        <v>603.06100000000004</v>
      </c>
      <c r="L54">
        <f>849.742/2</f>
        <v>424.87099999999998</v>
      </c>
    </row>
    <row r="55" spans="1:12">
      <c r="A55" t="s">
        <v>75</v>
      </c>
      <c r="B55">
        <v>1171052</v>
      </c>
    </row>
    <row r="56" spans="1:12">
      <c r="A56" t="s">
        <v>76</v>
      </c>
      <c r="B56">
        <v>1171052</v>
      </c>
    </row>
    <row r="57" spans="1:12">
      <c r="A57" t="s">
        <v>77</v>
      </c>
      <c r="B57">
        <v>1171052</v>
      </c>
    </row>
    <row r="63" spans="1:12">
      <c r="A63" t="s">
        <v>38</v>
      </c>
      <c r="B63" t="s">
        <v>68</v>
      </c>
    </row>
    <row r="64" spans="1:12">
      <c r="A64" t="s">
        <v>39</v>
      </c>
      <c r="B64">
        <v>563</v>
      </c>
    </row>
    <row r="65" spans="1:5">
      <c r="A65" t="s">
        <v>88</v>
      </c>
      <c r="B65">
        <f>19*60</f>
        <v>1140</v>
      </c>
    </row>
    <row r="66" spans="1:5">
      <c r="A66" t="s">
        <v>89</v>
      </c>
      <c r="B66">
        <v>2611</v>
      </c>
    </row>
    <row r="75" spans="1:5">
      <c r="C75" t="s">
        <v>94</v>
      </c>
    </row>
    <row r="76" spans="1:5">
      <c r="C76" t="s">
        <v>95</v>
      </c>
      <c r="D76" t="s">
        <v>96</v>
      </c>
      <c r="E76" t="s">
        <v>97</v>
      </c>
    </row>
    <row r="77" spans="1:5">
      <c r="B77">
        <v>2</v>
      </c>
    </row>
    <row r="78" spans="1:5">
      <c r="B78">
        <v>4</v>
      </c>
    </row>
    <row r="79" spans="1:5">
      <c r="B79">
        <v>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2012-02-10T02:22:48Z</dcterms:modified>
</cp:coreProperties>
</file>