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minimized="1" xWindow="0" yWindow="0" windowWidth="50380" windowHeight="28360" tabRatio="500" activeTab="3"/>
  </bookViews>
  <sheets>
    <sheet name="Trestles" sheetId="1" r:id="rId1"/>
    <sheet name="Lonestar" sheetId="2" r:id="rId2"/>
    <sheet name="BJ (Plain)" sheetId="3" r:id="rId3"/>
    <sheet name="BJ (PD-SSH)" sheetId="4" r:id="rId4"/>
    <sheet name="BJ (PD-GO)" sheetId="5" r:id="rId5"/>
    <sheet name="EGI_SRM" sheetId="9" r:id="rId6"/>
    <sheet name="Total" sheetId="6" r:id="rId7"/>
    <sheet name="tmp" sheetId="8" r:id="rId8"/>
  </sheets>
  <definedNames>
    <definedName name="bj_pd_go_singleresource" localSheetId="4">'BJ (PD-GO)'!$A$1:$L$1</definedName>
    <definedName name="bj_pd_go_singleresource" localSheetId="7">tmp!$A$1:$L$6</definedName>
    <definedName name="bj_pd_go_singleresource_1" localSheetId="4">'BJ (PD-GO)'!$A$2:$L$4</definedName>
    <definedName name="bj_pd_singleresource" localSheetId="3">'BJ (PD-SSH)'!$A$1:$L$7</definedName>
    <definedName name="bj_pd_singleresource_1" localSheetId="3">'BJ (PD-SSH)'!$A$11:$L$21</definedName>
    <definedName name="bj_singleresource" localSheetId="2">'BJ (Plain)'!$A$1:$J$16</definedName>
    <definedName name="bj_singleresource_1" localSheetId="2">'BJ (Plain)'!$A$18:$J$26</definedName>
    <definedName name="bj_singleresource_2" localSheetId="2">'BJ (Plain)'!$B$18:$K$23</definedName>
    <definedName name="bj_singleresource_3" localSheetId="2">'BJ (Plain)'!$A$18:$J$20</definedName>
  </definedNames>
  <calcPr calcId="140000" concurrentCalc="0"/>
  <pivotCaches>
    <pivotCache cacheId="1" r:id="rId9"/>
    <pivotCache cacheId="2" r:id="rId10"/>
    <pivotCache cacheId="3" r:id="rId11"/>
    <pivotCache cacheId="11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" l="1"/>
  <c r="C6" i="6"/>
  <c r="B6" i="6"/>
  <c r="N2" i="5"/>
  <c r="O2" i="5"/>
  <c r="M3" i="5"/>
  <c r="N3" i="5"/>
  <c r="O3" i="5"/>
  <c r="M4" i="5"/>
  <c r="N4" i="5"/>
  <c r="O4" i="5"/>
  <c r="B4" i="6"/>
  <c r="E7" i="6"/>
  <c r="D7" i="6"/>
  <c r="C7" i="6"/>
  <c r="B7" i="6"/>
  <c r="B8" i="9"/>
  <c r="C8" i="9"/>
  <c r="D8" i="9"/>
  <c r="A8" i="9"/>
  <c r="K18" i="3"/>
  <c r="M8" i="4"/>
  <c r="N8" i="4"/>
  <c r="O8" i="4"/>
  <c r="M9" i="4"/>
  <c r="N9" i="4"/>
  <c r="O9" i="4"/>
  <c r="M10" i="4"/>
  <c r="N10" i="4"/>
  <c r="O10" i="4"/>
  <c r="E4" i="6"/>
  <c r="K17" i="3"/>
  <c r="E5" i="6"/>
  <c r="I18" i="1"/>
  <c r="M18" i="1"/>
  <c r="I19" i="1"/>
  <c r="M19" i="1"/>
  <c r="I20" i="1"/>
  <c r="M20" i="1"/>
  <c r="I21" i="1"/>
  <c r="M21" i="1"/>
  <c r="I17" i="1"/>
  <c r="M17" i="1"/>
  <c r="C5" i="6"/>
  <c r="B5" i="6"/>
  <c r="D5" i="6"/>
  <c r="D6" i="6"/>
  <c r="C4" i="6"/>
  <c r="D4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O3" i="4"/>
  <c r="O4" i="4"/>
  <c r="O5" i="4"/>
  <c r="O6" i="4"/>
  <c r="O7" i="4"/>
  <c r="O2" i="4"/>
  <c r="N3" i="4"/>
  <c r="N4" i="4"/>
  <c r="N5" i="4"/>
  <c r="N6" i="4"/>
  <c r="N7" i="4"/>
  <c r="N2" i="4"/>
  <c r="M3" i="4"/>
  <c r="M4" i="4"/>
  <c r="M5" i="4"/>
  <c r="M6" i="4"/>
  <c r="M7" i="4"/>
  <c r="M2" i="4"/>
  <c r="J23" i="1"/>
  <c r="K23" i="1"/>
  <c r="L23" i="1"/>
  <c r="I23" i="1"/>
  <c r="J18" i="1"/>
  <c r="K18" i="1"/>
  <c r="L18" i="1"/>
  <c r="J19" i="1"/>
  <c r="K19" i="1"/>
  <c r="L19" i="1"/>
  <c r="J20" i="1"/>
  <c r="K20" i="1"/>
  <c r="L20" i="1"/>
  <c r="J21" i="1"/>
  <c r="K21" i="1"/>
  <c r="L21" i="1"/>
  <c r="J17" i="1"/>
  <c r="K17" i="1"/>
  <c r="L17" i="1"/>
  <c r="E154" i="2"/>
  <c r="E153" i="2"/>
  <c r="E152" i="2"/>
  <c r="E149" i="2"/>
  <c r="E148" i="2"/>
  <c r="E147" i="2"/>
  <c r="E146" i="2"/>
  <c r="E144" i="2"/>
  <c r="E143" i="2"/>
  <c r="E140" i="2"/>
  <c r="E139" i="2"/>
  <c r="E137" i="2"/>
  <c r="E134" i="2"/>
  <c r="E131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7" i="2"/>
  <c r="E6" i="2"/>
  <c r="E5" i="2"/>
  <c r="E2" i="2"/>
  <c r="E5" i="1"/>
  <c r="E6" i="1"/>
</calcChain>
</file>

<file path=xl/connections.xml><?xml version="1.0" encoding="utf-8"?>
<connections xmlns="http://schemas.openxmlformats.org/spreadsheetml/2006/main">
  <connection id="1" name="bj-pd-go-singleresource.txt" type="6" refreshedVersion="0" background="1" saveData="1">
    <textPr fileType="mac" sourceFile="MacSSD:Users:luckow:Dropbox:SAGA:papers:troy:pstar:perf:sc:bj-pd-go-singleresource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j-pd-go-singleresource.txt1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pd-go-singleresource.txt2" type="6" refreshedVersion="0" background="1" saveData="1">
    <textPr fileType="mac" sourceFile="MacSSD:Users:luckow:Dropbox:SAGA:papers:troy:pstar:perf:sc:bj-pd-go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pd-singleresource.txt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pd-singleresource.txt1" type="6" refreshedVersion="0" background="1" saveData="1">
    <textPr fileType="mac" sourceFile="MacSSD:Users:luckow:Dropbox:SAGA:papers:troy:pstar:perf:sc:bj-pd-singleresource.txt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bj-singleresource.txt1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bj-singleresource.txt2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bj-singleresource.txt3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<sst xmlns="http://schemas.openxmlformats.org/spreadsheetml/2006/main" count="870" uniqueCount="78">
  <si>
    <t>Resource</t>
  </si>
  <si>
    <t>Cores</t>
  </si>
  <si>
    <t>Download</t>
  </si>
  <si>
    <t>Runtime</t>
  </si>
  <si>
    <t>Concurrent jobs</t>
  </si>
  <si>
    <t>Trestles</t>
  </si>
  <si>
    <t>Lonestar</t>
  </si>
  <si>
    <t>Zeilenbeschriftungen</t>
  </si>
  <si>
    <t>Gesamtergebnis</t>
  </si>
  <si>
    <t>Werte</t>
  </si>
  <si>
    <t>Mittelwert - Runtime</t>
  </si>
  <si>
    <t>Mittelwert - Download</t>
  </si>
  <si>
    <t>STABW - Download</t>
  </si>
  <si>
    <t>STABW - Runtime</t>
  </si>
  <si>
    <t>in min</t>
  </si>
  <si>
    <t>32 subjobs failed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</si>
  <si>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</si>
  <si>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</si>
  <si>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</si>
  <si>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</si>
  <si>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</si>
  <si>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</si>
  <si>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</si>
  <si>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</si>
  <si>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</si>
  <si>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</si>
  <si>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</si>
  <si>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</si>
  <si>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</si>
  <si>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</si>
  <si>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</si>
  <si>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</si>
  <si>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</si>
  <si>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</si>
  <si>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</si>
  <si>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</si>
  <si>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</si>
  <si>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</si>
  <si>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</si>
  <si>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</si>
  <si>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</si>
  <si>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</si>
  <si>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</si>
  <si>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BJ Staging</t>
  </si>
  <si>
    <t>SJ Staging</t>
  </si>
  <si>
    <t>bigjob:bj-c40744a8-91dc-11e1-8493-f04da2004b3c:trestles.sdsc.edu</t>
  </si>
  <si>
    <t>bigjob:bj-af584dba-91df-11e1-8493-f04da2004b3c:trestles.sdsc.edu</t>
  </si>
  <si>
    <t>bigjob:bj-b24d2206-91e5-11e1-8493-f04da2004b3c:trestles.sdsc.edu</t>
  </si>
  <si>
    <t>bigjob:bj-5dc0a7ae-91ee-11e1-8366-f04da2004b3c:trestles.sdsc.edu</t>
  </si>
  <si>
    <t>bigjob:bj-8534006e-91f9-11e1-8366-f04da2004b3c:trestles.sdsc.edu</t>
  </si>
  <si>
    <t>bigjob:bj-30c630d4-920c-11e1-8366-f04da2004b3c:trestles.sdsc.edu</t>
  </si>
  <si>
    <t>Net Runtime</t>
  </si>
  <si>
    <t>Staging</t>
  </si>
  <si>
    <t>Runtime + Staging</t>
  </si>
  <si>
    <t>Mittelwert - Net Runtime</t>
  </si>
  <si>
    <t>Mittelwert - Runtime + Staging</t>
  </si>
  <si>
    <t>Mittelwert - Staging</t>
  </si>
  <si>
    <t>Total Runtimes for 128 Cus (in min)</t>
  </si>
  <si>
    <t>Compute</t>
  </si>
  <si>
    <t>STABW - Staging</t>
  </si>
  <si>
    <t>STABW - Runtime + Staging</t>
  </si>
  <si>
    <t>Stdev</t>
  </si>
  <si>
    <t>bigjob:bj-3ff74b52-935f-11e1-ac66-00259019a084:trestles.sdsc.edu</t>
  </si>
  <si>
    <t>STABW - Net Runtime</t>
  </si>
  <si>
    <t>bigjob:bj-4fce0f2a-935f-11e1-8245-f04da2005de7:trestles.sdsc.edu</t>
  </si>
  <si>
    <t>bigjob:bj-3c24259e-939c-11e1-8245-f04da2005de7:trestles.sdsc.edu</t>
  </si>
  <si>
    <t>bigjob:bj-46234212-93a8-11e1-8245-f04da2005de7:trestles.sdsc.edu</t>
  </si>
  <si>
    <t xml:space="preserve">Download </t>
  </si>
  <si>
    <t>stddev</t>
  </si>
  <si>
    <t>bigjob:bj-3f8cbd32-93a0-11e1-bbde-bc305b7ee8dc:trestles.sdsc.edu</t>
  </si>
  <si>
    <t>pbs-ssh://pmantha@trestles.sdsc.edu</t>
  </si>
  <si>
    <t>bigjob:bj-dd90c2b4-9416-11e1-989a-00259009e720:trestles.sdsc.edu</t>
  </si>
  <si>
    <t>bigjob:bj-889d18c2-9428-11e1-989a-00259009e720:trestles.sdsc.edu</t>
  </si>
  <si>
    <t>bigjob:bj-7f226ba0-9430-11e1-989a-00259009e720:trestles.sdsc.edu</t>
  </si>
  <si>
    <t>No PD
(Trestles)</t>
  </si>
  <si>
    <t>DIANE/SRM
(EGI)</t>
  </si>
  <si>
    <t>PD/SSH
(Trestles)</t>
  </si>
  <si>
    <t>PD/Globus Online
(Trestles)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</si>
</sst>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5"/>
    </xf>
    <xf numFmtId="0" fontId="1" fillId="0" borderId="0" xfId="0" applyFont="1" applyAlignment="1">
      <alignment wrapText="1"/>
    </xf>
    <xf numFmtId="0" fontId="7" fillId="0" borderId="0" xfId="0" applyFont="1"/>
    <xf numFmtId="2" fontId="0" fillId="0" borderId="0" xfId="0" applyNumberFormat="1"/>
    <xf numFmtId="1" fontId="8" fillId="0" borderId="0" xfId="0" applyNumberFormat="1" applyFont="1"/>
  </cellXfs>
  <cellStyles count="56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4">
    <dxf>
      <numFmt numFmtId="164" formatCode="0.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Download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plus>
            <c:minus>
              <c:numRef>
                <c:f>Trestles!$K$17:$K$21</c:f>
                <c:numCache>
                  <c:formatCode>General</c:formatCode>
                  <c:ptCount val="5"/>
                  <c:pt idx="0">
                    <c:v>0.22872432055821</c:v>
                  </c:pt>
                  <c:pt idx="1">
                    <c:v>0.221813860903436</c:v>
                  </c:pt>
                  <c:pt idx="2">
                    <c:v>0.390094103804281</c:v>
                  </c:pt>
                  <c:pt idx="3">
                    <c:v>1.978587603481162</c:v>
                  </c:pt>
                  <c:pt idx="4">
                    <c:v>9.668663738052542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Trestles!$I$17:$I$21</c:f>
              <c:numCache>
                <c:formatCode>0</c:formatCode>
                <c:ptCount val="5"/>
                <c:pt idx="0">
                  <c:v>1.741666666666667</c:v>
                </c:pt>
                <c:pt idx="1">
                  <c:v>2.35625</c:v>
                </c:pt>
                <c:pt idx="2">
                  <c:v>4.225694444444444</c:v>
                </c:pt>
                <c:pt idx="3">
                  <c:v>9.323611111111111</c:v>
                </c:pt>
                <c:pt idx="4">
                  <c:v>25.1125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plus>
            <c:minus>
              <c:numRef>
                <c:f>Trestles!$L$17:$L$21</c:f>
                <c:numCache>
                  <c:formatCode>General</c:formatCode>
                  <c:ptCount val="5"/>
                  <c:pt idx="0">
                    <c:v>0.0136082763487954</c:v>
                  </c:pt>
                  <c:pt idx="1">
                    <c:v>0.204888180885737</c:v>
                  </c:pt>
                  <c:pt idx="2">
                    <c:v>0.330811718224523</c:v>
                  </c:pt>
                  <c:pt idx="3">
                    <c:v>0.782285700406612</c:v>
                  </c:pt>
                  <c:pt idx="4">
                    <c:v>0.486326904901204</c:v>
                  </c:pt>
                </c:numCache>
              </c:numRef>
            </c:minus>
          </c:errBars>
          <c:cat>
            <c:numRef>
              <c:f>Trestles!$H$4:$H$8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 formatCode="0">
                  <c:v>32.0</c:v>
                </c:pt>
              </c:numCache>
            </c:numRef>
          </c:cat>
          <c:val>
            <c:numRef>
              <c:f>Trestles!$J$17:$J$21</c:f>
              <c:numCache>
                <c:formatCode>0</c:formatCode>
                <c:ptCount val="5"/>
                <c:pt idx="0">
                  <c:v>13.91666666666667</c:v>
                </c:pt>
                <c:pt idx="1">
                  <c:v>14.23958333333333</c:v>
                </c:pt>
                <c:pt idx="2">
                  <c:v>13.56944444444444</c:v>
                </c:pt>
                <c:pt idx="3">
                  <c:v>13.97118055555556</c:v>
                </c:pt>
                <c:pt idx="4">
                  <c:v>15.09079861111111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39064"/>
        <c:axId val="2085367912"/>
      </c:barChart>
      <c:catAx>
        <c:axId val="20844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Number of Concurrent</a:t>
                </a:r>
                <a:r>
                  <a:rPr lang="de-DE" sz="1800" baseline="0">
                    <a:latin typeface="Times"/>
                    <a:cs typeface="Times"/>
                  </a:rPr>
                  <a:t> Compute Units</a:t>
                </a:r>
                <a:endParaRPr lang="de-DE" sz="1800">
                  <a:latin typeface="Times"/>
                  <a:cs typeface="Times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5367912"/>
        <c:crosses val="autoZero"/>
        <c:auto val="1"/>
        <c:lblAlgn val="ctr"/>
        <c:lblOffset val="100"/>
        <c:noMultiLvlLbl val="0"/>
      </c:catAx>
      <c:valAx>
        <c:axId val="20853679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sec)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44390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Staging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Total!$A$4:$A$6</c:f>
              <c:strCache>
                <c:ptCount val="3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</c:strCache>
            </c:strRef>
          </c:cat>
          <c:val>
            <c:numRef>
              <c:f>Total!$B$4:$B$6</c:f>
              <c:numCache>
                <c:formatCode>0.0</c:formatCode>
                <c:ptCount val="3"/>
                <c:pt idx="0" formatCode="0">
                  <c:v>178.7429249762583</c:v>
                </c:pt>
                <c:pt idx="1">
                  <c:v>49.08365714551223</c:v>
                </c:pt>
                <c:pt idx="2">
                  <c:v>34.36352397203778</c:v>
                </c:pt>
              </c:numCache>
            </c:numRef>
          </c:val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9.021936580237572</c:v>
                  </c:pt>
                  <c:pt idx="3">
                    <c:v>3.079859904444445</c:v>
                  </c:pt>
                </c:numCache>
              </c:numRef>
            </c:plus>
            <c:minus>
              <c:numRef>
                <c:f>Total!$E$4:$E$7</c:f>
                <c:numCache>
                  <c:formatCode>General</c:formatCode>
                  <c:ptCount val="4"/>
                  <c:pt idx="0">
                    <c:v>35.03971545394737</c:v>
                  </c:pt>
                  <c:pt idx="1">
                    <c:v>5.095156348019516</c:v>
                  </c:pt>
                  <c:pt idx="2">
                    <c:v>9.021936580237572</c:v>
                  </c:pt>
                  <c:pt idx="3">
                    <c:v>3.079859904444445</c:v>
                  </c:pt>
                </c:numCache>
              </c:numRef>
            </c:minus>
          </c:errBars>
          <c:cat>
            <c:strRef>
              <c:f>Total!$A$4:$A$6</c:f>
              <c:strCache>
                <c:ptCount val="3"/>
                <c:pt idx="0">
                  <c:v>No PD_x000d_(Trestles)</c:v>
                </c:pt>
                <c:pt idx="1">
                  <c:v>PD/SSH_x000d_(Trestles)</c:v>
                </c:pt>
                <c:pt idx="2">
                  <c:v>PD/Globus Online_x000d_(Trestles)</c:v>
                </c:pt>
              </c:strCache>
            </c:strRef>
          </c:cat>
          <c:val>
            <c:numRef>
              <c:f>Total!$D$4:$D$6</c:f>
              <c:numCache>
                <c:formatCode>0.0</c:formatCode>
                <c:ptCount val="3"/>
                <c:pt idx="0">
                  <c:v>39.22208226540834</c:v>
                </c:pt>
                <c:pt idx="1">
                  <c:v>20.47924295277776</c:v>
                </c:pt>
                <c:pt idx="2">
                  <c:v>12.83431719538888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4491240"/>
        <c:axId val="2084494216"/>
      </c:barChart>
      <c:catAx>
        <c:axId val="2084491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Times"/>
                <a:cs typeface="Times"/>
              </a:defRPr>
            </a:pPr>
            <a:endParaRPr lang="de-DE"/>
          </a:p>
        </c:txPr>
        <c:crossAx val="2084494216"/>
        <c:crosses val="autoZero"/>
        <c:auto val="1"/>
        <c:lblAlgn val="ctr"/>
        <c:lblOffset val="100"/>
        <c:noMultiLvlLbl val="0"/>
      </c:catAx>
      <c:valAx>
        <c:axId val="2084494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</a:t>
                </a:r>
                <a:r>
                  <a:rPr lang="de-DE" sz="1800" baseline="0">
                    <a:latin typeface="Times"/>
                    <a:cs typeface="Times"/>
                  </a:rPr>
                  <a:t> (in min)</a:t>
                </a:r>
                <a:endParaRPr lang="de-DE" sz="1800">
                  <a:latin typeface="Times"/>
                  <a:cs typeface="Times"/>
                </a:endParaRPr>
              </a:p>
            </c:rich>
          </c:tx>
          <c:layout>
            <c:manualLayout>
              <c:xMode val="edge"/>
              <c:yMode val="edge"/>
              <c:x val="0.0289531665684647"/>
              <c:y val="0.107081506703554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4491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28</xdr:row>
      <xdr:rowOff>120650</xdr:rowOff>
    </xdr:from>
    <xdr:to>
      <xdr:col>11</xdr:col>
      <xdr:colOff>228600</xdr:colOff>
      <xdr:row>49</xdr:row>
      <xdr:rowOff>177800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31750</xdr:rowOff>
    </xdr:from>
    <xdr:to>
      <xdr:col>12</xdr:col>
      <xdr:colOff>647700</xdr:colOff>
      <xdr:row>24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030.884907291664" createdVersion="4" refreshedVersion="4" minRefreshableVersion="3" recordCount="9">
  <cacheSource type="worksheet">
    <worksheetSource ref="A1:O10" sheet="BJ (PD-SSH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2">
        <n v="1"/>
        <n v="128"/>
      </sharedItems>
    </cacheField>
    <cacheField name="Queuing Time" numFmtId="0">
      <sharedItems containsSemiMixedTypes="0" containsString="0" containsNumber="1" minValue="392.29308795899999" maxValue="24719.834728000002"/>
    </cacheField>
    <cacheField name="BJ Runtime" numFmtId="0">
      <sharedItems containsSemiMixedTypes="0" containsString="0" containsNumber="1" minValue="1248.8864119100001" maxValue="26160.037970099998"/>
    </cacheField>
    <cacheField name="Total Runtime" numFmtId="0">
      <sharedItems containsSemiMixedTypes="0" containsString="0" containsNumber="1" minValue="1251.0189650100001" maxValue="26162.170459000001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205.12900877000001" maxValue="285.812211037"/>
    </cacheField>
    <cacheField name="SJ Staging" numFmtId="0">
      <sharedItems containsSemiMixedTypes="0" containsString="0" containsNumber="1" minValue="19.426205158199998" maxValue="21.759326951599999"/>
    </cacheField>
    <cacheField name="Net Runtime" numFmtId="0">
      <sharedItems containsSemiMixedTypes="0" containsString="0" containsNumber="1" minValue="818.97427415000016" maxValue="1441.3552739600004"/>
    </cacheField>
    <cacheField name="Staging" numFmtId="0">
      <sharedItems containsSemiMixedTypes="0" containsString="0" containsNumber="1" minValue="224.5552139282" maxValue="3038.6026599428001"/>
    </cacheField>
    <cacheField name="Runtime + Staging" numFmtId="0">
      <sharedItems containsSemiMixedTypes="0" containsString="0" containsNumber="1" minValue="1043.5294880782001" maxValue="4457.2367389579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1030.892883449073" createdVersion="4" refreshedVersion="4" minRefreshableVersion="3" recordCount="16">
  <cacheSource type="worksheet">
    <worksheetSource ref="A1:K17" sheet="BJ (Plain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6" maxValue="128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37.059126853899997" maxValue="25158.968379999998"/>
    </cacheField>
    <cacheField name="BJ Runtime" numFmtId="0">
      <sharedItems containsSemiMixedTypes="0" containsString="0" containsNumber="1" minValue="1116.8879890400001" maxValue="37332.644954199997"/>
    </cacheField>
    <cacheField name="Total Runtime" numFmtId="0">
      <sharedItems containsSemiMixedTypes="0" containsString="0" containsNumber="1" minValue="1117.33498502" maxValue="37333.205501999997"/>
    </cacheField>
    <cacheField name="Coordination URL" numFmtId="0">
      <sharedItems/>
    </cacheField>
    <cacheField name="LRMS URL" numFmtId="0">
      <sharedItems/>
    </cacheField>
    <cacheField name="Net Runtime" numFmtId="0">
      <sharedItems containsSemiMixedTypes="0" containsString="0" containsNumber="1" minValue="933.88354111000035" maxValue="14564.509658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1030.914643750002" createdVersion="4" refreshedVersion="4" minRefreshableVersion="3" recordCount="531">
  <cacheSource type="worksheet">
    <worksheetSource ref="A2:E533" sheet="Trestles"/>
  </cacheSource>
  <cacheFields count="5">
    <cacheField name="Resource" numFmtId="0">
      <sharedItems/>
    </cacheField>
    <cacheField name="Cores" numFmtId="0">
      <sharedItems containsSemiMixedTypes="0" containsString="0" containsNumber="1" containsInteger="1" minValue="16" maxValue="128"/>
    </cacheField>
    <cacheField name="Concurrent jobs" numFmtId="0">
      <sharedItems containsSemiMixedTypes="0" containsString="0" containsNumber="1" containsInteger="1" minValue="2" maxValue="128" count="6">
        <n v="2"/>
        <n v="4"/>
        <n v="8"/>
        <n v="16"/>
        <n v="32"/>
        <n v="128"/>
      </sharedItems>
    </cacheField>
    <cacheField name="Download" numFmtId="0">
      <sharedItems containsSemiMixedTypes="0" containsString="0" containsNumber="1" containsInteger="1" minValue="90" maxValue="13634"/>
    </cacheField>
    <cacheField name="Runtime" numFmtId="0">
      <sharedItems containsString="0" containsBlank="1" containsNumber="1" containsInteger="1" minValue="261" maxValue="1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1031.875360532409" createdVersion="4" refreshedVersion="4" minRefreshableVersion="3" recordCount="3">
  <cacheSource type="worksheet">
    <worksheetSource ref="A1:O4" sheet="BJ (PD-GO)"/>
  </cacheSource>
  <cacheFields count="15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256" maxValue="256"/>
    </cacheField>
    <cacheField name="#cores/node" numFmtId="0">
      <sharedItems containsSemiMixedTypes="0" containsString="0" containsNumber="1" containsInteger="1" minValue="16" maxValue="16"/>
    </cacheField>
    <cacheField name="#jobs" numFmtId="0">
      <sharedItems containsSemiMixedTypes="0" containsString="0" containsNumber="1" containsInteger="1" minValue="128" maxValue="128" count="1">
        <n v="128"/>
      </sharedItems>
    </cacheField>
    <cacheField name="Queuing Time" numFmtId="0">
      <sharedItems containsSemiMixedTypes="0" containsString="0" containsNumber="1" minValue="1933.03455687" maxValue="4628.6151609400004"/>
    </cacheField>
    <cacheField name="BJ Runtime" numFmtId="0">
      <sharedItems containsSemiMixedTypes="0" containsString="0" containsNumber="1" minValue="2768.6149609099998" maxValue="7583.1670470199997"/>
    </cacheField>
    <cacheField name="Total Runtime" numFmtId="0">
      <sharedItems containsSemiMixedTypes="0" containsString="0" containsNumber="1" minValue="2770.90165591" maxValue="7585.4565029100004"/>
    </cacheField>
    <cacheField name="Coordination URL" numFmtId="0">
      <sharedItems/>
    </cacheField>
    <cacheField name="LRMS URL" numFmtId="0">
      <sharedItems/>
    </cacheField>
    <cacheField name="BJ Staging" numFmtId="0">
      <sharedItems containsSemiMixedTypes="0" containsString="0" containsNumber="1" minValue="151.29115390800001" maxValue="164.674059868"/>
    </cacheField>
    <cacheField name="SJ Staging" numFmtId="0">
      <sharedItems containsSemiMixedTypes="0" containsString="0" containsNumber="1" minValue="13.8371118531" maxValue="16.926529794899999"/>
    </cacheField>
    <cacheField name="Net Runtime" numFmtId="0">
      <sharedItems containsString="0" containsBlank="1" containsNumber="1" minValue="835.58040403999985" maxValue="1474.5966911300002"/>
    </cacheField>
    <cacheField name="Staging" numFmtId="0">
      <sharedItems containsSemiMixedTypes="0" containsString="0" containsNumber="1" minValue="1922.4414711048" maxValue="2331.2698736151997"/>
    </cacheField>
    <cacheField name="Runtime + Staging" numFmtId="0">
      <sharedItems containsSemiMixedTypes="0" containsString="0" containsNumber="1" minValue="2331.2698736151997" maxValue="3406.3196613768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0"/>
    <s v="bigjob:bj-c40744a8-91dc-11e1-8493-f04da2004b3c:trestles.sdsc.edu"/>
    <n v="16"/>
    <n v="16"/>
    <x v="0"/>
    <n v="392.29308795899999"/>
    <n v="1248.8864119100001"/>
    <n v="1251.0189650100001"/>
    <s v="redis://ILikeBigJob_wITH-REdIS@gw68.quarry.iu.teragrid.org:6379"/>
    <s v="pbs-ssh://luckow@trestles.sdsc.edu"/>
    <n v="208.94590902300001"/>
    <n v="19.812896966899999"/>
    <n v="856.59332395100012"/>
    <n v="228.7588059899"/>
    <n v="1085.3521299409001"/>
  </r>
  <r>
    <n v="1"/>
    <s v="bigjob:bj-af584dba-91df-11e1-8493-f04da2004b3c:trestles.sdsc.edu"/>
    <n v="16"/>
    <n v="16"/>
    <x v="0"/>
    <n v="1758.32392383"/>
    <n v="2577.2981979800002"/>
    <n v="2579.3222539399999"/>
    <s v="redis://ILikeBigJob_wITH-REdIS@gw68.quarry.iu.teragrid.org:6379"/>
    <s v="pbs-ssh://luckow@trestles.sdsc.edu"/>
    <n v="205.12900877000001"/>
    <n v="19.426205158199998"/>
    <n v="818.97427415000016"/>
    <n v="224.5552139282"/>
    <n v="1043.5294880782001"/>
  </r>
  <r>
    <n v="2"/>
    <s v="bigjob:bj-b24d2206-91e5-11e1-8493-f04da2004b3c:trestles.sdsc.edu"/>
    <n v="16"/>
    <n v="16"/>
    <x v="0"/>
    <n v="2711.5011251000001"/>
    <n v="3575.2306690199998"/>
    <n v="3577.3629119399998"/>
    <s v="redis://ILikeBigJob_wITH-REdIS@gw68.quarry.iu.teragrid.org:6379"/>
    <s v="pbs-ssh://luckow@trestles.sdsc.edu"/>
    <n v="247.03961205499999"/>
    <n v="19.903964996300001"/>
    <n v="863.72954391999974"/>
    <n v="266.9435770513"/>
    <n v="1130.6731209712998"/>
  </r>
  <r>
    <n v="0"/>
    <s v="bigjob:bj-5dc0a7ae-91ee-11e1-8366-f04da2004b3c:trestles.sdsc.edu"/>
    <n v="128"/>
    <n v="16"/>
    <x v="1"/>
    <n v="3344.0852730299998"/>
    <n v="4785.4405469900003"/>
    <n v="4787.5795450200003"/>
    <s v="redis://ILikeBigJob_wITH-REdIS@gw68.quarry.iu.teragrid.org:6379"/>
    <s v="pbs-ssh://luckow@trestles.sdsc.edu"/>
    <n v="235.05078005799999"/>
    <n v="20.932042064099999"/>
    <n v="1441.3552739600004"/>
    <n v="2914.3521642627998"/>
    <n v="4355.7074382228002"/>
  </r>
  <r>
    <n v="1"/>
    <s v="bigjob:bj-8534006e-91f9-11e1-8366-f04da2004b3c:trestles.sdsc.edu"/>
    <n v="128"/>
    <n v="16"/>
    <x v="1"/>
    <n v="6588.2692558799999"/>
    <n v="8013.6574549699999"/>
    <n v="8015.7853438900001"/>
    <s v="redis://ILikeBigJob_wITH-REdIS@gw68.quarry.iu.teragrid.org:6379"/>
    <s v="pbs-ssh://luckow@trestles.sdsc.edu"/>
    <n v="205.92547678899999"/>
    <n v="20.196571795299999"/>
    <n v="1425.3881990899999"/>
    <n v="2791.0866665874"/>
    <n v="4216.4748656774"/>
  </r>
  <r>
    <n v="2"/>
    <s v="bigjob:bj-30c630d4-920c-11e1-8366-f04da2004b3c:trestles.sdsc.edu"/>
    <n v="128"/>
    <n v="16"/>
    <x v="1"/>
    <n v="3045.9475521999998"/>
    <n v="3908.8732860099999"/>
    <n v="3911.3552231799999"/>
    <s v="redis://ILikeBigJob_wITH-REdIS@gw68.quarry.iu.teragrid.org:6379"/>
    <s v="pbs-ssh://luckow@trestles.sdsc.edu"/>
    <n v="207.23123407400001"/>
    <n v="21.759326951599999"/>
    <n v="862.92573381000011"/>
    <n v="2992.4250838787998"/>
    <n v="3855.3508176887999"/>
  </r>
  <r>
    <n v="0"/>
    <s v="bigjob:bj-4fce0f2a-935f-11e1-8245-f04da2005de7:trestles.sdsc.edu"/>
    <n v="128"/>
    <n v="16"/>
    <x v="1"/>
    <n v="24719.834728000002"/>
    <n v="26160.037970099998"/>
    <n v="26162.170459000001"/>
    <s v="redis://ILikeBigJob_wITH-REdIS@gw68.quarry.iu.teragrid.org:6379"/>
    <s v="pbs-ssh://luckow@trestles.sdsc.edu"/>
    <n v="257.15735817000001"/>
    <n v="21.561532333500001"/>
    <n v="1440.2032420999967"/>
    <n v="3017.033496858"/>
    <n v="4457.2367389579967"/>
  </r>
  <r>
    <n v="1"/>
    <s v="bigjob:bj-3c24259e-939c-11e1-8245-f04da2005de7:trestles.sdsc.edu"/>
    <n v="128"/>
    <n v="16"/>
    <x v="1"/>
    <n v="3783.3865070299998"/>
    <n v="5164.7747869499999"/>
    <n v="5166.9495780500001"/>
    <s v="redis://ILikeBigJob_wITH-REdIS@gw68.quarry.iu.teragrid.org:6379"/>
    <s v="pbs-ssh://luckow@trestles.sdsc.edu"/>
    <n v="275.63940405800003"/>
    <n v="21.585650436600002"/>
    <n v="1381.3882799200001"/>
    <n v="3038.6026599428001"/>
    <n v="4419.9909398628006"/>
  </r>
  <r>
    <n v="2"/>
    <s v="bigjob:bj-46234212-93a8-11e1-8245-f04da2005de7:trestles.sdsc.edu"/>
    <n v="128"/>
    <n v="16"/>
    <x v="1"/>
    <n v="2932.94673586"/>
    <n v="3754.2134699799999"/>
    <n v="3756.3689220000001"/>
    <s v="redis://ILikeBigJob_wITH-REdIS@gw68.quarry.iu.teragrid.org:6379"/>
    <s v="pbs-ssh://luckow@trestles.sdsc.edu"/>
    <n v="285.812211037"/>
    <n v="20.5531585142"/>
    <n v="821.26673411999991"/>
    <n v="2916.6165008546"/>
    <n v="3737.8832349745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s v="pbs-ssh://luckow@trestles.sdsc.edu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s v="pbs-ssh://luckow@trestles.sdsc.edu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s v="pbs-ssh://luckow@trestles.sdsc.edu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s v="pbs-ssh://luckow@trestles.sdsc.edu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s v="pbs-ssh://luckow@trestles.sdsc.edu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s v="pbs-ssh://luckow@trestles.sdsc.edu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s v="pbs-ssh://luckow@trestles.sdsc.edu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s v="pbs-ssh://luckow@trestles.sdsc.edu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s v="pbs-ssh://luckow@trestles.sdsc.edu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s v="pbs-ssh://luckow@trestles.sdsc.edu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s v="pbs-ssh://luckow@trestles.sdsc.edu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s v="pbs-ssh://luckow@trestles.sdsc.edu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s v="pbs-ssh://luckow@trestles.sdsc.edu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s v="pbs-ssh://luckow@trestles.sdsc.edu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s v="pbs-ssh://luckow@trestles.sdsc.edu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s v="pbs-ssh://luckow@trestles.sdsc.edu"/>
    <n v="11591.29121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31">
  <r>
    <s v="Trestles"/>
    <n v="16"/>
    <x v="0"/>
    <n v="90"/>
    <n v="835"/>
  </r>
  <r>
    <s v="Trestles"/>
    <n v="16"/>
    <x v="0"/>
    <n v="96"/>
    <n v="835"/>
  </r>
  <r>
    <s v="Trestles"/>
    <n v="16"/>
    <x v="0"/>
    <n v="113"/>
    <n v="836"/>
  </r>
  <r>
    <s v="Trestles"/>
    <n v="16"/>
    <x v="0"/>
    <n v="119"/>
    <n v="834"/>
  </r>
  <r>
    <s v="Trestles"/>
    <n v="16"/>
    <x v="1"/>
    <n v="160"/>
    <n v="869"/>
  </r>
  <r>
    <s v="Trestles"/>
    <n v="16"/>
    <x v="1"/>
    <n v="130"/>
    <n v="841"/>
  </r>
  <r>
    <s v="Trestles"/>
    <n v="16"/>
    <x v="1"/>
    <n v="159"/>
    <n v="872"/>
  </r>
  <r>
    <s v="Trestles"/>
    <n v="16"/>
    <x v="1"/>
    <n v="149"/>
    <n v="839"/>
  </r>
  <r>
    <s v="Trestles"/>
    <n v="16"/>
    <x v="1"/>
    <n v="142"/>
    <n v="862"/>
  </r>
  <r>
    <s v="Trestles"/>
    <n v="16"/>
    <x v="1"/>
    <n v="132"/>
    <n v="850"/>
  </r>
  <r>
    <s v="Trestles"/>
    <n v="16"/>
    <x v="1"/>
    <n v="133"/>
    <n v="848"/>
  </r>
  <r>
    <s v="Trestles"/>
    <n v="16"/>
    <x v="1"/>
    <n v="126"/>
    <n v="854"/>
  </r>
  <r>
    <s v="Trestles"/>
    <n v="16"/>
    <x v="2"/>
    <n v="252"/>
    <n v="785"/>
  </r>
  <r>
    <s v="Trestles"/>
    <n v="16"/>
    <x v="2"/>
    <n v="228"/>
    <n v="787"/>
  </r>
  <r>
    <s v="Trestles"/>
    <n v="16"/>
    <x v="2"/>
    <n v="246"/>
    <n v="807"/>
  </r>
  <r>
    <s v="Trestles"/>
    <n v="16"/>
    <x v="2"/>
    <n v="257"/>
    <n v="819"/>
  </r>
  <r>
    <s v="Trestles"/>
    <n v="16"/>
    <x v="2"/>
    <n v="251"/>
    <n v="798"/>
  </r>
  <r>
    <s v="Trestles"/>
    <n v="16"/>
    <x v="2"/>
    <n v="219"/>
    <n v="835"/>
  </r>
  <r>
    <s v="Trestles"/>
    <n v="16"/>
    <x v="2"/>
    <n v="225"/>
    <n v="828"/>
  </r>
  <r>
    <s v="Trestles"/>
    <n v="16"/>
    <x v="2"/>
    <n v="254"/>
    <n v="802"/>
  </r>
  <r>
    <s v="Trestles"/>
    <n v="16"/>
    <x v="2"/>
    <n v="295"/>
    <n v="841"/>
  </r>
  <r>
    <s v="Trestles"/>
    <n v="16"/>
    <x v="2"/>
    <n v="239"/>
    <n v="844"/>
  </r>
  <r>
    <s v="Trestles"/>
    <n v="16"/>
    <x v="2"/>
    <n v="286"/>
    <n v="847"/>
  </r>
  <r>
    <s v="Trestles"/>
    <n v="16"/>
    <x v="2"/>
    <n v="221"/>
    <n v="820"/>
  </r>
  <r>
    <s v="Trestles"/>
    <n v="16"/>
    <x v="2"/>
    <n v="247"/>
    <n v="816"/>
  </r>
  <r>
    <s v="Trestles"/>
    <n v="16"/>
    <x v="2"/>
    <n v="289"/>
    <n v="801"/>
  </r>
  <r>
    <s v="Trestles"/>
    <n v="16"/>
    <x v="2"/>
    <n v="289"/>
    <n v="799"/>
  </r>
  <r>
    <s v="Trestles"/>
    <n v="16"/>
    <x v="2"/>
    <n v="293"/>
    <n v="790"/>
  </r>
  <r>
    <s v="Trestles"/>
    <n v="16"/>
    <x v="2"/>
    <n v="268"/>
    <n v="806"/>
  </r>
  <r>
    <s v="Trestles"/>
    <n v="16"/>
    <x v="2"/>
    <n v="244"/>
    <n v="795"/>
  </r>
  <r>
    <s v="Trestles"/>
    <n v="16"/>
    <x v="2"/>
    <n v="236"/>
    <n v="785"/>
  </r>
  <r>
    <s v="Trestles"/>
    <n v="16"/>
    <x v="2"/>
    <n v="254"/>
    <n v="811"/>
  </r>
  <r>
    <s v="Trestles"/>
    <n v="16"/>
    <x v="2"/>
    <n v="256"/>
    <n v="822"/>
  </r>
  <r>
    <s v="Trestles"/>
    <n v="16"/>
    <x v="2"/>
    <n v="258"/>
    <n v="842"/>
  </r>
  <r>
    <s v="Trestles"/>
    <n v="16"/>
    <x v="2"/>
    <n v="257"/>
    <n v="833"/>
  </r>
  <r>
    <s v="Trestles"/>
    <n v="16"/>
    <x v="2"/>
    <n v="221"/>
    <n v="827"/>
  </r>
  <r>
    <s v="Trestles"/>
    <n v="16"/>
    <x v="3"/>
    <n v="721"/>
    <n v="864"/>
  </r>
  <r>
    <s v="Trestles"/>
    <n v="16"/>
    <x v="3"/>
    <n v="577"/>
    <n v="865"/>
  </r>
  <r>
    <s v="Trestles"/>
    <n v="16"/>
    <x v="3"/>
    <n v="709"/>
    <n v="834"/>
  </r>
  <r>
    <s v="Trestles"/>
    <n v="16"/>
    <x v="3"/>
    <n v="641"/>
    <n v="870"/>
  </r>
  <r>
    <s v="Trestles"/>
    <n v="16"/>
    <x v="3"/>
    <n v="647"/>
    <n v="861"/>
  </r>
  <r>
    <s v="Trestles"/>
    <n v="16"/>
    <x v="3"/>
    <n v="707"/>
    <n v="855"/>
  </r>
  <r>
    <s v="Trestles"/>
    <n v="16"/>
    <x v="3"/>
    <n v="773"/>
    <n v="820"/>
  </r>
  <r>
    <s v="Trestles"/>
    <n v="16"/>
    <x v="3"/>
    <n v="777"/>
    <n v="819"/>
  </r>
  <r>
    <s v="Trestles"/>
    <n v="16"/>
    <x v="3"/>
    <n v="747"/>
    <n v="833"/>
  </r>
  <r>
    <s v="Trestles"/>
    <n v="16"/>
    <x v="3"/>
    <n v="700"/>
    <n v="844"/>
  </r>
  <r>
    <s v="Trestles"/>
    <n v="16"/>
    <x v="3"/>
    <n v="679"/>
    <n v="868"/>
  </r>
  <r>
    <s v="Trestles"/>
    <n v="16"/>
    <x v="3"/>
    <n v="669"/>
    <n v="849"/>
  </r>
  <r>
    <s v="Trestles"/>
    <n v="16"/>
    <x v="3"/>
    <n v="779"/>
    <n v="830"/>
  </r>
  <r>
    <s v="Trestles"/>
    <n v="16"/>
    <x v="3"/>
    <n v="729"/>
    <n v="842"/>
  </r>
  <r>
    <s v="Trestles"/>
    <n v="16"/>
    <x v="3"/>
    <n v="773"/>
    <n v="803"/>
  </r>
  <r>
    <s v="Trestles"/>
    <n v="16"/>
    <x v="3"/>
    <n v="783"/>
    <n v="845"/>
  </r>
  <r>
    <s v="Trestles"/>
    <n v="16"/>
    <x v="3"/>
    <n v="539"/>
    <n v="864"/>
  </r>
  <r>
    <s v="Trestles"/>
    <n v="16"/>
    <x v="3"/>
    <n v="426"/>
    <n v="870"/>
  </r>
  <r>
    <s v="Trestles"/>
    <n v="16"/>
    <x v="3"/>
    <n v="536"/>
    <n v="862"/>
  </r>
  <r>
    <s v="Trestles"/>
    <n v="16"/>
    <x v="3"/>
    <n v="464"/>
    <n v="856"/>
  </r>
  <r>
    <s v="Trestles"/>
    <n v="16"/>
    <x v="3"/>
    <n v="475"/>
    <n v="845"/>
  </r>
  <r>
    <s v="Trestles"/>
    <n v="16"/>
    <x v="3"/>
    <n v="533"/>
    <n v="859"/>
  </r>
  <r>
    <s v="Trestles"/>
    <n v="16"/>
    <x v="3"/>
    <n v="527"/>
    <n v="872"/>
  </r>
  <r>
    <s v="Trestles"/>
    <n v="16"/>
    <x v="3"/>
    <n v="446"/>
    <n v="859"/>
  </r>
  <r>
    <s v="Trestles"/>
    <n v="16"/>
    <x v="3"/>
    <n v="434"/>
    <n v="858"/>
  </r>
  <r>
    <s v="Trestles"/>
    <n v="16"/>
    <x v="3"/>
    <n v="445"/>
    <n v="857"/>
  </r>
  <r>
    <s v="Trestles"/>
    <n v="16"/>
    <x v="3"/>
    <n v="467"/>
    <n v="848"/>
  </r>
  <r>
    <s v="Trestles"/>
    <n v="16"/>
    <x v="3"/>
    <n v="505"/>
    <n v="823"/>
  </r>
  <r>
    <s v="Trestles"/>
    <n v="16"/>
    <x v="3"/>
    <n v="517"/>
    <n v="553"/>
  </r>
  <r>
    <s v="Trestles"/>
    <n v="16"/>
    <x v="3"/>
    <n v="535"/>
    <n v="835"/>
  </r>
  <r>
    <s v="Trestles"/>
    <n v="16"/>
    <x v="3"/>
    <n v="476"/>
    <n v="878"/>
  </r>
  <r>
    <s v="Trestles"/>
    <n v="16"/>
    <x v="3"/>
    <n v="531"/>
    <n v="859"/>
  </r>
  <r>
    <s v="Trestles"/>
    <n v="16"/>
    <x v="3"/>
    <n v="500"/>
    <n v="842"/>
  </r>
  <r>
    <s v="Trestles"/>
    <n v="16"/>
    <x v="3"/>
    <n v="475"/>
    <n v="827"/>
  </r>
  <r>
    <s v="Trestles"/>
    <n v="16"/>
    <x v="3"/>
    <n v="527"/>
    <n v="796"/>
  </r>
  <r>
    <s v="Trestles"/>
    <n v="16"/>
    <x v="3"/>
    <n v="436"/>
    <n v="848"/>
  </r>
  <r>
    <s v="Trestles"/>
    <n v="16"/>
    <x v="3"/>
    <n v="448"/>
    <n v="859"/>
  </r>
  <r>
    <s v="Trestles"/>
    <n v="16"/>
    <x v="3"/>
    <n v="459"/>
    <n v="875"/>
  </r>
  <r>
    <s v="Trestles"/>
    <n v="16"/>
    <x v="3"/>
    <n v="527"/>
    <n v="801"/>
  </r>
  <r>
    <s v="Trestles"/>
    <n v="16"/>
    <x v="3"/>
    <n v="461"/>
    <n v="814"/>
  </r>
  <r>
    <s v="Trestles"/>
    <n v="16"/>
    <x v="3"/>
    <n v="446"/>
    <n v="835"/>
  </r>
  <r>
    <s v="Trestles"/>
    <n v="16"/>
    <x v="3"/>
    <n v="516"/>
    <n v="842"/>
  </r>
  <r>
    <s v="Trestles"/>
    <n v="16"/>
    <x v="3"/>
    <n v="490"/>
    <n v="804"/>
  </r>
  <r>
    <s v="Trestles"/>
    <n v="16"/>
    <x v="3"/>
    <n v="450"/>
    <n v="861"/>
  </r>
  <r>
    <s v="Trestles"/>
    <n v="16"/>
    <x v="3"/>
    <n v="482"/>
    <n v="837"/>
  </r>
  <r>
    <s v="Trestles"/>
    <n v="16"/>
    <x v="3"/>
    <n v="436"/>
    <n v="842"/>
  </r>
  <r>
    <s v="Trestles"/>
    <n v="16"/>
    <x v="3"/>
    <n v="476"/>
    <n v="813"/>
  </r>
  <r>
    <s v="Trestles"/>
    <n v="16"/>
    <x v="3"/>
    <n v="456"/>
    <n v="841"/>
  </r>
  <r>
    <s v="Trestles"/>
    <n v="32"/>
    <x v="4"/>
    <n v="2363"/>
    <n v="898"/>
  </r>
  <r>
    <s v="Trestles"/>
    <n v="32"/>
    <x v="4"/>
    <n v="2222"/>
    <n v="924"/>
  </r>
  <r>
    <s v="Trestles"/>
    <n v="32"/>
    <x v="4"/>
    <n v="2351"/>
    <n v="895"/>
  </r>
  <r>
    <s v="Trestles"/>
    <n v="32"/>
    <x v="4"/>
    <n v="2229"/>
    <n v="946"/>
  </r>
  <r>
    <s v="Trestles"/>
    <n v="32"/>
    <x v="4"/>
    <n v="2202"/>
    <n v="944"/>
  </r>
  <r>
    <s v="Trestles"/>
    <n v="32"/>
    <x v="4"/>
    <n v="2362"/>
    <n v="873"/>
  </r>
  <r>
    <s v="Trestles"/>
    <n v="32"/>
    <x v="4"/>
    <n v="2244"/>
    <n v="917"/>
  </r>
  <r>
    <s v="Trestles"/>
    <n v="32"/>
    <x v="4"/>
    <n v="2337"/>
    <n v="898"/>
  </r>
  <r>
    <s v="Trestles"/>
    <n v="32"/>
    <x v="4"/>
    <n v="2357"/>
    <n v="878"/>
  </r>
  <r>
    <s v="Trestles"/>
    <n v="32"/>
    <x v="4"/>
    <n v="2344"/>
    <n v="886"/>
  </r>
  <r>
    <s v="Trestles"/>
    <n v="32"/>
    <x v="4"/>
    <n v="2339"/>
    <n v="888"/>
  </r>
  <r>
    <s v="Trestles"/>
    <n v="32"/>
    <x v="4"/>
    <n v="2319"/>
    <n v="910"/>
  </r>
  <r>
    <s v="Trestles"/>
    <n v="32"/>
    <x v="4"/>
    <n v="2356"/>
    <n v="878"/>
  </r>
  <r>
    <s v="Trestles"/>
    <n v="32"/>
    <x v="4"/>
    <n v="2373"/>
    <n v="874"/>
  </r>
  <r>
    <s v="Trestles"/>
    <n v="32"/>
    <x v="4"/>
    <n v="2364"/>
    <n v="877"/>
  </r>
  <r>
    <s v="Trestles"/>
    <n v="32"/>
    <x v="4"/>
    <n v="2206"/>
    <n v="956"/>
  </r>
  <r>
    <s v="Trestles"/>
    <n v="32"/>
    <x v="4"/>
    <n v="2361"/>
    <n v="876"/>
  </r>
  <r>
    <s v="Trestles"/>
    <n v="32"/>
    <x v="4"/>
    <n v="2373"/>
    <n v="844"/>
  </r>
  <r>
    <s v="Trestles"/>
    <n v="32"/>
    <x v="4"/>
    <n v="2130"/>
    <n v="946"/>
  </r>
  <r>
    <s v="Trestles"/>
    <n v="32"/>
    <x v="4"/>
    <n v="2327"/>
    <n v="921"/>
  </r>
  <r>
    <s v="Trestles"/>
    <n v="32"/>
    <x v="4"/>
    <n v="2363"/>
    <n v="874"/>
  </r>
  <r>
    <s v="Trestles"/>
    <n v="32"/>
    <x v="4"/>
    <n v="2210"/>
    <n v="951"/>
  </r>
  <r>
    <s v="Trestles"/>
    <n v="32"/>
    <x v="4"/>
    <n v="2375"/>
    <n v="872"/>
  </r>
  <r>
    <s v="Trestles"/>
    <n v="32"/>
    <x v="4"/>
    <n v="2207"/>
    <n v="937"/>
  </r>
  <r>
    <s v="Trestles"/>
    <n v="32"/>
    <x v="4"/>
    <n v="2319"/>
    <n v="906"/>
  </r>
  <r>
    <s v="Trestles"/>
    <n v="32"/>
    <x v="4"/>
    <n v="2327"/>
    <n v="890"/>
  </r>
  <r>
    <s v="Trestles"/>
    <n v="32"/>
    <x v="4"/>
    <n v="2360"/>
    <n v="897"/>
  </r>
  <r>
    <s v="Trestles"/>
    <n v="32"/>
    <x v="4"/>
    <n v="2351"/>
    <n v="888"/>
  </r>
  <r>
    <s v="Trestles"/>
    <n v="32"/>
    <x v="4"/>
    <n v="2348"/>
    <n v="891"/>
  </r>
  <r>
    <s v="Trestles"/>
    <n v="32"/>
    <x v="4"/>
    <n v="2361"/>
    <n v="862"/>
  </r>
  <r>
    <s v="Trestles"/>
    <n v="32"/>
    <x v="4"/>
    <n v="2368"/>
    <n v="897"/>
  </r>
  <r>
    <s v="Trestles"/>
    <n v="32"/>
    <x v="4"/>
    <n v="2353"/>
    <n v="894"/>
  </r>
  <r>
    <s v="Trestles"/>
    <n v="32"/>
    <x v="4"/>
    <n v="992"/>
    <n v="927"/>
  </r>
  <r>
    <s v="Trestles"/>
    <n v="32"/>
    <x v="4"/>
    <n v="1023"/>
    <n v="926"/>
  </r>
  <r>
    <s v="Trestles"/>
    <n v="32"/>
    <x v="4"/>
    <n v="1184"/>
    <n v="868"/>
  </r>
  <r>
    <s v="Trestles"/>
    <n v="32"/>
    <x v="4"/>
    <n v="970"/>
    <n v="937"/>
  </r>
  <r>
    <s v="Trestles"/>
    <n v="32"/>
    <x v="4"/>
    <n v="1068"/>
    <n v="952"/>
  </r>
  <r>
    <s v="Trestles"/>
    <n v="32"/>
    <x v="4"/>
    <n v="1002"/>
    <n v="918"/>
  </r>
  <r>
    <s v="Trestles"/>
    <n v="32"/>
    <x v="4"/>
    <n v="1177"/>
    <n v="869"/>
  </r>
  <r>
    <s v="Trestles"/>
    <n v="32"/>
    <x v="4"/>
    <n v="992"/>
    <n v="929"/>
  </r>
  <r>
    <s v="Trestles"/>
    <n v="32"/>
    <x v="4"/>
    <n v="1188"/>
    <n v="889"/>
  </r>
  <r>
    <s v="Trestles"/>
    <n v="32"/>
    <x v="4"/>
    <n v="920"/>
    <n v="942"/>
  </r>
  <r>
    <s v="Trestles"/>
    <n v="32"/>
    <x v="4"/>
    <n v="986"/>
    <n v="917"/>
  </r>
  <r>
    <s v="Trestles"/>
    <n v="32"/>
    <x v="4"/>
    <n v="1195"/>
    <n v="895"/>
  </r>
  <r>
    <s v="Trestles"/>
    <n v="32"/>
    <x v="4"/>
    <n v="1076"/>
    <n v="943"/>
  </r>
  <r>
    <s v="Trestles"/>
    <n v="32"/>
    <x v="4"/>
    <n v="1186"/>
    <n v="881"/>
  </r>
  <r>
    <s v="Trestles"/>
    <n v="32"/>
    <x v="4"/>
    <n v="1191"/>
    <n v="870"/>
  </r>
  <r>
    <s v="Trestles"/>
    <n v="32"/>
    <x v="4"/>
    <n v="1112"/>
    <n v="934"/>
  </r>
  <r>
    <s v="Trestles"/>
    <n v="32"/>
    <x v="4"/>
    <n v="1190"/>
    <n v="882"/>
  </r>
  <r>
    <s v="Trestles"/>
    <n v="32"/>
    <x v="4"/>
    <n v="1163"/>
    <n v="887"/>
  </r>
  <r>
    <s v="Trestles"/>
    <n v="32"/>
    <x v="4"/>
    <n v="1181"/>
    <n v="886"/>
  </r>
  <r>
    <s v="Trestles"/>
    <n v="32"/>
    <x v="4"/>
    <n v="1122"/>
    <n v="891"/>
  </r>
  <r>
    <s v="Trestles"/>
    <n v="32"/>
    <x v="4"/>
    <n v="1191"/>
    <n v="880"/>
  </r>
  <r>
    <s v="Trestles"/>
    <n v="32"/>
    <x v="4"/>
    <n v="1196"/>
    <n v="841"/>
  </r>
  <r>
    <s v="Trestles"/>
    <n v="32"/>
    <x v="4"/>
    <n v="1004"/>
    <n v="953"/>
  </r>
  <r>
    <s v="Trestles"/>
    <n v="32"/>
    <x v="4"/>
    <n v="1126"/>
    <n v="924"/>
  </r>
  <r>
    <s v="Trestles"/>
    <n v="32"/>
    <x v="4"/>
    <n v="1178"/>
    <n v="890"/>
  </r>
  <r>
    <s v="Trestles"/>
    <n v="32"/>
    <x v="4"/>
    <n v="1165"/>
    <n v="908"/>
  </r>
  <r>
    <s v="Trestles"/>
    <n v="32"/>
    <x v="4"/>
    <n v="1171"/>
    <n v="888"/>
  </r>
  <r>
    <s v="Trestles"/>
    <n v="32"/>
    <x v="4"/>
    <n v="1195"/>
    <n v="860"/>
  </r>
  <r>
    <s v="Trestles"/>
    <n v="32"/>
    <x v="4"/>
    <n v="1170"/>
    <n v="894"/>
  </r>
  <r>
    <s v="Trestles"/>
    <n v="32"/>
    <x v="4"/>
    <n v="1183"/>
    <n v="865"/>
  </r>
  <r>
    <s v="Trestles"/>
    <n v="32"/>
    <x v="4"/>
    <n v="999"/>
    <n v="939"/>
  </r>
  <r>
    <s v="Trestles"/>
    <n v="32"/>
    <x v="4"/>
    <n v="1112"/>
    <n v="914"/>
  </r>
  <r>
    <s v="Trestles"/>
    <n v="32"/>
    <x v="4"/>
    <n v="1176"/>
    <n v="871"/>
  </r>
  <r>
    <s v="Trestles"/>
    <n v="32"/>
    <x v="4"/>
    <n v="1162"/>
    <n v="901"/>
  </r>
  <r>
    <s v="Trestles"/>
    <n v="32"/>
    <x v="4"/>
    <n v="1105"/>
    <n v="904"/>
  </r>
  <r>
    <s v="Trestles"/>
    <n v="32"/>
    <x v="4"/>
    <n v="964"/>
    <n v="965"/>
  </r>
  <r>
    <s v="Trestles"/>
    <n v="32"/>
    <x v="4"/>
    <n v="1165"/>
    <n v="910"/>
  </r>
  <r>
    <s v="Trestles"/>
    <n v="32"/>
    <x v="4"/>
    <n v="1164"/>
    <n v="872"/>
  </r>
  <r>
    <s v="Trestles"/>
    <n v="32"/>
    <x v="4"/>
    <n v="1122"/>
    <n v="926"/>
  </r>
  <r>
    <s v="Trestles"/>
    <n v="32"/>
    <x v="4"/>
    <n v="959"/>
    <n v="940"/>
  </r>
  <r>
    <s v="Trestles"/>
    <n v="32"/>
    <x v="4"/>
    <n v="1163"/>
    <n v="878"/>
  </r>
  <r>
    <s v="Trestles"/>
    <n v="32"/>
    <x v="4"/>
    <n v="1045"/>
    <n v="892"/>
  </r>
  <r>
    <s v="Trestles"/>
    <n v="32"/>
    <x v="4"/>
    <n v="1055"/>
    <n v="943"/>
  </r>
  <r>
    <s v="Trestles"/>
    <n v="32"/>
    <x v="4"/>
    <n v="1170"/>
    <n v="891"/>
  </r>
  <r>
    <s v="Trestles"/>
    <n v="32"/>
    <x v="4"/>
    <n v="954"/>
    <n v="975"/>
  </r>
  <r>
    <s v="Trestles"/>
    <n v="32"/>
    <x v="4"/>
    <n v="1094"/>
    <n v="930"/>
  </r>
  <r>
    <s v="Trestles"/>
    <n v="32"/>
    <x v="4"/>
    <n v="1160"/>
    <n v="896"/>
  </r>
  <r>
    <s v="Trestles"/>
    <n v="32"/>
    <x v="4"/>
    <n v="1159"/>
    <n v="892"/>
  </r>
  <r>
    <s v="Trestles"/>
    <n v="32"/>
    <x v="4"/>
    <n v="1105"/>
    <n v="930"/>
  </r>
  <r>
    <s v="Trestles"/>
    <n v="32"/>
    <x v="4"/>
    <n v="1119"/>
    <n v="918"/>
  </r>
  <r>
    <s v="Trestles"/>
    <n v="32"/>
    <x v="4"/>
    <n v="972"/>
    <n v="945"/>
  </r>
  <r>
    <s v="Trestles"/>
    <n v="32"/>
    <x v="4"/>
    <n v="1093"/>
    <n v="904"/>
  </r>
  <r>
    <s v="Trestles"/>
    <n v="32"/>
    <x v="4"/>
    <n v="1118"/>
    <n v="901"/>
  </r>
  <r>
    <s v="Trestles"/>
    <n v="32"/>
    <x v="4"/>
    <n v="1167"/>
    <n v="892"/>
  </r>
  <r>
    <s v="Trestles"/>
    <n v="32"/>
    <x v="4"/>
    <n v="1096"/>
    <n v="914"/>
  </r>
  <r>
    <s v="Trestles"/>
    <n v="32"/>
    <x v="4"/>
    <n v="1107"/>
    <n v="892"/>
  </r>
  <r>
    <s v="Trestles"/>
    <n v="32"/>
    <x v="4"/>
    <n v="969"/>
    <n v="943"/>
  </r>
  <r>
    <s v="Trestles"/>
    <n v="32"/>
    <x v="4"/>
    <n v="1172"/>
    <n v="900"/>
  </r>
  <r>
    <s v="Trestles"/>
    <n v="32"/>
    <x v="4"/>
    <n v="1033"/>
    <n v="926"/>
  </r>
  <r>
    <s v="Trestles"/>
    <n v="32"/>
    <x v="4"/>
    <n v="1171"/>
    <n v="868"/>
  </r>
  <r>
    <s v="Trestles"/>
    <n v="32"/>
    <x v="4"/>
    <n v="1115"/>
    <n v="887"/>
  </r>
  <r>
    <s v="Trestles"/>
    <n v="32"/>
    <x v="4"/>
    <n v="1045"/>
    <n v="934"/>
  </r>
  <r>
    <s v="Trestles"/>
    <n v="32"/>
    <x v="4"/>
    <n v="1096"/>
    <n v="935"/>
  </r>
  <r>
    <s v="Trestles"/>
    <n v="32"/>
    <x v="4"/>
    <n v="944"/>
    <n v="961"/>
  </r>
  <r>
    <s v="Trestles"/>
    <n v="128"/>
    <x v="5"/>
    <n v="13566"/>
    <n v="922"/>
  </r>
  <r>
    <s v="Trestles"/>
    <n v="128"/>
    <x v="5"/>
    <n v="13487"/>
    <n v="910"/>
  </r>
  <r>
    <s v="Trestles"/>
    <n v="128"/>
    <x v="5"/>
    <n v="13543"/>
    <n v="907"/>
  </r>
  <r>
    <s v="Trestles"/>
    <n v="128"/>
    <x v="5"/>
    <n v="13272"/>
    <n v="926"/>
  </r>
  <r>
    <s v="Trestles"/>
    <n v="128"/>
    <x v="5"/>
    <n v="13455"/>
    <n v="913"/>
  </r>
  <r>
    <s v="Trestles"/>
    <n v="128"/>
    <x v="5"/>
    <n v="13444"/>
    <n v="941"/>
  </r>
  <r>
    <s v="Trestles"/>
    <n v="128"/>
    <x v="5"/>
    <n v="13359"/>
    <n v="932"/>
  </r>
  <r>
    <s v="Trestles"/>
    <n v="128"/>
    <x v="5"/>
    <n v="13578"/>
    <n v="891"/>
  </r>
  <r>
    <s v="Trestles"/>
    <n v="128"/>
    <x v="5"/>
    <n v="13007"/>
    <n v="907"/>
  </r>
  <r>
    <s v="Trestles"/>
    <n v="128"/>
    <x v="5"/>
    <n v="13562"/>
    <n v="905"/>
  </r>
  <r>
    <s v="Trestles"/>
    <n v="128"/>
    <x v="5"/>
    <n v="13498"/>
    <n v="938"/>
  </r>
  <r>
    <s v="Trestles"/>
    <n v="128"/>
    <x v="5"/>
    <n v="13424"/>
    <n v="938"/>
  </r>
  <r>
    <s v="Trestles"/>
    <n v="128"/>
    <x v="5"/>
    <n v="13570"/>
    <n v="894"/>
  </r>
  <r>
    <s v="Trestles"/>
    <n v="128"/>
    <x v="5"/>
    <n v="13552"/>
    <n v="906"/>
  </r>
  <r>
    <s v="Trestles"/>
    <n v="128"/>
    <x v="5"/>
    <n v="13548"/>
    <n v="917"/>
  </r>
  <r>
    <s v="Trestles"/>
    <n v="128"/>
    <x v="5"/>
    <n v="12925"/>
    <n v="919"/>
  </r>
  <r>
    <s v="Trestles"/>
    <n v="128"/>
    <x v="5"/>
    <n v="13462"/>
    <n v="958"/>
  </r>
  <r>
    <s v="Trestles"/>
    <n v="128"/>
    <x v="5"/>
    <n v="13410"/>
    <n v="925"/>
  </r>
  <r>
    <s v="Trestles"/>
    <n v="128"/>
    <x v="5"/>
    <n v="13627"/>
    <n v="901"/>
  </r>
  <r>
    <s v="Trestles"/>
    <n v="128"/>
    <x v="5"/>
    <n v="13629"/>
    <n v="911"/>
  </r>
  <r>
    <s v="Trestles"/>
    <n v="128"/>
    <x v="5"/>
    <n v="13584"/>
    <n v="925"/>
  </r>
  <r>
    <s v="Trestles"/>
    <n v="128"/>
    <x v="5"/>
    <n v="13468"/>
    <n v="939"/>
  </r>
  <r>
    <s v="Trestles"/>
    <n v="128"/>
    <x v="5"/>
    <n v="13556"/>
    <n v="942"/>
  </r>
  <r>
    <s v="Trestles"/>
    <n v="128"/>
    <x v="5"/>
    <n v="13566"/>
    <n v="952"/>
  </r>
  <r>
    <s v="Trestles"/>
    <n v="128"/>
    <x v="5"/>
    <n v="13193"/>
    <n v="905"/>
  </r>
  <r>
    <s v="Trestles"/>
    <n v="128"/>
    <x v="5"/>
    <n v="13588"/>
    <n v="901"/>
  </r>
  <r>
    <s v="Trestles"/>
    <n v="128"/>
    <x v="5"/>
    <n v="13424"/>
    <n v="929"/>
  </r>
  <r>
    <s v="Trestles"/>
    <n v="128"/>
    <x v="5"/>
    <n v="13578"/>
    <n v="922"/>
  </r>
  <r>
    <s v="Trestles"/>
    <n v="128"/>
    <x v="5"/>
    <n v="13471"/>
    <n v="938"/>
  </r>
  <r>
    <s v="Trestles"/>
    <n v="128"/>
    <x v="5"/>
    <n v="13588"/>
    <n v="913"/>
  </r>
  <r>
    <s v="Trestles"/>
    <n v="128"/>
    <x v="5"/>
    <n v="13625"/>
    <n v="908"/>
  </r>
  <r>
    <s v="Trestles"/>
    <n v="128"/>
    <x v="5"/>
    <n v="13489"/>
    <n v="932"/>
  </r>
  <r>
    <s v="Trestles"/>
    <n v="128"/>
    <x v="5"/>
    <n v="13459"/>
    <n v="968"/>
  </r>
  <r>
    <s v="Trestles"/>
    <n v="128"/>
    <x v="5"/>
    <n v="13378"/>
    <n v="937"/>
  </r>
  <r>
    <s v="Trestles"/>
    <n v="128"/>
    <x v="5"/>
    <n v="13355"/>
    <n v="936"/>
  </r>
  <r>
    <s v="Trestles"/>
    <n v="128"/>
    <x v="5"/>
    <n v="13552"/>
    <n v="920"/>
  </r>
  <r>
    <s v="Trestles"/>
    <n v="128"/>
    <x v="5"/>
    <n v="12936"/>
    <n v="918"/>
  </r>
  <r>
    <s v="Trestles"/>
    <n v="128"/>
    <x v="5"/>
    <n v="13497"/>
    <n v="948"/>
  </r>
  <r>
    <s v="Trestles"/>
    <n v="128"/>
    <x v="5"/>
    <n v="13591"/>
    <n v="881"/>
  </r>
  <r>
    <s v="Trestles"/>
    <n v="128"/>
    <x v="5"/>
    <n v="13575"/>
    <n v="890"/>
  </r>
  <r>
    <s v="Trestles"/>
    <n v="128"/>
    <x v="5"/>
    <n v="13395"/>
    <n v="934"/>
  </r>
  <r>
    <s v="Trestles"/>
    <n v="128"/>
    <x v="5"/>
    <n v="13583"/>
    <n v="921"/>
  </r>
  <r>
    <s v="Trestles"/>
    <n v="128"/>
    <x v="5"/>
    <n v="13572"/>
    <n v="915"/>
  </r>
  <r>
    <s v="Trestles"/>
    <n v="128"/>
    <x v="5"/>
    <n v="13582"/>
    <n v="874"/>
  </r>
  <r>
    <s v="Trestles"/>
    <n v="128"/>
    <x v="5"/>
    <n v="13579"/>
    <n v="918"/>
  </r>
  <r>
    <s v="Trestles"/>
    <n v="128"/>
    <x v="5"/>
    <n v="13339"/>
    <n v="970"/>
  </r>
  <r>
    <s v="Trestles"/>
    <n v="128"/>
    <x v="5"/>
    <n v="13581"/>
    <n v="862"/>
  </r>
  <r>
    <s v="Trestles"/>
    <n v="128"/>
    <x v="5"/>
    <n v="13513"/>
    <n v="904"/>
  </r>
  <r>
    <s v="Trestles"/>
    <n v="128"/>
    <x v="5"/>
    <n v="13584"/>
    <n v="911"/>
  </r>
  <r>
    <s v="Trestles"/>
    <n v="128"/>
    <x v="5"/>
    <n v="13557"/>
    <n v="918"/>
  </r>
  <r>
    <s v="Trestles"/>
    <n v="128"/>
    <x v="5"/>
    <n v="13475"/>
    <n v="907"/>
  </r>
  <r>
    <s v="Trestles"/>
    <n v="128"/>
    <x v="5"/>
    <n v="13555"/>
    <n v="932"/>
  </r>
  <r>
    <s v="Trestles"/>
    <n v="128"/>
    <x v="5"/>
    <n v="13579"/>
    <n v="923"/>
  </r>
  <r>
    <s v="Trestles"/>
    <n v="128"/>
    <x v="5"/>
    <n v="13555"/>
    <n v="919"/>
  </r>
  <r>
    <s v="Trestles"/>
    <n v="128"/>
    <x v="5"/>
    <n v="13466"/>
    <n v="941"/>
  </r>
  <r>
    <s v="Trestles"/>
    <n v="128"/>
    <x v="5"/>
    <n v="13103"/>
    <n v="942"/>
  </r>
  <r>
    <s v="Trestles"/>
    <n v="128"/>
    <x v="5"/>
    <n v="13179"/>
    <n v="917"/>
  </r>
  <r>
    <s v="Trestles"/>
    <n v="128"/>
    <x v="5"/>
    <n v="13559"/>
    <n v="902"/>
  </r>
  <r>
    <s v="Trestles"/>
    <n v="128"/>
    <x v="5"/>
    <n v="13588"/>
    <n v="926"/>
  </r>
  <r>
    <s v="Trestles"/>
    <n v="128"/>
    <x v="5"/>
    <n v="13560"/>
    <n v="902"/>
  </r>
  <r>
    <s v="Trestles"/>
    <n v="128"/>
    <x v="5"/>
    <n v="13406"/>
    <n v="910"/>
  </r>
  <r>
    <s v="Trestles"/>
    <n v="128"/>
    <x v="5"/>
    <n v="13573"/>
    <n v="890"/>
  </r>
  <r>
    <s v="Trestles"/>
    <n v="128"/>
    <x v="5"/>
    <n v="13629"/>
    <n v="893"/>
  </r>
  <r>
    <s v="Trestles"/>
    <n v="128"/>
    <x v="5"/>
    <n v="13419"/>
    <n v="948"/>
  </r>
  <r>
    <s v="Trestles"/>
    <n v="128"/>
    <x v="5"/>
    <n v="13634"/>
    <n v="892"/>
  </r>
  <r>
    <s v="Trestles"/>
    <n v="128"/>
    <x v="5"/>
    <n v="12916"/>
    <n v="925"/>
  </r>
  <r>
    <s v="Trestles"/>
    <n v="128"/>
    <x v="5"/>
    <n v="13497"/>
    <n v="916"/>
  </r>
  <r>
    <s v="Trestles"/>
    <n v="128"/>
    <x v="5"/>
    <n v="13572"/>
    <n v="891"/>
  </r>
  <r>
    <s v="Trestles"/>
    <n v="128"/>
    <x v="5"/>
    <n v="13588"/>
    <n v="866"/>
  </r>
  <r>
    <s v="Trestles"/>
    <n v="128"/>
    <x v="5"/>
    <n v="13430"/>
    <n v="925"/>
  </r>
  <r>
    <s v="Trestles"/>
    <n v="128"/>
    <x v="5"/>
    <n v="13622"/>
    <n v="895"/>
  </r>
  <r>
    <s v="Trestles"/>
    <n v="128"/>
    <x v="5"/>
    <n v="13416"/>
    <n v="943"/>
  </r>
  <r>
    <s v="Trestles"/>
    <n v="128"/>
    <x v="5"/>
    <n v="13417"/>
    <n v="939"/>
  </r>
  <r>
    <s v="Trestles"/>
    <n v="128"/>
    <x v="5"/>
    <n v="13566"/>
    <n v="889"/>
  </r>
  <r>
    <s v="Trestles"/>
    <n v="128"/>
    <x v="5"/>
    <n v="13365"/>
    <n v="939"/>
  </r>
  <r>
    <s v="Trestles"/>
    <n v="128"/>
    <x v="5"/>
    <n v="13446"/>
    <n v="939"/>
  </r>
  <r>
    <s v="Trestles"/>
    <n v="128"/>
    <x v="5"/>
    <n v="13280"/>
    <n v="945"/>
  </r>
  <r>
    <s v="Trestles"/>
    <n v="128"/>
    <x v="5"/>
    <n v="13572"/>
    <n v="897"/>
  </r>
  <r>
    <s v="Trestles"/>
    <n v="128"/>
    <x v="5"/>
    <n v="13551"/>
    <n v="921"/>
  </r>
  <r>
    <s v="Trestles"/>
    <n v="128"/>
    <x v="5"/>
    <n v="13585"/>
    <n v="899"/>
  </r>
  <r>
    <s v="Trestles"/>
    <n v="128"/>
    <x v="5"/>
    <n v="13026"/>
    <n v="921"/>
  </r>
  <r>
    <s v="Trestles"/>
    <n v="128"/>
    <x v="5"/>
    <n v="13472"/>
    <n v="920"/>
  </r>
  <r>
    <s v="Trestles"/>
    <n v="128"/>
    <x v="5"/>
    <n v="13603"/>
    <n v="898"/>
  </r>
  <r>
    <s v="Trestles"/>
    <n v="128"/>
    <x v="5"/>
    <n v="13469"/>
    <n v="943"/>
  </r>
  <r>
    <s v="Trestles"/>
    <n v="128"/>
    <x v="5"/>
    <n v="13625"/>
    <n v="261"/>
  </r>
  <r>
    <s v="Trestles"/>
    <n v="128"/>
    <x v="5"/>
    <n v="13589"/>
    <n v="912"/>
  </r>
  <r>
    <s v="Trestles"/>
    <n v="128"/>
    <x v="5"/>
    <n v="13535"/>
    <n v="918"/>
  </r>
  <r>
    <s v="Trestles"/>
    <n v="128"/>
    <x v="5"/>
    <n v="13587"/>
    <n v="873"/>
  </r>
  <r>
    <s v="Trestles"/>
    <n v="128"/>
    <x v="5"/>
    <n v="13405"/>
    <n v="903"/>
  </r>
  <r>
    <s v="Trestles"/>
    <n v="128"/>
    <x v="5"/>
    <n v="12901"/>
    <n v="960"/>
  </r>
  <r>
    <s v="Trestles"/>
    <n v="128"/>
    <x v="5"/>
    <n v="13494"/>
    <n v="924"/>
  </r>
  <r>
    <s v="Trestles"/>
    <n v="128"/>
    <x v="5"/>
    <n v="13530"/>
    <n v="901"/>
  </r>
  <r>
    <s v="Trestles"/>
    <n v="128"/>
    <x v="5"/>
    <n v="13220"/>
    <n v="930"/>
  </r>
  <r>
    <s v="Trestles"/>
    <n v="128"/>
    <x v="5"/>
    <n v="13436"/>
    <n v="915"/>
  </r>
  <r>
    <s v="Trestles"/>
    <n v="128"/>
    <x v="5"/>
    <n v="13576"/>
    <n v="893"/>
  </r>
  <r>
    <s v="Trestles"/>
    <n v="128"/>
    <x v="5"/>
    <n v="13574"/>
    <n v="886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944"/>
    <n v="903"/>
  </r>
  <r>
    <s v="Trestles"/>
    <n v="128"/>
    <x v="5"/>
    <n v="9789"/>
    <n v="902"/>
  </r>
  <r>
    <s v="Trestles"/>
    <n v="128"/>
    <x v="5"/>
    <n v="9795"/>
    <n v="887"/>
  </r>
  <r>
    <s v="Trestles"/>
    <n v="128"/>
    <x v="5"/>
    <n v="9025"/>
    <n v="912"/>
  </r>
  <r>
    <s v="Trestles"/>
    <n v="128"/>
    <x v="5"/>
    <n v="9337"/>
    <n v="876"/>
  </r>
  <r>
    <s v="Trestles"/>
    <n v="128"/>
    <x v="5"/>
    <n v="9227"/>
    <n v="895"/>
  </r>
  <r>
    <s v="Trestles"/>
    <n v="128"/>
    <x v="5"/>
    <n v="8991"/>
    <n v="893"/>
  </r>
  <r>
    <s v="Trestles"/>
    <n v="128"/>
    <x v="5"/>
    <n v="9507"/>
    <n v="902"/>
  </r>
  <r>
    <s v="Trestles"/>
    <n v="128"/>
    <x v="5"/>
    <n v="9527"/>
    <n v="924"/>
  </r>
  <r>
    <s v="Trestles"/>
    <n v="128"/>
    <x v="5"/>
    <n v="8532"/>
    <n v="901"/>
  </r>
  <r>
    <s v="Trestles"/>
    <n v="128"/>
    <x v="5"/>
    <n v="9669"/>
    <n v="910"/>
  </r>
  <r>
    <s v="Trestles"/>
    <n v="128"/>
    <x v="5"/>
    <n v="9543"/>
    <n v="1186"/>
  </r>
  <r>
    <s v="Trestles"/>
    <n v="128"/>
    <x v="5"/>
    <n v="9892"/>
    <n v="922"/>
  </r>
  <r>
    <s v="Trestles"/>
    <n v="128"/>
    <x v="5"/>
    <n v="8760"/>
    <n v="902"/>
  </r>
  <r>
    <s v="Trestles"/>
    <n v="128"/>
    <x v="5"/>
    <n v="8651"/>
    <n v="879"/>
  </r>
  <r>
    <s v="Trestles"/>
    <n v="128"/>
    <x v="5"/>
    <n v="9378"/>
    <n v="904"/>
  </r>
  <r>
    <s v="Trestles"/>
    <n v="128"/>
    <x v="5"/>
    <n v="9326"/>
    <n v="900"/>
  </r>
  <r>
    <s v="Trestles"/>
    <n v="128"/>
    <x v="5"/>
    <n v="8947"/>
    <n v="901"/>
  </r>
  <r>
    <s v="Trestles"/>
    <n v="128"/>
    <x v="5"/>
    <n v="9920"/>
    <n v="881"/>
  </r>
  <r>
    <s v="Trestles"/>
    <n v="128"/>
    <x v="5"/>
    <n v="10120"/>
    <n v="892"/>
  </r>
  <r>
    <s v="Trestles"/>
    <n v="128"/>
    <x v="5"/>
    <n v="8477"/>
    <n v="898"/>
  </r>
  <r>
    <s v="Trestles"/>
    <n v="128"/>
    <x v="5"/>
    <n v="9813"/>
    <n v="914"/>
  </r>
  <r>
    <s v="Trestles"/>
    <n v="128"/>
    <x v="5"/>
    <n v="9817"/>
    <n v="898"/>
  </r>
  <r>
    <s v="Trestles"/>
    <n v="128"/>
    <x v="5"/>
    <n v="9651"/>
    <n v="898"/>
  </r>
  <r>
    <s v="Trestles"/>
    <n v="128"/>
    <x v="5"/>
    <n v="9252"/>
    <n v="891"/>
  </r>
  <r>
    <s v="Trestles"/>
    <n v="128"/>
    <x v="5"/>
    <n v="9818"/>
    <n v="900"/>
  </r>
  <r>
    <s v="Trestles"/>
    <n v="128"/>
    <x v="5"/>
    <n v="9605"/>
    <n v="896"/>
  </r>
  <r>
    <s v="Trestles"/>
    <n v="128"/>
    <x v="5"/>
    <n v="9918"/>
    <n v="851"/>
  </r>
  <r>
    <s v="Trestles"/>
    <n v="128"/>
    <x v="5"/>
    <n v="9942"/>
    <n v="905"/>
  </r>
  <r>
    <s v="Trestles"/>
    <n v="128"/>
    <x v="5"/>
    <n v="10041"/>
    <n v="904"/>
  </r>
  <r>
    <s v="Trestles"/>
    <n v="128"/>
    <x v="5"/>
    <n v="10076"/>
    <n v="904"/>
  </r>
  <r>
    <s v="Trestles"/>
    <n v="128"/>
    <x v="5"/>
    <n v="8846"/>
    <n v="871"/>
  </r>
  <r>
    <s v="Trestles"/>
    <n v="128"/>
    <x v="5"/>
    <n v="9340"/>
    <n v="882"/>
  </r>
  <r>
    <s v="Trestles"/>
    <n v="128"/>
    <x v="5"/>
    <n v="9041"/>
    <n v="898"/>
  </r>
  <r>
    <s v="Trestles"/>
    <n v="128"/>
    <x v="5"/>
    <n v="9086"/>
    <n v="907"/>
  </r>
  <r>
    <s v="Trestles"/>
    <n v="128"/>
    <x v="5"/>
    <n v="8796"/>
    <n v="899"/>
  </r>
  <r>
    <s v="Trestles"/>
    <n v="128"/>
    <x v="5"/>
    <n v="9742"/>
    <n v="1163"/>
  </r>
  <r>
    <s v="Trestles"/>
    <n v="128"/>
    <x v="5"/>
    <n v="9673"/>
    <n v="885"/>
  </r>
  <r>
    <s v="Trestles"/>
    <n v="128"/>
    <x v="5"/>
    <n v="9641"/>
    <n v="1349"/>
  </r>
  <r>
    <s v="Trestles"/>
    <n v="128"/>
    <x v="5"/>
    <n v="9236"/>
    <n v="907"/>
  </r>
  <r>
    <s v="Trestles"/>
    <n v="128"/>
    <x v="5"/>
    <n v="9787"/>
    <n v="913"/>
  </r>
  <r>
    <s v="Trestles"/>
    <n v="128"/>
    <x v="5"/>
    <n v="9950"/>
    <n v="905"/>
  </r>
  <r>
    <s v="Trestles"/>
    <n v="128"/>
    <x v="5"/>
    <n v="9707"/>
    <n v="894"/>
  </r>
  <r>
    <s v="Trestles"/>
    <n v="128"/>
    <x v="5"/>
    <n v="9851"/>
    <n v="895"/>
  </r>
  <r>
    <s v="Trestles"/>
    <n v="128"/>
    <x v="5"/>
    <n v="9839"/>
    <n v="923"/>
  </r>
  <r>
    <s v="Trestles"/>
    <n v="128"/>
    <x v="5"/>
    <n v="9307"/>
    <n v="911"/>
  </r>
  <r>
    <s v="Trestles"/>
    <n v="128"/>
    <x v="5"/>
    <n v="10349"/>
    <n v="900"/>
  </r>
  <r>
    <s v="Trestles"/>
    <n v="128"/>
    <x v="5"/>
    <n v="9831"/>
    <n v="917"/>
  </r>
  <r>
    <s v="Trestles"/>
    <n v="128"/>
    <x v="5"/>
    <n v="9275"/>
    <n v="905"/>
  </r>
  <r>
    <s v="Trestles"/>
    <n v="128"/>
    <x v="5"/>
    <n v="10161"/>
    <n v="904"/>
  </r>
  <r>
    <s v="Trestles"/>
    <n v="128"/>
    <x v="5"/>
    <n v="8788"/>
    <n v="909"/>
  </r>
  <r>
    <s v="Trestles"/>
    <n v="128"/>
    <x v="5"/>
    <n v="9711"/>
    <n v="879"/>
  </r>
  <r>
    <s v="Trestles"/>
    <n v="128"/>
    <x v="5"/>
    <n v="9650"/>
    <n v="902"/>
  </r>
  <r>
    <s v="Trestles"/>
    <n v="128"/>
    <x v="5"/>
    <n v="9336"/>
    <n v="920"/>
  </r>
  <r>
    <s v="Trestles"/>
    <n v="128"/>
    <x v="5"/>
    <n v="9576"/>
    <n v="909"/>
  </r>
  <r>
    <s v="Trestles"/>
    <n v="128"/>
    <x v="5"/>
    <n v="8959"/>
    <n v="913"/>
  </r>
  <r>
    <s v="Trestles"/>
    <n v="128"/>
    <x v="5"/>
    <n v="9683"/>
    <n v="908"/>
  </r>
  <r>
    <s v="Trestles"/>
    <n v="128"/>
    <x v="5"/>
    <n v="9851"/>
    <n v="912"/>
  </r>
  <r>
    <s v="Trestles"/>
    <n v="128"/>
    <x v="5"/>
    <n v="9879"/>
    <n v="894"/>
  </r>
  <r>
    <s v="Trestles"/>
    <n v="128"/>
    <x v="5"/>
    <n v="9330"/>
    <m/>
  </r>
  <r>
    <s v="Trestles"/>
    <n v="128"/>
    <x v="5"/>
    <n v="9532"/>
    <m/>
  </r>
  <r>
    <s v="Trestles"/>
    <n v="128"/>
    <x v="5"/>
    <n v="9239"/>
    <m/>
  </r>
  <r>
    <s v="Trestles"/>
    <n v="128"/>
    <x v="5"/>
    <n v="9854"/>
    <m/>
  </r>
  <r>
    <s v="Trestles"/>
    <n v="128"/>
    <x v="5"/>
    <n v="9163"/>
    <m/>
  </r>
  <r>
    <s v="Trestles"/>
    <n v="128"/>
    <x v="5"/>
    <n v="9589"/>
    <m/>
  </r>
  <r>
    <s v="Trestles"/>
    <n v="128"/>
    <x v="5"/>
    <n v="8514"/>
    <m/>
  </r>
  <r>
    <s v="Trestles"/>
    <n v="128"/>
    <x v="5"/>
    <n v="9694"/>
    <m/>
  </r>
  <r>
    <s v="Trestles"/>
    <n v="128"/>
    <x v="5"/>
    <n v="9188"/>
    <m/>
  </r>
  <r>
    <s v="Trestles"/>
    <n v="128"/>
    <x v="5"/>
    <n v="8845"/>
    <m/>
  </r>
  <r>
    <s v="Trestles"/>
    <n v="128"/>
    <x v="5"/>
    <n v="10001"/>
    <m/>
  </r>
  <r>
    <s v="Trestles"/>
    <n v="128"/>
    <x v="5"/>
    <n v="10215"/>
    <m/>
  </r>
  <r>
    <s v="Trestles"/>
    <n v="128"/>
    <x v="5"/>
    <n v="9344"/>
    <m/>
  </r>
  <r>
    <s v="Trestles"/>
    <n v="128"/>
    <x v="5"/>
    <n v="9092"/>
    <m/>
  </r>
  <r>
    <s v="Trestles"/>
    <n v="128"/>
    <x v="5"/>
    <n v="8907"/>
    <m/>
  </r>
  <r>
    <s v="Trestles"/>
    <n v="128"/>
    <x v="5"/>
    <n v="8477"/>
    <m/>
  </r>
  <r>
    <s v="Trestles"/>
    <n v="128"/>
    <x v="5"/>
    <n v="8508"/>
    <m/>
  </r>
  <r>
    <s v="Trestles"/>
    <n v="128"/>
    <x v="5"/>
    <n v="8891"/>
    <m/>
  </r>
  <r>
    <s v="Trestles"/>
    <n v="128"/>
    <x v="5"/>
    <n v="9837"/>
    <m/>
  </r>
  <r>
    <s v="Trestles"/>
    <n v="128"/>
    <x v="5"/>
    <n v="8863"/>
    <m/>
  </r>
  <r>
    <s v="Trestles"/>
    <n v="128"/>
    <x v="5"/>
    <n v="9709"/>
    <m/>
  </r>
  <r>
    <s v="Trestles"/>
    <n v="128"/>
    <x v="5"/>
    <n v="9498"/>
    <m/>
  </r>
  <r>
    <s v="Trestles"/>
    <n v="128"/>
    <x v="5"/>
    <n v="10373"/>
    <m/>
  </r>
  <r>
    <s v="Trestles"/>
    <n v="128"/>
    <x v="5"/>
    <n v="8987"/>
    <m/>
  </r>
  <r>
    <s v="Trestles"/>
    <n v="128"/>
    <x v="5"/>
    <n v="9593"/>
    <m/>
  </r>
  <r>
    <s v="Trestles"/>
    <n v="128"/>
    <x v="5"/>
    <n v="10210"/>
    <m/>
  </r>
  <r>
    <s v="Trestles"/>
    <n v="128"/>
    <x v="5"/>
    <n v="9037"/>
    <m/>
  </r>
  <r>
    <s v="Trestles"/>
    <n v="128"/>
    <x v="5"/>
    <n v="9349"/>
    <m/>
  </r>
  <r>
    <s v="Trestles"/>
    <n v="128"/>
    <x v="5"/>
    <n v="9723"/>
    <m/>
  </r>
  <r>
    <s v="Trestles"/>
    <n v="128"/>
    <x v="5"/>
    <n v="9354"/>
    <m/>
  </r>
  <r>
    <s v="Trestles"/>
    <n v="128"/>
    <x v="5"/>
    <n v="9584"/>
    <m/>
  </r>
  <r>
    <s v="Trestles"/>
    <n v="128"/>
    <x v="5"/>
    <n v="8788"/>
    <m/>
  </r>
  <r>
    <s v="Trestles"/>
    <n v="128"/>
    <x v="5"/>
    <n v="9356"/>
    <m/>
  </r>
  <r>
    <s v="Trestles"/>
    <n v="128"/>
    <x v="5"/>
    <n v="9558"/>
    <m/>
  </r>
  <r>
    <s v="Trestles"/>
    <n v="128"/>
    <x v="5"/>
    <n v="9777"/>
    <m/>
  </r>
  <r>
    <s v="Trestles"/>
    <n v="128"/>
    <x v="5"/>
    <n v="8975"/>
    <m/>
  </r>
  <r>
    <s v="Trestles"/>
    <n v="128"/>
    <x v="5"/>
    <n v="8935"/>
    <m/>
  </r>
  <r>
    <s v="Trestles"/>
    <n v="128"/>
    <x v="5"/>
    <n v="9642"/>
    <m/>
  </r>
  <r>
    <s v="Trestles"/>
    <n v="128"/>
    <x v="5"/>
    <n v="10460"/>
    <m/>
  </r>
  <r>
    <s v="Trestles"/>
    <n v="128"/>
    <x v="5"/>
    <n v="8965"/>
    <m/>
  </r>
  <r>
    <s v="Trestles"/>
    <n v="128"/>
    <x v="5"/>
    <n v="8971"/>
    <m/>
  </r>
  <r>
    <s v="Trestles"/>
    <n v="128"/>
    <x v="5"/>
    <n v="9750"/>
    <m/>
  </r>
  <r>
    <s v="Trestles"/>
    <n v="128"/>
    <x v="5"/>
    <n v="8627"/>
    <m/>
  </r>
  <r>
    <s v="Trestles"/>
    <n v="128"/>
    <x v="5"/>
    <n v="9536"/>
    <m/>
  </r>
  <r>
    <s v="Trestles"/>
    <n v="128"/>
    <x v="5"/>
    <n v="9085"/>
    <m/>
  </r>
  <r>
    <s v="Trestles"/>
    <n v="128"/>
    <x v="5"/>
    <n v="9862"/>
    <m/>
  </r>
  <r>
    <s v="Trestles"/>
    <n v="128"/>
    <x v="5"/>
    <n v="9381"/>
    <m/>
  </r>
  <r>
    <s v="Trestles"/>
    <n v="128"/>
    <x v="5"/>
    <n v="10389"/>
    <m/>
  </r>
  <r>
    <s v="Trestles"/>
    <n v="128"/>
    <x v="5"/>
    <n v="8606"/>
    <m/>
  </r>
  <r>
    <s v="Trestles"/>
    <n v="128"/>
    <x v="5"/>
    <n v="10203"/>
    <m/>
  </r>
  <r>
    <s v="Trestles"/>
    <n v="128"/>
    <x v="5"/>
    <n v="9144"/>
    <m/>
  </r>
  <r>
    <s v="Trestles"/>
    <n v="128"/>
    <x v="5"/>
    <n v="9245"/>
    <m/>
  </r>
  <r>
    <s v="Trestles"/>
    <n v="128"/>
    <x v="5"/>
    <n v="9503"/>
    <m/>
  </r>
  <r>
    <s v="Trestles"/>
    <n v="128"/>
    <x v="5"/>
    <n v="9541"/>
    <m/>
  </r>
  <r>
    <s v="Trestles"/>
    <n v="128"/>
    <x v="5"/>
    <n v="9924"/>
    <m/>
  </r>
  <r>
    <s v="Trestles"/>
    <n v="128"/>
    <x v="5"/>
    <n v="9213"/>
    <m/>
  </r>
  <r>
    <s v="Trestles"/>
    <n v="128"/>
    <x v="5"/>
    <n v="9569"/>
    <m/>
  </r>
  <r>
    <s v="Trestles"/>
    <n v="128"/>
    <x v="5"/>
    <n v="9582"/>
    <m/>
  </r>
  <r>
    <s v="Trestles"/>
    <n v="128"/>
    <x v="5"/>
    <n v="9405"/>
    <m/>
  </r>
  <r>
    <s v="Trestles"/>
    <n v="128"/>
    <x v="5"/>
    <n v="8685"/>
    <m/>
  </r>
  <r>
    <s v="Trestles"/>
    <n v="128"/>
    <x v="5"/>
    <n v="9698"/>
    <m/>
  </r>
  <r>
    <s v="Trestles"/>
    <n v="128"/>
    <x v="5"/>
    <n v="9292"/>
    <m/>
  </r>
  <r>
    <s v="Trestles"/>
    <n v="128"/>
    <x v="5"/>
    <n v="9800"/>
    <m/>
  </r>
  <r>
    <s v="Trestles"/>
    <n v="128"/>
    <x v="5"/>
    <n v="8889"/>
    <m/>
  </r>
  <r>
    <s v="Trestles"/>
    <n v="128"/>
    <x v="5"/>
    <n v="9372"/>
    <m/>
  </r>
  <r>
    <s v="Trestles"/>
    <n v="128"/>
    <x v="5"/>
    <n v="9239"/>
    <m/>
  </r>
  <r>
    <s v="Trestles"/>
    <n v="128"/>
    <x v="5"/>
    <n v="8819"/>
    <m/>
  </r>
  <r>
    <s v="Trestles"/>
    <n v="128"/>
    <x v="5"/>
    <n v="9520"/>
    <m/>
  </r>
  <r>
    <s v="Trestles"/>
    <n v="128"/>
    <x v="5"/>
    <n v="963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0"/>
    <s v="bigjob:bj-dd90c2b4-9416-11e1-989a-00259009e720:trestles.sdsc.edu"/>
    <n v="256"/>
    <n v="16"/>
    <x v="0"/>
    <n v="4628.6151609400004"/>
    <n v="7583.1670470199997"/>
    <n v="7585.4565029100004"/>
    <s v="redis://ILikeBigJob_wITH-REdIS@gw68.quarry.iu.teragrid.org:6379"/>
    <s v="pbs-ssh://luckow@trestles.sdsc.edu"/>
    <n v="164.674059868"/>
    <n v="16.926529794899999"/>
    <m/>
    <n v="2331.2698736151997"/>
    <n v="2331.2698736151997"/>
  </r>
  <r>
    <n v="1"/>
    <s v="bigjob:bj-889d18c2-9428-11e1-989a-00259009e720:trestles.sdsc.edu"/>
    <n v="256"/>
    <n v="16"/>
    <x v="0"/>
    <n v="1940.195467"/>
    <n v="3414.7921581300002"/>
    <n v="3417.0893640499999"/>
    <s v="redis://ILikeBigJob_wITH-REdIS@gw68.quarry.iu.teragrid.org:6379"/>
    <s v="pbs-ssh://luckow@trestles.sdsc.edu"/>
    <n v="153.33472204200001"/>
    <n v="13.8936581891"/>
    <n v="1474.5966911300002"/>
    <n v="1931.7229702468001"/>
    <n v="3406.3196613768005"/>
  </r>
  <r>
    <n v="2"/>
    <s v="bigjob:bj-7f226ba0-9430-11e1-989a-00259009e720:trestles.sdsc.edu"/>
    <n v="256"/>
    <n v="16"/>
    <x v="0"/>
    <n v="1933.03455687"/>
    <n v="2768.6149609099998"/>
    <n v="2770.90165591"/>
    <s v="redis://ILikeBigJob_wITH-REdIS@gw68.quarry.iu.teragrid.org:6379"/>
    <s v="pbs-ssh://luckow@trestles.sdsc.edu"/>
    <n v="151.29115390800001"/>
    <n v="13.8371118531"/>
    <n v="835.58040403999985"/>
    <n v="1922.4414711048"/>
    <n v="2758.0218751448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H2:L10" firstHeaderRow="1" firstDataRow="2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Download" fld="3" subtotal="average" baseField="0" baseItem="0"/>
    <dataField name="Mittelwert - Runtime" fld="4" subtotal="average" baseField="0" baseItem="0"/>
    <dataField name="STABW - Download" fld="3" subtotal="stdDev" baseField="0" baseItem="0" numFmtId="164"/>
    <dataField name="STABW - Runtime" fld="4" subtotal="stdDev" baseField="0" baseItem="0" numFmtId="164"/>
  </dataFields>
  <formats count="3">
    <format dxfId="3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1">
      <pivotArea dataOnly="0" labelOnly="1" fieldPosition="0">
        <references count="1">
          <reference field="2" count="1">
            <x v="4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11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2:U6" firstHeaderRow="1" firstDataRow="2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Q5:U8" firstHeaderRow="1" firstDataRow="2" firstDataCol="1"/>
  <pivotFields count="15"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4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Staging" fld="13" subtotal="average" baseField="0" baseItem="0"/>
    <dataField name="Mittelwert - Runtime + Staging" fld="14" subtotal="average" baseField="0" baseItem="0"/>
    <dataField name="STABW - Staging" fld="13" subtotal="stdDev" baseField="0" baseItem="0"/>
    <dataField name="STABW - Runtime + Staging" fld="14" subtotal="stdDev" baseField="0" baseItem="0"/>
  </dataFields>
  <formats count="1">
    <format dxfId="0">
      <pivotArea collapsedLevelsAreSubtotals="1" fieldPosition="0">
        <references count="1">
          <reference field="4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j-singleresource_3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j-singleresource_1" connectionId="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_2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j-pd-singleresource" connectionId="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j-pd-singleresource_1" connectionId="5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j-pd-go-singleresource_1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pd-go-singleresource" connectionId="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j-pd-go-singleresourc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1" Type="http://schemas.openxmlformats.org/officeDocument/2006/relationships/pivotTable" Target="../pivotTables/pivotTable2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4"/>
  <sheetViews>
    <sheetView topLeftCell="A2" workbookViewId="0">
      <selection activeCell="J6" sqref="J6"/>
    </sheetView>
  </sheetViews>
  <sheetFormatPr baseColWidth="10" defaultRowHeight="15" x14ac:dyDescent="0"/>
  <cols>
    <col min="3" max="3" width="14.1640625" bestFit="1" customWidth="1"/>
    <col min="8" max="8" width="21" customWidth="1"/>
    <col min="9" max="9" width="19.83203125" customWidth="1"/>
    <col min="10" max="10" width="18.5" customWidth="1"/>
    <col min="11" max="11" width="17" customWidth="1"/>
    <col min="12" max="12" width="15.6640625" customWidth="1"/>
  </cols>
  <sheetData>
    <row r="2" spans="1:12">
      <c r="A2" s="1" t="s">
        <v>0</v>
      </c>
      <c r="B2" s="1" t="s">
        <v>1</v>
      </c>
      <c r="C2" s="1" t="s">
        <v>4</v>
      </c>
      <c r="D2" s="1" t="s">
        <v>2</v>
      </c>
      <c r="E2" s="1" t="s">
        <v>3</v>
      </c>
      <c r="I2" s="4" t="s">
        <v>9</v>
      </c>
    </row>
    <row r="3" spans="1:12">
      <c r="A3" t="s">
        <v>5</v>
      </c>
      <c r="B3">
        <v>16</v>
      </c>
      <c r="C3">
        <v>2</v>
      </c>
      <c r="D3">
        <v>90</v>
      </c>
      <c r="E3">
        <v>835</v>
      </c>
      <c r="H3" s="4" t="s">
        <v>7</v>
      </c>
      <c r="I3" t="s">
        <v>11</v>
      </c>
      <c r="J3" t="s">
        <v>10</v>
      </c>
      <c r="K3" t="s">
        <v>12</v>
      </c>
      <c r="L3" t="s">
        <v>13</v>
      </c>
    </row>
    <row r="4" spans="1:12">
      <c r="A4" t="s">
        <v>5</v>
      </c>
      <c r="B4">
        <v>16</v>
      </c>
      <c r="C4">
        <v>2</v>
      </c>
      <c r="D4">
        <v>96</v>
      </c>
      <c r="E4">
        <v>835</v>
      </c>
      <c r="H4" s="6">
        <v>2</v>
      </c>
      <c r="I4" s="9">
        <v>104.5</v>
      </c>
      <c r="J4" s="9">
        <v>835</v>
      </c>
      <c r="K4" s="8">
        <v>13.723459233492601</v>
      </c>
      <c r="L4" s="8">
        <v>0.81649658092772603</v>
      </c>
    </row>
    <row r="5" spans="1:12">
      <c r="A5" t="s">
        <v>5</v>
      </c>
      <c r="B5">
        <v>16</v>
      </c>
      <c r="C5">
        <v>2</v>
      </c>
      <c r="D5">
        <v>113</v>
      </c>
      <c r="E5">
        <f>836</f>
        <v>836</v>
      </c>
      <c r="H5" s="6">
        <v>4</v>
      </c>
      <c r="I5" s="9">
        <v>141.375</v>
      </c>
      <c r="J5" s="9">
        <v>854.375</v>
      </c>
      <c r="K5" s="8">
        <v>13.308831654206164</v>
      </c>
      <c r="L5" s="8">
        <v>12.293290853144248</v>
      </c>
    </row>
    <row r="6" spans="1:12">
      <c r="A6" t="s">
        <v>5</v>
      </c>
      <c r="B6">
        <v>16</v>
      </c>
      <c r="C6">
        <v>2</v>
      </c>
      <c r="D6">
        <v>119</v>
      </c>
      <c r="E6">
        <f>834</f>
        <v>834</v>
      </c>
      <c r="H6" s="6">
        <v>8</v>
      </c>
      <c r="I6" s="9">
        <v>253.54166666666666</v>
      </c>
      <c r="J6" s="9">
        <v>814.16666666666663</v>
      </c>
      <c r="K6" s="8">
        <v>23.405646228256877</v>
      </c>
      <c r="L6" s="8">
        <v>19.848703093471386</v>
      </c>
    </row>
    <row r="7" spans="1:12">
      <c r="A7" t="s">
        <v>5</v>
      </c>
      <c r="B7">
        <v>16</v>
      </c>
      <c r="C7">
        <v>4</v>
      </c>
      <c r="D7">
        <v>160</v>
      </c>
      <c r="E7">
        <v>869</v>
      </c>
      <c r="H7" s="6">
        <v>16</v>
      </c>
      <c r="I7" s="9">
        <v>559.41666666666663</v>
      </c>
      <c r="J7" s="9">
        <v>838.27083333333337</v>
      </c>
      <c r="K7" s="8">
        <v>118.7152562088697</v>
      </c>
      <c r="L7" s="8">
        <v>46.937142024396699</v>
      </c>
    </row>
    <row r="8" spans="1:12">
      <c r="A8" t="s">
        <v>5</v>
      </c>
      <c r="B8">
        <v>16</v>
      </c>
      <c r="C8">
        <v>4</v>
      </c>
      <c r="D8">
        <v>130</v>
      </c>
      <c r="E8">
        <v>841</v>
      </c>
      <c r="H8" s="11">
        <v>32</v>
      </c>
      <c r="I8" s="9">
        <v>1506.75</v>
      </c>
      <c r="J8" s="9">
        <v>905.44791666666663</v>
      </c>
      <c r="K8" s="8">
        <v>580.11982428315252</v>
      </c>
      <c r="L8" s="8">
        <v>29.179614294072238</v>
      </c>
    </row>
    <row r="9" spans="1:12">
      <c r="A9" t="s">
        <v>5</v>
      </c>
      <c r="B9">
        <v>16</v>
      </c>
      <c r="C9">
        <v>4</v>
      </c>
      <c r="D9">
        <v>159</v>
      </c>
      <c r="E9">
        <v>872</v>
      </c>
      <c r="H9" s="6">
        <v>128</v>
      </c>
      <c r="I9" s="9">
        <v>10724.575498575499</v>
      </c>
      <c r="J9" s="9">
        <v>908.54255319148933</v>
      </c>
      <c r="K9" s="8">
        <v>1723.4909687270447</v>
      </c>
      <c r="L9" s="8">
        <v>54.175869842332219</v>
      </c>
    </row>
    <row r="10" spans="1:12">
      <c r="A10" t="s">
        <v>5</v>
      </c>
      <c r="B10">
        <v>16</v>
      </c>
      <c r="C10">
        <v>4</v>
      </c>
      <c r="D10">
        <v>149</v>
      </c>
      <c r="E10">
        <v>839</v>
      </c>
      <c r="H10" s="6" t="s">
        <v>8</v>
      </c>
      <c r="I10" s="5">
        <v>7426.4783427495295</v>
      </c>
      <c r="J10" s="5">
        <v>894.12121212121212</v>
      </c>
      <c r="K10" s="8">
        <v>4835.3629936324796</v>
      </c>
      <c r="L10" s="8">
        <v>55.500702778790753</v>
      </c>
    </row>
    <row r="11" spans="1:12">
      <c r="A11" t="s">
        <v>5</v>
      </c>
      <c r="B11">
        <v>16</v>
      </c>
      <c r="C11">
        <v>4</v>
      </c>
      <c r="D11">
        <v>142</v>
      </c>
      <c r="E11">
        <v>862</v>
      </c>
    </row>
    <row r="12" spans="1:12">
      <c r="A12" t="s">
        <v>5</v>
      </c>
      <c r="B12">
        <v>16</v>
      </c>
      <c r="C12">
        <v>4</v>
      </c>
      <c r="D12">
        <v>132</v>
      </c>
      <c r="E12">
        <v>850</v>
      </c>
    </row>
    <row r="13" spans="1:12">
      <c r="A13" t="s">
        <v>5</v>
      </c>
      <c r="B13">
        <v>16</v>
      </c>
      <c r="C13">
        <v>4</v>
      </c>
      <c r="D13">
        <v>133</v>
      </c>
      <c r="E13">
        <v>848</v>
      </c>
    </row>
    <row r="14" spans="1:12">
      <c r="A14" t="s">
        <v>5</v>
      </c>
      <c r="B14">
        <v>16</v>
      </c>
      <c r="C14">
        <v>4</v>
      </c>
      <c r="D14">
        <v>126</v>
      </c>
      <c r="E14">
        <v>854</v>
      </c>
    </row>
    <row r="15" spans="1:12">
      <c r="A15" t="s">
        <v>5</v>
      </c>
      <c r="B15">
        <v>16</v>
      </c>
      <c r="C15">
        <v>8</v>
      </c>
      <c r="D15">
        <v>252</v>
      </c>
      <c r="E15">
        <v>785</v>
      </c>
    </row>
    <row r="16" spans="1:12">
      <c r="A16" t="s">
        <v>5</v>
      </c>
      <c r="B16">
        <v>16</v>
      </c>
      <c r="C16">
        <v>8</v>
      </c>
      <c r="D16">
        <v>228</v>
      </c>
      <c r="E16">
        <v>787</v>
      </c>
      <c r="I16" t="s">
        <v>14</v>
      </c>
      <c r="J16" t="s">
        <v>14</v>
      </c>
      <c r="K16" t="s">
        <v>14</v>
      </c>
      <c r="L16" t="s">
        <v>14</v>
      </c>
    </row>
    <row r="17" spans="1:13">
      <c r="A17" t="s">
        <v>5</v>
      </c>
      <c r="B17">
        <v>16</v>
      </c>
      <c r="C17">
        <v>8</v>
      </c>
      <c r="D17">
        <v>246</v>
      </c>
      <c r="E17">
        <v>807</v>
      </c>
      <c r="H17" s="7">
        <v>2</v>
      </c>
      <c r="I17" s="9">
        <f>I4/60</f>
        <v>1.7416666666666667</v>
      </c>
      <c r="J17" s="9">
        <f t="shared" ref="J17:L17" si="0">J4/60</f>
        <v>13.916666666666666</v>
      </c>
      <c r="K17" s="8">
        <f t="shared" si="0"/>
        <v>0.22872432055821001</v>
      </c>
      <c r="L17" s="8">
        <f t="shared" si="0"/>
        <v>1.3608276348795434E-2</v>
      </c>
      <c r="M17">
        <f>I17/H17</f>
        <v>0.87083333333333335</v>
      </c>
    </row>
    <row r="18" spans="1:13">
      <c r="A18" t="s">
        <v>5</v>
      </c>
      <c r="B18">
        <v>16</v>
      </c>
      <c r="C18">
        <v>8</v>
      </c>
      <c r="D18">
        <v>257</v>
      </c>
      <c r="E18">
        <v>819</v>
      </c>
      <c r="H18" s="7">
        <v>4</v>
      </c>
      <c r="I18" s="9">
        <f t="shared" ref="I18:L18" si="1">I5/60</f>
        <v>2.3562500000000002</v>
      </c>
      <c r="J18" s="9">
        <f t="shared" si="1"/>
        <v>14.239583333333334</v>
      </c>
      <c r="K18" s="8">
        <f t="shared" si="1"/>
        <v>0.22181386090343608</v>
      </c>
      <c r="L18" s="8">
        <f t="shared" si="1"/>
        <v>0.20488818088573746</v>
      </c>
      <c r="M18">
        <f t="shared" ref="M18:M21" si="2">I18/H18</f>
        <v>0.58906250000000004</v>
      </c>
    </row>
    <row r="19" spans="1:13">
      <c r="A19" t="s">
        <v>5</v>
      </c>
      <c r="B19">
        <v>16</v>
      </c>
      <c r="C19">
        <v>8</v>
      </c>
      <c r="D19">
        <v>251</v>
      </c>
      <c r="E19">
        <v>798</v>
      </c>
      <c r="H19" s="7">
        <v>8</v>
      </c>
      <c r="I19" s="9">
        <f t="shared" ref="I19:L19" si="3">I6/60</f>
        <v>4.2256944444444446</v>
      </c>
      <c r="J19" s="9">
        <f t="shared" si="3"/>
        <v>13.569444444444445</v>
      </c>
      <c r="K19" s="8">
        <f t="shared" si="3"/>
        <v>0.39009410380428128</v>
      </c>
      <c r="L19" s="8">
        <f t="shared" si="3"/>
        <v>0.3308117182245231</v>
      </c>
      <c r="M19">
        <f t="shared" si="2"/>
        <v>0.52821180555555558</v>
      </c>
    </row>
    <row r="20" spans="1:13">
      <c r="A20" t="s">
        <v>5</v>
      </c>
      <c r="B20">
        <v>16</v>
      </c>
      <c r="C20">
        <v>8</v>
      </c>
      <c r="D20">
        <v>219</v>
      </c>
      <c r="E20">
        <v>835</v>
      </c>
      <c r="H20" s="7">
        <v>16</v>
      </c>
      <c r="I20" s="9">
        <f t="shared" ref="I20:L20" si="4">I7/60</f>
        <v>9.3236111111111111</v>
      </c>
      <c r="J20" s="9">
        <f t="shared" si="4"/>
        <v>13.971180555555556</v>
      </c>
      <c r="K20" s="8">
        <f t="shared" si="4"/>
        <v>1.9785876034811618</v>
      </c>
      <c r="L20" s="8">
        <f t="shared" si="4"/>
        <v>0.78228570040661161</v>
      </c>
      <c r="M20">
        <f t="shared" si="2"/>
        <v>0.58272569444444444</v>
      </c>
    </row>
    <row r="21" spans="1:13">
      <c r="A21" t="s">
        <v>5</v>
      </c>
      <c r="B21">
        <v>16</v>
      </c>
      <c r="C21">
        <v>8</v>
      </c>
      <c r="D21">
        <v>225</v>
      </c>
      <c r="E21">
        <v>828</v>
      </c>
      <c r="H21" s="7">
        <v>32</v>
      </c>
      <c r="I21" s="9">
        <f t="shared" ref="I21:L21" si="5">I8/60</f>
        <v>25.112500000000001</v>
      </c>
      <c r="J21" s="9">
        <f t="shared" si="5"/>
        <v>15.09079861111111</v>
      </c>
      <c r="K21" s="8">
        <f t="shared" si="5"/>
        <v>9.6686637380525422</v>
      </c>
      <c r="L21" s="8">
        <f t="shared" si="5"/>
        <v>0.48632690490120395</v>
      </c>
      <c r="M21">
        <f t="shared" si="2"/>
        <v>0.78476562500000002</v>
      </c>
    </row>
    <row r="22" spans="1:13">
      <c r="A22" t="s">
        <v>5</v>
      </c>
      <c r="B22">
        <v>16</v>
      </c>
      <c r="C22">
        <v>8</v>
      </c>
      <c r="D22">
        <v>254</v>
      </c>
      <c r="E22">
        <v>802</v>
      </c>
      <c r="H22" s="10">
        <v>64</v>
      </c>
    </row>
    <row r="23" spans="1:13">
      <c r="A23" t="s">
        <v>5</v>
      </c>
      <c r="B23">
        <v>16</v>
      </c>
      <c r="C23">
        <v>8</v>
      </c>
      <c r="D23">
        <v>295</v>
      </c>
      <c r="E23">
        <v>841</v>
      </c>
      <c r="H23" s="10">
        <v>128</v>
      </c>
      <c r="I23" s="9">
        <f>I9/60</f>
        <v>178.74292497625831</v>
      </c>
      <c r="J23" s="9">
        <f t="shared" ref="J23:L23" si="6">J9/60</f>
        <v>15.142375886524823</v>
      </c>
      <c r="K23" s="9">
        <f t="shared" si="6"/>
        <v>28.724849478784076</v>
      </c>
      <c r="L23" s="9">
        <f t="shared" si="6"/>
        <v>0.9029311640388703</v>
      </c>
    </row>
    <row r="24" spans="1:13">
      <c r="A24" t="s">
        <v>5</v>
      </c>
      <c r="B24">
        <v>16</v>
      </c>
      <c r="C24">
        <v>8</v>
      </c>
      <c r="D24">
        <v>239</v>
      </c>
      <c r="E24">
        <v>844</v>
      </c>
    </row>
    <row r="25" spans="1:13">
      <c r="A25" t="s">
        <v>5</v>
      </c>
      <c r="B25">
        <v>16</v>
      </c>
      <c r="C25">
        <v>8</v>
      </c>
      <c r="D25">
        <v>286</v>
      </c>
      <c r="E25">
        <v>847</v>
      </c>
    </row>
    <row r="26" spans="1:13">
      <c r="A26" t="s">
        <v>5</v>
      </c>
      <c r="B26">
        <v>16</v>
      </c>
      <c r="C26">
        <v>8</v>
      </c>
      <c r="D26">
        <v>221</v>
      </c>
      <c r="E26">
        <v>820</v>
      </c>
    </row>
    <row r="27" spans="1:13">
      <c r="A27" t="s">
        <v>5</v>
      </c>
      <c r="B27">
        <v>16</v>
      </c>
      <c r="C27">
        <v>8</v>
      </c>
      <c r="D27">
        <v>247</v>
      </c>
      <c r="E27">
        <v>816</v>
      </c>
    </row>
    <row r="28" spans="1:13">
      <c r="A28" t="s">
        <v>5</v>
      </c>
      <c r="B28">
        <v>16</v>
      </c>
      <c r="C28">
        <v>8</v>
      </c>
      <c r="D28">
        <v>289</v>
      </c>
      <c r="E28">
        <v>801</v>
      </c>
    </row>
    <row r="29" spans="1:13">
      <c r="A29" t="s">
        <v>5</v>
      </c>
      <c r="B29">
        <v>16</v>
      </c>
      <c r="C29">
        <v>8</v>
      </c>
      <c r="D29">
        <v>289</v>
      </c>
      <c r="E29">
        <v>799</v>
      </c>
    </row>
    <row r="30" spans="1:13">
      <c r="A30" t="s">
        <v>5</v>
      </c>
      <c r="B30">
        <v>16</v>
      </c>
      <c r="C30">
        <v>8</v>
      </c>
      <c r="D30">
        <v>293</v>
      </c>
      <c r="E30">
        <v>790</v>
      </c>
    </row>
    <row r="31" spans="1:13">
      <c r="A31" t="s">
        <v>5</v>
      </c>
      <c r="B31">
        <v>16</v>
      </c>
      <c r="C31">
        <v>8</v>
      </c>
      <c r="D31">
        <v>268</v>
      </c>
      <c r="E31">
        <v>806</v>
      </c>
    </row>
    <row r="32" spans="1:13">
      <c r="A32" t="s">
        <v>5</v>
      </c>
      <c r="B32">
        <v>16</v>
      </c>
      <c r="C32">
        <v>8</v>
      </c>
      <c r="D32">
        <v>244</v>
      </c>
      <c r="E32">
        <v>795</v>
      </c>
    </row>
    <row r="33" spans="1:5">
      <c r="A33" t="s">
        <v>5</v>
      </c>
      <c r="B33">
        <v>16</v>
      </c>
      <c r="C33">
        <v>8</v>
      </c>
      <c r="D33">
        <v>236</v>
      </c>
      <c r="E33">
        <v>785</v>
      </c>
    </row>
    <row r="34" spans="1:5">
      <c r="A34" t="s">
        <v>5</v>
      </c>
      <c r="B34">
        <v>16</v>
      </c>
      <c r="C34">
        <v>8</v>
      </c>
      <c r="D34">
        <v>254</v>
      </c>
      <c r="E34">
        <v>811</v>
      </c>
    </row>
    <row r="35" spans="1:5">
      <c r="A35" t="s">
        <v>5</v>
      </c>
      <c r="B35">
        <v>16</v>
      </c>
      <c r="C35">
        <v>8</v>
      </c>
      <c r="D35">
        <v>256</v>
      </c>
      <c r="E35">
        <v>822</v>
      </c>
    </row>
    <row r="36" spans="1:5">
      <c r="A36" t="s">
        <v>5</v>
      </c>
      <c r="B36">
        <v>16</v>
      </c>
      <c r="C36">
        <v>8</v>
      </c>
      <c r="D36">
        <v>258</v>
      </c>
      <c r="E36">
        <v>842</v>
      </c>
    </row>
    <row r="37" spans="1:5">
      <c r="A37" t="s">
        <v>5</v>
      </c>
      <c r="B37">
        <v>16</v>
      </c>
      <c r="C37">
        <v>8</v>
      </c>
      <c r="D37">
        <v>257</v>
      </c>
      <c r="E37">
        <v>833</v>
      </c>
    </row>
    <row r="38" spans="1:5">
      <c r="A38" t="s">
        <v>5</v>
      </c>
      <c r="B38">
        <v>16</v>
      </c>
      <c r="C38">
        <v>8</v>
      </c>
      <c r="D38">
        <v>221</v>
      </c>
      <c r="E38">
        <v>827</v>
      </c>
    </row>
    <row r="39" spans="1:5">
      <c r="A39" t="s">
        <v>5</v>
      </c>
      <c r="B39">
        <v>16</v>
      </c>
      <c r="C39">
        <v>16</v>
      </c>
      <c r="D39">
        <v>721</v>
      </c>
      <c r="E39">
        <v>864</v>
      </c>
    </row>
    <row r="40" spans="1:5">
      <c r="A40" t="s">
        <v>5</v>
      </c>
      <c r="B40">
        <v>16</v>
      </c>
      <c r="C40">
        <v>16</v>
      </c>
      <c r="D40">
        <v>577</v>
      </c>
      <c r="E40">
        <v>865</v>
      </c>
    </row>
    <row r="41" spans="1:5">
      <c r="A41" t="s">
        <v>5</v>
      </c>
      <c r="B41">
        <v>16</v>
      </c>
      <c r="C41">
        <v>16</v>
      </c>
      <c r="D41">
        <v>709</v>
      </c>
      <c r="E41">
        <v>834</v>
      </c>
    </row>
    <row r="42" spans="1:5">
      <c r="A42" t="s">
        <v>5</v>
      </c>
      <c r="B42">
        <v>16</v>
      </c>
      <c r="C42">
        <v>16</v>
      </c>
      <c r="D42">
        <v>641</v>
      </c>
      <c r="E42">
        <v>870</v>
      </c>
    </row>
    <row r="43" spans="1:5">
      <c r="A43" t="s">
        <v>5</v>
      </c>
      <c r="B43">
        <v>16</v>
      </c>
      <c r="C43">
        <v>16</v>
      </c>
      <c r="D43">
        <v>647</v>
      </c>
      <c r="E43">
        <v>861</v>
      </c>
    </row>
    <row r="44" spans="1:5">
      <c r="A44" t="s">
        <v>5</v>
      </c>
      <c r="B44">
        <v>16</v>
      </c>
      <c r="C44">
        <v>16</v>
      </c>
      <c r="D44">
        <v>707</v>
      </c>
      <c r="E44">
        <v>855</v>
      </c>
    </row>
    <row r="45" spans="1:5">
      <c r="A45" t="s">
        <v>5</v>
      </c>
      <c r="B45">
        <v>16</v>
      </c>
      <c r="C45">
        <v>16</v>
      </c>
      <c r="D45">
        <v>773</v>
      </c>
      <c r="E45">
        <v>820</v>
      </c>
    </row>
    <row r="46" spans="1:5">
      <c r="A46" t="s">
        <v>5</v>
      </c>
      <c r="B46">
        <v>16</v>
      </c>
      <c r="C46">
        <v>16</v>
      </c>
      <c r="D46">
        <v>777</v>
      </c>
      <c r="E46">
        <v>819</v>
      </c>
    </row>
    <row r="47" spans="1:5">
      <c r="A47" t="s">
        <v>5</v>
      </c>
      <c r="B47">
        <v>16</v>
      </c>
      <c r="C47">
        <v>16</v>
      </c>
      <c r="D47">
        <v>747</v>
      </c>
      <c r="E47">
        <v>833</v>
      </c>
    </row>
    <row r="48" spans="1:5">
      <c r="A48" t="s">
        <v>5</v>
      </c>
      <c r="B48">
        <v>16</v>
      </c>
      <c r="C48">
        <v>16</v>
      </c>
      <c r="D48">
        <v>700</v>
      </c>
      <c r="E48">
        <v>844</v>
      </c>
    </row>
    <row r="49" spans="1:5">
      <c r="A49" t="s">
        <v>5</v>
      </c>
      <c r="B49">
        <v>16</v>
      </c>
      <c r="C49">
        <v>16</v>
      </c>
      <c r="D49">
        <v>679</v>
      </c>
      <c r="E49">
        <v>868</v>
      </c>
    </row>
    <row r="50" spans="1:5">
      <c r="A50" t="s">
        <v>5</v>
      </c>
      <c r="B50">
        <v>16</v>
      </c>
      <c r="C50">
        <v>16</v>
      </c>
      <c r="D50">
        <v>669</v>
      </c>
      <c r="E50">
        <v>849</v>
      </c>
    </row>
    <row r="51" spans="1:5">
      <c r="A51" t="s">
        <v>5</v>
      </c>
      <c r="B51">
        <v>16</v>
      </c>
      <c r="C51">
        <v>16</v>
      </c>
      <c r="D51">
        <v>779</v>
      </c>
      <c r="E51">
        <v>830</v>
      </c>
    </row>
    <row r="52" spans="1:5">
      <c r="A52" t="s">
        <v>5</v>
      </c>
      <c r="B52">
        <v>16</v>
      </c>
      <c r="C52">
        <v>16</v>
      </c>
      <c r="D52">
        <v>729</v>
      </c>
      <c r="E52">
        <v>842</v>
      </c>
    </row>
    <row r="53" spans="1:5">
      <c r="A53" t="s">
        <v>5</v>
      </c>
      <c r="B53">
        <v>16</v>
      </c>
      <c r="C53">
        <v>16</v>
      </c>
      <c r="D53">
        <v>773</v>
      </c>
      <c r="E53">
        <v>803</v>
      </c>
    </row>
    <row r="54" spans="1:5">
      <c r="A54" t="s">
        <v>5</v>
      </c>
      <c r="B54">
        <v>16</v>
      </c>
      <c r="C54">
        <v>16</v>
      </c>
      <c r="D54">
        <v>783</v>
      </c>
      <c r="E54">
        <v>845</v>
      </c>
    </row>
    <row r="55" spans="1:5">
      <c r="A55" t="s">
        <v>5</v>
      </c>
      <c r="B55">
        <v>16</v>
      </c>
      <c r="C55">
        <v>16</v>
      </c>
      <c r="D55">
        <v>539</v>
      </c>
      <c r="E55">
        <v>864</v>
      </c>
    </row>
    <row r="56" spans="1:5">
      <c r="A56" t="s">
        <v>5</v>
      </c>
      <c r="B56">
        <v>16</v>
      </c>
      <c r="C56">
        <v>16</v>
      </c>
      <c r="D56">
        <v>426</v>
      </c>
      <c r="E56">
        <v>870</v>
      </c>
    </row>
    <row r="57" spans="1:5">
      <c r="A57" t="s">
        <v>5</v>
      </c>
      <c r="B57">
        <v>16</v>
      </c>
      <c r="C57">
        <v>16</v>
      </c>
      <c r="D57">
        <v>536</v>
      </c>
      <c r="E57">
        <v>862</v>
      </c>
    </row>
    <row r="58" spans="1:5">
      <c r="A58" t="s">
        <v>5</v>
      </c>
      <c r="B58">
        <v>16</v>
      </c>
      <c r="C58">
        <v>16</v>
      </c>
      <c r="D58">
        <v>464</v>
      </c>
      <c r="E58">
        <v>856</v>
      </c>
    </row>
    <row r="59" spans="1:5">
      <c r="A59" t="s">
        <v>5</v>
      </c>
      <c r="B59">
        <v>16</v>
      </c>
      <c r="C59">
        <v>16</v>
      </c>
      <c r="D59">
        <v>475</v>
      </c>
      <c r="E59">
        <v>845</v>
      </c>
    </row>
    <row r="60" spans="1:5">
      <c r="A60" t="s">
        <v>5</v>
      </c>
      <c r="B60">
        <v>16</v>
      </c>
      <c r="C60">
        <v>16</v>
      </c>
      <c r="D60">
        <v>533</v>
      </c>
      <c r="E60">
        <v>859</v>
      </c>
    </row>
    <row r="61" spans="1:5">
      <c r="A61" t="s">
        <v>5</v>
      </c>
      <c r="B61">
        <v>16</v>
      </c>
      <c r="C61">
        <v>16</v>
      </c>
      <c r="D61">
        <v>527</v>
      </c>
      <c r="E61">
        <v>872</v>
      </c>
    </row>
    <row r="62" spans="1:5">
      <c r="A62" t="s">
        <v>5</v>
      </c>
      <c r="B62">
        <v>16</v>
      </c>
      <c r="C62">
        <v>16</v>
      </c>
      <c r="D62">
        <v>446</v>
      </c>
      <c r="E62">
        <v>859</v>
      </c>
    </row>
    <row r="63" spans="1:5">
      <c r="A63" t="s">
        <v>5</v>
      </c>
      <c r="B63">
        <v>16</v>
      </c>
      <c r="C63">
        <v>16</v>
      </c>
      <c r="D63">
        <v>434</v>
      </c>
      <c r="E63">
        <v>858</v>
      </c>
    </row>
    <row r="64" spans="1:5">
      <c r="A64" t="s">
        <v>5</v>
      </c>
      <c r="B64">
        <v>16</v>
      </c>
      <c r="C64">
        <v>16</v>
      </c>
      <c r="D64">
        <v>445</v>
      </c>
      <c r="E64">
        <v>857</v>
      </c>
    </row>
    <row r="65" spans="1:5">
      <c r="A65" t="s">
        <v>5</v>
      </c>
      <c r="B65">
        <v>16</v>
      </c>
      <c r="C65">
        <v>16</v>
      </c>
      <c r="D65">
        <v>467</v>
      </c>
      <c r="E65">
        <v>848</v>
      </c>
    </row>
    <row r="66" spans="1:5">
      <c r="A66" t="s">
        <v>5</v>
      </c>
      <c r="B66">
        <v>16</v>
      </c>
      <c r="C66">
        <v>16</v>
      </c>
      <c r="D66">
        <v>505</v>
      </c>
      <c r="E66">
        <v>823</v>
      </c>
    </row>
    <row r="67" spans="1:5">
      <c r="A67" t="s">
        <v>5</v>
      </c>
      <c r="B67">
        <v>16</v>
      </c>
      <c r="C67">
        <v>16</v>
      </c>
      <c r="D67">
        <v>517</v>
      </c>
      <c r="E67">
        <v>553</v>
      </c>
    </row>
    <row r="68" spans="1:5">
      <c r="A68" t="s">
        <v>5</v>
      </c>
      <c r="B68">
        <v>16</v>
      </c>
      <c r="C68">
        <v>16</v>
      </c>
      <c r="D68">
        <v>535</v>
      </c>
      <c r="E68">
        <v>835</v>
      </c>
    </row>
    <row r="69" spans="1:5">
      <c r="A69" t="s">
        <v>5</v>
      </c>
      <c r="B69">
        <v>16</v>
      </c>
      <c r="C69">
        <v>16</v>
      </c>
      <c r="D69">
        <v>476</v>
      </c>
      <c r="E69">
        <v>878</v>
      </c>
    </row>
    <row r="70" spans="1:5">
      <c r="A70" t="s">
        <v>5</v>
      </c>
      <c r="B70">
        <v>16</v>
      </c>
      <c r="C70">
        <v>16</v>
      </c>
      <c r="D70">
        <v>531</v>
      </c>
      <c r="E70">
        <v>859</v>
      </c>
    </row>
    <row r="71" spans="1:5">
      <c r="A71" t="s">
        <v>5</v>
      </c>
      <c r="B71">
        <v>16</v>
      </c>
      <c r="C71">
        <v>16</v>
      </c>
      <c r="D71">
        <v>500</v>
      </c>
      <c r="E71">
        <v>842</v>
      </c>
    </row>
    <row r="72" spans="1:5">
      <c r="A72" t="s">
        <v>5</v>
      </c>
      <c r="B72">
        <v>16</v>
      </c>
      <c r="C72">
        <v>16</v>
      </c>
      <c r="D72">
        <v>475</v>
      </c>
      <c r="E72">
        <v>827</v>
      </c>
    </row>
    <row r="73" spans="1:5">
      <c r="A73" t="s">
        <v>5</v>
      </c>
      <c r="B73">
        <v>16</v>
      </c>
      <c r="C73">
        <v>16</v>
      </c>
      <c r="D73">
        <v>527</v>
      </c>
      <c r="E73">
        <v>796</v>
      </c>
    </row>
    <row r="74" spans="1:5">
      <c r="A74" t="s">
        <v>5</v>
      </c>
      <c r="B74">
        <v>16</v>
      </c>
      <c r="C74">
        <v>16</v>
      </c>
      <c r="D74">
        <v>436</v>
      </c>
      <c r="E74">
        <v>848</v>
      </c>
    </row>
    <row r="75" spans="1:5">
      <c r="A75" t="s">
        <v>5</v>
      </c>
      <c r="B75">
        <v>16</v>
      </c>
      <c r="C75">
        <v>16</v>
      </c>
      <c r="D75">
        <v>448</v>
      </c>
      <c r="E75">
        <v>859</v>
      </c>
    </row>
    <row r="76" spans="1:5">
      <c r="A76" t="s">
        <v>5</v>
      </c>
      <c r="B76">
        <v>16</v>
      </c>
      <c r="C76">
        <v>16</v>
      </c>
      <c r="D76">
        <v>459</v>
      </c>
      <c r="E76">
        <v>875</v>
      </c>
    </row>
    <row r="77" spans="1:5">
      <c r="A77" t="s">
        <v>5</v>
      </c>
      <c r="B77">
        <v>16</v>
      </c>
      <c r="C77">
        <v>16</v>
      </c>
      <c r="D77">
        <v>527</v>
      </c>
      <c r="E77">
        <v>801</v>
      </c>
    </row>
    <row r="78" spans="1:5">
      <c r="A78" t="s">
        <v>5</v>
      </c>
      <c r="B78">
        <v>16</v>
      </c>
      <c r="C78">
        <v>16</v>
      </c>
      <c r="D78">
        <v>461</v>
      </c>
      <c r="E78">
        <v>814</v>
      </c>
    </row>
    <row r="79" spans="1:5">
      <c r="A79" t="s">
        <v>5</v>
      </c>
      <c r="B79">
        <v>16</v>
      </c>
      <c r="C79">
        <v>16</v>
      </c>
      <c r="D79">
        <v>446</v>
      </c>
      <c r="E79">
        <v>835</v>
      </c>
    </row>
    <row r="80" spans="1:5">
      <c r="A80" t="s">
        <v>5</v>
      </c>
      <c r="B80">
        <v>16</v>
      </c>
      <c r="C80">
        <v>16</v>
      </c>
      <c r="D80">
        <v>516</v>
      </c>
      <c r="E80">
        <v>842</v>
      </c>
    </row>
    <row r="81" spans="1:5">
      <c r="A81" t="s">
        <v>5</v>
      </c>
      <c r="B81">
        <v>16</v>
      </c>
      <c r="C81">
        <v>16</v>
      </c>
      <c r="D81">
        <v>490</v>
      </c>
      <c r="E81">
        <v>804</v>
      </c>
    </row>
    <row r="82" spans="1:5">
      <c r="A82" t="s">
        <v>5</v>
      </c>
      <c r="B82">
        <v>16</v>
      </c>
      <c r="C82">
        <v>16</v>
      </c>
      <c r="D82">
        <v>450</v>
      </c>
      <c r="E82">
        <v>861</v>
      </c>
    </row>
    <row r="83" spans="1:5">
      <c r="A83" t="s">
        <v>5</v>
      </c>
      <c r="B83">
        <v>16</v>
      </c>
      <c r="C83">
        <v>16</v>
      </c>
      <c r="D83">
        <v>482</v>
      </c>
      <c r="E83">
        <v>837</v>
      </c>
    </row>
    <row r="84" spans="1:5">
      <c r="A84" t="s">
        <v>5</v>
      </c>
      <c r="B84">
        <v>16</v>
      </c>
      <c r="C84">
        <v>16</v>
      </c>
      <c r="D84">
        <v>436</v>
      </c>
      <c r="E84">
        <v>842</v>
      </c>
    </row>
    <row r="85" spans="1:5">
      <c r="A85" t="s">
        <v>5</v>
      </c>
      <c r="B85">
        <v>16</v>
      </c>
      <c r="C85">
        <v>16</v>
      </c>
      <c r="D85">
        <v>476</v>
      </c>
      <c r="E85">
        <v>813</v>
      </c>
    </row>
    <row r="86" spans="1:5">
      <c r="A86" t="s">
        <v>5</v>
      </c>
      <c r="B86">
        <v>16</v>
      </c>
      <c r="C86">
        <v>16</v>
      </c>
      <c r="D86">
        <v>456</v>
      </c>
      <c r="E86">
        <v>841</v>
      </c>
    </row>
    <row r="87" spans="1:5">
      <c r="A87" t="s">
        <v>5</v>
      </c>
      <c r="B87">
        <v>32</v>
      </c>
      <c r="C87">
        <v>32</v>
      </c>
      <c r="D87">
        <v>2363</v>
      </c>
      <c r="E87">
        <v>898</v>
      </c>
    </row>
    <row r="88" spans="1:5">
      <c r="A88" t="s">
        <v>5</v>
      </c>
      <c r="B88">
        <v>32</v>
      </c>
      <c r="C88">
        <v>32</v>
      </c>
      <c r="D88">
        <v>2222</v>
      </c>
      <c r="E88">
        <v>924</v>
      </c>
    </row>
    <row r="89" spans="1:5">
      <c r="A89" t="s">
        <v>5</v>
      </c>
      <c r="B89">
        <v>32</v>
      </c>
      <c r="C89">
        <v>32</v>
      </c>
      <c r="D89">
        <v>2351</v>
      </c>
      <c r="E89">
        <v>895</v>
      </c>
    </row>
    <row r="90" spans="1:5">
      <c r="A90" t="s">
        <v>5</v>
      </c>
      <c r="B90">
        <v>32</v>
      </c>
      <c r="C90">
        <v>32</v>
      </c>
      <c r="D90">
        <v>2229</v>
      </c>
      <c r="E90">
        <v>946</v>
      </c>
    </row>
    <row r="91" spans="1:5">
      <c r="A91" t="s">
        <v>5</v>
      </c>
      <c r="B91">
        <v>32</v>
      </c>
      <c r="C91">
        <v>32</v>
      </c>
      <c r="D91">
        <v>2202</v>
      </c>
      <c r="E91">
        <v>944</v>
      </c>
    </row>
    <row r="92" spans="1:5">
      <c r="A92" t="s">
        <v>5</v>
      </c>
      <c r="B92">
        <v>32</v>
      </c>
      <c r="C92">
        <v>32</v>
      </c>
      <c r="D92">
        <v>2362</v>
      </c>
      <c r="E92">
        <v>873</v>
      </c>
    </row>
    <row r="93" spans="1:5">
      <c r="A93" t="s">
        <v>5</v>
      </c>
      <c r="B93">
        <v>32</v>
      </c>
      <c r="C93">
        <v>32</v>
      </c>
      <c r="D93">
        <v>2244</v>
      </c>
      <c r="E93">
        <v>917</v>
      </c>
    </row>
    <row r="94" spans="1:5">
      <c r="A94" t="s">
        <v>5</v>
      </c>
      <c r="B94">
        <v>32</v>
      </c>
      <c r="C94">
        <v>32</v>
      </c>
      <c r="D94">
        <v>2337</v>
      </c>
      <c r="E94">
        <v>898</v>
      </c>
    </row>
    <row r="95" spans="1:5">
      <c r="A95" t="s">
        <v>5</v>
      </c>
      <c r="B95">
        <v>32</v>
      </c>
      <c r="C95">
        <v>32</v>
      </c>
      <c r="D95">
        <v>2357</v>
      </c>
      <c r="E95">
        <v>878</v>
      </c>
    </row>
    <row r="96" spans="1:5">
      <c r="A96" t="s">
        <v>5</v>
      </c>
      <c r="B96">
        <v>32</v>
      </c>
      <c r="C96">
        <v>32</v>
      </c>
      <c r="D96">
        <v>2344</v>
      </c>
      <c r="E96">
        <v>886</v>
      </c>
    </row>
    <row r="97" spans="1:5">
      <c r="A97" t="s">
        <v>5</v>
      </c>
      <c r="B97">
        <v>32</v>
      </c>
      <c r="C97">
        <v>32</v>
      </c>
      <c r="D97">
        <v>2339</v>
      </c>
      <c r="E97">
        <v>888</v>
      </c>
    </row>
    <row r="98" spans="1:5">
      <c r="A98" t="s">
        <v>5</v>
      </c>
      <c r="B98">
        <v>32</v>
      </c>
      <c r="C98">
        <v>32</v>
      </c>
      <c r="D98">
        <v>2319</v>
      </c>
      <c r="E98">
        <v>910</v>
      </c>
    </row>
    <row r="99" spans="1:5">
      <c r="A99" t="s">
        <v>5</v>
      </c>
      <c r="B99">
        <v>32</v>
      </c>
      <c r="C99">
        <v>32</v>
      </c>
      <c r="D99">
        <v>2356</v>
      </c>
      <c r="E99">
        <v>878</v>
      </c>
    </row>
    <row r="100" spans="1:5">
      <c r="A100" t="s">
        <v>5</v>
      </c>
      <c r="B100">
        <v>32</v>
      </c>
      <c r="C100">
        <v>32</v>
      </c>
      <c r="D100">
        <v>2373</v>
      </c>
      <c r="E100">
        <v>874</v>
      </c>
    </row>
    <row r="101" spans="1:5">
      <c r="A101" t="s">
        <v>5</v>
      </c>
      <c r="B101">
        <v>32</v>
      </c>
      <c r="C101">
        <v>32</v>
      </c>
      <c r="D101">
        <v>2364</v>
      </c>
      <c r="E101">
        <v>877</v>
      </c>
    </row>
    <row r="102" spans="1:5">
      <c r="A102" t="s">
        <v>5</v>
      </c>
      <c r="B102">
        <v>32</v>
      </c>
      <c r="C102">
        <v>32</v>
      </c>
      <c r="D102">
        <v>2206</v>
      </c>
      <c r="E102">
        <v>956</v>
      </c>
    </row>
    <row r="103" spans="1:5">
      <c r="A103" t="s">
        <v>5</v>
      </c>
      <c r="B103">
        <v>32</v>
      </c>
      <c r="C103">
        <v>32</v>
      </c>
      <c r="D103">
        <v>2361</v>
      </c>
      <c r="E103">
        <v>876</v>
      </c>
    </row>
    <row r="104" spans="1:5">
      <c r="A104" t="s">
        <v>5</v>
      </c>
      <c r="B104">
        <v>32</v>
      </c>
      <c r="C104">
        <v>32</v>
      </c>
      <c r="D104">
        <v>2373</v>
      </c>
      <c r="E104">
        <v>844</v>
      </c>
    </row>
    <row r="105" spans="1:5">
      <c r="A105" t="s">
        <v>5</v>
      </c>
      <c r="B105">
        <v>32</v>
      </c>
      <c r="C105">
        <v>32</v>
      </c>
      <c r="D105">
        <v>2130</v>
      </c>
      <c r="E105">
        <v>946</v>
      </c>
    </row>
    <row r="106" spans="1:5">
      <c r="A106" t="s">
        <v>5</v>
      </c>
      <c r="B106">
        <v>32</v>
      </c>
      <c r="C106">
        <v>32</v>
      </c>
      <c r="D106">
        <v>2327</v>
      </c>
      <c r="E106">
        <v>921</v>
      </c>
    </row>
    <row r="107" spans="1:5">
      <c r="A107" t="s">
        <v>5</v>
      </c>
      <c r="B107">
        <v>32</v>
      </c>
      <c r="C107">
        <v>32</v>
      </c>
      <c r="D107">
        <v>2363</v>
      </c>
      <c r="E107">
        <v>874</v>
      </c>
    </row>
    <row r="108" spans="1:5">
      <c r="A108" t="s">
        <v>5</v>
      </c>
      <c r="B108">
        <v>32</v>
      </c>
      <c r="C108">
        <v>32</v>
      </c>
      <c r="D108">
        <v>2210</v>
      </c>
      <c r="E108">
        <v>951</v>
      </c>
    </row>
    <row r="109" spans="1:5">
      <c r="A109" t="s">
        <v>5</v>
      </c>
      <c r="B109">
        <v>32</v>
      </c>
      <c r="C109">
        <v>32</v>
      </c>
      <c r="D109">
        <v>2375</v>
      </c>
      <c r="E109">
        <v>872</v>
      </c>
    </row>
    <row r="110" spans="1:5">
      <c r="A110" t="s">
        <v>5</v>
      </c>
      <c r="B110">
        <v>32</v>
      </c>
      <c r="C110">
        <v>32</v>
      </c>
      <c r="D110">
        <v>2207</v>
      </c>
      <c r="E110">
        <v>937</v>
      </c>
    </row>
    <row r="111" spans="1:5">
      <c r="A111" t="s">
        <v>5</v>
      </c>
      <c r="B111">
        <v>32</v>
      </c>
      <c r="C111">
        <v>32</v>
      </c>
      <c r="D111">
        <v>2319</v>
      </c>
      <c r="E111">
        <v>906</v>
      </c>
    </row>
    <row r="112" spans="1:5">
      <c r="A112" t="s">
        <v>5</v>
      </c>
      <c r="B112">
        <v>32</v>
      </c>
      <c r="C112">
        <v>32</v>
      </c>
      <c r="D112">
        <v>2327</v>
      </c>
      <c r="E112">
        <v>890</v>
      </c>
    </row>
    <row r="113" spans="1:5">
      <c r="A113" t="s">
        <v>5</v>
      </c>
      <c r="B113">
        <v>32</v>
      </c>
      <c r="C113">
        <v>32</v>
      </c>
      <c r="D113">
        <v>2360</v>
      </c>
      <c r="E113">
        <v>897</v>
      </c>
    </row>
    <row r="114" spans="1:5">
      <c r="A114" t="s">
        <v>5</v>
      </c>
      <c r="B114">
        <v>32</v>
      </c>
      <c r="C114">
        <v>32</v>
      </c>
      <c r="D114">
        <v>2351</v>
      </c>
      <c r="E114">
        <v>888</v>
      </c>
    </row>
    <row r="115" spans="1:5">
      <c r="A115" t="s">
        <v>5</v>
      </c>
      <c r="B115">
        <v>32</v>
      </c>
      <c r="C115">
        <v>32</v>
      </c>
      <c r="D115">
        <v>2348</v>
      </c>
      <c r="E115">
        <v>891</v>
      </c>
    </row>
    <row r="116" spans="1:5">
      <c r="A116" t="s">
        <v>5</v>
      </c>
      <c r="B116">
        <v>32</v>
      </c>
      <c r="C116">
        <v>32</v>
      </c>
      <c r="D116">
        <v>2361</v>
      </c>
      <c r="E116">
        <v>862</v>
      </c>
    </row>
    <row r="117" spans="1:5">
      <c r="A117" t="s">
        <v>5</v>
      </c>
      <c r="B117">
        <v>32</v>
      </c>
      <c r="C117">
        <v>32</v>
      </c>
      <c r="D117">
        <v>2368</v>
      </c>
      <c r="E117">
        <v>897</v>
      </c>
    </row>
    <row r="118" spans="1:5">
      <c r="A118" t="s">
        <v>5</v>
      </c>
      <c r="B118">
        <v>32</v>
      </c>
      <c r="C118">
        <v>32</v>
      </c>
      <c r="D118">
        <v>2353</v>
      </c>
      <c r="E118">
        <v>894</v>
      </c>
    </row>
    <row r="119" spans="1:5">
      <c r="A119" t="s">
        <v>5</v>
      </c>
      <c r="B119">
        <v>32</v>
      </c>
      <c r="C119">
        <v>32</v>
      </c>
      <c r="D119">
        <v>992</v>
      </c>
      <c r="E119">
        <v>927</v>
      </c>
    </row>
    <row r="120" spans="1:5">
      <c r="A120" t="s">
        <v>5</v>
      </c>
      <c r="B120">
        <v>32</v>
      </c>
      <c r="C120">
        <v>32</v>
      </c>
      <c r="D120">
        <v>1023</v>
      </c>
      <c r="E120">
        <v>926</v>
      </c>
    </row>
    <row r="121" spans="1:5">
      <c r="A121" t="s">
        <v>5</v>
      </c>
      <c r="B121">
        <v>32</v>
      </c>
      <c r="C121">
        <v>32</v>
      </c>
      <c r="D121">
        <v>1184</v>
      </c>
      <c r="E121">
        <v>868</v>
      </c>
    </row>
    <row r="122" spans="1:5">
      <c r="A122" t="s">
        <v>5</v>
      </c>
      <c r="B122">
        <v>32</v>
      </c>
      <c r="C122">
        <v>32</v>
      </c>
      <c r="D122">
        <v>970</v>
      </c>
      <c r="E122">
        <v>937</v>
      </c>
    </row>
    <row r="123" spans="1:5">
      <c r="A123" t="s">
        <v>5</v>
      </c>
      <c r="B123">
        <v>32</v>
      </c>
      <c r="C123">
        <v>32</v>
      </c>
      <c r="D123">
        <v>1068</v>
      </c>
      <c r="E123">
        <v>952</v>
      </c>
    </row>
    <row r="124" spans="1:5">
      <c r="A124" t="s">
        <v>5</v>
      </c>
      <c r="B124">
        <v>32</v>
      </c>
      <c r="C124">
        <v>32</v>
      </c>
      <c r="D124">
        <v>1002</v>
      </c>
      <c r="E124">
        <v>918</v>
      </c>
    </row>
    <row r="125" spans="1:5">
      <c r="A125" t="s">
        <v>5</v>
      </c>
      <c r="B125">
        <v>32</v>
      </c>
      <c r="C125">
        <v>32</v>
      </c>
      <c r="D125">
        <v>1177</v>
      </c>
      <c r="E125">
        <v>869</v>
      </c>
    </row>
    <row r="126" spans="1:5">
      <c r="A126" t="s">
        <v>5</v>
      </c>
      <c r="B126">
        <v>32</v>
      </c>
      <c r="C126">
        <v>32</v>
      </c>
      <c r="D126">
        <v>992</v>
      </c>
      <c r="E126">
        <v>929</v>
      </c>
    </row>
    <row r="127" spans="1:5">
      <c r="A127" t="s">
        <v>5</v>
      </c>
      <c r="B127">
        <v>32</v>
      </c>
      <c r="C127">
        <v>32</v>
      </c>
      <c r="D127">
        <v>1188</v>
      </c>
      <c r="E127">
        <v>889</v>
      </c>
    </row>
    <row r="128" spans="1:5">
      <c r="A128" t="s">
        <v>5</v>
      </c>
      <c r="B128">
        <v>32</v>
      </c>
      <c r="C128">
        <v>32</v>
      </c>
      <c r="D128">
        <v>920</v>
      </c>
      <c r="E128">
        <v>942</v>
      </c>
    </row>
    <row r="129" spans="1:5">
      <c r="A129" t="s">
        <v>5</v>
      </c>
      <c r="B129">
        <v>32</v>
      </c>
      <c r="C129">
        <v>32</v>
      </c>
      <c r="D129">
        <v>986</v>
      </c>
      <c r="E129">
        <v>917</v>
      </c>
    </row>
    <row r="130" spans="1:5">
      <c r="A130" t="s">
        <v>5</v>
      </c>
      <c r="B130">
        <v>32</v>
      </c>
      <c r="C130">
        <v>32</v>
      </c>
      <c r="D130">
        <v>1195</v>
      </c>
      <c r="E130">
        <v>895</v>
      </c>
    </row>
    <row r="131" spans="1:5">
      <c r="A131" t="s">
        <v>5</v>
      </c>
      <c r="B131">
        <v>32</v>
      </c>
      <c r="C131">
        <v>32</v>
      </c>
      <c r="D131">
        <v>1076</v>
      </c>
      <c r="E131">
        <v>943</v>
      </c>
    </row>
    <row r="132" spans="1:5">
      <c r="A132" t="s">
        <v>5</v>
      </c>
      <c r="B132">
        <v>32</v>
      </c>
      <c r="C132">
        <v>32</v>
      </c>
      <c r="D132">
        <v>1186</v>
      </c>
      <c r="E132">
        <v>881</v>
      </c>
    </row>
    <row r="133" spans="1:5">
      <c r="A133" t="s">
        <v>5</v>
      </c>
      <c r="B133">
        <v>32</v>
      </c>
      <c r="C133">
        <v>32</v>
      </c>
      <c r="D133">
        <v>1191</v>
      </c>
      <c r="E133">
        <v>870</v>
      </c>
    </row>
    <row r="134" spans="1:5">
      <c r="A134" t="s">
        <v>5</v>
      </c>
      <c r="B134">
        <v>32</v>
      </c>
      <c r="C134">
        <v>32</v>
      </c>
      <c r="D134">
        <v>1112</v>
      </c>
      <c r="E134">
        <v>934</v>
      </c>
    </row>
    <row r="135" spans="1:5">
      <c r="A135" t="s">
        <v>5</v>
      </c>
      <c r="B135">
        <v>32</v>
      </c>
      <c r="C135">
        <v>32</v>
      </c>
      <c r="D135">
        <v>1190</v>
      </c>
      <c r="E135">
        <v>882</v>
      </c>
    </row>
    <row r="136" spans="1:5">
      <c r="A136" t="s">
        <v>5</v>
      </c>
      <c r="B136">
        <v>32</v>
      </c>
      <c r="C136">
        <v>32</v>
      </c>
      <c r="D136">
        <v>1163</v>
      </c>
      <c r="E136">
        <v>887</v>
      </c>
    </row>
    <row r="137" spans="1:5">
      <c r="A137" t="s">
        <v>5</v>
      </c>
      <c r="B137">
        <v>32</v>
      </c>
      <c r="C137">
        <v>32</v>
      </c>
      <c r="D137">
        <v>1181</v>
      </c>
      <c r="E137">
        <v>886</v>
      </c>
    </row>
    <row r="138" spans="1:5">
      <c r="A138" t="s">
        <v>5</v>
      </c>
      <c r="B138">
        <v>32</v>
      </c>
      <c r="C138">
        <v>32</v>
      </c>
      <c r="D138">
        <v>1122</v>
      </c>
      <c r="E138">
        <v>891</v>
      </c>
    </row>
    <row r="139" spans="1:5">
      <c r="A139" t="s">
        <v>5</v>
      </c>
      <c r="B139">
        <v>32</v>
      </c>
      <c r="C139">
        <v>32</v>
      </c>
      <c r="D139">
        <v>1191</v>
      </c>
      <c r="E139">
        <v>880</v>
      </c>
    </row>
    <row r="140" spans="1:5">
      <c r="A140" t="s">
        <v>5</v>
      </c>
      <c r="B140">
        <v>32</v>
      </c>
      <c r="C140">
        <v>32</v>
      </c>
      <c r="D140">
        <v>1196</v>
      </c>
      <c r="E140">
        <v>841</v>
      </c>
    </row>
    <row r="141" spans="1:5">
      <c r="A141" t="s">
        <v>5</v>
      </c>
      <c r="B141">
        <v>32</v>
      </c>
      <c r="C141">
        <v>32</v>
      </c>
      <c r="D141">
        <v>1004</v>
      </c>
      <c r="E141">
        <v>953</v>
      </c>
    </row>
    <row r="142" spans="1:5">
      <c r="A142" t="s">
        <v>5</v>
      </c>
      <c r="B142">
        <v>32</v>
      </c>
      <c r="C142">
        <v>32</v>
      </c>
      <c r="D142">
        <v>1126</v>
      </c>
      <c r="E142">
        <v>924</v>
      </c>
    </row>
    <row r="143" spans="1:5">
      <c r="A143" t="s">
        <v>5</v>
      </c>
      <c r="B143">
        <v>32</v>
      </c>
      <c r="C143">
        <v>32</v>
      </c>
      <c r="D143">
        <v>1178</v>
      </c>
      <c r="E143">
        <v>890</v>
      </c>
    </row>
    <row r="144" spans="1:5">
      <c r="A144" t="s">
        <v>5</v>
      </c>
      <c r="B144">
        <v>32</v>
      </c>
      <c r="C144">
        <v>32</v>
      </c>
      <c r="D144">
        <v>1165</v>
      </c>
      <c r="E144">
        <v>908</v>
      </c>
    </row>
    <row r="145" spans="1:5">
      <c r="A145" t="s">
        <v>5</v>
      </c>
      <c r="B145">
        <v>32</v>
      </c>
      <c r="C145">
        <v>32</v>
      </c>
      <c r="D145">
        <v>1171</v>
      </c>
      <c r="E145">
        <v>888</v>
      </c>
    </row>
    <row r="146" spans="1:5">
      <c r="A146" t="s">
        <v>5</v>
      </c>
      <c r="B146">
        <v>32</v>
      </c>
      <c r="C146">
        <v>32</v>
      </c>
      <c r="D146">
        <v>1195</v>
      </c>
      <c r="E146">
        <v>860</v>
      </c>
    </row>
    <row r="147" spans="1:5">
      <c r="A147" t="s">
        <v>5</v>
      </c>
      <c r="B147">
        <v>32</v>
      </c>
      <c r="C147">
        <v>32</v>
      </c>
      <c r="D147">
        <v>1170</v>
      </c>
      <c r="E147">
        <v>894</v>
      </c>
    </row>
    <row r="148" spans="1:5">
      <c r="A148" t="s">
        <v>5</v>
      </c>
      <c r="B148">
        <v>32</v>
      </c>
      <c r="C148">
        <v>32</v>
      </c>
      <c r="D148">
        <v>1183</v>
      </c>
      <c r="E148">
        <v>865</v>
      </c>
    </row>
    <row r="149" spans="1:5">
      <c r="A149" t="s">
        <v>5</v>
      </c>
      <c r="B149">
        <v>32</v>
      </c>
      <c r="C149">
        <v>32</v>
      </c>
      <c r="D149">
        <v>999</v>
      </c>
      <c r="E149">
        <v>939</v>
      </c>
    </row>
    <row r="150" spans="1:5">
      <c r="A150" t="s">
        <v>5</v>
      </c>
      <c r="B150">
        <v>32</v>
      </c>
      <c r="C150">
        <v>32</v>
      </c>
      <c r="D150">
        <v>1112</v>
      </c>
      <c r="E150">
        <v>914</v>
      </c>
    </row>
    <row r="151" spans="1:5">
      <c r="A151" t="s">
        <v>5</v>
      </c>
      <c r="B151">
        <v>32</v>
      </c>
      <c r="C151">
        <v>32</v>
      </c>
      <c r="D151">
        <v>1176</v>
      </c>
      <c r="E151">
        <v>871</v>
      </c>
    </row>
    <row r="152" spans="1:5">
      <c r="A152" t="s">
        <v>5</v>
      </c>
      <c r="B152">
        <v>32</v>
      </c>
      <c r="C152">
        <v>32</v>
      </c>
      <c r="D152">
        <v>1162</v>
      </c>
      <c r="E152">
        <v>901</v>
      </c>
    </row>
    <row r="153" spans="1:5">
      <c r="A153" t="s">
        <v>5</v>
      </c>
      <c r="B153">
        <v>32</v>
      </c>
      <c r="C153">
        <v>32</v>
      </c>
      <c r="D153">
        <v>1105</v>
      </c>
      <c r="E153">
        <v>904</v>
      </c>
    </row>
    <row r="154" spans="1:5">
      <c r="A154" t="s">
        <v>5</v>
      </c>
      <c r="B154">
        <v>32</v>
      </c>
      <c r="C154">
        <v>32</v>
      </c>
      <c r="D154">
        <v>964</v>
      </c>
      <c r="E154">
        <v>965</v>
      </c>
    </row>
    <row r="155" spans="1:5">
      <c r="A155" t="s">
        <v>5</v>
      </c>
      <c r="B155">
        <v>32</v>
      </c>
      <c r="C155">
        <v>32</v>
      </c>
      <c r="D155">
        <v>1165</v>
      </c>
      <c r="E155">
        <v>910</v>
      </c>
    </row>
    <row r="156" spans="1:5">
      <c r="A156" t="s">
        <v>5</v>
      </c>
      <c r="B156">
        <v>32</v>
      </c>
      <c r="C156">
        <v>32</v>
      </c>
      <c r="D156">
        <v>1164</v>
      </c>
      <c r="E156">
        <v>872</v>
      </c>
    </row>
    <row r="157" spans="1:5">
      <c r="A157" t="s">
        <v>5</v>
      </c>
      <c r="B157">
        <v>32</v>
      </c>
      <c r="C157">
        <v>32</v>
      </c>
      <c r="D157">
        <v>1122</v>
      </c>
      <c r="E157">
        <v>926</v>
      </c>
    </row>
    <row r="158" spans="1:5">
      <c r="A158" t="s">
        <v>5</v>
      </c>
      <c r="B158">
        <v>32</v>
      </c>
      <c r="C158">
        <v>32</v>
      </c>
      <c r="D158">
        <v>959</v>
      </c>
      <c r="E158">
        <v>940</v>
      </c>
    </row>
    <row r="159" spans="1:5">
      <c r="A159" t="s">
        <v>5</v>
      </c>
      <c r="B159">
        <v>32</v>
      </c>
      <c r="C159">
        <v>32</v>
      </c>
      <c r="D159">
        <v>1163</v>
      </c>
      <c r="E159">
        <v>878</v>
      </c>
    </row>
    <row r="160" spans="1:5">
      <c r="A160" t="s">
        <v>5</v>
      </c>
      <c r="B160">
        <v>32</v>
      </c>
      <c r="C160">
        <v>32</v>
      </c>
      <c r="D160">
        <v>1045</v>
      </c>
      <c r="E160">
        <v>892</v>
      </c>
    </row>
    <row r="161" spans="1:5">
      <c r="A161" t="s">
        <v>5</v>
      </c>
      <c r="B161">
        <v>32</v>
      </c>
      <c r="C161">
        <v>32</v>
      </c>
      <c r="D161">
        <v>1055</v>
      </c>
      <c r="E161">
        <v>943</v>
      </c>
    </row>
    <row r="162" spans="1:5">
      <c r="A162" t="s">
        <v>5</v>
      </c>
      <c r="B162">
        <v>32</v>
      </c>
      <c r="C162">
        <v>32</v>
      </c>
      <c r="D162">
        <v>1170</v>
      </c>
      <c r="E162">
        <v>891</v>
      </c>
    </row>
    <row r="163" spans="1:5">
      <c r="A163" t="s">
        <v>5</v>
      </c>
      <c r="B163">
        <v>32</v>
      </c>
      <c r="C163">
        <v>32</v>
      </c>
      <c r="D163">
        <v>954</v>
      </c>
      <c r="E163">
        <v>975</v>
      </c>
    </row>
    <row r="164" spans="1:5">
      <c r="A164" t="s">
        <v>5</v>
      </c>
      <c r="B164">
        <v>32</v>
      </c>
      <c r="C164">
        <v>32</v>
      </c>
      <c r="D164">
        <v>1094</v>
      </c>
      <c r="E164">
        <v>930</v>
      </c>
    </row>
    <row r="165" spans="1:5">
      <c r="A165" t="s">
        <v>5</v>
      </c>
      <c r="B165">
        <v>32</v>
      </c>
      <c r="C165">
        <v>32</v>
      </c>
      <c r="D165">
        <v>1160</v>
      </c>
      <c r="E165">
        <v>896</v>
      </c>
    </row>
    <row r="166" spans="1:5">
      <c r="A166" t="s">
        <v>5</v>
      </c>
      <c r="B166">
        <v>32</v>
      </c>
      <c r="C166">
        <v>32</v>
      </c>
      <c r="D166">
        <v>1159</v>
      </c>
      <c r="E166">
        <v>892</v>
      </c>
    </row>
    <row r="167" spans="1:5">
      <c r="A167" t="s">
        <v>5</v>
      </c>
      <c r="B167">
        <v>32</v>
      </c>
      <c r="C167">
        <v>32</v>
      </c>
      <c r="D167">
        <v>1105</v>
      </c>
      <c r="E167">
        <v>930</v>
      </c>
    </row>
    <row r="168" spans="1:5">
      <c r="A168" t="s">
        <v>5</v>
      </c>
      <c r="B168">
        <v>32</v>
      </c>
      <c r="C168">
        <v>32</v>
      </c>
      <c r="D168">
        <v>1119</v>
      </c>
      <c r="E168">
        <v>918</v>
      </c>
    </row>
    <row r="169" spans="1:5">
      <c r="A169" t="s">
        <v>5</v>
      </c>
      <c r="B169">
        <v>32</v>
      </c>
      <c r="C169">
        <v>32</v>
      </c>
      <c r="D169">
        <v>972</v>
      </c>
      <c r="E169">
        <v>945</v>
      </c>
    </row>
    <row r="170" spans="1:5">
      <c r="A170" t="s">
        <v>5</v>
      </c>
      <c r="B170">
        <v>32</v>
      </c>
      <c r="C170">
        <v>32</v>
      </c>
      <c r="D170">
        <v>1093</v>
      </c>
      <c r="E170">
        <v>904</v>
      </c>
    </row>
    <row r="171" spans="1:5">
      <c r="A171" t="s">
        <v>5</v>
      </c>
      <c r="B171">
        <v>32</v>
      </c>
      <c r="C171">
        <v>32</v>
      </c>
      <c r="D171">
        <v>1118</v>
      </c>
      <c r="E171">
        <v>901</v>
      </c>
    </row>
    <row r="172" spans="1:5">
      <c r="A172" t="s">
        <v>5</v>
      </c>
      <c r="B172">
        <v>32</v>
      </c>
      <c r="C172">
        <v>32</v>
      </c>
      <c r="D172">
        <v>1167</v>
      </c>
      <c r="E172">
        <v>892</v>
      </c>
    </row>
    <row r="173" spans="1:5">
      <c r="A173" t="s">
        <v>5</v>
      </c>
      <c r="B173">
        <v>32</v>
      </c>
      <c r="C173">
        <v>32</v>
      </c>
      <c r="D173">
        <v>1096</v>
      </c>
      <c r="E173">
        <v>914</v>
      </c>
    </row>
    <row r="174" spans="1:5">
      <c r="A174" t="s">
        <v>5</v>
      </c>
      <c r="B174">
        <v>32</v>
      </c>
      <c r="C174">
        <v>32</v>
      </c>
      <c r="D174">
        <v>1107</v>
      </c>
      <c r="E174">
        <v>892</v>
      </c>
    </row>
    <row r="175" spans="1:5">
      <c r="A175" t="s">
        <v>5</v>
      </c>
      <c r="B175">
        <v>32</v>
      </c>
      <c r="C175">
        <v>32</v>
      </c>
      <c r="D175">
        <v>969</v>
      </c>
      <c r="E175">
        <v>943</v>
      </c>
    </row>
    <row r="176" spans="1:5">
      <c r="A176" t="s">
        <v>5</v>
      </c>
      <c r="B176">
        <v>32</v>
      </c>
      <c r="C176">
        <v>32</v>
      </c>
      <c r="D176">
        <v>1172</v>
      </c>
      <c r="E176">
        <v>900</v>
      </c>
    </row>
    <row r="177" spans="1:6">
      <c r="A177" t="s">
        <v>5</v>
      </c>
      <c r="B177">
        <v>32</v>
      </c>
      <c r="C177">
        <v>32</v>
      </c>
      <c r="D177">
        <v>1033</v>
      </c>
      <c r="E177">
        <v>926</v>
      </c>
    </row>
    <row r="178" spans="1:6">
      <c r="A178" t="s">
        <v>5</v>
      </c>
      <c r="B178">
        <v>32</v>
      </c>
      <c r="C178">
        <v>32</v>
      </c>
      <c r="D178">
        <v>1171</v>
      </c>
      <c r="E178">
        <v>868</v>
      </c>
    </row>
    <row r="179" spans="1:6">
      <c r="A179" t="s">
        <v>5</v>
      </c>
      <c r="B179">
        <v>32</v>
      </c>
      <c r="C179">
        <v>32</v>
      </c>
      <c r="D179">
        <v>1115</v>
      </c>
      <c r="E179">
        <v>887</v>
      </c>
    </row>
    <row r="180" spans="1:6">
      <c r="A180" t="s">
        <v>5</v>
      </c>
      <c r="B180">
        <v>32</v>
      </c>
      <c r="C180">
        <v>32</v>
      </c>
      <c r="D180">
        <v>1045</v>
      </c>
      <c r="E180">
        <v>934</v>
      </c>
    </row>
    <row r="181" spans="1:6">
      <c r="A181" t="s">
        <v>5</v>
      </c>
      <c r="B181">
        <v>32</v>
      </c>
      <c r="C181">
        <v>32</v>
      </c>
      <c r="D181">
        <v>1096</v>
      </c>
      <c r="E181">
        <v>935</v>
      </c>
    </row>
    <row r="182" spans="1:6">
      <c r="A182" t="s">
        <v>5</v>
      </c>
      <c r="B182">
        <v>32</v>
      </c>
      <c r="C182">
        <v>32</v>
      </c>
      <c r="D182">
        <v>944</v>
      </c>
      <c r="E182">
        <v>961</v>
      </c>
    </row>
    <row r="183" spans="1:6">
      <c r="A183" t="s">
        <v>5</v>
      </c>
      <c r="B183">
        <v>128</v>
      </c>
      <c r="C183">
        <v>128</v>
      </c>
      <c r="D183">
        <v>13566</v>
      </c>
      <c r="E183">
        <v>922</v>
      </c>
      <c r="F183" t="s">
        <v>15</v>
      </c>
    </row>
    <row r="184" spans="1:6">
      <c r="A184" t="s">
        <v>5</v>
      </c>
      <c r="B184">
        <v>128</v>
      </c>
      <c r="C184">
        <v>128</v>
      </c>
      <c r="D184">
        <v>13487</v>
      </c>
      <c r="E184">
        <v>910</v>
      </c>
    </row>
    <row r="185" spans="1:6">
      <c r="A185" t="s">
        <v>5</v>
      </c>
      <c r="B185">
        <v>128</v>
      </c>
      <c r="C185">
        <v>128</v>
      </c>
      <c r="D185">
        <v>13543</v>
      </c>
      <c r="E185">
        <v>907</v>
      </c>
    </row>
    <row r="186" spans="1:6">
      <c r="A186" t="s">
        <v>5</v>
      </c>
      <c r="B186">
        <v>128</v>
      </c>
      <c r="C186">
        <v>128</v>
      </c>
      <c r="D186">
        <v>13272</v>
      </c>
      <c r="E186">
        <v>926</v>
      </c>
    </row>
    <row r="187" spans="1:6">
      <c r="A187" t="s">
        <v>5</v>
      </c>
      <c r="B187">
        <v>128</v>
      </c>
      <c r="C187">
        <v>128</v>
      </c>
      <c r="D187">
        <v>13455</v>
      </c>
      <c r="E187">
        <v>913</v>
      </c>
    </row>
    <row r="188" spans="1:6">
      <c r="A188" t="s">
        <v>5</v>
      </c>
      <c r="B188">
        <v>128</v>
      </c>
      <c r="C188">
        <v>128</v>
      </c>
      <c r="D188">
        <v>13444</v>
      </c>
      <c r="E188">
        <v>941</v>
      </c>
    </row>
    <row r="189" spans="1:6">
      <c r="A189" t="s">
        <v>5</v>
      </c>
      <c r="B189">
        <v>128</v>
      </c>
      <c r="C189">
        <v>128</v>
      </c>
      <c r="D189">
        <v>13359</v>
      </c>
      <c r="E189">
        <v>932</v>
      </c>
    </row>
    <row r="190" spans="1:6">
      <c r="A190" t="s">
        <v>5</v>
      </c>
      <c r="B190">
        <v>128</v>
      </c>
      <c r="C190">
        <v>128</v>
      </c>
      <c r="D190">
        <v>13578</v>
      </c>
      <c r="E190">
        <v>891</v>
      </c>
    </row>
    <row r="191" spans="1:6">
      <c r="A191" t="s">
        <v>5</v>
      </c>
      <c r="B191">
        <v>128</v>
      </c>
      <c r="C191">
        <v>128</v>
      </c>
      <c r="D191">
        <v>13007</v>
      </c>
      <c r="E191">
        <v>907</v>
      </c>
    </row>
    <row r="192" spans="1:6">
      <c r="A192" t="s">
        <v>5</v>
      </c>
      <c r="B192">
        <v>128</v>
      </c>
      <c r="C192">
        <v>128</v>
      </c>
      <c r="D192">
        <v>13562</v>
      </c>
      <c r="E192">
        <v>905</v>
      </c>
    </row>
    <row r="193" spans="1:5">
      <c r="A193" t="s">
        <v>5</v>
      </c>
      <c r="B193">
        <v>128</v>
      </c>
      <c r="C193">
        <v>128</v>
      </c>
      <c r="D193">
        <v>13498</v>
      </c>
      <c r="E193">
        <v>938</v>
      </c>
    </row>
    <row r="194" spans="1:5">
      <c r="A194" t="s">
        <v>5</v>
      </c>
      <c r="B194">
        <v>128</v>
      </c>
      <c r="C194">
        <v>128</v>
      </c>
      <c r="D194">
        <v>13424</v>
      </c>
      <c r="E194">
        <v>938</v>
      </c>
    </row>
    <row r="195" spans="1:5">
      <c r="A195" t="s">
        <v>5</v>
      </c>
      <c r="B195">
        <v>128</v>
      </c>
      <c r="C195">
        <v>128</v>
      </c>
      <c r="D195">
        <v>13570</v>
      </c>
      <c r="E195">
        <v>894</v>
      </c>
    </row>
    <row r="196" spans="1:5">
      <c r="A196" t="s">
        <v>5</v>
      </c>
      <c r="B196">
        <v>128</v>
      </c>
      <c r="C196">
        <v>128</v>
      </c>
      <c r="D196">
        <v>13552</v>
      </c>
      <c r="E196">
        <v>906</v>
      </c>
    </row>
    <row r="197" spans="1:5">
      <c r="A197" t="s">
        <v>5</v>
      </c>
      <c r="B197">
        <v>128</v>
      </c>
      <c r="C197">
        <v>128</v>
      </c>
      <c r="D197">
        <v>13548</v>
      </c>
      <c r="E197">
        <v>917</v>
      </c>
    </row>
    <row r="198" spans="1:5">
      <c r="A198" t="s">
        <v>5</v>
      </c>
      <c r="B198">
        <v>128</v>
      </c>
      <c r="C198">
        <v>128</v>
      </c>
      <c r="D198">
        <v>12925</v>
      </c>
      <c r="E198">
        <v>919</v>
      </c>
    </row>
    <row r="199" spans="1:5">
      <c r="A199" t="s">
        <v>5</v>
      </c>
      <c r="B199">
        <v>128</v>
      </c>
      <c r="C199">
        <v>128</v>
      </c>
      <c r="D199">
        <v>13462</v>
      </c>
      <c r="E199">
        <v>958</v>
      </c>
    </row>
    <row r="200" spans="1:5">
      <c r="A200" t="s">
        <v>5</v>
      </c>
      <c r="B200">
        <v>128</v>
      </c>
      <c r="C200">
        <v>128</v>
      </c>
      <c r="D200">
        <v>13410</v>
      </c>
      <c r="E200">
        <v>925</v>
      </c>
    </row>
    <row r="201" spans="1:5">
      <c r="A201" t="s">
        <v>5</v>
      </c>
      <c r="B201">
        <v>128</v>
      </c>
      <c r="C201">
        <v>128</v>
      </c>
      <c r="D201">
        <v>13627</v>
      </c>
      <c r="E201">
        <v>901</v>
      </c>
    </row>
    <row r="202" spans="1:5">
      <c r="A202" t="s">
        <v>5</v>
      </c>
      <c r="B202">
        <v>128</v>
      </c>
      <c r="C202">
        <v>128</v>
      </c>
      <c r="D202">
        <v>13629</v>
      </c>
      <c r="E202">
        <v>911</v>
      </c>
    </row>
    <row r="203" spans="1:5">
      <c r="A203" t="s">
        <v>5</v>
      </c>
      <c r="B203">
        <v>128</v>
      </c>
      <c r="C203">
        <v>128</v>
      </c>
      <c r="D203">
        <v>13584</v>
      </c>
      <c r="E203">
        <v>925</v>
      </c>
    </row>
    <row r="204" spans="1:5">
      <c r="A204" t="s">
        <v>5</v>
      </c>
      <c r="B204">
        <v>128</v>
      </c>
      <c r="C204">
        <v>128</v>
      </c>
      <c r="D204">
        <v>13468</v>
      </c>
      <c r="E204">
        <v>939</v>
      </c>
    </row>
    <row r="205" spans="1:5">
      <c r="A205" t="s">
        <v>5</v>
      </c>
      <c r="B205">
        <v>128</v>
      </c>
      <c r="C205">
        <v>128</v>
      </c>
      <c r="D205">
        <v>13556</v>
      </c>
      <c r="E205">
        <v>942</v>
      </c>
    </row>
    <row r="206" spans="1:5">
      <c r="A206" t="s">
        <v>5</v>
      </c>
      <c r="B206">
        <v>128</v>
      </c>
      <c r="C206">
        <v>128</v>
      </c>
      <c r="D206">
        <v>13566</v>
      </c>
      <c r="E206">
        <v>952</v>
      </c>
    </row>
    <row r="207" spans="1:5">
      <c r="A207" t="s">
        <v>5</v>
      </c>
      <c r="B207">
        <v>128</v>
      </c>
      <c r="C207">
        <v>128</v>
      </c>
      <c r="D207">
        <v>13193</v>
      </c>
      <c r="E207">
        <v>905</v>
      </c>
    </row>
    <row r="208" spans="1:5">
      <c r="A208" t="s">
        <v>5</v>
      </c>
      <c r="B208">
        <v>128</v>
      </c>
      <c r="C208">
        <v>128</v>
      </c>
      <c r="D208">
        <v>13588</v>
      </c>
      <c r="E208">
        <v>901</v>
      </c>
    </row>
    <row r="209" spans="1:5">
      <c r="A209" t="s">
        <v>5</v>
      </c>
      <c r="B209">
        <v>128</v>
      </c>
      <c r="C209">
        <v>128</v>
      </c>
      <c r="D209">
        <v>13424</v>
      </c>
      <c r="E209">
        <v>929</v>
      </c>
    </row>
    <row r="210" spans="1:5">
      <c r="A210" t="s">
        <v>5</v>
      </c>
      <c r="B210">
        <v>128</v>
      </c>
      <c r="C210">
        <v>128</v>
      </c>
      <c r="D210">
        <v>13578</v>
      </c>
      <c r="E210">
        <v>922</v>
      </c>
    </row>
    <row r="211" spans="1:5">
      <c r="A211" t="s">
        <v>5</v>
      </c>
      <c r="B211">
        <v>128</v>
      </c>
      <c r="C211">
        <v>128</v>
      </c>
      <c r="D211">
        <v>13471</v>
      </c>
      <c r="E211">
        <v>938</v>
      </c>
    </row>
    <row r="212" spans="1:5">
      <c r="A212" t="s">
        <v>5</v>
      </c>
      <c r="B212">
        <v>128</v>
      </c>
      <c r="C212">
        <v>128</v>
      </c>
      <c r="D212">
        <v>13588</v>
      </c>
      <c r="E212">
        <v>913</v>
      </c>
    </row>
    <row r="213" spans="1:5">
      <c r="A213" t="s">
        <v>5</v>
      </c>
      <c r="B213">
        <v>128</v>
      </c>
      <c r="C213">
        <v>128</v>
      </c>
      <c r="D213">
        <v>13625</v>
      </c>
      <c r="E213">
        <v>908</v>
      </c>
    </row>
    <row r="214" spans="1:5">
      <c r="A214" t="s">
        <v>5</v>
      </c>
      <c r="B214">
        <v>128</v>
      </c>
      <c r="C214">
        <v>128</v>
      </c>
      <c r="D214">
        <v>13489</v>
      </c>
      <c r="E214">
        <v>932</v>
      </c>
    </row>
    <row r="215" spans="1:5">
      <c r="A215" t="s">
        <v>5</v>
      </c>
      <c r="B215">
        <v>128</v>
      </c>
      <c r="C215">
        <v>128</v>
      </c>
      <c r="D215">
        <v>13459</v>
      </c>
      <c r="E215">
        <v>968</v>
      </c>
    </row>
    <row r="216" spans="1:5">
      <c r="A216" t="s">
        <v>5</v>
      </c>
      <c r="B216">
        <v>128</v>
      </c>
      <c r="C216">
        <v>128</v>
      </c>
      <c r="D216">
        <v>13378</v>
      </c>
      <c r="E216">
        <v>937</v>
      </c>
    </row>
    <row r="217" spans="1:5">
      <c r="A217" t="s">
        <v>5</v>
      </c>
      <c r="B217">
        <v>128</v>
      </c>
      <c r="C217">
        <v>128</v>
      </c>
      <c r="D217">
        <v>13355</v>
      </c>
      <c r="E217">
        <v>936</v>
      </c>
    </row>
    <row r="218" spans="1:5">
      <c r="A218" t="s">
        <v>5</v>
      </c>
      <c r="B218">
        <v>128</v>
      </c>
      <c r="C218">
        <v>128</v>
      </c>
      <c r="D218">
        <v>13552</v>
      </c>
      <c r="E218">
        <v>920</v>
      </c>
    </row>
    <row r="219" spans="1:5">
      <c r="A219" t="s">
        <v>5</v>
      </c>
      <c r="B219">
        <v>128</v>
      </c>
      <c r="C219">
        <v>128</v>
      </c>
      <c r="D219">
        <v>12936</v>
      </c>
      <c r="E219">
        <v>918</v>
      </c>
    </row>
    <row r="220" spans="1:5">
      <c r="A220" t="s">
        <v>5</v>
      </c>
      <c r="B220">
        <v>128</v>
      </c>
      <c r="C220">
        <v>128</v>
      </c>
      <c r="D220">
        <v>13497</v>
      </c>
      <c r="E220">
        <v>948</v>
      </c>
    </row>
    <row r="221" spans="1:5">
      <c r="A221" t="s">
        <v>5</v>
      </c>
      <c r="B221">
        <v>128</v>
      </c>
      <c r="C221">
        <v>128</v>
      </c>
      <c r="D221">
        <v>13591</v>
      </c>
      <c r="E221">
        <v>881</v>
      </c>
    </row>
    <row r="222" spans="1:5">
      <c r="A222" t="s">
        <v>5</v>
      </c>
      <c r="B222">
        <v>128</v>
      </c>
      <c r="C222">
        <v>128</v>
      </c>
      <c r="D222">
        <v>13575</v>
      </c>
      <c r="E222">
        <v>890</v>
      </c>
    </row>
    <row r="223" spans="1:5">
      <c r="A223" t="s">
        <v>5</v>
      </c>
      <c r="B223">
        <v>128</v>
      </c>
      <c r="C223">
        <v>128</v>
      </c>
      <c r="D223">
        <v>13395</v>
      </c>
      <c r="E223">
        <v>934</v>
      </c>
    </row>
    <row r="224" spans="1:5">
      <c r="A224" t="s">
        <v>5</v>
      </c>
      <c r="B224">
        <v>128</v>
      </c>
      <c r="C224">
        <v>128</v>
      </c>
      <c r="D224">
        <v>13583</v>
      </c>
      <c r="E224">
        <v>921</v>
      </c>
    </row>
    <row r="225" spans="1:5">
      <c r="A225" t="s">
        <v>5</v>
      </c>
      <c r="B225">
        <v>128</v>
      </c>
      <c r="C225">
        <v>128</v>
      </c>
      <c r="D225">
        <v>13572</v>
      </c>
      <c r="E225">
        <v>915</v>
      </c>
    </row>
    <row r="226" spans="1:5">
      <c r="A226" t="s">
        <v>5</v>
      </c>
      <c r="B226">
        <v>128</v>
      </c>
      <c r="C226">
        <v>128</v>
      </c>
      <c r="D226">
        <v>13582</v>
      </c>
      <c r="E226">
        <v>874</v>
      </c>
    </row>
    <row r="227" spans="1:5">
      <c r="A227" t="s">
        <v>5</v>
      </c>
      <c r="B227">
        <v>128</v>
      </c>
      <c r="C227">
        <v>128</v>
      </c>
      <c r="D227">
        <v>13579</v>
      </c>
      <c r="E227">
        <v>918</v>
      </c>
    </row>
    <row r="228" spans="1:5">
      <c r="A228" t="s">
        <v>5</v>
      </c>
      <c r="B228">
        <v>128</v>
      </c>
      <c r="C228">
        <v>128</v>
      </c>
      <c r="D228">
        <v>13339</v>
      </c>
      <c r="E228">
        <v>970</v>
      </c>
    </row>
    <row r="229" spans="1:5">
      <c r="A229" t="s">
        <v>5</v>
      </c>
      <c r="B229">
        <v>128</v>
      </c>
      <c r="C229">
        <v>128</v>
      </c>
      <c r="D229">
        <v>13581</v>
      </c>
      <c r="E229">
        <v>862</v>
      </c>
    </row>
    <row r="230" spans="1:5">
      <c r="A230" t="s">
        <v>5</v>
      </c>
      <c r="B230">
        <v>128</v>
      </c>
      <c r="C230">
        <v>128</v>
      </c>
      <c r="D230">
        <v>13513</v>
      </c>
      <c r="E230">
        <v>904</v>
      </c>
    </row>
    <row r="231" spans="1:5">
      <c r="A231" t="s">
        <v>5</v>
      </c>
      <c r="B231">
        <v>128</v>
      </c>
      <c r="C231">
        <v>128</v>
      </c>
      <c r="D231">
        <v>13584</v>
      </c>
      <c r="E231">
        <v>911</v>
      </c>
    </row>
    <row r="232" spans="1:5">
      <c r="A232" t="s">
        <v>5</v>
      </c>
      <c r="B232">
        <v>128</v>
      </c>
      <c r="C232">
        <v>128</v>
      </c>
      <c r="D232">
        <v>13557</v>
      </c>
      <c r="E232">
        <v>918</v>
      </c>
    </row>
    <row r="233" spans="1:5">
      <c r="A233" t="s">
        <v>5</v>
      </c>
      <c r="B233">
        <v>128</v>
      </c>
      <c r="C233">
        <v>128</v>
      </c>
      <c r="D233">
        <v>13475</v>
      </c>
      <c r="E233">
        <v>907</v>
      </c>
    </row>
    <row r="234" spans="1:5">
      <c r="A234" t="s">
        <v>5</v>
      </c>
      <c r="B234">
        <v>128</v>
      </c>
      <c r="C234">
        <v>128</v>
      </c>
      <c r="D234">
        <v>13555</v>
      </c>
      <c r="E234">
        <v>932</v>
      </c>
    </row>
    <row r="235" spans="1:5">
      <c r="A235" t="s">
        <v>5</v>
      </c>
      <c r="B235">
        <v>128</v>
      </c>
      <c r="C235">
        <v>128</v>
      </c>
      <c r="D235">
        <v>13579</v>
      </c>
      <c r="E235">
        <v>923</v>
      </c>
    </row>
    <row r="236" spans="1:5">
      <c r="A236" t="s">
        <v>5</v>
      </c>
      <c r="B236">
        <v>128</v>
      </c>
      <c r="C236">
        <v>128</v>
      </c>
      <c r="D236">
        <v>13555</v>
      </c>
      <c r="E236">
        <v>919</v>
      </c>
    </row>
    <row r="237" spans="1:5">
      <c r="A237" t="s">
        <v>5</v>
      </c>
      <c r="B237">
        <v>128</v>
      </c>
      <c r="C237">
        <v>128</v>
      </c>
      <c r="D237">
        <v>13466</v>
      </c>
      <c r="E237">
        <v>941</v>
      </c>
    </row>
    <row r="238" spans="1:5">
      <c r="A238" t="s">
        <v>5</v>
      </c>
      <c r="B238">
        <v>128</v>
      </c>
      <c r="C238">
        <v>128</v>
      </c>
      <c r="D238">
        <v>13103</v>
      </c>
      <c r="E238">
        <v>942</v>
      </c>
    </row>
    <row r="239" spans="1:5">
      <c r="A239" t="s">
        <v>5</v>
      </c>
      <c r="B239">
        <v>128</v>
      </c>
      <c r="C239">
        <v>128</v>
      </c>
      <c r="D239">
        <v>13179</v>
      </c>
      <c r="E239">
        <v>917</v>
      </c>
    </row>
    <row r="240" spans="1:5">
      <c r="A240" t="s">
        <v>5</v>
      </c>
      <c r="B240">
        <v>128</v>
      </c>
      <c r="C240">
        <v>128</v>
      </c>
      <c r="D240">
        <v>13559</v>
      </c>
      <c r="E240">
        <v>902</v>
      </c>
    </row>
    <row r="241" spans="1:5">
      <c r="A241" t="s">
        <v>5</v>
      </c>
      <c r="B241">
        <v>128</v>
      </c>
      <c r="C241">
        <v>128</v>
      </c>
      <c r="D241">
        <v>13588</v>
      </c>
      <c r="E241">
        <v>926</v>
      </c>
    </row>
    <row r="242" spans="1:5">
      <c r="A242" t="s">
        <v>5</v>
      </c>
      <c r="B242">
        <v>128</v>
      </c>
      <c r="C242">
        <v>128</v>
      </c>
      <c r="D242">
        <v>13560</v>
      </c>
      <c r="E242">
        <v>902</v>
      </c>
    </row>
    <row r="243" spans="1:5">
      <c r="A243" t="s">
        <v>5</v>
      </c>
      <c r="B243">
        <v>128</v>
      </c>
      <c r="C243">
        <v>128</v>
      </c>
      <c r="D243">
        <v>13406</v>
      </c>
      <c r="E243">
        <v>910</v>
      </c>
    </row>
    <row r="244" spans="1:5">
      <c r="A244" t="s">
        <v>5</v>
      </c>
      <c r="B244">
        <v>128</v>
      </c>
      <c r="C244">
        <v>128</v>
      </c>
      <c r="D244">
        <v>13573</v>
      </c>
      <c r="E244">
        <v>890</v>
      </c>
    </row>
    <row r="245" spans="1:5">
      <c r="A245" t="s">
        <v>5</v>
      </c>
      <c r="B245">
        <v>128</v>
      </c>
      <c r="C245">
        <v>128</v>
      </c>
      <c r="D245">
        <v>13629</v>
      </c>
      <c r="E245">
        <v>893</v>
      </c>
    </row>
    <row r="246" spans="1:5">
      <c r="A246" t="s">
        <v>5</v>
      </c>
      <c r="B246">
        <v>128</v>
      </c>
      <c r="C246">
        <v>128</v>
      </c>
      <c r="D246">
        <v>13419</v>
      </c>
      <c r="E246">
        <v>948</v>
      </c>
    </row>
    <row r="247" spans="1:5">
      <c r="A247" t="s">
        <v>5</v>
      </c>
      <c r="B247">
        <v>128</v>
      </c>
      <c r="C247">
        <v>128</v>
      </c>
      <c r="D247">
        <v>13634</v>
      </c>
      <c r="E247">
        <v>892</v>
      </c>
    </row>
    <row r="248" spans="1:5">
      <c r="A248" t="s">
        <v>5</v>
      </c>
      <c r="B248">
        <v>128</v>
      </c>
      <c r="C248">
        <v>128</v>
      </c>
      <c r="D248">
        <v>12916</v>
      </c>
      <c r="E248">
        <v>925</v>
      </c>
    </row>
    <row r="249" spans="1:5">
      <c r="A249" t="s">
        <v>5</v>
      </c>
      <c r="B249">
        <v>128</v>
      </c>
      <c r="C249">
        <v>128</v>
      </c>
      <c r="D249">
        <v>13497</v>
      </c>
      <c r="E249">
        <v>916</v>
      </c>
    </row>
    <row r="250" spans="1:5">
      <c r="A250" t="s">
        <v>5</v>
      </c>
      <c r="B250">
        <v>128</v>
      </c>
      <c r="C250">
        <v>128</v>
      </c>
      <c r="D250">
        <v>13572</v>
      </c>
      <c r="E250">
        <v>891</v>
      </c>
    </row>
    <row r="251" spans="1:5">
      <c r="A251" t="s">
        <v>5</v>
      </c>
      <c r="B251">
        <v>128</v>
      </c>
      <c r="C251">
        <v>128</v>
      </c>
      <c r="D251">
        <v>13588</v>
      </c>
      <c r="E251">
        <v>866</v>
      </c>
    </row>
    <row r="252" spans="1:5">
      <c r="A252" t="s">
        <v>5</v>
      </c>
      <c r="B252">
        <v>128</v>
      </c>
      <c r="C252">
        <v>128</v>
      </c>
      <c r="D252">
        <v>13430</v>
      </c>
      <c r="E252">
        <v>925</v>
      </c>
    </row>
    <row r="253" spans="1:5">
      <c r="A253" t="s">
        <v>5</v>
      </c>
      <c r="B253">
        <v>128</v>
      </c>
      <c r="C253">
        <v>128</v>
      </c>
      <c r="D253">
        <v>13622</v>
      </c>
      <c r="E253">
        <v>895</v>
      </c>
    </row>
    <row r="254" spans="1:5">
      <c r="A254" t="s">
        <v>5</v>
      </c>
      <c r="B254">
        <v>128</v>
      </c>
      <c r="C254">
        <v>128</v>
      </c>
      <c r="D254">
        <v>13416</v>
      </c>
      <c r="E254">
        <v>943</v>
      </c>
    </row>
    <row r="255" spans="1:5">
      <c r="A255" t="s">
        <v>5</v>
      </c>
      <c r="B255">
        <v>128</v>
      </c>
      <c r="C255">
        <v>128</v>
      </c>
      <c r="D255">
        <v>13417</v>
      </c>
      <c r="E255">
        <v>939</v>
      </c>
    </row>
    <row r="256" spans="1:5">
      <c r="A256" t="s">
        <v>5</v>
      </c>
      <c r="B256">
        <v>128</v>
      </c>
      <c r="C256">
        <v>128</v>
      </c>
      <c r="D256">
        <v>13566</v>
      </c>
      <c r="E256">
        <v>889</v>
      </c>
    </row>
    <row r="257" spans="1:5">
      <c r="A257" t="s">
        <v>5</v>
      </c>
      <c r="B257">
        <v>128</v>
      </c>
      <c r="C257">
        <v>128</v>
      </c>
      <c r="D257">
        <v>13365</v>
      </c>
      <c r="E257">
        <v>939</v>
      </c>
    </row>
    <row r="258" spans="1:5">
      <c r="A258" t="s">
        <v>5</v>
      </c>
      <c r="B258">
        <v>128</v>
      </c>
      <c r="C258">
        <v>128</v>
      </c>
      <c r="D258">
        <v>13446</v>
      </c>
      <c r="E258">
        <v>939</v>
      </c>
    </row>
    <row r="259" spans="1:5">
      <c r="A259" t="s">
        <v>5</v>
      </c>
      <c r="B259">
        <v>128</v>
      </c>
      <c r="C259">
        <v>128</v>
      </c>
      <c r="D259">
        <v>13280</v>
      </c>
      <c r="E259">
        <v>945</v>
      </c>
    </row>
    <row r="260" spans="1:5">
      <c r="A260" t="s">
        <v>5</v>
      </c>
      <c r="B260">
        <v>128</v>
      </c>
      <c r="C260">
        <v>128</v>
      </c>
      <c r="D260">
        <v>13572</v>
      </c>
      <c r="E260">
        <v>897</v>
      </c>
    </row>
    <row r="261" spans="1:5">
      <c r="A261" t="s">
        <v>5</v>
      </c>
      <c r="B261">
        <v>128</v>
      </c>
      <c r="C261">
        <v>128</v>
      </c>
      <c r="D261">
        <v>13551</v>
      </c>
      <c r="E261">
        <v>921</v>
      </c>
    </row>
    <row r="262" spans="1:5">
      <c r="A262" t="s">
        <v>5</v>
      </c>
      <c r="B262">
        <v>128</v>
      </c>
      <c r="C262">
        <v>128</v>
      </c>
      <c r="D262">
        <v>13585</v>
      </c>
      <c r="E262">
        <v>899</v>
      </c>
    </row>
    <row r="263" spans="1:5">
      <c r="A263" t="s">
        <v>5</v>
      </c>
      <c r="B263">
        <v>128</v>
      </c>
      <c r="C263">
        <v>128</v>
      </c>
      <c r="D263">
        <v>13026</v>
      </c>
      <c r="E263">
        <v>921</v>
      </c>
    </row>
    <row r="264" spans="1:5">
      <c r="A264" t="s">
        <v>5</v>
      </c>
      <c r="B264">
        <v>128</v>
      </c>
      <c r="C264">
        <v>128</v>
      </c>
      <c r="D264">
        <v>13472</v>
      </c>
      <c r="E264">
        <v>920</v>
      </c>
    </row>
    <row r="265" spans="1:5">
      <c r="A265" t="s">
        <v>5</v>
      </c>
      <c r="B265">
        <v>128</v>
      </c>
      <c r="C265">
        <v>128</v>
      </c>
      <c r="D265">
        <v>13603</v>
      </c>
      <c r="E265">
        <v>898</v>
      </c>
    </row>
    <row r="266" spans="1:5">
      <c r="A266" t="s">
        <v>5</v>
      </c>
      <c r="B266">
        <v>128</v>
      </c>
      <c r="C266">
        <v>128</v>
      </c>
      <c r="D266">
        <v>13469</v>
      </c>
      <c r="E266">
        <v>943</v>
      </c>
    </row>
    <row r="267" spans="1:5">
      <c r="A267" t="s">
        <v>5</v>
      </c>
      <c r="B267">
        <v>128</v>
      </c>
      <c r="C267">
        <v>128</v>
      </c>
      <c r="D267">
        <v>13625</v>
      </c>
      <c r="E267">
        <v>261</v>
      </c>
    </row>
    <row r="268" spans="1:5">
      <c r="A268" t="s">
        <v>5</v>
      </c>
      <c r="B268">
        <v>128</v>
      </c>
      <c r="C268">
        <v>128</v>
      </c>
      <c r="D268">
        <v>13589</v>
      </c>
      <c r="E268">
        <v>912</v>
      </c>
    </row>
    <row r="269" spans="1:5">
      <c r="A269" t="s">
        <v>5</v>
      </c>
      <c r="B269">
        <v>128</v>
      </c>
      <c r="C269">
        <v>128</v>
      </c>
      <c r="D269">
        <v>13535</v>
      </c>
      <c r="E269">
        <v>918</v>
      </c>
    </row>
    <row r="270" spans="1:5">
      <c r="A270" t="s">
        <v>5</v>
      </c>
      <c r="B270">
        <v>128</v>
      </c>
      <c r="C270">
        <v>128</v>
      </c>
      <c r="D270">
        <v>13587</v>
      </c>
      <c r="E270">
        <v>873</v>
      </c>
    </row>
    <row r="271" spans="1:5">
      <c r="A271" t="s">
        <v>5</v>
      </c>
      <c r="B271">
        <v>128</v>
      </c>
      <c r="C271">
        <v>128</v>
      </c>
      <c r="D271">
        <v>13405</v>
      </c>
      <c r="E271">
        <v>903</v>
      </c>
    </row>
    <row r="272" spans="1:5">
      <c r="A272" t="s">
        <v>5</v>
      </c>
      <c r="B272">
        <v>128</v>
      </c>
      <c r="C272">
        <v>128</v>
      </c>
      <c r="D272">
        <v>12901</v>
      </c>
      <c r="E272">
        <v>960</v>
      </c>
    </row>
    <row r="273" spans="1:5">
      <c r="A273" t="s">
        <v>5</v>
      </c>
      <c r="B273">
        <v>128</v>
      </c>
      <c r="C273">
        <v>128</v>
      </c>
      <c r="D273">
        <v>13494</v>
      </c>
      <c r="E273">
        <v>924</v>
      </c>
    </row>
    <row r="274" spans="1:5">
      <c r="A274" t="s">
        <v>5</v>
      </c>
      <c r="B274">
        <v>128</v>
      </c>
      <c r="C274">
        <v>128</v>
      </c>
      <c r="D274">
        <v>13530</v>
      </c>
      <c r="E274">
        <v>901</v>
      </c>
    </row>
    <row r="275" spans="1:5">
      <c r="A275" t="s">
        <v>5</v>
      </c>
      <c r="B275">
        <v>128</v>
      </c>
      <c r="C275">
        <v>128</v>
      </c>
      <c r="D275">
        <v>13220</v>
      </c>
      <c r="E275">
        <v>930</v>
      </c>
    </row>
    <row r="276" spans="1:5">
      <c r="A276" t="s">
        <v>5</v>
      </c>
      <c r="B276">
        <v>128</v>
      </c>
      <c r="C276">
        <v>128</v>
      </c>
      <c r="D276">
        <v>13436</v>
      </c>
      <c r="E276">
        <v>915</v>
      </c>
    </row>
    <row r="277" spans="1:5">
      <c r="A277" t="s">
        <v>5</v>
      </c>
      <c r="B277">
        <v>128</v>
      </c>
      <c r="C277">
        <v>128</v>
      </c>
      <c r="D277">
        <v>13576</v>
      </c>
      <c r="E277">
        <v>893</v>
      </c>
    </row>
    <row r="278" spans="1:5">
      <c r="A278" t="s">
        <v>5</v>
      </c>
      <c r="B278">
        <v>128</v>
      </c>
      <c r="C278">
        <v>128</v>
      </c>
      <c r="D278">
        <v>13574</v>
      </c>
      <c r="E278">
        <v>886</v>
      </c>
    </row>
    <row r="279" spans="1:5">
      <c r="A279" t="s">
        <v>5</v>
      </c>
      <c r="B279">
        <v>128</v>
      </c>
      <c r="C279">
        <v>128</v>
      </c>
      <c r="D279">
        <v>9944</v>
      </c>
      <c r="E279">
        <v>903</v>
      </c>
    </row>
    <row r="280" spans="1:5">
      <c r="A280" t="s">
        <v>5</v>
      </c>
      <c r="B280">
        <v>128</v>
      </c>
      <c r="C280">
        <v>128</v>
      </c>
      <c r="D280">
        <v>9944</v>
      </c>
      <c r="E280">
        <v>903</v>
      </c>
    </row>
    <row r="281" spans="1:5">
      <c r="A281" t="s">
        <v>5</v>
      </c>
      <c r="B281">
        <v>128</v>
      </c>
      <c r="C281">
        <v>128</v>
      </c>
      <c r="D281">
        <v>9944</v>
      </c>
      <c r="E281">
        <v>903</v>
      </c>
    </row>
    <row r="282" spans="1:5">
      <c r="A282" t="s">
        <v>5</v>
      </c>
      <c r="B282">
        <v>128</v>
      </c>
      <c r="C282">
        <v>128</v>
      </c>
      <c r="D282">
        <v>9944</v>
      </c>
      <c r="E282">
        <v>903</v>
      </c>
    </row>
    <row r="283" spans="1:5">
      <c r="A283" t="s">
        <v>5</v>
      </c>
      <c r="B283">
        <v>128</v>
      </c>
      <c r="C283">
        <v>128</v>
      </c>
      <c r="D283">
        <v>9944</v>
      </c>
      <c r="E283">
        <v>903</v>
      </c>
    </row>
    <row r="284" spans="1:5">
      <c r="A284" t="s">
        <v>5</v>
      </c>
      <c r="B284">
        <v>128</v>
      </c>
      <c r="C284">
        <v>128</v>
      </c>
      <c r="D284">
        <v>9944</v>
      </c>
      <c r="E284">
        <v>903</v>
      </c>
    </row>
    <row r="285" spans="1:5">
      <c r="A285" t="s">
        <v>5</v>
      </c>
      <c r="B285">
        <v>128</v>
      </c>
      <c r="C285">
        <v>128</v>
      </c>
      <c r="D285">
        <v>9944</v>
      </c>
      <c r="E285">
        <v>903</v>
      </c>
    </row>
    <row r="286" spans="1:5">
      <c r="A286" t="s">
        <v>5</v>
      </c>
      <c r="B286">
        <v>128</v>
      </c>
      <c r="C286">
        <v>128</v>
      </c>
      <c r="D286">
        <v>9944</v>
      </c>
      <c r="E286">
        <v>903</v>
      </c>
    </row>
    <row r="287" spans="1:5">
      <c r="A287" t="s">
        <v>5</v>
      </c>
      <c r="B287">
        <v>128</v>
      </c>
      <c r="C287">
        <v>128</v>
      </c>
      <c r="D287">
        <v>9944</v>
      </c>
      <c r="E287">
        <v>903</v>
      </c>
    </row>
    <row r="288" spans="1:5">
      <c r="A288" t="s">
        <v>5</v>
      </c>
      <c r="B288">
        <v>128</v>
      </c>
      <c r="C288">
        <v>128</v>
      </c>
      <c r="D288">
        <v>9944</v>
      </c>
      <c r="E288">
        <v>903</v>
      </c>
    </row>
    <row r="289" spans="1:5">
      <c r="A289" t="s">
        <v>5</v>
      </c>
      <c r="B289">
        <v>128</v>
      </c>
      <c r="C289">
        <v>128</v>
      </c>
      <c r="D289">
        <v>9944</v>
      </c>
      <c r="E289">
        <v>903</v>
      </c>
    </row>
    <row r="290" spans="1:5">
      <c r="A290" t="s">
        <v>5</v>
      </c>
      <c r="B290">
        <v>128</v>
      </c>
      <c r="C290">
        <v>128</v>
      </c>
      <c r="D290">
        <v>9944</v>
      </c>
      <c r="E290">
        <v>903</v>
      </c>
    </row>
    <row r="291" spans="1:5">
      <c r="A291" t="s">
        <v>5</v>
      </c>
      <c r="B291">
        <v>128</v>
      </c>
      <c r="C291">
        <v>128</v>
      </c>
      <c r="D291">
        <v>9944</v>
      </c>
      <c r="E291">
        <v>903</v>
      </c>
    </row>
    <row r="292" spans="1:5">
      <c r="A292" t="s">
        <v>5</v>
      </c>
      <c r="B292">
        <v>128</v>
      </c>
      <c r="C292">
        <v>128</v>
      </c>
      <c r="D292">
        <v>9944</v>
      </c>
      <c r="E292">
        <v>903</v>
      </c>
    </row>
    <row r="293" spans="1:5">
      <c r="A293" t="s">
        <v>5</v>
      </c>
      <c r="B293">
        <v>128</v>
      </c>
      <c r="C293">
        <v>128</v>
      </c>
      <c r="D293">
        <v>9944</v>
      </c>
      <c r="E293">
        <v>903</v>
      </c>
    </row>
    <row r="294" spans="1:5">
      <c r="A294" t="s">
        <v>5</v>
      </c>
      <c r="B294">
        <v>128</v>
      </c>
      <c r="C294">
        <v>128</v>
      </c>
      <c r="D294">
        <v>9944</v>
      </c>
      <c r="E294">
        <v>903</v>
      </c>
    </row>
    <row r="295" spans="1:5">
      <c r="A295" t="s">
        <v>5</v>
      </c>
      <c r="B295">
        <v>128</v>
      </c>
      <c r="C295">
        <v>128</v>
      </c>
      <c r="D295">
        <v>9944</v>
      </c>
      <c r="E295">
        <v>903</v>
      </c>
    </row>
    <row r="296" spans="1:5">
      <c r="A296" t="s">
        <v>5</v>
      </c>
      <c r="B296">
        <v>128</v>
      </c>
      <c r="C296">
        <v>128</v>
      </c>
      <c r="D296">
        <v>9944</v>
      </c>
      <c r="E296">
        <v>903</v>
      </c>
    </row>
    <row r="297" spans="1:5">
      <c r="A297" t="s">
        <v>5</v>
      </c>
      <c r="B297">
        <v>128</v>
      </c>
      <c r="C297">
        <v>128</v>
      </c>
      <c r="D297">
        <v>9944</v>
      </c>
      <c r="E297">
        <v>903</v>
      </c>
    </row>
    <row r="298" spans="1:5">
      <c r="A298" t="s">
        <v>5</v>
      </c>
      <c r="B298">
        <v>128</v>
      </c>
      <c r="C298">
        <v>128</v>
      </c>
      <c r="D298">
        <v>9944</v>
      </c>
      <c r="E298">
        <v>903</v>
      </c>
    </row>
    <row r="299" spans="1:5">
      <c r="A299" t="s">
        <v>5</v>
      </c>
      <c r="B299">
        <v>128</v>
      </c>
      <c r="C299">
        <v>128</v>
      </c>
      <c r="D299">
        <v>9944</v>
      </c>
      <c r="E299">
        <v>903</v>
      </c>
    </row>
    <row r="300" spans="1:5">
      <c r="A300" t="s">
        <v>5</v>
      </c>
      <c r="B300">
        <v>128</v>
      </c>
      <c r="C300">
        <v>128</v>
      </c>
      <c r="D300">
        <v>9944</v>
      </c>
      <c r="E300">
        <v>903</v>
      </c>
    </row>
    <row r="301" spans="1:5">
      <c r="A301" t="s">
        <v>5</v>
      </c>
      <c r="B301">
        <v>128</v>
      </c>
      <c r="C301">
        <v>128</v>
      </c>
      <c r="D301">
        <v>9944</v>
      </c>
      <c r="E301">
        <v>903</v>
      </c>
    </row>
    <row r="302" spans="1:5">
      <c r="A302" t="s">
        <v>5</v>
      </c>
      <c r="B302">
        <v>128</v>
      </c>
      <c r="C302">
        <v>128</v>
      </c>
      <c r="D302">
        <v>9944</v>
      </c>
      <c r="E302">
        <v>903</v>
      </c>
    </row>
    <row r="303" spans="1:5">
      <c r="A303" t="s">
        <v>5</v>
      </c>
      <c r="B303">
        <v>128</v>
      </c>
      <c r="C303">
        <v>128</v>
      </c>
      <c r="D303">
        <v>9944</v>
      </c>
      <c r="E303">
        <v>903</v>
      </c>
    </row>
    <row r="304" spans="1:5">
      <c r="A304" t="s">
        <v>5</v>
      </c>
      <c r="B304">
        <v>128</v>
      </c>
      <c r="C304">
        <v>128</v>
      </c>
      <c r="D304">
        <v>9944</v>
      </c>
      <c r="E304">
        <v>903</v>
      </c>
    </row>
    <row r="305" spans="1:5">
      <c r="A305" t="s">
        <v>5</v>
      </c>
      <c r="B305">
        <v>128</v>
      </c>
      <c r="C305">
        <v>128</v>
      </c>
      <c r="D305">
        <v>9944</v>
      </c>
      <c r="E305">
        <v>903</v>
      </c>
    </row>
    <row r="306" spans="1:5">
      <c r="A306" t="s">
        <v>5</v>
      </c>
      <c r="B306">
        <v>128</v>
      </c>
      <c r="C306">
        <v>128</v>
      </c>
      <c r="D306">
        <v>9944</v>
      </c>
      <c r="E306">
        <v>903</v>
      </c>
    </row>
    <row r="307" spans="1:5">
      <c r="A307" t="s">
        <v>5</v>
      </c>
      <c r="B307">
        <v>128</v>
      </c>
      <c r="C307">
        <v>128</v>
      </c>
      <c r="D307">
        <v>9944</v>
      </c>
      <c r="E307">
        <v>903</v>
      </c>
    </row>
    <row r="308" spans="1:5">
      <c r="A308" t="s">
        <v>5</v>
      </c>
      <c r="B308">
        <v>128</v>
      </c>
      <c r="C308">
        <v>128</v>
      </c>
      <c r="D308">
        <v>9944</v>
      </c>
      <c r="E308">
        <v>903</v>
      </c>
    </row>
    <row r="309" spans="1:5">
      <c r="A309" t="s">
        <v>5</v>
      </c>
      <c r="B309">
        <v>128</v>
      </c>
      <c r="C309">
        <v>128</v>
      </c>
      <c r="D309">
        <v>9944</v>
      </c>
      <c r="E309">
        <v>903</v>
      </c>
    </row>
    <row r="310" spans="1:5">
      <c r="A310" t="s">
        <v>5</v>
      </c>
      <c r="B310">
        <v>128</v>
      </c>
      <c r="C310">
        <v>128</v>
      </c>
      <c r="D310">
        <v>9944</v>
      </c>
      <c r="E310">
        <v>903</v>
      </c>
    </row>
    <row r="311" spans="1:5">
      <c r="A311" t="s">
        <v>5</v>
      </c>
      <c r="B311">
        <v>128</v>
      </c>
      <c r="C311">
        <v>128</v>
      </c>
      <c r="D311">
        <v>9944</v>
      </c>
      <c r="E311">
        <v>903</v>
      </c>
    </row>
    <row r="312" spans="1:5">
      <c r="A312" t="s">
        <v>5</v>
      </c>
      <c r="B312">
        <v>128</v>
      </c>
      <c r="C312">
        <v>128</v>
      </c>
      <c r="D312">
        <v>9944</v>
      </c>
      <c r="E312">
        <v>903</v>
      </c>
    </row>
    <row r="313" spans="1:5">
      <c r="A313" t="s">
        <v>5</v>
      </c>
      <c r="B313">
        <v>128</v>
      </c>
      <c r="C313">
        <v>128</v>
      </c>
      <c r="D313">
        <v>9944</v>
      </c>
      <c r="E313">
        <v>903</v>
      </c>
    </row>
    <row r="314" spans="1:5">
      <c r="A314" t="s">
        <v>5</v>
      </c>
      <c r="B314">
        <v>128</v>
      </c>
      <c r="C314">
        <v>128</v>
      </c>
      <c r="D314">
        <v>9944</v>
      </c>
      <c r="E314">
        <v>903</v>
      </c>
    </row>
    <row r="315" spans="1:5">
      <c r="A315" t="s">
        <v>5</v>
      </c>
      <c r="B315">
        <v>128</v>
      </c>
      <c r="C315">
        <v>128</v>
      </c>
      <c r="D315">
        <v>9944</v>
      </c>
      <c r="E315">
        <v>903</v>
      </c>
    </row>
    <row r="316" spans="1:5">
      <c r="A316" t="s">
        <v>5</v>
      </c>
      <c r="B316">
        <v>128</v>
      </c>
      <c r="C316">
        <v>128</v>
      </c>
      <c r="D316">
        <v>9944</v>
      </c>
      <c r="E316">
        <v>903</v>
      </c>
    </row>
    <row r="317" spans="1:5">
      <c r="A317" t="s">
        <v>5</v>
      </c>
      <c r="B317">
        <v>128</v>
      </c>
      <c r="C317">
        <v>128</v>
      </c>
      <c r="D317">
        <v>9944</v>
      </c>
      <c r="E317">
        <v>903</v>
      </c>
    </row>
    <row r="318" spans="1:5">
      <c r="A318" t="s">
        <v>5</v>
      </c>
      <c r="B318">
        <v>128</v>
      </c>
      <c r="C318">
        <v>128</v>
      </c>
      <c r="D318">
        <v>9944</v>
      </c>
      <c r="E318">
        <v>903</v>
      </c>
    </row>
    <row r="319" spans="1:5">
      <c r="A319" t="s">
        <v>5</v>
      </c>
      <c r="B319">
        <v>128</v>
      </c>
      <c r="C319">
        <v>128</v>
      </c>
      <c r="D319">
        <v>9944</v>
      </c>
      <c r="E319">
        <v>903</v>
      </c>
    </row>
    <row r="320" spans="1:5">
      <c r="A320" t="s">
        <v>5</v>
      </c>
      <c r="B320">
        <v>128</v>
      </c>
      <c r="C320">
        <v>128</v>
      </c>
      <c r="D320">
        <v>9944</v>
      </c>
      <c r="E320">
        <v>903</v>
      </c>
    </row>
    <row r="321" spans="1:5">
      <c r="A321" t="s">
        <v>5</v>
      </c>
      <c r="B321">
        <v>128</v>
      </c>
      <c r="C321">
        <v>128</v>
      </c>
      <c r="D321">
        <v>9944</v>
      </c>
      <c r="E321">
        <v>903</v>
      </c>
    </row>
    <row r="322" spans="1:5">
      <c r="A322" t="s">
        <v>5</v>
      </c>
      <c r="B322">
        <v>128</v>
      </c>
      <c r="C322">
        <v>128</v>
      </c>
      <c r="D322">
        <v>9944</v>
      </c>
      <c r="E322">
        <v>903</v>
      </c>
    </row>
    <row r="323" spans="1:5">
      <c r="A323" t="s">
        <v>5</v>
      </c>
      <c r="B323">
        <v>128</v>
      </c>
      <c r="C323">
        <v>128</v>
      </c>
      <c r="D323">
        <v>9944</v>
      </c>
      <c r="E323">
        <v>903</v>
      </c>
    </row>
    <row r="324" spans="1:5">
      <c r="A324" t="s">
        <v>5</v>
      </c>
      <c r="B324">
        <v>128</v>
      </c>
      <c r="C324">
        <v>128</v>
      </c>
      <c r="D324">
        <v>9944</v>
      </c>
      <c r="E324">
        <v>903</v>
      </c>
    </row>
    <row r="325" spans="1:5">
      <c r="A325" t="s">
        <v>5</v>
      </c>
      <c r="B325">
        <v>128</v>
      </c>
      <c r="C325">
        <v>128</v>
      </c>
      <c r="D325">
        <v>9944</v>
      </c>
      <c r="E325">
        <v>903</v>
      </c>
    </row>
    <row r="326" spans="1:5">
      <c r="A326" t="s">
        <v>5</v>
      </c>
      <c r="B326">
        <v>128</v>
      </c>
      <c r="C326">
        <v>128</v>
      </c>
      <c r="D326">
        <v>9944</v>
      </c>
      <c r="E326">
        <v>903</v>
      </c>
    </row>
    <row r="327" spans="1:5">
      <c r="A327" t="s">
        <v>5</v>
      </c>
      <c r="B327">
        <v>128</v>
      </c>
      <c r="C327">
        <v>128</v>
      </c>
      <c r="D327">
        <v>9944</v>
      </c>
      <c r="E327">
        <v>903</v>
      </c>
    </row>
    <row r="328" spans="1:5">
      <c r="A328" t="s">
        <v>5</v>
      </c>
      <c r="B328">
        <v>128</v>
      </c>
      <c r="C328">
        <v>128</v>
      </c>
      <c r="D328">
        <v>9944</v>
      </c>
      <c r="E328">
        <v>903</v>
      </c>
    </row>
    <row r="329" spans="1:5">
      <c r="A329" t="s">
        <v>5</v>
      </c>
      <c r="B329">
        <v>128</v>
      </c>
      <c r="C329">
        <v>128</v>
      </c>
      <c r="D329">
        <v>9944</v>
      </c>
      <c r="E329">
        <v>903</v>
      </c>
    </row>
    <row r="330" spans="1:5">
      <c r="A330" t="s">
        <v>5</v>
      </c>
      <c r="B330">
        <v>128</v>
      </c>
      <c r="C330">
        <v>128</v>
      </c>
      <c r="D330">
        <v>9944</v>
      </c>
      <c r="E330">
        <v>903</v>
      </c>
    </row>
    <row r="331" spans="1:5">
      <c r="A331" t="s">
        <v>5</v>
      </c>
      <c r="B331">
        <v>128</v>
      </c>
      <c r="C331">
        <v>128</v>
      </c>
      <c r="D331">
        <v>9944</v>
      </c>
      <c r="E331">
        <v>903</v>
      </c>
    </row>
    <row r="332" spans="1:5">
      <c r="A332" t="s">
        <v>5</v>
      </c>
      <c r="B332">
        <v>128</v>
      </c>
      <c r="C332">
        <v>128</v>
      </c>
      <c r="D332">
        <v>9944</v>
      </c>
      <c r="E332">
        <v>903</v>
      </c>
    </row>
    <row r="333" spans="1:5">
      <c r="A333" t="s">
        <v>5</v>
      </c>
      <c r="B333">
        <v>128</v>
      </c>
      <c r="C333">
        <v>128</v>
      </c>
      <c r="D333">
        <v>9944</v>
      </c>
      <c r="E333">
        <v>903</v>
      </c>
    </row>
    <row r="334" spans="1:5">
      <c r="A334" t="s">
        <v>5</v>
      </c>
      <c r="B334">
        <v>128</v>
      </c>
      <c r="C334">
        <v>128</v>
      </c>
      <c r="D334">
        <v>9944</v>
      </c>
      <c r="E334">
        <v>903</v>
      </c>
    </row>
    <row r="335" spans="1:5">
      <c r="A335" t="s">
        <v>5</v>
      </c>
      <c r="B335">
        <v>128</v>
      </c>
      <c r="C335">
        <v>128</v>
      </c>
      <c r="D335">
        <v>9944</v>
      </c>
      <c r="E335">
        <v>903</v>
      </c>
    </row>
    <row r="336" spans="1:5">
      <c r="A336" t="s">
        <v>5</v>
      </c>
      <c r="B336">
        <v>128</v>
      </c>
      <c r="C336">
        <v>128</v>
      </c>
      <c r="D336">
        <v>9944</v>
      </c>
      <c r="E336">
        <v>903</v>
      </c>
    </row>
    <row r="337" spans="1:5">
      <c r="A337" t="s">
        <v>5</v>
      </c>
      <c r="B337">
        <v>128</v>
      </c>
      <c r="C337">
        <v>128</v>
      </c>
      <c r="D337">
        <v>9944</v>
      </c>
      <c r="E337">
        <v>903</v>
      </c>
    </row>
    <row r="338" spans="1:5">
      <c r="A338" t="s">
        <v>5</v>
      </c>
      <c r="B338">
        <v>128</v>
      </c>
      <c r="C338">
        <v>128</v>
      </c>
      <c r="D338">
        <v>9944</v>
      </c>
      <c r="E338">
        <v>903</v>
      </c>
    </row>
    <row r="339" spans="1:5">
      <c r="A339" t="s">
        <v>5</v>
      </c>
      <c r="B339">
        <v>128</v>
      </c>
      <c r="C339">
        <v>128</v>
      </c>
      <c r="D339">
        <v>9944</v>
      </c>
      <c r="E339">
        <v>903</v>
      </c>
    </row>
    <row r="340" spans="1:5">
      <c r="A340" t="s">
        <v>5</v>
      </c>
      <c r="B340">
        <v>128</v>
      </c>
      <c r="C340">
        <v>128</v>
      </c>
      <c r="D340">
        <v>9944</v>
      </c>
      <c r="E340">
        <v>903</v>
      </c>
    </row>
    <row r="341" spans="1:5">
      <c r="A341" t="s">
        <v>5</v>
      </c>
      <c r="B341">
        <v>128</v>
      </c>
      <c r="C341">
        <v>128</v>
      </c>
      <c r="D341">
        <v>9944</v>
      </c>
      <c r="E341">
        <v>903</v>
      </c>
    </row>
    <row r="342" spans="1:5">
      <c r="A342" t="s">
        <v>5</v>
      </c>
      <c r="B342">
        <v>128</v>
      </c>
      <c r="C342">
        <v>128</v>
      </c>
      <c r="D342">
        <v>9944</v>
      </c>
      <c r="E342">
        <v>903</v>
      </c>
    </row>
    <row r="343" spans="1:5">
      <c r="A343" t="s">
        <v>5</v>
      </c>
      <c r="B343">
        <v>128</v>
      </c>
      <c r="C343">
        <v>128</v>
      </c>
      <c r="D343">
        <v>9944</v>
      </c>
      <c r="E343">
        <v>903</v>
      </c>
    </row>
    <row r="344" spans="1:5">
      <c r="A344" t="s">
        <v>5</v>
      </c>
      <c r="B344">
        <v>128</v>
      </c>
      <c r="C344">
        <v>128</v>
      </c>
      <c r="D344">
        <v>9944</v>
      </c>
      <c r="E344">
        <v>903</v>
      </c>
    </row>
    <row r="345" spans="1:5">
      <c r="A345" t="s">
        <v>5</v>
      </c>
      <c r="B345">
        <v>128</v>
      </c>
      <c r="C345">
        <v>128</v>
      </c>
      <c r="D345">
        <v>9944</v>
      </c>
      <c r="E345">
        <v>903</v>
      </c>
    </row>
    <row r="346" spans="1:5">
      <c r="A346" t="s">
        <v>5</v>
      </c>
      <c r="B346">
        <v>128</v>
      </c>
      <c r="C346">
        <v>128</v>
      </c>
      <c r="D346">
        <v>9944</v>
      </c>
      <c r="E346">
        <v>903</v>
      </c>
    </row>
    <row r="347" spans="1:5">
      <c r="A347" t="s">
        <v>5</v>
      </c>
      <c r="B347">
        <v>128</v>
      </c>
      <c r="C347">
        <v>128</v>
      </c>
      <c r="D347">
        <v>9944</v>
      </c>
      <c r="E347">
        <v>903</v>
      </c>
    </row>
    <row r="348" spans="1:5">
      <c r="A348" t="s">
        <v>5</v>
      </c>
      <c r="B348">
        <v>128</v>
      </c>
      <c r="C348">
        <v>128</v>
      </c>
      <c r="D348">
        <v>9944</v>
      </c>
      <c r="E348">
        <v>903</v>
      </c>
    </row>
    <row r="349" spans="1:5">
      <c r="A349" t="s">
        <v>5</v>
      </c>
      <c r="B349">
        <v>128</v>
      </c>
      <c r="C349">
        <v>128</v>
      </c>
      <c r="D349">
        <v>9944</v>
      </c>
      <c r="E349">
        <v>903</v>
      </c>
    </row>
    <row r="350" spans="1:5">
      <c r="A350" t="s">
        <v>5</v>
      </c>
      <c r="B350">
        <v>128</v>
      </c>
      <c r="C350">
        <v>128</v>
      </c>
      <c r="D350">
        <v>9944</v>
      </c>
      <c r="E350">
        <v>903</v>
      </c>
    </row>
    <row r="351" spans="1:5">
      <c r="A351" t="s">
        <v>5</v>
      </c>
      <c r="B351">
        <v>128</v>
      </c>
      <c r="C351">
        <v>128</v>
      </c>
      <c r="D351">
        <v>9944</v>
      </c>
      <c r="E351">
        <v>903</v>
      </c>
    </row>
    <row r="352" spans="1:5">
      <c r="A352" t="s">
        <v>5</v>
      </c>
      <c r="B352">
        <v>128</v>
      </c>
      <c r="C352">
        <v>128</v>
      </c>
      <c r="D352">
        <v>9944</v>
      </c>
      <c r="E352">
        <v>903</v>
      </c>
    </row>
    <row r="353" spans="1:5">
      <c r="A353" t="s">
        <v>5</v>
      </c>
      <c r="B353">
        <v>128</v>
      </c>
      <c r="C353">
        <v>128</v>
      </c>
      <c r="D353">
        <v>9944</v>
      </c>
      <c r="E353">
        <v>903</v>
      </c>
    </row>
    <row r="354" spans="1:5">
      <c r="A354" t="s">
        <v>5</v>
      </c>
      <c r="B354">
        <v>128</v>
      </c>
      <c r="C354">
        <v>128</v>
      </c>
      <c r="D354">
        <v>9944</v>
      </c>
      <c r="E354">
        <v>903</v>
      </c>
    </row>
    <row r="355" spans="1:5">
      <c r="A355" t="s">
        <v>5</v>
      </c>
      <c r="B355">
        <v>128</v>
      </c>
      <c r="C355">
        <v>128</v>
      </c>
      <c r="D355">
        <v>9944</v>
      </c>
      <c r="E355">
        <v>903</v>
      </c>
    </row>
    <row r="356" spans="1:5">
      <c r="A356" t="s">
        <v>5</v>
      </c>
      <c r="B356">
        <v>128</v>
      </c>
      <c r="C356">
        <v>128</v>
      </c>
      <c r="D356">
        <v>9944</v>
      </c>
      <c r="E356">
        <v>903</v>
      </c>
    </row>
    <row r="357" spans="1:5">
      <c r="A357" t="s">
        <v>5</v>
      </c>
      <c r="B357">
        <v>128</v>
      </c>
      <c r="C357">
        <v>128</v>
      </c>
      <c r="D357">
        <v>9944</v>
      </c>
      <c r="E357">
        <v>903</v>
      </c>
    </row>
    <row r="358" spans="1:5">
      <c r="A358" t="s">
        <v>5</v>
      </c>
      <c r="B358">
        <v>128</v>
      </c>
      <c r="C358">
        <v>128</v>
      </c>
      <c r="D358">
        <v>9944</v>
      </c>
      <c r="E358">
        <v>903</v>
      </c>
    </row>
    <row r="359" spans="1:5">
      <c r="A359" t="s">
        <v>5</v>
      </c>
      <c r="B359">
        <v>128</v>
      </c>
      <c r="C359">
        <v>128</v>
      </c>
      <c r="D359">
        <v>9944</v>
      </c>
      <c r="E359">
        <v>903</v>
      </c>
    </row>
    <row r="360" spans="1:5">
      <c r="A360" t="s">
        <v>5</v>
      </c>
      <c r="B360">
        <v>128</v>
      </c>
      <c r="C360">
        <v>128</v>
      </c>
      <c r="D360">
        <v>9944</v>
      </c>
      <c r="E360">
        <v>903</v>
      </c>
    </row>
    <row r="361" spans="1:5">
      <c r="A361" t="s">
        <v>5</v>
      </c>
      <c r="B361">
        <v>128</v>
      </c>
      <c r="C361">
        <v>128</v>
      </c>
      <c r="D361">
        <v>9944</v>
      </c>
      <c r="E361">
        <v>903</v>
      </c>
    </row>
    <row r="362" spans="1:5">
      <c r="A362" t="s">
        <v>5</v>
      </c>
      <c r="B362">
        <v>128</v>
      </c>
      <c r="C362">
        <v>128</v>
      </c>
      <c r="D362">
        <v>9944</v>
      </c>
      <c r="E362">
        <v>903</v>
      </c>
    </row>
    <row r="363" spans="1:5">
      <c r="A363" t="s">
        <v>5</v>
      </c>
      <c r="B363">
        <v>128</v>
      </c>
      <c r="C363">
        <v>128</v>
      </c>
      <c r="D363">
        <v>9944</v>
      </c>
      <c r="E363">
        <v>903</v>
      </c>
    </row>
    <row r="364" spans="1:5">
      <c r="A364" t="s">
        <v>5</v>
      </c>
      <c r="B364">
        <v>128</v>
      </c>
      <c r="C364">
        <v>128</v>
      </c>
      <c r="D364">
        <v>9944</v>
      </c>
      <c r="E364">
        <v>903</v>
      </c>
    </row>
    <row r="365" spans="1:5">
      <c r="A365" t="s">
        <v>5</v>
      </c>
      <c r="B365">
        <v>128</v>
      </c>
      <c r="C365">
        <v>128</v>
      </c>
      <c r="D365">
        <v>9944</v>
      </c>
      <c r="E365">
        <v>903</v>
      </c>
    </row>
    <row r="366" spans="1:5">
      <c r="A366" t="s">
        <v>5</v>
      </c>
      <c r="B366">
        <v>128</v>
      </c>
      <c r="C366">
        <v>128</v>
      </c>
      <c r="D366">
        <v>9944</v>
      </c>
      <c r="E366">
        <v>903</v>
      </c>
    </row>
    <row r="367" spans="1:5">
      <c r="A367" t="s">
        <v>5</v>
      </c>
      <c r="B367">
        <v>128</v>
      </c>
      <c r="C367">
        <v>128</v>
      </c>
      <c r="D367">
        <v>9944</v>
      </c>
      <c r="E367">
        <v>903</v>
      </c>
    </row>
    <row r="368" spans="1:5">
      <c r="A368" t="s">
        <v>5</v>
      </c>
      <c r="B368">
        <v>128</v>
      </c>
      <c r="C368">
        <v>128</v>
      </c>
      <c r="D368">
        <v>9944</v>
      </c>
      <c r="E368">
        <v>903</v>
      </c>
    </row>
    <row r="369" spans="1:5">
      <c r="A369" t="s">
        <v>5</v>
      </c>
      <c r="B369">
        <v>128</v>
      </c>
      <c r="C369">
        <v>128</v>
      </c>
      <c r="D369">
        <v>9944</v>
      </c>
      <c r="E369">
        <v>903</v>
      </c>
    </row>
    <row r="370" spans="1:5">
      <c r="A370" t="s">
        <v>5</v>
      </c>
      <c r="B370">
        <v>128</v>
      </c>
      <c r="C370">
        <v>128</v>
      </c>
      <c r="D370">
        <v>9944</v>
      </c>
      <c r="E370">
        <v>903</v>
      </c>
    </row>
    <row r="371" spans="1:5">
      <c r="A371" t="s">
        <v>5</v>
      </c>
      <c r="B371">
        <v>128</v>
      </c>
      <c r="C371">
        <v>128</v>
      </c>
      <c r="D371">
        <v>9944</v>
      </c>
      <c r="E371">
        <v>903</v>
      </c>
    </row>
    <row r="372" spans="1:5">
      <c r="A372" t="s">
        <v>5</v>
      </c>
      <c r="B372">
        <v>128</v>
      </c>
      <c r="C372">
        <v>128</v>
      </c>
      <c r="D372">
        <v>9944</v>
      </c>
      <c r="E372">
        <v>903</v>
      </c>
    </row>
    <row r="373" spans="1:5">
      <c r="A373" t="s">
        <v>5</v>
      </c>
      <c r="B373">
        <v>128</v>
      </c>
      <c r="C373">
        <v>128</v>
      </c>
      <c r="D373">
        <v>9944</v>
      </c>
      <c r="E373">
        <v>903</v>
      </c>
    </row>
    <row r="374" spans="1:5">
      <c r="A374" t="s">
        <v>5</v>
      </c>
      <c r="B374">
        <v>128</v>
      </c>
      <c r="C374">
        <v>128</v>
      </c>
      <c r="D374">
        <v>9944</v>
      </c>
      <c r="E374">
        <v>903</v>
      </c>
    </row>
    <row r="375" spans="1:5">
      <c r="A375" t="s">
        <v>5</v>
      </c>
      <c r="B375">
        <v>128</v>
      </c>
      <c r="C375">
        <v>128</v>
      </c>
      <c r="D375">
        <v>9944</v>
      </c>
      <c r="E375">
        <v>903</v>
      </c>
    </row>
    <row r="376" spans="1:5">
      <c r="A376" t="s">
        <v>5</v>
      </c>
      <c r="B376">
        <v>128</v>
      </c>
      <c r="C376">
        <v>128</v>
      </c>
      <c r="D376">
        <v>9944</v>
      </c>
      <c r="E376">
        <v>903</v>
      </c>
    </row>
    <row r="377" spans="1:5">
      <c r="A377" t="s">
        <v>5</v>
      </c>
      <c r="B377">
        <v>128</v>
      </c>
      <c r="C377">
        <v>128</v>
      </c>
      <c r="D377">
        <v>9944</v>
      </c>
      <c r="E377">
        <v>903</v>
      </c>
    </row>
    <row r="378" spans="1:5">
      <c r="A378" t="s">
        <v>5</v>
      </c>
      <c r="B378">
        <v>128</v>
      </c>
      <c r="C378">
        <v>128</v>
      </c>
      <c r="D378">
        <v>9944</v>
      </c>
      <c r="E378">
        <v>903</v>
      </c>
    </row>
    <row r="379" spans="1:5">
      <c r="A379" t="s">
        <v>5</v>
      </c>
      <c r="B379">
        <v>128</v>
      </c>
      <c r="C379">
        <v>128</v>
      </c>
      <c r="D379">
        <v>9944</v>
      </c>
      <c r="E379">
        <v>903</v>
      </c>
    </row>
    <row r="380" spans="1:5">
      <c r="A380" t="s">
        <v>5</v>
      </c>
      <c r="B380">
        <v>128</v>
      </c>
      <c r="C380">
        <v>128</v>
      </c>
      <c r="D380">
        <v>9944</v>
      </c>
      <c r="E380">
        <v>903</v>
      </c>
    </row>
    <row r="381" spans="1:5">
      <c r="A381" t="s">
        <v>5</v>
      </c>
      <c r="B381">
        <v>128</v>
      </c>
      <c r="C381">
        <v>128</v>
      </c>
      <c r="D381">
        <v>9944</v>
      </c>
      <c r="E381">
        <v>903</v>
      </c>
    </row>
    <row r="382" spans="1:5">
      <c r="A382" t="s">
        <v>5</v>
      </c>
      <c r="B382">
        <v>128</v>
      </c>
      <c r="C382">
        <v>128</v>
      </c>
      <c r="D382">
        <v>9944</v>
      </c>
      <c r="E382">
        <v>903</v>
      </c>
    </row>
    <row r="383" spans="1:5">
      <c r="A383" t="s">
        <v>5</v>
      </c>
      <c r="B383">
        <v>128</v>
      </c>
      <c r="C383">
        <v>128</v>
      </c>
      <c r="D383">
        <v>9944</v>
      </c>
      <c r="E383">
        <v>903</v>
      </c>
    </row>
    <row r="384" spans="1:5">
      <c r="A384" t="s">
        <v>5</v>
      </c>
      <c r="B384">
        <v>128</v>
      </c>
      <c r="C384">
        <v>128</v>
      </c>
      <c r="D384">
        <v>9944</v>
      </c>
      <c r="E384">
        <v>903</v>
      </c>
    </row>
    <row r="385" spans="1:5">
      <c r="A385" t="s">
        <v>5</v>
      </c>
      <c r="B385">
        <v>128</v>
      </c>
      <c r="C385">
        <v>128</v>
      </c>
      <c r="D385">
        <v>9944</v>
      </c>
      <c r="E385">
        <v>903</v>
      </c>
    </row>
    <row r="386" spans="1:5">
      <c r="A386" t="s">
        <v>5</v>
      </c>
      <c r="B386">
        <v>128</v>
      </c>
      <c r="C386">
        <v>128</v>
      </c>
      <c r="D386">
        <v>9944</v>
      </c>
      <c r="E386">
        <v>903</v>
      </c>
    </row>
    <row r="387" spans="1:5">
      <c r="A387" t="s">
        <v>5</v>
      </c>
      <c r="B387">
        <v>128</v>
      </c>
      <c r="C387">
        <v>128</v>
      </c>
      <c r="D387">
        <v>9944</v>
      </c>
      <c r="E387">
        <v>903</v>
      </c>
    </row>
    <row r="388" spans="1:5">
      <c r="A388" t="s">
        <v>5</v>
      </c>
      <c r="B388">
        <v>128</v>
      </c>
      <c r="C388">
        <v>128</v>
      </c>
      <c r="D388">
        <v>9944</v>
      </c>
      <c r="E388">
        <v>903</v>
      </c>
    </row>
    <row r="389" spans="1:5">
      <c r="A389" t="s">
        <v>5</v>
      </c>
      <c r="B389">
        <v>128</v>
      </c>
      <c r="C389">
        <v>128</v>
      </c>
      <c r="D389">
        <v>9944</v>
      </c>
      <c r="E389">
        <v>903</v>
      </c>
    </row>
    <row r="390" spans="1:5">
      <c r="A390" t="s">
        <v>5</v>
      </c>
      <c r="B390">
        <v>128</v>
      </c>
      <c r="C390">
        <v>128</v>
      </c>
      <c r="D390">
        <v>9944</v>
      </c>
      <c r="E390">
        <v>903</v>
      </c>
    </row>
    <row r="391" spans="1:5">
      <c r="A391" t="s">
        <v>5</v>
      </c>
      <c r="B391">
        <v>128</v>
      </c>
      <c r="C391">
        <v>128</v>
      </c>
      <c r="D391">
        <v>9944</v>
      </c>
      <c r="E391">
        <v>903</v>
      </c>
    </row>
    <row r="392" spans="1:5">
      <c r="A392" t="s">
        <v>5</v>
      </c>
      <c r="B392">
        <v>128</v>
      </c>
      <c r="C392">
        <v>128</v>
      </c>
      <c r="D392">
        <v>9944</v>
      </c>
      <c r="E392">
        <v>903</v>
      </c>
    </row>
    <row r="393" spans="1:5">
      <c r="A393" t="s">
        <v>5</v>
      </c>
      <c r="B393">
        <v>128</v>
      </c>
      <c r="C393">
        <v>128</v>
      </c>
      <c r="D393">
        <v>9944</v>
      </c>
      <c r="E393">
        <v>903</v>
      </c>
    </row>
    <row r="394" spans="1:5">
      <c r="A394" t="s">
        <v>5</v>
      </c>
      <c r="B394">
        <v>128</v>
      </c>
      <c r="C394">
        <v>128</v>
      </c>
      <c r="D394">
        <v>9944</v>
      </c>
      <c r="E394">
        <v>903</v>
      </c>
    </row>
    <row r="395" spans="1:5">
      <c r="A395" t="s">
        <v>5</v>
      </c>
      <c r="B395">
        <v>128</v>
      </c>
      <c r="C395">
        <v>128</v>
      </c>
      <c r="D395">
        <v>9944</v>
      </c>
      <c r="E395">
        <v>903</v>
      </c>
    </row>
    <row r="396" spans="1:5">
      <c r="A396" t="s">
        <v>5</v>
      </c>
      <c r="B396">
        <v>128</v>
      </c>
      <c r="C396">
        <v>128</v>
      </c>
      <c r="D396">
        <v>9944</v>
      </c>
      <c r="E396">
        <v>903</v>
      </c>
    </row>
    <row r="397" spans="1:5">
      <c r="A397" t="s">
        <v>5</v>
      </c>
      <c r="B397">
        <v>128</v>
      </c>
      <c r="C397">
        <v>128</v>
      </c>
      <c r="D397">
        <v>9944</v>
      </c>
      <c r="E397">
        <v>903</v>
      </c>
    </row>
    <row r="398" spans="1:5">
      <c r="A398" t="s">
        <v>5</v>
      </c>
      <c r="B398">
        <v>128</v>
      </c>
      <c r="C398">
        <v>128</v>
      </c>
      <c r="D398">
        <v>9944</v>
      </c>
      <c r="E398">
        <v>903</v>
      </c>
    </row>
    <row r="399" spans="1:5">
      <c r="A399" t="s">
        <v>5</v>
      </c>
      <c r="B399">
        <v>128</v>
      </c>
      <c r="C399">
        <v>128</v>
      </c>
      <c r="D399">
        <v>9944</v>
      </c>
      <c r="E399">
        <v>903</v>
      </c>
    </row>
    <row r="400" spans="1:5">
      <c r="A400" t="s">
        <v>5</v>
      </c>
      <c r="B400">
        <v>128</v>
      </c>
      <c r="C400">
        <v>128</v>
      </c>
      <c r="D400">
        <v>9944</v>
      </c>
      <c r="E400">
        <v>903</v>
      </c>
    </row>
    <row r="401" spans="1:5">
      <c r="A401" t="s">
        <v>5</v>
      </c>
      <c r="B401">
        <v>128</v>
      </c>
      <c r="C401">
        <v>128</v>
      </c>
      <c r="D401">
        <v>9944</v>
      </c>
      <c r="E401">
        <v>903</v>
      </c>
    </row>
    <row r="402" spans="1:5">
      <c r="A402" t="s">
        <v>5</v>
      </c>
      <c r="B402">
        <v>128</v>
      </c>
      <c r="C402">
        <v>128</v>
      </c>
      <c r="D402">
        <v>9944</v>
      </c>
      <c r="E402">
        <v>903</v>
      </c>
    </row>
    <row r="403" spans="1:5">
      <c r="A403" t="s">
        <v>5</v>
      </c>
      <c r="B403">
        <v>128</v>
      </c>
      <c r="C403">
        <v>128</v>
      </c>
      <c r="D403">
        <v>9944</v>
      </c>
      <c r="E403">
        <v>903</v>
      </c>
    </row>
    <row r="404" spans="1:5">
      <c r="A404" t="s">
        <v>5</v>
      </c>
      <c r="B404">
        <v>128</v>
      </c>
      <c r="C404">
        <v>128</v>
      </c>
      <c r="D404">
        <v>9944</v>
      </c>
      <c r="E404">
        <v>903</v>
      </c>
    </row>
    <row r="405" spans="1:5">
      <c r="A405" t="s">
        <v>5</v>
      </c>
      <c r="B405">
        <v>128</v>
      </c>
      <c r="C405">
        <v>128</v>
      </c>
      <c r="D405">
        <v>9944</v>
      </c>
      <c r="E405">
        <v>903</v>
      </c>
    </row>
    <row r="406" spans="1:5">
      <c r="A406" t="s">
        <v>5</v>
      </c>
      <c r="B406">
        <v>128</v>
      </c>
      <c r="C406">
        <v>128</v>
      </c>
      <c r="D406">
        <v>9944</v>
      </c>
      <c r="E406">
        <v>903</v>
      </c>
    </row>
    <row r="407" spans="1:5">
      <c r="A407" t="s">
        <v>5</v>
      </c>
      <c r="B407">
        <v>128</v>
      </c>
      <c r="C407">
        <v>128</v>
      </c>
      <c r="D407">
        <v>9789</v>
      </c>
      <c r="E407">
        <v>902</v>
      </c>
    </row>
    <row r="408" spans="1:5">
      <c r="A408" t="s">
        <v>5</v>
      </c>
      <c r="B408">
        <v>128</v>
      </c>
      <c r="C408">
        <v>128</v>
      </c>
      <c r="D408">
        <v>9795</v>
      </c>
      <c r="E408">
        <v>887</v>
      </c>
    </row>
    <row r="409" spans="1:5">
      <c r="A409" t="s">
        <v>5</v>
      </c>
      <c r="B409">
        <v>128</v>
      </c>
      <c r="C409">
        <v>128</v>
      </c>
      <c r="D409">
        <v>9025</v>
      </c>
      <c r="E409">
        <v>912</v>
      </c>
    </row>
    <row r="410" spans="1:5">
      <c r="A410" t="s">
        <v>5</v>
      </c>
      <c r="B410">
        <v>128</v>
      </c>
      <c r="C410">
        <v>128</v>
      </c>
      <c r="D410">
        <v>9337</v>
      </c>
      <c r="E410">
        <v>876</v>
      </c>
    </row>
    <row r="411" spans="1:5">
      <c r="A411" t="s">
        <v>5</v>
      </c>
      <c r="B411">
        <v>128</v>
      </c>
      <c r="C411">
        <v>128</v>
      </c>
      <c r="D411">
        <v>9227</v>
      </c>
      <c r="E411">
        <v>895</v>
      </c>
    </row>
    <row r="412" spans="1:5">
      <c r="A412" t="s">
        <v>5</v>
      </c>
      <c r="B412">
        <v>128</v>
      </c>
      <c r="C412">
        <v>128</v>
      </c>
      <c r="D412">
        <v>8991</v>
      </c>
      <c r="E412">
        <v>893</v>
      </c>
    </row>
    <row r="413" spans="1:5">
      <c r="A413" t="s">
        <v>5</v>
      </c>
      <c r="B413">
        <v>128</v>
      </c>
      <c r="C413">
        <v>128</v>
      </c>
      <c r="D413">
        <v>9507</v>
      </c>
      <c r="E413">
        <v>902</v>
      </c>
    </row>
    <row r="414" spans="1:5">
      <c r="A414" t="s">
        <v>5</v>
      </c>
      <c r="B414">
        <v>128</v>
      </c>
      <c r="C414">
        <v>128</v>
      </c>
      <c r="D414">
        <v>9527</v>
      </c>
      <c r="E414">
        <v>924</v>
      </c>
    </row>
    <row r="415" spans="1:5">
      <c r="A415" t="s">
        <v>5</v>
      </c>
      <c r="B415">
        <v>128</v>
      </c>
      <c r="C415">
        <v>128</v>
      </c>
      <c r="D415">
        <v>8532</v>
      </c>
      <c r="E415">
        <v>901</v>
      </c>
    </row>
    <row r="416" spans="1:5">
      <c r="A416" t="s">
        <v>5</v>
      </c>
      <c r="B416">
        <v>128</v>
      </c>
      <c r="C416">
        <v>128</v>
      </c>
      <c r="D416">
        <v>9669</v>
      </c>
      <c r="E416">
        <v>910</v>
      </c>
    </row>
    <row r="417" spans="1:5">
      <c r="A417" t="s">
        <v>5</v>
      </c>
      <c r="B417">
        <v>128</v>
      </c>
      <c r="C417">
        <v>128</v>
      </c>
      <c r="D417">
        <v>9543</v>
      </c>
      <c r="E417">
        <v>1186</v>
      </c>
    </row>
    <row r="418" spans="1:5">
      <c r="A418" t="s">
        <v>5</v>
      </c>
      <c r="B418">
        <v>128</v>
      </c>
      <c r="C418">
        <v>128</v>
      </c>
      <c r="D418">
        <v>9892</v>
      </c>
      <c r="E418">
        <v>922</v>
      </c>
    </row>
    <row r="419" spans="1:5">
      <c r="A419" t="s">
        <v>5</v>
      </c>
      <c r="B419">
        <v>128</v>
      </c>
      <c r="C419">
        <v>128</v>
      </c>
      <c r="D419">
        <v>8760</v>
      </c>
      <c r="E419">
        <v>902</v>
      </c>
    </row>
    <row r="420" spans="1:5">
      <c r="A420" t="s">
        <v>5</v>
      </c>
      <c r="B420">
        <v>128</v>
      </c>
      <c r="C420">
        <v>128</v>
      </c>
      <c r="D420">
        <v>8651</v>
      </c>
      <c r="E420">
        <v>879</v>
      </c>
    </row>
    <row r="421" spans="1:5">
      <c r="A421" t="s">
        <v>5</v>
      </c>
      <c r="B421">
        <v>128</v>
      </c>
      <c r="C421">
        <v>128</v>
      </c>
      <c r="D421">
        <v>9378</v>
      </c>
      <c r="E421">
        <v>904</v>
      </c>
    </row>
    <row r="422" spans="1:5">
      <c r="A422" t="s">
        <v>5</v>
      </c>
      <c r="B422">
        <v>128</v>
      </c>
      <c r="C422">
        <v>128</v>
      </c>
      <c r="D422">
        <v>9326</v>
      </c>
      <c r="E422">
        <v>900</v>
      </c>
    </row>
    <row r="423" spans="1:5">
      <c r="A423" t="s">
        <v>5</v>
      </c>
      <c r="B423">
        <v>128</v>
      </c>
      <c r="C423">
        <v>128</v>
      </c>
      <c r="D423">
        <v>8947</v>
      </c>
      <c r="E423">
        <v>901</v>
      </c>
    </row>
    <row r="424" spans="1:5">
      <c r="A424" t="s">
        <v>5</v>
      </c>
      <c r="B424">
        <v>128</v>
      </c>
      <c r="C424">
        <v>128</v>
      </c>
      <c r="D424">
        <v>9920</v>
      </c>
      <c r="E424">
        <v>881</v>
      </c>
    </row>
    <row r="425" spans="1:5">
      <c r="A425" t="s">
        <v>5</v>
      </c>
      <c r="B425">
        <v>128</v>
      </c>
      <c r="C425">
        <v>128</v>
      </c>
      <c r="D425">
        <v>10120</v>
      </c>
      <c r="E425">
        <v>892</v>
      </c>
    </row>
    <row r="426" spans="1:5">
      <c r="A426" t="s">
        <v>5</v>
      </c>
      <c r="B426">
        <v>128</v>
      </c>
      <c r="C426">
        <v>128</v>
      </c>
      <c r="D426">
        <v>8477</v>
      </c>
      <c r="E426">
        <v>898</v>
      </c>
    </row>
    <row r="427" spans="1:5">
      <c r="A427" t="s">
        <v>5</v>
      </c>
      <c r="B427">
        <v>128</v>
      </c>
      <c r="C427">
        <v>128</v>
      </c>
      <c r="D427">
        <v>9813</v>
      </c>
      <c r="E427">
        <v>914</v>
      </c>
    </row>
    <row r="428" spans="1:5">
      <c r="A428" t="s">
        <v>5</v>
      </c>
      <c r="B428">
        <v>128</v>
      </c>
      <c r="C428">
        <v>128</v>
      </c>
      <c r="D428">
        <v>9817</v>
      </c>
      <c r="E428">
        <v>898</v>
      </c>
    </row>
    <row r="429" spans="1:5">
      <c r="A429" t="s">
        <v>5</v>
      </c>
      <c r="B429">
        <v>128</v>
      </c>
      <c r="C429">
        <v>128</v>
      </c>
      <c r="D429">
        <v>9651</v>
      </c>
      <c r="E429">
        <v>898</v>
      </c>
    </row>
    <row r="430" spans="1:5">
      <c r="A430" t="s">
        <v>5</v>
      </c>
      <c r="B430">
        <v>128</v>
      </c>
      <c r="C430">
        <v>128</v>
      </c>
      <c r="D430">
        <v>9252</v>
      </c>
      <c r="E430">
        <v>891</v>
      </c>
    </row>
    <row r="431" spans="1:5">
      <c r="A431" t="s">
        <v>5</v>
      </c>
      <c r="B431">
        <v>128</v>
      </c>
      <c r="C431">
        <v>128</v>
      </c>
      <c r="D431">
        <v>9818</v>
      </c>
      <c r="E431">
        <v>900</v>
      </c>
    </row>
    <row r="432" spans="1:5">
      <c r="A432" t="s">
        <v>5</v>
      </c>
      <c r="B432">
        <v>128</v>
      </c>
      <c r="C432">
        <v>128</v>
      </c>
      <c r="D432">
        <v>9605</v>
      </c>
      <c r="E432">
        <v>896</v>
      </c>
    </row>
    <row r="433" spans="1:5">
      <c r="A433" t="s">
        <v>5</v>
      </c>
      <c r="B433">
        <v>128</v>
      </c>
      <c r="C433">
        <v>128</v>
      </c>
      <c r="D433">
        <v>9918</v>
      </c>
      <c r="E433">
        <v>851</v>
      </c>
    </row>
    <row r="434" spans="1:5">
      <c r="A434" t="s">
        <v>5</v>
      </c>
      <c r="B434">
        <v>128</v>
      </c>
      <c r="C434">
        <v>128</v>
      </c>
      <c r="D434">
        <v>9942</v>
      </c>
      <c r="E434">
        <v>905</v>
      </c>
    </row>
    <row r="435" spans="1:5">
      <c r="A435" t="s">
        <v>5</v>
      </c>
      <c r="B435">
        <v>128</v>
      </c>
      <c r="C435">
        <v>128</v>
      </c>
      <c r="D435">
        <v>10041</v>
      </c>
      <c r="E435">
        <v>904</v>
      </c>
    </row>
    <row r="436" spans="1:5">
      <c r="A436" t="s">
        <v>5</v>
      </c>
      <c r="B436">
        <v>128</v>
      </c>
      <c r="C436">
        <v>128</v>
      </c>
      <c r="D436">
        <v>10076</v>
      </c>
      <c r="E436">
        <v>904</v>
      </c>
    </row>
    <row r="437" spans="1:5">
      <c r="A437" t="s">
        <v>5</v>
      </c>
      <c r="B437">
        <v>128</v>
      </c>
      <c r="C437">
        <v>128</v>
      </c>
      <c r="D437">
        <v>8846</v>
      </c>
      <c r="E437">
        <v>871</v>
      </c>
    </row>
    <row r="438" spans="1:5">
      <c r="A438" t="s">
        <v>5</v>
      </c>
      <c r="B438">
        <v>128</v>
      </c>
      <c r="C438">
        <v>128</v>
      </c>
      <c r="D438">
        <v>9340</v>
      </c>
      <c r="E438">
        <v>882</v>
      </c>
    </row>
    <row r="439" spans="1:5">
      <c r="A439" t="s">
        <v>5</v>
      </c>
      <c r="B439">
        <v>128</v>
      </c>
      <c r="C439">
        <v>128</v>
      </c>
      <c r="D439">
        <v>9041</v>
      </c>
      <c r="E439">
        <v>898</v>
      </c>
    </row>
    <row r="440" spans="1:5">
      <c r="A440" t="s">
        <v>5</v>
      </c>
      <c r="B440">
        <v>128</v>
      </c>
      <c r="C440">
        <v>128</v>
      </c>
      <c r="D440">
        <v>9086</v>
      </c>
      <c r="E440">
        <v>907</v>
      </c>
    </row>
    <row r="441" spans="1:5">
      <c r="A441" t="s">
        <v>5</v>
      </c>
      <c r="B441">
        <v>128</v>
      </c>
      <c r="C441">
        <v>128</v>
      </c>
      <c r="D441">
        <v>8796</v>
      </c>
      <c r="E441">
        <v>899</v>
      </c>
    </row>
    <row r="442" spans="1:5">
      <c r="A442" t="s">
        <v>5</v>
      </c>
      <c r="B442">
        <v>128</v>
      </c>
      <c r="C442">
        <v>128</v>
      </c>
      <c r="D442">
        <v>9742</v>
      </c>
      <c r="E442">
        <v>1163</v>
      </c>
    </row>
    <row r="443" spans="1:5">
      <c r="A443" t="s">
        <v>5</v>
      </c>
      <c r="B443">
        <v>128</v>
      </c>
      <c r="C443">
        <v>128</v>
      </c>
      <c r="D443">
        <v>9673</v>
      </c>
      <c r="E443">
        <v>885</v>
      </c>
    </row>
    <row r="444" spans="1:5">
      <c r="A444" t="s">
        <v>5</v>
      </c>
      <c r="B444">
        <v>128</v>
      </c>
      <c r="C444">
        <v>128</v>
      </c>
      <c r="D444">
        <v>9641</v>
      </c>
      <c r="E444">
        <v>1349</v>
      </c>
    </row>
    <row r="445" spans="1:5">
      <c r="A445" t="s">
        <v>5</v>
      </c>
      <c r="B445">
        <v>128</v>
      </c>
      <c r="C445">
        <v>128</v>
      </c>
      <c r="D445">
        <v>9236</v>
      </c>
      <c r="E445">
        <v>907</v>
      </c>
    </row>
    <row r="446" spans="1:5">
      <c r="A446" t="s">
        <v>5</v>
      </c>
      <c r="B446">
        <v>128</v>
      </c>
      <c r="C446">
        <v>128</v>
      </c>
      <c r="D446">
        <v>9787</v>
      </c>
      <c r="E446">
        <v>913</v>
      </c>
    </row>
    <row r="447" spans="1:5">
      <c r="A447" t="s">
        <v>5</v>
      </c>
      <c r="B447">
        <v>128</v>
      </c>
      <c r="C447">
        <v>128</v>
      </c>
      <c r="D447">
        <v>9950</v>
      </c>
      <c r="E447">
        <v>905</v>
      </c>
    </row>
    <row r="448" spans="1:5">
      <c r="A448" t="s">
        <v>5</v>
      </c>
      <c r="B448">
        <v>128</v>
      </c>
      <c r="C448">
        <v>128</v>
      </c>
      <c r="D448">
        <v>9707</v>
      </c>
      <c r="E448">
        <v>894</v>
      </c>
    </row>
    <row r="449" spans="1:5">
      <c r="A449" t="s">
        <v>5</v>
      </c>
      <c r="B449">
        <v>128</v>
      </c>
      <c r="C449">
        <v>128</v>
      </c>
      <c r="D449">
        <v>9851</v>
      </c>
      <c r="E449">
        <v>895</v>
      </c>
    </row>
    <row r="450" spans="1:5">
      <c r="A450" t="s">
        <v>5</v>
      </c>
      <c r="B450">
        <v>128</v>
      </c>
      <c r="C450">
        <v>128</v>
      </c>
      <c r="D450">
        <v>9839</v>
      </c>
      <c r="E450">
        <v>923</v>
      </c>
    </row>
    <row r="451" spans="1:5">
      <c r="A451" t="s">
        <v>5</v>
      </c>
      <c r="B451">
        <v>128</v>
      </c>
      <c r="C451">
        <v>128</v>
      </c>
      <c r="D451">
        <v>9307</v>
      </c>
      <c r="E451">
        <v>911</v>
      </c>
    </row>
    <row r="452" spans="1:5">
      <c r="A452" t="s">
        <v>5</v>
      </c>
      <c r="B452">
        <v>128</v>
      </c>
      <c r="C452">
        <v>128</v>
      </c>
      <c r="D452">
        <v>10349</v>
      </c>
      <c r="E452">
        <v>900</v>
      </c>
    </row>
    <row r="453" spans="1:5">
      <c r="A453" t="s">
        <v>5</v>
      </c>
      <c r="B453">
        <v>128</v>
      </c>
      <c r="C453">
        <v>128</v>
      </c>
      <c r="D453">
        <v>9831</v>
      </c>
      <c r="E453">
        <v>917</v>
      </c>
    </row>
    <row r="454" spans="1:5">
      <c r="A454" t="s">
        <v>5</v>
      </c>
      <c r="B454">
        <v>128</v>
      </c>
      <c r="C454">
        <v>128</v>
      </c>
      <c r="D454">
        <v>9275</v>
      </c>
      <c r="E454">
        <v>905</v>
      </c>
    </row>
    <row r="455" spans="1:5">
      <c r="A455" t="s">
        <v>5</v>
      </c>
      <c r="B455">
        <v>128</v>
      </c>
      <c r="C455">
        <v>128</v>
      </c>
      <c r="D455">
        <v>10161</v>
      </c>
      <c r="E455">
        <v>904</v>
      </c>
    </row>
    <row r="456" spans="1:5">
      <c r="A456" t="s">
        <v>5</v>
      </c>
      <c r="B456">
        <v>128</v>
      </c>
      <c r="C456">
        <v>128</v>
      </c>
      <c r="D456">
        <v>8788</v>
      </c>
      <c r="E456">
        <v>909</v>
      </c>
    </row>
    <row r="457" spans="1:5">
      <c r="A457" t="s">
        <v>5</v>
      </c>
      <c r="B457">
        <v>128</v>
      </c>
      <c r="C457">
        <v>128</v>
      </c>
      <c r="D457">
        <v>9711</v>
      </c>
      <c r="E457">
        <v>879</v>
      </c>
    </row>
    <row r="458" spans="1:5">
      <c r="A458" t="s">
        <v>5</v>
      </c>
      <c r="B458">
        <v>128</v>
      </c>
      <c r="C458">
        <v>128</v>
      </c>
      <c r="D458">
        <v>9650</v>
      </c>
      <c r="E458">
        <v>902</v>
      </c>
    </row>
    <row r="459" spans="1:5">
      <c r="A459" t="s">
        <v>5</v>
      </c>
      <c r="B459">
        <v>128</v>
      </c>
      <c r="C459">
        <v>128</v>
      </c>
      <c r="D459">
        <v>9336</v>
      </c>
      <c r="E459">
        <v>920</v>
      </c>
    </row>
    <row r="460" spans="1:5">
      <c r="A460" t="s">
        <v>5</v>
      </c>
      <c r="B460">
        <v>128</v>
      </c>
      <c r="C460">
        <v>128</v>
      </c>
      <c r="D460">
        <v>9576</v>
      </c>
      <c r="E460">
        <v>909</v>
      </c>
    </row>
    <row r="461" spans="1:5">
      <c r="A461" t="s">
        <v>5</v>
      </c>
      <c r="B461">
        <v>128</v>
      </c>
      <c r="C461">
        <v>128</v>
      </c>
      <c r="D461">
        <v>8959</v>
      </c>
      <c r="E461">
        <v>913</v>
      </c>
    </row>
    <row r="462" spans="1:5">
      <c r="A462" t="s">
        <v>5</v>
      </c>
      <c r="B462">
        <v>128</v>
      </c>
      <c r="C462">
        <v>128</v>
      </c>
      <c r="D462">
        <v>9683</v>
      </c>
      <c r="E462">
        <v>908</v>
      </c>
    </row>
    <row r="463" spans="1:5">
      <c r="A463" t="s">
        <v>5</v>
      </c>
      <c r="B463">
        <v>128</v>
      </c>
      <c r="C463">
        <v>128</v>
      </c>
      <c r="D463">
        <v>9851</v>
      </c>
      <c r="E463">
        <v>912</v>
      </c>
    </row>
    <row r="464" spans="1:5">
      <c r="A464" t="s">
        <v>5</v>
      </c>
      <c r="B464">
        <v>128</v>
      </c>
      <c r="C464">
        <v>128</v>
      </c>
      <c r="D464">
        <v>9879</v>
      </c>
      <c r="E464">
        <v>894</v>
      </c>
    </row>
    <row r="465" spans="1:4">
      <c r="A465" t="s">
        <v>5</v>
      </c>
      <c r="B465">
        <v>128</v>
      </c>
      <c r="C465">
        <v>128</v>
      </c>
      <c r="D465">
        <v>9330</v>
      </c>
    </row>
    <row r="466" spans="1:4">
      <c r="A466" t="s">
        <v>5</v>
      </c>
      <c r="B466">
        <v>128</v>
      </c>
      <c r="C466">
        <v>128</v>
      </c>
      <c r="D466">
        <v>9532</v>
      </c>
    </row>
    <row r="467" spans="1:4">
      <c r="A467" t="s">
        <v>5</v>
      </c>
      <c r="B467">
        <v>128</v>
      </c>
      <c r="C467">
        <v>128</v>
      </c>
      <c r="D467">
        <v>9239</v>
      </c>
    </row>
    <row r="468" spans="1:4">
      <c r="A468" t="s">
        <v>5</v>
      </c>
      <c r="B468">
        <v>128</v>
      </c>
      <c r="C468">
        <v>128</v>
      </c>
      <c r="D468">
        <v>9854</v>
      </c>
    </row>
    <row r="469" spans="1:4">
      <c r="A469" t="s">
        <v>5</v>
      </c>
      <c r="B469">
        <v>128</v>
      </c>
      <c r="C469">
        <v>128</v>
      </c>
      <c r="D469">
        <v>9163</v>
      </c>
    </row>
    <row r="470" spans="1:4">
      <c r="A470" t="s">
        <v>5</v>
      </c>
      <c r="B470">
        <v>128</v>
      </c>
      <c r="C470">
        <v>128</v>
      </c>
      <c r="D470">
        <v>9589</v>
      </c>
    </row>
    <row r="471" spans="1:4">
      <c r="A471" t="s">
        <v>5</v>
      </c>
      <c r="B471">
        <v>128</v>
      </c>
      <c r="C471">
        <v>128</v>
      </c>
      <c r="D471">
        <v>8514</v>
      </c>
    </row>
    <row r="472" spans="1:4">
      <c r="A472" t="s">
        <v>5</v>
      </c>
      <c r="B472">
        <v>128</v>
      </c>
      <c r="C472">
        <v>128</v>
      </c>
      <c r="D472">
        <v>9694</v>
      </c>
    </row>
    <row r="473" spans="1:4">
      <c r="A473" t="s">
        <v>5</v>
      </c>
      <c r="B473">
        <v>128</v>
      </c>
      <c r="C473">
        <v>128</v>
      </c>
      <c r="D473">
        <v>9188</v>
      </c>
    </row>
    <row r="474" spans="1:4">
      <c r="A474" t="s">
        <v>5</v>
      </c>
      <c r="B474">
        <v>128</v>
      </c>
      <c r="C474">
        <v>128</v>
      </c>
      <c r="D474">
        <v>8845</v>
      </c>
    </row>
    <row r="475" spans="1:4">
      <c r="A475" t="s">
        <v>5</v>
      </c>
      <c r="B475">
        <v>128</v>
      </c>
      <c r="C475">
        <v>128</v>
      </c>
      <c r="D475">
        <v>10001</v>
      </c>
    </row>
    <row r="476" spans="1:4">
      <c r="A476" t="s">
        <v>5</v>
      </c>
      <c r="B476">
        <v>128</v>
      </c>
      <c r="C476">
        <v>128</v>
      </c>
      <c r="D476">
        <v>10215</v>
      </c>
    </row>
    <row r="477" spans="1:4">
      <c r="A477" t="s">
        <v>5</v>
      </c>
      <c r="B477">
        <v>128</v>
      </c>
      <c r="C477">
        <v>128</v>
      </c>
      <c r="D477">
        <v>9344</v>
      </c>
    </row>
    <row r="478" spans="1:4">
      <c r="A478" t="s">
        <v>5</v>
      </c>
      <c r="B478">
        <v>128</v>
      </c>
      <c r="C478">
        <v>128</v>
      </c>
      <c r="D478">
        <v>9092</v>
      </c>
    </row>
    <row r="479" spans="1:4">
      <c r="A479" t="s">
        <v>5</v>
      </c>
      <c r="B479">
        <v>128</v>
      </c>
      <c r="C479">
        <v>128</v>
      </c>
      <c r="D479">
        <v>8907</v>
      </c>
    </row>
    <row r="480" spans="1:4">
      <c r="A480" t="s">
        <v>5</v>
      </c>
      <c r="B480">
        <v>128</v>
      </c>
      <c r="C480">
        <v>128</v>
      </c>
      <c r="D480">
        <v>8477</v>
      </c>
    </row>
    <row r="481" spans="1:4">
      <c r="A481" t="s">
        <v>5</v>
      </c>
      <c r="B481">
        <v>128</v>
      </c>
      <c r="C481">
        <v>128</v>
      </c>
      <c r="D481">
        <v>8508</v>
      </c>
    </row>
    <row r="482" spans="1:4">
      <c r="A482" t="s">
        <v>5</v>
      </c>
      <c r="B482">
        <v>128</v>
      </c>
      <c r="C482">
        <v>128</v>
      </c>
      <c r="D482">
        <v>8891</v>
      </c>
    </row>
    <row r="483" spans="1:4">
      <c r="A483" t="s">
        <v>5</v>
      </c>
      <c r="B483">
        <v>128</v>
      </c>
      <c r="C483">
        <v>128</v>
      </c>
      <c r="D483">
        <v>9837</v>
      </c>
    </row>
    <row r="484" spans="1:4">
      <c r="A484" t="s">
        <v>5</v>
      </c>
      <c r="B484">
        <v>128</v>
      </c>
      <c r="C484">
        <v>128</v>
      </c>
      <c r="D484">
        <v>8863</v>
      </c>
    </row>
    <row r="485" spans="1:4">
      <c r="A485" t="s">
        <v>5</v>
      </c>
      <c r="B485">
        <v>128</v>
      </c>
      <c r="C485">
        <v>128</v>
      </c>
      <c r="D485">
        <v>9709</v>
      </c>
    </row>
    <row r="486" spans="1:4">
      <c r="A486" t="s">
        <v>5</v>
      </c>
      <c r="B486">
        <v>128</v>
      </c>
      <c r="C486">
        <v>128</v>
      </c>
      <c r="D486">
        <v>9498</v>
      </c>
    </row>
    <row r="487" spans="1:4">
      <c r="A487" t="s">
        <v>5</v>
      </c>
      <c r="B487">
        <v>128</v>
      </c>
      <c r="C487">
        <v>128</v>
      </c>
      <c r="D487">
        <v>10373</v>
      </c>
    </row>
    <row r="488" spans="1:4">
      <c r="A488" t="s">
        <v>5</v>
      </c>
      <c r="B488">
        <v>128</v>
      </c>
      <c r="C488">
        <v>128</v>
      </c>
      <c r="D488">
        <v>8987</v>
      </c>
    </row>
    <row r="489" spans="1:4">
      <c r="A489" t="s">
        <v>5</v>
      </c>
      <c r="B489">
        <v>128</v>
      </c>
      <c r="C489">
        <v>128</v>
      </c>
      <c r="D489">
        <v>9593</v>
      </c>
    </row>
    <row r="490" spans="1:4">
      <c r="A490" t="s">
        <v>5</v>
      </c>
      <c r="B490">
        <v>128</v>
      </c>
      <c r="C490">
        <v>128</v>
      </c>
      <c r="D490">
        <v>10210</v>
      </c>
    </row>
    <row r="491" spans="1:4">
      <c r="A491" t="s">
        <v>5</v>
      </c>
      <c r="B491">
        <v>128</v>
      </c>
      <c r="C491">
        <v>128</v>
      </c>
      <c r="D491">
        <v>9037</v>
      </c>
    </row>
    <row r="492" spans="1:4">
      <c r="A492" t="s">
        <v>5</v>
      </c>
      <c r="B492">
        <v>128</v>
      </c>
      <c r="C492">
        <v>128</v>
      </c>
      <c r="D492">
        <v>9349</v>
      </c>
    </row>
    <row r="493" spans="1:4">
      <c r="A493" t="s">
        <v>5</v>
      </c>
      <c r="B493">
        <v>128</v>
      </c>
      <c r="C493">
        <v>128</v>
      </c>
      <c r="D493">
        <v>9723</v>
      </c>
    </row>
    <row r="494" spans="1:4">
      <c r="A494" t="s">
        <v>5</v>
      </c>
      <c r="B494">
        <v>128</v>
      </c>
      <c r="C494">
        <v>128</v>
      </c>
      <c r="D494">
        <v>9354</v>
      </c>
    </row>
    <row r="495" spans="1:4">
      <c r="A495" t="s">
        <v>5</v>
      </c>
      <c r="B495">
        <v>128</v>
      </c>
      <c r="C495">
        <v>128</v>
      </c>
      <c r="D495">
        <v>9584</v>
      </c>
    </row>
    <row r="496" spans="1:4">
      <c r="A496" t="s">
        <v>5</v>
      </c>
      <c r="B496">
        <v>128</v>
      </c>
      <c r="C496">
        <v>128</v>
      </c>
      <c r="D496">
        <v>8788</v>
      </c>
    </row>
    <row r="497" spans="1:4">
      <c r="A497" t="s">
        <v>5</v>
      </c>
      <c r="B497">
        <v>128</v>
      </c>
      <c r="C497">
        <v>128</v>
      </c>
      <c r="D497">
        <v>9356</v>
      </c>
    </row>
    <row r="498" spans="1:4">
      <c r="A498" t="s">
        <v>5</v>
      </c>
      <c r="B498">
        <v>128</v>
      </c>
      <c r="C498">
        <v>128</v>
      </c>
      <c r="D498">
        <v>9558</v>
      </c>
    </row>
    <row r="499" spans="1:4">
      <c r="A499" t="s">
        <v>5</v>
      </c>
      <c r="B499">
        <v>128</v>
      </c>
      <c r="C499">
        <v>128</v>
      </c>
      <c r="D499">
        <v>9777</v>
      </c>
    </row>
    <row r="500" spans="1:4">
      <c r="A500" t="s">
        <v>5</v>
      </c>
      <c r="B500">
        <v>128</v>
      </c>
      <c r="C500">
        <v>128</v>
      </c>
      <c r="D500">
        <v>8975</v>
      </c>
    </row>
    <row r="501" spans="1:4">
      <c r="A501" t="s">
        <v>5</v>
      </c>
      <c r="B501">
        <v>128</v>
      </c>
      <c r="C501">
        <v>128</v>
      </c>
      <c r="D501">
        <v>8935</v>
      </c>
    </row>
    <row r="502" spans="1:4">
      <c r="A502" t="s">
        <v>5</v>
      </c>
      <c r="B502">
        <v>128</v>
      </c>
      <c r="C502">
        <v>128</v>
      </c>
      <c r="D502">
        <v>9642</v>
      </c>
    </row>
    <row r="503" spans="1:4">
      <c r="A503" t="s">
        <v>5</v>
      </c>
      <c r="B503">
        <v>128</v>
      </c>
      <c r="C503">
        <v>128</v>
      </c>
      <c r="D503">
        <v>10460</v>
      </c>
    </row>
    <row r="504" spans="1:4">
      <c r="A504" t="s">
        <v>5</v>
      </c>
      <c r="B504">
        <v>128</v>
      </c>
      <c r="C504">
        <v>128</v>
      </c>
      <c r="D504">
        <v>8965</v>
      </c>
    </row>
    <row r="505" spans="1:4">
      <c r="A505" t="s">
        <v>5</v>
      </c>
      <c r="B505">
        <v>128</v>
      </c>
      <c r="C505">
        <v>128</v>
      </c>
      <c r="D505">
        <v>8971</v>
      </c>
    </row>
    <row r="506" spans="1:4">
      <c r="A506" t="s">
        <v>5</v>
      </c>
      <c r="B506">
        <v>128</v>
      </c>
      <c r="C506">
        <v>128</v>
      </c>
      <c r="D506">
        <v>9750</v>
      </c>
    </row>
    <row r="507" spans="1:4">
      <c r="A507" t="s">
        <v>5</v>
      </c>
      <c r="B507">
        <v>128</v>
      </c>
      <c r="C507">
        <v>128</v>
      </c>
      <c r="D507">
        <v>8627</v>
      </c>
    </row>
    <row r="508" spans="1:4">
      <c r="A508" t="s">
        <v>5</v>
      </c>
      <c r="B508">
        <v>128</v>
      </c>
      <c r="C508">
        <v>128</v>
      </c>
      <c r="D508">
        <v>9536</v>
      </c>
    </row>
    <row r="509" spans="1:4">
      <c r="A509" t="s">
        <v>5</v>
      </c>
      <c r="B509">
        <v>128</v>
      </c>
      <c r="C509">
        <v>128</v>
      </c>
      <c r="D509">
        <v>9085</v>
      </c>
    </row>
    <row r="510" spans="1:4">
      <c r="A510" t="s">
        <v>5</v>
      </c>
      <c r="B510">
        <v>128</v>
      </c>
      <c r="C510">
        <v>128</v>
      </c>
      <c r="D510">
        <v>9862</v>
      </c>
    </row>
    <row r="511" spans="1:4">
      <c r="A511" t="s">
        <v>5</v>
      </c>
      <c r="B511">
        <v>128</v>
      </c>
      <c r="C511">
        <v>128</v>
      </c>
      <c r="D511">
        <v>9381</v>
      </c>
    </row>
    <row r="512" spans="1:4">
      <c r="A512" t="s">
        <v>5</v>
      </c>
      <c r="B512">
        <v>128</v>
      </c>
      <c r="C512">
        <v>128</v>
      </c>
      <c r="D512">
        <v>10389</v>
      </c>
    </row>
    <row r="513" spans="1:4">
      <c r="A513" t="s">
        <v>5</v>
      </c>
      <c r="B513">
        <v>128</v>
      </c>
      <c r="C513">
        <v>128</v>
      </c>
      <c r="D513">
        <v>8606</v>
      </c>
    </row>
    <row r="514" spans="1:4">
      <c r="A514" t="s">
        <v>5</v>
      </c>
      <c r="B514">
        <v>128</v>
      </c>
      <c r="C514">
        <v>128</v>
      </c>
      <c r="D514">
        <v>10203</v>
      </c>
    </row>
    <row r="515" spans="1:4">
      <c r="A515" t="s">
        <v>5</v>
      </c>
      <c r="B515">
        <v>128</v>
      </c>
      <c r="C515">
        <v>128</v>
      </c>
      <c r="D515">
        <v>9144</v>
      </c>
    </row>
    <row r="516" spans="1:4">
      <c r="A516" t="s">
        <v>5</v>
      </c>
      <c r="B516">
        <v>128</v>
      </c>
      <c r="C516">
        <v>128</v>
      </c>
      <c r="D516">
        <v>9245</v>
      </c>
    </row>
    <row r="517" spans="1:4">
      <c r="A517" t="s">
        <v>5</v>
      </c>
      <c r="B517">
        <v>128</v>
      </c>
      <c r="C517">
        <v>128</v>
      </c>
      <c r="D517">
        <v>9503</v>
      </c>
    </row>
    <row r="518" spans="1:4">
      <c r="A518" t="s">
        <v>5</v>
      </c>
      <c r="B518">
        <v>128</v>
      </c>
      <c r="C518">
        <v>128</v>
      </c>
      <c r="D518">
        <v>9541</v>
      </c>
    </row>
    <row r="519" spans="1:4">
      <c r="A519" t="s">
        <v>5</v>
      </c>
      <c r="B519">
        <v>128</v>
      </c>
      <c r="C519">
        <v>128</v>
      </c>
      <c r="D519">
        <v>9924</v>
      </c>
    </row>
    <row r="520" spans="1:4">
      <c r="A520" t="s">
        <v>5</v>
      </c>
      <c r="B520">
        <v>128</v>
      </c>
      <c r="C520">
        <v>128</v>
      </c>
      <c r="D520">
        <v>9213</v>
      </c>
    </row>
    <row r="521" spans="1:4">
      <c r="A521" t="s">
        <v>5</v>
      </c>
      <c r="B521">
        <v>128</v>
      </c>
      <c r="C521">
        <v>128</v>
      </c>
      <c r="D521">
        <v>9569</v>
      </c>
    </row>
    <row r="522" spans="1:4">
      <c r="A522" t="s">
        <v>5</v>
      </c>
      <c r="B522">
        <v>128</v>
      </c>
      <c r="C522">
        <v>128</v>
      </c>
      <c r="D522">
        <v>9582</v>
      </c>
    </row>
    <row r="523" spans="1:4">
      <c r="A523" t="s">
        <v>5</v>
      </c>
      <c r="B523">
        <v>128</v>
      </c>
      <c r="C523">
        <v>128</v>
      </c>
      <c r="D523">
        <v>9405</v>
      </c>
    </row>
    <row r="524" spans="1:4">
      <c r="A524" t="s">
        <v>5</v>
      </c>
      <c r="B524">
        <v>128</v>
      </c>
      <c r="C524">
        <v>128</v>
      </c>
      <c r="D524">
        <v>8685</v>
      </c>
    </row>
    <row r="525" spans="1:4">
      <c r="A525" t="s">
        <v>5</v>
      </c>
      <c r="B525">
        <v>128</v>
      </c>
      <c r="C525">
        <v>128</v>
      </c>
      <c r="D525">
        <v>9698</v>
      </c>
    </row>
    <row r="526" spans="1:4">
      <c r="A526" t="s">
        <v>5</v>
      </c>
      <c r="B526">
        <v>128</v>
      </c>
      <c r="C526">
        <v>128</v>
      </c>
      <c r="D526">
        <v>9292</v>
      </c>
    </row>
    <row r="527" spans="1:4">
      <c r="A527" t="s">
        <v>5</v>
      </c>
      <c r="B527">
        <v>128</v>
      </c>
      <c r="C527">
        <v>128</v>
      </c>
      <c r="D527">
        <v>9800</v>
      </c>
    </row>
    <row r="528" spans="1:4">
      <c r="A528" t="s">
        <v>5</v>
      </c>
      <c r="B528">
        <v>128</v>
      </c>
      <c r="C528">
        <v>128</v>
      </c>
      <c r="D528">
        <v>8889</v>
      </c>
    </row>
    <row r="529" spans="1:4">
      <c r="A529" t="s">
        <v>5</v>
      </c>
      <c r="B529">
        <v>128</v>
      </c>
      <c r="C529">
        <v>128</v>
      </c>
      <c r="D529">
        <v>9372</v>
      </c>
    </row>
    <row r="530" spans="1:4">
      <c r="A530" t="s">
        <v>5</v>
      </c>
      <c r="B530">
        <v>128</v>
      </c>
      <c r="C530">
        <v>128</v>
      </c>
      <c r="D530">
        <v>9239</v>
      </c>
    </row>
    <row r="531" spans="1:4">
      <c r="A531" t="s">
        <v>5</v>
      </c>
      <c r="B531">
        <v>128</v>
      </c>
      <c r="C531">
        <v>128</v>
      </c>
      <c r="D531">
        <v>8819</v>
      </c>
    </row>
    <row r="532" spans="1:4">
      <c r="A532" t="s">
        <v>5</v>
      </c>
      <c r="B532">
        <v>128</v>
      </c>
      <c r="C532">
        <v>128</v>
      </c>
      <c r="D532">
        <v>9520</v>
      </c>
    </row>
    <row r="533" spans="1:4">
      <c r="A533" t="s">
        <v>5</v>
      </c>
      <c r="B533">
        <v>128</v>
      </c>
      <c r="C533">
        <v>128</v>
      </c>
      <c r="D533">
        <v>9630</v>
      </c>
    </row>
    <row r="534" spans="1:4">
      <c r="A534" t="s">
        <v>5</v>
      </c>
      <c r="B534">
        <v>128</v>
      </c>
      <c r="C534">
        <v>128</v>
      </c>
      <c r="D534">
        <v>9871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opLeftCell="A2" workbookViewId="0">
      <selection activeCell="F15" sqref="F15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</row>
    <row r="2" spans="1:5">
      <c r="A2" t="s">
        <v>6</v>
      </c>
      <c r="B2">
        <v>12</v>
      </c>
      <c r="C2">
        <v>2</v>
      </c>
      <c r="D2">
        <v>103</v>
      </c>
      <c r="E2">
        <f>520</f>
        <v>520</v>
      </c>
    </row>
    <row r="3" spans="1:5">
      <c r="A3" t="s">
        <v>6</v>
      </c>
      <c r="B3">
        <v>12</v>
      </c>
      <c r="C3">
        <v>2</v>
      </c>
      <c r="D3">
        <v>66</v>
      </c>
      <c r="E3">
        <v>518</v>
      </c>
    </row>
    <row r="4" spans="1:5">
      <c r="A4" t="s">
        <v>6</v>
      </c>
      <c r="B4">
        <v>12</v>
      </c>
      <c r="C4">
        <v>2</v>
      </c>
      <c r="D4">
        <v>79</v>
      </c>
      <c r="E4">
        <v>519</v>
      </c>
    </row>
    <row r="5" spans="1:5">
      <c r="A5" t="s">
        <v>6</v>
      </c>
      <c r="B5">
        <v>12</v>
      </c>
      <c r="C5">
        <v>2</v>
      </c>
      <c r="D5">
        <v>109</v>
      </c>
      <c r="E5">
        <f>520</f>
        <v>520</v>
      </c>
    </row>
    <row r="6" spans="1:5">
      <c r="A6" t="s">
        <v>6</v>
      </c>
      <c r="B6">
        <v>12</v>
      </c>
      <c r="C6">
        <v>2</v>
      </c>
      <c r="D6">
        <v>113</v>
      </c>
      <c r="E6">
        <f>520</f>
        <v>520</v>
      </c>
    </row>
    <row r="7" spans="1:5">
      <c r="A7" t="s">
        <v>6</v>
      </c>
      <c r="B7">
        <v>12</v>
      </c>
      <c r="C7">
        <v>2</v>
      </c>
      <c r="D7">
        <v>119</v>
      </c>
      <c r="E7">
        <f>520</f>
        <v>520</v>
      </c>
    </row>
    <row r="8" spans="1:5">
      <c r="A8" t="s">
        <v>6</v>
      </c>
      <c r="B8">
        <v>12</v>
      </c>
      <c r="C8">
        <v>2</v>
      </c>
      <c r="D8">
        <v>73</v>
      </c>
      <c r="E8">
        <v>519</v>
      </c>
    </row>
    <row r="9" spans="1:5">
      <c r="A9" t="s">
        <v>6</v>
      </c>
      <c r="B9">
        <v>12</v>
      </c>
      <c r="C9">
        <v>2</v>
      </c>
      <c r="D9">
        <v>99</v>
      </c>
      <c r="E9">
        <v>518</v>
      </c>
    </row>
    <row r="10" spans="1:5">
      <c r="A10" t="s">
        <v>6</v>
      </c>
      <c r="B10">
        <v>12</v>
      </c>
      <c r="C10">
        <v>4</v>
      </c>
      <c r="D10">
        <v>125</v>
      </c>
      <c r="E10">
        <v>523</v>
      </c>
    </row>
    <row r="11" spans="1:5">
      <c r="A11" t="s">
        <v>6</v>
      </c>
      <c r="B11">
        <v>12</v>
      </c>
      <c r="C11">
        <v>4</v>
      </c>
      <c r="D11">
        <v>140</v>
      </c>
      <c r="E11">
        <v>525</v>
      </c>
    </row>
    <row r="12" spans="1:5">
      <c r="A12" t="s">
        <v>6</v>
      </c>
      <c r="B12">
        <v>12</v>
      </c>
      <c r="C12">
        <v>4</v>
      </c>
      <c r="D12">
        <v>111</v>
      </c>
      <c r="E12">
        <v>529</v>
      </c>
    </row>
    <row r="13" spans="1:5">
      <c r="A13" t="s">
        <v>6</v>
      </c>
      <c r="B13">
        <v>12</v>
      </c>
      <c r="C13">
        <v>4</v>
      </c>
      <c r="D13">
        <v>143</v>
      </c>
      <c r="E13">
        <v>525</v>
      </c>
    </row>
    <row r="14" spans="1:5">
      <c r="A14" t="s">
        <v>6</v>
      </c>
      <c r="B14">
        <v>12</v>
      </c>
      <c r="C14">
        <v>4</v>
      </c>
      <c r="D14">
        <v>130</v>
      </c>
      <c r="E14">
        <v>525</v>
      </c>
    </row>
    <row r="15" spans="1:5">
      <c r="A15" t="s">
        <v>6</v>
      </c>
      <c r="B15">
        <v>12</v>
      </c>
      <c r="C15">
        <v>4</v>
      </c>
      <c r="D15">
        <v>134</v>
      </c>
      <c r="E15">
        <v>524</v>
      </c>
    </row>
    <row r="16" spans="1:5">
      <c r="A16" t="s">
        <v>6</v>
      </c>
      <c r="B16">
        <v>12</v>
      </c>
      <c r="C16">
        <v>4</v>
      </c>
      <c r="D16">
        <v>116</v>
      </c>
      <c r="E16">
        <v>526</v>
      </c>
    </row>
    <row r="17" spans="1:5">
      <c r="A17" t="s">
        <v>6</v>
      </c>
      <c r="B17">
        <v>12</v>
      </c>
      <c r="C17">
        <v>4</v>
      </c>
      <c r="D17">
        <v>158</v>
      </c>
      <c r="E17">
        <v>524</v>
      </c>
    </row>
    <row r="18" spans="1:5">
      <c r="A18" t="s">
        <v>6</v>
      </c>
      <c r="B18">
        <v>12</v>
      </c>
      <c r="C18">
        <v>4</v>
      </c>
      <c r="D18">
        <v>130</v>
      </c>
      <c r="E18">
        <v>531</v>
      </c>
    </row>
    <row r="19" spans="1:5">
      <c r="A19" t="s">
        <v>6</v>
      </c>
      <c r="B19">
        <v>12</v>
      </c>
      <c r="C19">
        <v>4</v>
      </c>
      <c r="D19">
        <v>137</v>
      </c>
      <c r="E19">
        <v>526</v>
      </c>
    </row>
    <row r="20" spans="1:5">
      <c r="A20" t="s">
        <v>6</v>
      </c>
      <c r="B20">
        <v>12</v>
      </c>
      <c r="C20">
        <v>4</v>
      </c>
      <c r="D20">
        <v>123</v>
      </c>
      <c r="E20">
        <v>525</v>
      </c>
    </row>
    <row r="21" spans="1:5">
      <c r="A21" t="s">
        <v>6</v>
      </c>
      <c r="B21">
        <v>12</v>
      </c>
      <c r="C21">
        <v>4</v>
      </c>
      <c r="D21">
        <v>140</v>
      </c>
      <c r="E21">
        <v>525</v>
      </c>
    </row>
    <row r="22" spans="1:5">
      <c r="A22" t="s">
        <v>6</v>
      </c>
      <c r="B22">
        <v>12</v>
      </c>
      <c r="C22">
        <v>8</v>
      </c>
      <c r="D22" s="2">
        <v>250</v>
      </c>
      <c r="E22">
        <v>552</v>
      </c>
    </row>
    <row r="23" spans="1:5">
      <c r="A23" t="s">
        <v>6</v>
      </c>
      <c r="B23">
        <v>12</v>
      </c>
      <c r="C23">
        <v>8</v>
      </c>
      <c r="D23" s="2">
        <v>230</v>
      </c>
      <c r="E23">
        <v>556</v>
      </c>
    </row>
    <row r="24" spans="1:5">
      <c r="A24" t="s">
        <v>6</v>
      </c>
      <c r="B24">
        <v>12</v>
      </c>
      <c r="C24">
        <v>8</v>
      </c>
      <c r="D24" s="2">
        <v>228</v>
      </c>
      <c r="E24">
        <v>539</v>
      </c>
    </row>
    <row r="25" spans="1:5">
      <c r="A25" t="s">
        <v>6</v>
      </c>
      <c r="B25">
        <v>12</v>
      </c>
      <c r="C25">
        <v>8</v>
      </c>
      <c r="D25" s="2">
        <v>217</v>
      </c>
      <c r="E25">
        <v>537</v>
      </c>
    </row>
    <row r="26" spans="1:5">
      <c r="A26" t="s">
        <v>6</v>
      </c>
      <c r="B26">
        <v>12</v>
      </c>
      <c r="C26">
        <v>8</v>
      </c>
      <c r="D26" s="2">
        <v>244</v>
      </c>
      <c r="E26">
        <v>536</v>
      </c>
    </row>
    <row r="27" spans="1:5">
      <c r="A27" t="s">
        <v>6</v>
      </c>
      <c r="B27">
        <v>12</v>
      </c>
      <c r="C27">
        <v>8</v>
      </c>
      <c r="D27" s="2">
        <v>232</v>
      </c>
      <c r="E27">
        <v>554</v>
      </c>
    </row>
    <row r="28" spans="1:5">
      <c r="A28" t="s">
        <v>6</v>
      </c>
      <c r="B28">
        <v>12</v>
      </c>
      <c r="C28">
        <v>8</v>
      </c>
      <c r="D28" s="2">
        <v>246</v>
      </c>
      <c r="E28">
        <v>537</v>
      </c>
    </row>
    <row r="29" spans="1:5">
      <c r="A29" t="s">
        <v>6</v>
      </c>
      <c r="B29">
        <v>12</v>
      </c>
      <c r="C29">
        <v>8</v>
      </c>
      <c r="D29" s="2">
        <v>240</v>
      </c>
      <c r="E29">
        <v>535</v>
      </c>
    </row>
    <row r="30" spans="1:5">
      <c r="A30" t="s">
        <v>6</v>
      </c>
      <c r="B30">
        <v>12</v>
      </c>
      <c r="C30">
        <v>8</v>
      </c>
      <c r="D30" s="2">
        <v>558</v>
      </c>
      <c r="E30">
        <v>556</v>
      </c>
    </row>
    <row r="31" spans="1:5">
      <c r="A31" t="s">
        <v>6</v>
      </c>
      <c r="B31">
        <v>12</v>
      </c>
      <c r="C31">
        <v>8</v>
      </c>
      <c r="D31" s="2">
        <v>549</v>
      </c>
      <c r="E31">
        <v>547</v>
      </c>
    </row>
    <row r="32" spans="1:5">
      <c r="A32" t="s">
        <v>6</v>
      </c>
      <c r="B32">
        <v>12</v>
      </c>
      <c r="C32">
        <v>8</v>
      </c>
      <c r="D32" s="2">
        <v>511</v>
      </c>
      <c r="E32">
        <v>541</v>
      </c>
    </row>
    <row r="33" spans="1:5">
      <c r="A33" t="s">
        <v>6</v>
      </c>
      <c r="B33">
        <v>12</v>
      </c>
      <c r="C33">
        <v>8</v>
      </c>
      <c r="D33" s="2">
        <v>551</v>
      </c>
      <c r="E33">
        <v>551</v>
      </c>
    </row>
    <row r="34" spans="1:5">
      <c r="A34" t="s">
        <v>6</v>
      </c>
      <c r="B34">
        <v>12</v>
      </c>
      <c r="C34">
        <v>8</v>
      </c>
      <c r="D34" s="2">
        <v>543</v>
      </c>
      <c r="E34">
        <v>541</v>
      </c>
    </row>
    <row r="35" spans="1:5">
      <c r="A35" t="s">
        <v>6</v>
      </c>
      <c r="B35">
        <v>12</v>
      </c>
      <c r="C35">
        <v>8</v>
      </c>
      <c r="D35" s="2">
        <v>546</v>
      </c>
      <c r="E35">
        <v>540</v>
      </c>
    </row>
    <row r="36" spans="1:5">
      <c r="A36" t="s">
        <v>6</v>
      </c>
      <c r="B36">
        <v>12</v>
      </c>
      <c r="C36">
        <v>8</v>
      </c>
      <c r="D36" s="2">
        <v>548</v>
      </c>
      <c r="E36">
        <v>548</v>
      </c>
    </row>
    <row r="37" spans="1:5">
      <c r="A37" t="s">
        <v>6</v>
      </c>
      <c r="B37">
        <v>12</v>
      </c>
      <c r="C37">
        <v>8</v>
      </c>
      <c r="D37" s="2">
        <v>548</v>
      </c>
      <c r="E37">
        <v>546</v>
      </c>
    </row>
    <row r="38" spans="1:5">
      <c r="A38" t="s">
        <v>6</v>
      </c>
      <c r="B38">
        <v>12</v>
      </c>
      <c r="C38">
        <v>8</v>
      </c>
      <c r="D38" s="2">
        <v>246</v>
      </c>
      <c r="E38">
        <v>537</v>
      </c>
    </row>
    <row r="39" spans="1:5">
      <c r="A39" t="s">
        <v>6</v>
      </c>
      <c r="B39">
        <v>12</v>
      </c>
      <c r="C39">
        <v>8</v>
      </c>
      <c r="D39" s="2">
        <v>241</v>
      </c>
      <c r="E39">
        <v>536</v>
      </c>
    </row>
    <row r="40" spans="1:5">
      <c r="A40" t="s">
        <v>6</v>
      </c>
      <c r="B40">
        <v>12</v>
      </c>
      <c r="C40">
        <v>8</v>
      </c>
      <c r="D40" s="2">
        <v>191</v>
      </c>
      <c r="E40">
        <v>536</v>
      </c>
    </row>
    <row r="41" spans="1:5">
      <c r="A41" t="s">
        <v>6</v>
      </c>
      <c r="B41">
        <v>12</v>
      </c>
      <c r="C41">
        <v>8</v>
      </c>
      <c r="D41" s="2">
        <v>212</v>
      </c>
      <c r="E41">
        <v>536</v>
      </c>
    </row>
    <row r="42" spans="1:5">
      <c r="A42" t="s">
        <v>6</v>
      </c>
      <c r="B42">
        <v>12</v>
      </c>
      <c r="C42">
        <v>8</v>
      </c>
      <c r="D42" s="2">
        <v>238</v>
      </c>
      <c r="E42">
        <v>541</v>
      </c>
    </row>
    <row r="43" spans="1:5">
      <c r="A43" t="s">
        <v>6</v>
      </c>
      <c r="B43">
        <v>12</v>
      </c>
      <c r="C43">
        <v>8</v>
      </c>
      <c r="D43" s="2">
        <v>216</v>
      </c>
      <c r="E43">
        <v>536</v>
      </c>
    </row>
    <row r="44" spans="1:5">
      <c r="A44" t="s">
        <v>6</v>
      </c>
      <c r="B44">
        <v>12</v>
      </c>
      <c r="C44">
        <v>8</v>
      </c>
      <c r="D44" s="2">
        <v>234</v>
      </c>
      <c r="E44">
        <v>544</v>
      </c>
    </row>
    <row r="45" spans="1:5">
      <c r="A45" t="s">
        <v>6</v>
      </c>
      <c r="B45">
        <v>12</v>
      </c>
      <c r="C45">
        <v>8</v>
      </c>
      <c r="D45" s="2">
        <v>244</v>
      </c>
      <c r="E45">
        <v>536</v>
      </c>
    </row>
    <row r="46" spans="1:5">
      <c r="A46" t="s">
        <v>6</v>
      </c>
      <c r="B46">
        <v>24</v>
      </c>
      <c r="C46">
        <v>16</v>
      </c>
      <c r="D46">
        <v>430</v>
      </c>
      <c r="E46">
        <v>580</v>
      </c>
    </row>
    <row r="47" spans="1:5">
      <c r="A47" t="s">
        <v>6</v>
      </c>
      <c r="B47">
        <v>24</v>
      </c>
      <c r="C47">
        <v>16</v>
      </c>
      <c r="D47">
        <v>381</v>
      </c>
      <c r="E47">
        <v>577</v>
      </c>
    </row>
    <row r="48" spans="1:5">
      <c r="A48" t="s">
        <v>6</v>
      </c>
      <c r="B48">
        <v>24</v>
      </c>
      <c r="C48">
        <v>16</v>
      </c>
      <c r="D48">
        <v>458</v>
      </c>
      <c r="E48">
        <v>555</v>
      </c>
    </row>
    <row r="49" spans="1:5">
      <c r="A49" t="s">
        <v>6</v>
      </c>
      <c r="B49">
        <v>24</v>
      </c>
      <c r="C49">
        <v>16</v>
      </c>
      <c r="D49">
        <v>412</v>
      </c>
      <c r="E49">
        <v>574</v>
      </c>
    </row>
    <row r="50" spans="1:5">
      <c r="A50" t="s">
        <v>6</v>
      </c>
      <c r="B50">
        <v>24</v>
      </c>
      <c r="C50">
        <v>16</v>
      </c>
      <c r="D50">
        <v>402</v>
      </c>
      <c r="E50">
        <v>573</v>
      </c>
    </row>
    <row r="51" spans="1:5">
      <c r="A51" t="s">
        <v>6</v>
      </c>
      <c r="B51">
        <v>24</v>
      </c>
      <c r="C51">
        <v>16</v>
      </c>
      <c r="D51">
        <v>466</v>
      </c>
      <c r="E51">
        <v>568</v>
      </c>
    </row>
    <row r="52" spans="1:5">
      <c r="A52" t="s">
        <v>6</v>
      </c>
      <c r="B52">
        <v>24</v>
      </c>
      <c r="C52">
        <v>16</v>
      </c>
      <c r="D52">
        <v>413</v>
      </c>
      <c r="E52">
        <v>557</v>
      </c>
    </row>
    <row r="53" spans="1:5">
      <c r="A53" t="s">
        <v>6</v>
      </c>
      <c r="B53">
        <v>24</v>
      </c>
      <c r="C53">
        <v>16</v>
      </c>
      <c r="D53">
        <v>446</v>
      </c>
      <c r="E53">
        <v>555</v>
      </c>
    </row>
    <row r="54" spans="1:5">
      <c r="A54" t="s">
        <v>6</v>
      </c>
      <c r="B54">
        <v>24</v>
      </c>
      <c r="C54">
        <v>16</v>
      </c>
      <c r="D54">
        <v>434</v>
      </c>
      <c r="E54">
        <v>561</v>
      </c>
    </row>
    <row r="55" spans="1:5">
      <c r="A55" t="s">
        <v>6</v>
      </c>
      <c r="B55">
        <v>24</v>
      </c>
      <c r="C55">
        <v>16</v>
      </c>
      <c r="D55">
        <v>472</v>
      </c>
      <c r="E55">
        <v>568</v>
      </c>
    </row>
    <row r="56" spans="1:5">
      <c r="A56" t="s">
        <v>6</v>
      </c>
      <c r="B56">
        <v>24</v>
      </c>
      <c r="C56">
        <v>16</v>
      </c>
      <c r="D56">
        <v>415</v>
      </c>
      <c r="E56">
        <v>564</v>
      </c>
    </row>
    <row r="57" spans="1:5">
      <c r="A57" t="s">
        <v>6</v>
      </c>
      <c r="B57">
        <v>24</v>
      </c>
      <c r="C57">
        <v>16</v>
      </c>
      <c r="D57">
        <v>418</v>
      </c>
      <c r="E57">
        <v>572</v>
      </c>
    </row>
    <row r="58" spans="1:5">
      <c r="A58" t="s">
        <v>6</v>
      </c>
      <c r="B58">
        <v>24</v>
      </c>
      <c r="C58">
        <v>16</v>
      </c>
      <c r="D58">
        <v>457</v>
      </c>
      <c r="E58">
        <v>521</v>
      </c>
    </row>
    <row r="59" spans="1:5">
      <c r="A59" t="s">
        <v>6</v>
      </c>
      <c r="B59">
        <v>24</v>
      </c>
      <c r="C59">
        <v>16</v>
      </c>
      <c r="D59">
        <v>437</v>
      </c>
      <c r="E59">
        <v>529</v>
      </c>
    </row>
    <row r="60" spans="1:5">
      <c r="A60" t="s">
        <v>6</v>
      </c>
      <c r="B60">
        <v>24</v>
      </c>
      <c r="C60">
        <v>16</v>
      </c>
      <c r="D60">
        <v>461</v>
      </c>
      <c r="E60">
        <v>525</v>
      </c>
    </row>
    <row r="61" spans="1:5">
      <c r="A61" t="s">
        <v>6</v>
      </c>
      <c r="B61">
        <v>24</v>
      </c>
      <c r="C61">
        <v>16</v>
      </c>
      <c r="D61">
        <v>444</v>
      </c>
      <c r="E61">
        <v>525</v>
      </c>
    </row>
    <row r="62" spans="1:5">
      <c r="A62" t="s">
        <v>6</v>
      </c>
      <c r="B62">
        <v>24</v>
      </c>
      <c r="C62">
        <v>16</v>
      </c>
      <c r="D62">
        <v>493</v>
      </c>
      <c r="E62">
        <v>558</v>
      </c>
    </row>
    <row r="63" spans="1:5">
      <c r="A63" t="s">
        <v>6</v>
      </c>
      <c r="B63">
        <v>24</v>
      </c>
      <c r="C63">
        <v>16</v>
      </c>
      <c r="D63">
        <v>454</v>
      </c>
      <c r="E63">
        <v>573</v>
      </c>
    </row>
    <row r="64" spans="1:5">
      <c r="A64" t="s">
        <v>6</v>
      </c>
      <c r="B64">
        <v>24</v>
      </c>
      <c r="C64">
        <v>16</v>
      </c>
      <c r="D64">
        <v>452</v>
      </c>
      <c r="E64">
        <v>558</v>
      </c>
    </row>
    <row r="65" spans="1:5">
      <c r="A65" t="s">
        <v>6</v>
      </c>
      <c r="B65">
        <v>24</v>
      </c>
      <c r="C65">
        <v>16</v>
      </c>
      <c r="D65">
        <v>490</v>
      </c>
      <c r="E65">
        <v>553</v>
      </c>
    </row>
    <row r="66" spans="1:5">
      <c r="A66" t="s">
        <v>6</v>
      </c>
      <c r="B66">
        <v>24</v>
      </c>
      <c r="C66">
        <v>16</v>
      </c>
      <c r="D66">
        <v>500</v>
      </c>
      <c r="E66">
        <v>556</v>
      </c>
    </row>
    <row r="67" spans="1:5">
      <c r="A67" t="s">
        <v>6</v>
      </c>
      <c r="B67">
        <v>24</v>
      </c>
      <c r="C67">
        <v>16</v>
      </c>
      <c r="D67">
        <v>450</v>
      </c>
      <c r="E67">
        <v>555</v>
      </c>
    </row>
    <row r="68" spans="1:5">
      <c r="A68" t="s">
        <v>6</v>
      </c>
      <c r="B68">
        <v>24</v>
      </c>
      <c r="C68">
        <v>16</v>
      </c>
      <c r="D68">
        <v>487</v>
      </c>
      <c r="E68">
        <v>552</v>
      </c>
    </row>
    <row r="69" spans="1:5">
      <c r="A69" t="s">
        <v>6</v>
      </c>
      <c r="B69">
        <v>24</v>
      </c>
      <c r="C69">
        <v>16</v>
      </c>
      <c r="D69">
        <v>451</v>
      </c>
      <c r="E69">
        <v>562</v>
      </c>
    </row>
    <row r="70" spans="1:5">
      <c r="A70" t="s">
        <v>6</v>
      </c>
      <c r="B70">
        <v>24</v>
      </c>
      <c r="C70">
        <v>16</v>
      </c>
      <c r="D70">
        <v>477</v>
      </c>
      <c r="E70">
        <v>551</v>
      </c>
    </row>
    <row r="71" spans="1:5">
      <c r="A71" t="s">
        <v>6</v>
      </c>
      <c r="B71">
        <v>24</v>
      </c>
      <c r="C71">
        <v>16</v>
      </c>
      <c r="D71">
        <v>455</v>
      </c>
      <c r="E71">
        <v>570</v>
      </c>
    </row>
    <row r="72" spans="1:5">
      <c r="A72" t="s">
        <v>6</v>
      </c>
      <c r="B72">
        <v>24</v>
      </c>
      <c r="C72">
        <v>16</v>
      </c>
      <c r="D72">
        <v>483</v>
      </c>
      <c r="E72">
        <v>552</v>
      </c>
    </row>
    <row r="73" spans="1:5">
      <c r="A73" t="s">
        <v>6</v>
      </c>
      <c r="B73">
        <v>24</v>
      </c>
      <c r="C73">
        <v>16</v>
      </c>
      <c r="D73">
        <v>398</v>
      </c>
      <c r="E73">
        <v>560</v>
      </c>
    </row>
    <row r="74" spans="1:5">
      <c r="A74" t="s">
        <v>6</v>
      </c>
      <c r="B74">
        <v>24</v>
      </c>
      <c r="C74">
        <v>16</v>
      </c>
      <c r="D74">
        <v>495</v>
      </c>
      <c r="E74">
        <v>527</v>
      </c>
    </row>
    <row r="75" spans="1:5">
      <c r="A75" t="s">
        <v>6</v>
      </c>
      <c r="B75">
        <v>24</v>
      </c>
      <c r="C75">
        <v>16</v>
      </c>
      <c r="D75">
        <v>487</v>
      </c>
      <c r="E75">
        <v>526</v>
      </c>
    </row>
    <row r="76" spans="1:5">
      <c r="A76" t="s">
        <v>6</v>
      </c>
      <c r="B76">
        <v>24</v>
      </c>
      <c r="C76">
        <v>16</v>
      </c>
      <c r="D76">
        <v>490</v>
      </c>
      <c r="E76">
        <v>527</v>
      </c>
    </row>
    <row r="77" spans="1:5">
      <c r="A77" t="s">
        <v>6</v>
      </c>
      <c r="B77">
        <v>24</v>
      </c>
      <c r="C77">
        <v>16</v>
      </c>
      <c r="D77">
        <v>466</v>
      </c>
      <c r="E77">
        <v>530</v>
      </c>
    </row>
    <row r="78" spans="1:5">
      <c r="A78" t="s">
        <v>6</v>
      </c>
      <c r="B78">
        <v>24</v>
      </c>
      <c r="C78">
        <v>16</v>
      </c>
      <c r="D78">
        <v>468</v>
      </c>
      <c r="E78">
        <v>571</v>
      </c>
    </row>
    <row r="79" spans="1:5">
      <c r="A79" t="s">
        <v>6</v>
      </c>
      <c r="B79">
        <v>24</v>
      </c>
      <c r="C79">
        <v>16</v>
      </c>
      <c r="D79">
        <v>407</v>
      </c>
      <c r="E79">
        <v>576</v>
      </c>
    </row>
    <row r="80" spans="1:5">
      <c r="A80" t="s">
        <v>6</v>
      </c>
      <c r="B80">
        <v>24</v>
      </c>
      <c r="C80">
        <v>16</v>
      </c>
      <c r="D80">
        <v>455</v>
      </c>
      <c r="E80">
        <v>558</v>
      </c>
    </row>
    <row r="81" spans="1:5">
      <c r="A81" t="s">
        <v>6</v>
      </c>
      <c r="B81">
        <v>24</v>
      </c>
      <c r="C81">
        <v>16</v>
      </c>
      <c r="D81">
        <v>489</v>
      </c>
      <c r="E81">
        <v>552</v>
      </c>
    </row>
    <row r="82" spans="1:5">
      <c r="A82" t="s">
        <v>6</v>
      </c>
      <c r="B82">
        <v>24</v>
      </c>
      <c r="C82">
        <v>16</v>
      </c>
      <c r="D82">
        <v>412</v>
      </c>
      <c r="E82">
        <v>557</v>
      </c>
    </row>
    <row r="83" spans="1:5">
      <c r="A83" t="s">
        <v>6</v>
      </c>
      <c r="B83">
        <v>24</v>
      </c>
      <c r="C83">
        <v>16</v>
      </c>
      <c r="D83">
        <v>471</v>
      </c>
      <c r="E83">
        <v>563</v>
      </c>
    </row>
    <row r="84" spans="1:5">
      <c r="A84" t="s">
        <v>6</v>
      </c>
      <c r="B84">
        <v>24</v>
      </c>
      <c r="C84">
        <v>16</v>
      </c>
      <c r="D84">
        <v>492</v>
      </c>
      <c r="E84">
        <v>551</v>
      </c>
    </row>
    <row r="85" spans="1:5">
      <c r="A85" t="s">
        <v>6</v>
      </c>
      <c r="B85">
        <v>24</v>
      </c>
      <c r="C85">
        <v>16</v>
      </c>
      <c r="D85">
        <v>459</v>
      </c>
      <c r="E85">
        <v>555</v>
      </c>
    </row>
    <row r="86" spans="1:5">
      <c r="A86" t="s">
        <v>6</v>
      </c>
      <c r="B86">
        <v>24</v>
      </c>
      <c r="C86">
        <v>16</v>
      </c>
      <c r="D86">
        <v>495</v>
      </c>
      <c r="E86">
        <v>561</v>
      </c>
    </row>
    <row r="87" spans="1:5">
      <c r="A87" t="s">
        <v>6</v>
      </c>
      <c r="B87">
        <v>24</v>
      </c>
      <c r="C87">
        <v>16</v>
      </c>
      <c r="D87">
        <v>448</v>
      </c>
      <c r="E87">
        <v>558</v>
      </c>
    </row>
    <row r="88" spans="1:5">
      <c r="A88" t="s">
        <v>6</v>
      </c>
      <c r="B88">
        <v>24</v>
      </c>
      <c r="C88">
        <v>16</v>
      </c>
      <c r="D88">
        <v>478</v>
      </c>
      <c r="E88">
        <v>555</v>
      </c>
    </row>
    <row r="89" spans="1:5">
      <c r="A89" t="s">
        <v>6</v>
      </c>
      <c r="B89">
        <v>24</v>
      </c>
      <c r="C89">
        <v>16</v>
      </c>
      <c r="D89">
        <v>456</v>
      </c>
      <c r="E89">
        <v>565</v>
      </c>
    </row>
    <row r="90" spans="1:5">
      <c r="A90" t="s">
        <v>6</v>
      </c>
      <c r="B90">
        <v>24</v>
      </c>
      <c r="C90">
        <v>16</v>
      </c>
      <c r="D90">
        <v>486</v>
      </c>
      <c r="E90">
        <v>529</v>
      </c>
    </row>
    <row r="91" spans="1:5">
      <c r="A91" t="s">
        <v>6</v>
      </c>
      <c r="B91">
        <v>24</v>
      </c>
      <c r="C91">
        <v>16</v>
      </c>
      <c r="D91">
        <v>475</v>
      </c>
      <c r="E91">
        <v>529</v>
      </c>
    </row>
    <row r="92" spans="1:5">
      <c r="A92" t="s">
        <v>6</v>
      </c>
      <c r="B92">
        <v>24</v>
      </c>
      <c r="C92">
        <v>16</v>
      </c>
      <c r="D92">
        <v>479</v>
      </c>
      <c r="E92">
        <v>528</v>
      </c>
    </row>
    <row r="93" spans="1:5">
      <c r="A93" t="s">
        <v>6</v>
      </c>
      <c r="B93">
        <v>24</v>
      </c>
      <c r="C93">
        <v>16</v>
      </c>
      <c r="D93">
        <v>468</v>
      </c>
      <c r="E93">
        <v>528</v>
      </c>
    </row>
    <row r="94" spans="1:5">
      <c r="A94" t="s">
        <v>6</v>
      </c>
      <c r="B94">
        <v>36</v>
      </c>
      <c r="C94">
        <v>32</v>
      </c>
      <c r="D94">
        <v>1747</v>
      </c>
      <c r="E94">
        <f>564</f>
        <v>564</v>
      </c>
    </row>
    <row r="95" spans="1:5">
      <c r="A95" t="s">
        <v>6</v>
      </c>
      <c r="B95">
        <v>36</v>
      </c>
      <c r="C95">
        <v>32</v>
      </c>
      <c r="D95">
        <v>1856</v>
      </c>
      <c r="E95">
        <f>563</f>
        <v>563</v>
      </c>
    </row>
    <row r="96" spans="1:5">
      <c r="A96" t="s">
        <v>6</v>
      </c>
      <c r="B96">
        <v>36</v>
      </c>
      <c r="C96">
        <v>32</v>
      </c>
      <c r="D96">
        <v>1810</v>
      </c>
      <c r="E96">
        <f>561</f>
        <v>561</v>
      </c>
    </row>
    <row r="97" spans="1:5">
      <c r="A97" t="s">
        <v>6</v>
      </c>
      <c r="B97">
        <v>36</v>
      </c>
      <c r="C97">
        <v>32</v>
      </c>
      <c r="D97">
        <v>1653</v>
      </c>
      <c r="E97">
        <f>556</f>
        <v>556</v>
      </c>
    </row>
    <row r="98" spans="1:5">
      <c r="A98" t="s">
        <v>6</v>
      </c>
      <c r="B98">
        <v>36</v>
      </c>
      <c r="C98">
        <v>32</v>
      </c>
      <c r="D98">
        <v>1829</v>
      </c>
      <c r="E98">
        <f>562</f>
        <v>562</v>
      </c>
    </row>
    <row r="99" spans="1:5">
      <c r="A99" t="s">
        <v>6</v>
      </c>
      <c r="B99">
        <v>36</v>
      </c>
      <c r="C99">
        <v>32</v>
      </c>
      <c r="D99">
        <v>1846</v>
      </c>
      <c r="E99">
        <f>576</f>
        <v>576</v>
      </c>
    </row>
    <row r="100" spans="1:5">
      <c r="A100" t="s">
        <v>6</v>
      </c>
      <c r="B100">
        <v>36</v>
      </c>
      <c r="C100">
        <v>32</v>
      </c>
      <c r="D100">
        <v>1861</v>
      </c>
      <c r="E100">
        <f>569</f>
        <v>569</v>
      </c>
    </row>
    <row r="101" spans="1:5">
      <c r="A101" t="s">
        <v>6</v>
      </c>
      <c r="B101">
        <v>36</v>
      </c>
      <c r="C101">
        <v>32</v>
      </c>
      <c r="D101">
        <v>1781</v>
      </c>
      <c r="E101">
        <f>572</f>
        <v>572</v>
      </c>
    </row>
    <row r="102" spans="1:5">
      <c r="A102" t="s">
        <v>6</v>
      </c>
      <c r="B102">
        <v>36</v>
      </c>
      <c r="C102">
        <v>32</v>
      </c>
      <c r="D102">
        <v>1580</v>
      </c>
      <c r="E102">
        <f>559</f>
        <v>559</v>
      </c>
    </row>
    <row r="103" spans="1:5">
      <c r="A103" t="s">
        <v>6</v>
      </c>
      <c r="B103">
        <v>36</v>
      </c>
      <c r="C103">
        <v>32</v>
      </c>
      <c r="D103">
        <v>1846</v>
      </c>
      <c r="E103">
        <f>564</f>
        <v>564</v>
      </c>
    </row>
    <row r="104" spans="1:5">
      <c r="A104" t="s">
        <v>6</v>
      </c>
      <c r="B104">
        <v>36</v>
      </c>
      <c r="C104">
        <v>32</v>
      </c>
      <c r="D104">
        <v>1864</v>
      </c>
      <c r="E104">
        <f>568</f>
        <v>568</v>
      </c>
    </row>
    <row r="105" spans="1:5">
      <c r="A105" t="s">
        <v>6</v>
      </c>
      <c r="B105">
        <v>36</v>
      </c>
      <c r="C105">
        <v>32</v>
      </c>
      <c r="D105">
        <v>1776</v>
      </c>
      <c r="E105">
        <f>565</f>
        <v>565</v>
      </c>
    </row>
    <row r="106" spans="1:5">
      <c r="A106" t="s">
        <v>6</v>
      </c>
      <c r="B106">
        <v>36</v>
      </c>
      <c r="C106">
        <v>32</v>
      </c>
      <c r="D106">
        <v>1817</v>
      </c>
      <c r="E106">
        <f>571</f>
        <v>571</v>
      </c>
    </row>
    <row r="107" spans="1:5">
      <c r="A107" t="s">
        <v>6</v>
      </c>
      <c r="B107">
        <v>36</v>
      </c>
      <c r="C107">
        <v>32</v>
      </c>
      <c r="D107">
        <v>1784</v>
      </c>
      <c r="E107">
        <f>568</f>
        <v>568</v>
      </c>
    </row>
    <row r="108" spans="1:5">
      <c r="A108" t="s">
        <v>6</v>
      </c>
      <c r="B108">
        <v>36</v>
      </c>
      <c r="C108">
        <v>32</v>
      </c>
      <c r="D108">
        <v>1853</v>
      </c>
      <c r="E108">
        <f>566</f>
        <v>566</v>
      </c>
    </row>
    <row r="109" spans="1:5">
      <c r="A109" t="s">
        <v>6</v>
      </c>
      <c r="B109">
        <v>36</v>
      </c>
      <c r="C109">
        <v>32</v>
      </c>
      <c r="D109">
        <v>1659</v>
      </c>
      <c r="E109">
        <f>545</f>
        <v>545</v>
      </c>
    </row>
    <row r="110" spans="1:5">
      <c r="A110" t="s">
        <v>6</v>
      </c>
      <c r="B110">
        <v>36</v>
      </c>
      <c r="C110">
        <v>32</v>
      </c>
      <c r="D110">
        <v>1528</v>
      </c>
      <c r="E110">
        <f>577</f>
        <v>577</v>
      </c>
    </row>
    <row r="111" spans="1:5">
      <c r="A111" t="s">
        <v>6</v>
      </c>
      <c r="B111">
        <v>36</v>
      </c>
      <c r="C111">
        <v>32</v>
      </c>
      <c r="D111">
        <v>1855</v>
      </c>
      <c r="E111">
        <f>557</f>
        <v>557</v>
      </c>
    </row>
    <row r="112" spans="1:5">
      <c r="A112" t="s">
        <v>6</v>
      </c>
      <c r="B112">
        <v>36</v>
      </c>
      <c r="C112">
        <v>32</v>
      </c>
      <c r="D112">
        <v>1728</v>
      </c>
      <c r="E112">
        <f>574</f>
        <v>574</v>
      </c>
    </row>
    <row r="113" spans="1:5">
      <c r="A113" t="s">
        <v>6</v>
      </c>
      <c r="B113">
        <v>36</v>
      </c>
      <c r="C113">
        <v>32</v>
      </c>
      <c r="D113">
        <v>1848</v>
      </c>
      <c r="E113">
        <f>563</f>
        <v>563</v>
      </c>
    </row>
    <row r="114" spans="1:5">
      <c r="A114" t="s">
        <v>6</v>
      </c>
      <c r="B114">
        <v>36</v>
      </c>
      <c r="C114">
        <v>32</v>
      </c>
      <c r="D114">
        <v>1856</v>
      </c>
      <c r="E114">
        <f>557</f>
        <v>557</v>
      </c>
    </row>
    <row r="115" spans="1:5">
      <c r="A115" t="s">
        <v>6</v>
      </c>
      <c r="B115">
        <v>36</v>
      </c>
      <c r="C115">
        <v>32</v>
      </c>
      <c r="D115">
        <v>1770</v>
      </c>
      <c r="E115">
        <f>566</f>
        <v>566</v>
      </c>
    </row>
    <row r="116" spans="1:5">
      <c r="A116" t="s">
        <v>6</v>
      </c>
      <c r="B116">
        <v>36</v>
      </c>
      <c r="C116">
        <v>32</v>
      </c>
      <c r="D116">
        <v>1763</v>
      </c>
      <c r="E116">
        <f>570</f>
        <v>570</v>
      </c>
    </row>
    <row r="117" spans="1:5">
      <c r="A117" t="s">
        <v>6</v>
      </c>
      <c r="B117">
        <v>36</v>
      </c>
      <c r="C117">
        <v>32</v>
      </c>
      <c r="D117">
        <v>1834</v>
      </c>
      <c r="E117">
        <f>557</f>
        <v>557</v>
      </c>
    </row>
    <row r="118" spans="1:5">
      <c r="A118" t="s">
        <v>6</v>
      </c>
      <c r="B118">
        <v>36</v>
      </c>
      <c r="C118">
        <v>32</v>
      </c>
      <c r="D118">
        <v>1780</v>
      </c>
      <c r="E118">
        <f>554</f>
        <v>554</v>
      </c>
    </row>
    <row r="119" spans="1:5">
      <c r="A119" t="s">
        <v>6</v>
      </c>
      <c r="B119">
        <v>36</v>
      </c>
      <c r="C119">
        <v>32</v>
      </c>
      <c r="D119">
        <v>1822</v>
      </c>
      <c r="E119">
        <f>543</f>
        <v>543</v>
      </c>
    </row>
    <row r="120" spans="1:5">
      <c r="A120" t="s">
        <v>6</v>
      </c>
      <c r="B120">
        <v>36</v>
      </c>
      <c r="C120">
        <v>32</v>
      </c>
      <c r="D120">
        <v>1883</v>
      </c>
      <c r="E120">
        <f>544</f>
        <v>544</v>
      </c>
    </row>
    <row r="121" spans="1:5">
      <c r="A121" t="s">
        <v>6</v>
      </c>
      <c r="B121">
        <v>36</v>
      </c>
      <c r="C121">
        <v>32</v>
      </c>
      <c r="D121">
        <v>1853</v>
      </c>
      <c r="E121">
        <f>551</f>
        <v>551</v>
      </c>
    </row>
    <row r="122" spans="1:5">
      <c r="A122" t="s">
        <v>6</v>
      </c>
      <c r="B122">
        <v>36</v>
      </c>
      <c r="C122">
        <v>32</v>
      </c>
      <c r="D122">
        <v>1910</v>
      </c>
      <c r="E122">
        <f>550</f>
        <v>550</v>
      </c>
    </row>
    <row r="123" spans="1:5">
      <c r="A123" t="s">
        <v>6</v>
      </c>
      <c r="B123">
        <v>36</v>
      </c>
      <c r="C123">
        <v>32</v>
      </c>
      <c r="D123">
        <v>1766</v>
      </c>
      <c r="E123">
        <f>551</f>
        <v>551</v>
      </c>
    </row>
    <row r="124" spans="1:5">
      <c r="A124" t="s">
        <v>6</v>
      </c>
      <c r="B124">
        <v>36</v>
      </c>
      <c r="C124">
        <v>32</v>
      </c>
      <c r="D124">
        <v>1818</v>
      </c>
      <c r="E124">
        <f>552</f>
        <v>552</v>
      </c>
    </row>
    <row r="125" spans="1:5">
      <c r="A125" t="s">
        <v>6</v>
      </c>
      <c r="B125">
        <v>36</v>
      </c>
      <c r="C125">
        <v>32</v>
      </c>
      <c r="D125">
        <v>1842</v>
      </c>
      <c r="E125">
        <f>554</f>
        <v>554</v>
      </c>
    </row>
    <row r="126" spans="1:5">
      <c r="A126" t="s">
        <v>6</v>
      </c>
      <c r="B126">
        <v>36</v>
      </c>
      <c r="C126">
        <v>32</v>
      </c>
      <c r="D126">
        <v>1027</v>
      </c>
      <c r="E126">
        <f>578</f>
        <v>578</v>
      </c>
    </row>
    <row r="127" spans="1:5">
      <c r="A127" t="s">
        <v>6</v>
      </c>
      <c r="B127">
        <v>36</v>
      </c>
      <c r="C127">
        <v>32</v>
      </c>
      <c r="D127">
        <v>1018</v>
      </c>
      <c r="E127">
        <f>571</f>
        <v>571</v>
      </c>
    </row>
    <row r="128" spans="1:5">
      <c r="A128" t="s">
        <v>6</v>
      </c>
      <c r="B128">
        <v>36</v>
      </c>
      <c r="C128">
        <v>32</v>
      </c>
      <c r="D128">
        <v>920</v>
      </c>
      <c r="E128">
        <v>562</v>
      </c>
    </row>
    <row r="129" spans="1:5">
      <c r="A129" t="s">
        <v>6</v>
      </c>
      <c r="B129">
        <v>36</v>
      </c>
      <c r="C129">
        <v>32</v>
      </c>
      <c r="D129">
        <v>906</v>
      </c>
      <c r="E129">
        <v>567</v>
      </c>
    </row>
    <row r="130" spans="1:5">
      <c r="A130" t="s">
        <v>6</v>
      </c>
      <c r="B130">
        <v>36</v>
      </c>
      <c r="C130">
        <v>32</v>
      </c>
      <c r="D130">
        <v>954</v>
      </c>
      <c r="E130">
        <v>559</v>
      </c>
    </row>
    <row r="131" spans="1:5">
      <c r="A131" t="s">
        <v>6</v>
      </c>
      <c r="B131">
        <v>36</v>
      </c>
      <c r="C131">
        <v>32</v>
      </c>
      <c r="D131">
        <v>1009</v>
      </c>
      <c r="E131">
        <f>561</f>
        <v>561</v>
      </c>
    </row>
    <row r="132" spans="1:5">
      <c r="A132" t="s">
        <v>6</v>
      </c>
      <c r="B132">
        <v>36</v>
      </c>
      <c r="C132">
        <v>32</v>
      </c>
      <c r="D132">
        <v>990</v>
      </c>
      <c r="E132">
        <v>582</v>
      </c>
    </row>
    <row r="133" spans="1:5">
      <c r="A133" t="s">
        <v>6</v>
      </c>
      <c r="B133">
        <v>36</v>
      </c>
      <c r="C133">
        <v>32</v>
      </c>
      <c r="D133">
        <v>980</v>
      </c>
      <c r="E133">
        <v>558</v>
      </c>
    </row>
    <row r="134" spans="1:5">
      <c r="A134" t="s">
        <v>6</v>
      </c>
      <c r="B134">
        <v>36</v>
      </c>
      <c r="C134">
        <v>32</v>
      </c>
      <c r="D134">
        <v>1018</v>
      </c>
      <c r="E134">
        <f>567</f>
        <v>567</v>
      </c>
    </row>
    <row r="135" spans="1:5">
      <c r="A135" t="s">
        <v>6</v>
      </c>
      <c r="B135">
        <v>36</v>
      </c>
      <c r="C135">
        <v>32</v>
      </c>
      <c r="D135">
        <v>961</v>
      </c>
      <c r="E135">
        <v>577</v>
      </c>
    </row>
    <row r="136" spans="1:5">
      <c r="A136" t="s">
        <v>6</v>
      </c>
      <c r="B136">
        <v>36</v>
      </c>
      <c r="C136">
        <v>32</v>
      </c>
      <c r="D136">
        <v>980</v>
      </c>
      <c r="E136">
        <v>558</v>
      </c>
    </row>
    <row r="137" spans="1:5">
      <c r="A137" t="s">
        <v>6</v>
      </c>
      <c r="B137">
        <v>36</v>
      </c>
      <c r="C137">
        <v>32</v>
      </c>
      <c r="D137">
        <v>1011</v>
      </c>
      <c r="E137">
        <f>566</f>
        <v>566</v>
      </c>
    </row>
    <row r="138" spans="1:5">
      <c r="A138" t="s">
        <v>6</v>
      </c>
      <c r="B138">
        <v>36</v>
      </c>
      <c r="C138">
        <v>32</v>
      </c>
      <c r="D138">
        <v>972</v>
      </c>
      <c r="E138">
        <v>570</v>
      </c>
    </row>
    <row r="139" spans="1:5">
      <c r="A139" t="s">
        <v>6</v>
      </c>
      <c r="B139">
        <v>36</v>
      </c>
      <c r="C139">
        <v>32</v>
      </c>
      <c r="D139">
        <v>1019</v>
      </c>
      <c r="E139">
        <f>565</f>
        <v>565</v>
      </c>
    </row>
    <row r="140" spans="1:5">
      <c r="A140" t="s">
        <v>6</v>
      </c>
      <c r="B140">
        <v>36</v>
      </c>
      <c r="C140">
        <v>32</v>
      </c>
      <c r="D140">
        <v>1020</v>
      </c>
      <c r="E140">
        <f>568</f>
        <v>568</v>
      </c>
    </row>
    <row r="141" spans="1:5">
      <c r="A141" t="s">
        <v>6</v>
      </c>
      <c r="B141">
        <v>36</v>
      </c>
      <c r="C141">
        <v>32</v>
      </c>
      <c r="D141">
        <v>990</v>
      </c>
      <c r="E141">
        <v>589</v>
      </c>
    </row>
    <row r="142" spans="1:5">
      <c r="A142" t="s">
        <v>6</v>
      </c>
      <c r="B142">
        <v>36</v>
      </c>
      <c r="C142">
        <v>32</v>
      </c>
      <c r="D142">
        <v>910</v>
      </c>
      <c r="E142">
        <v>570</v>
      </c>
    </row>
    <row r="143" spans="1:5">
      <c r="A143" t="s">
        <v>6</v>
      </c>
      <c r="B143">
        <v>36</v>
      </c>
      <c r="C143">
        <v>32</v>
      </c>
      <c r="D143">
        <v>1030</v>
      </c>
      <c r="E143">
        <f>569</f>
        <v>569</v>
      </c>
    </row>
    <row r="144" spans="1:5">
      <c r="A144" t="s">
        <v>6</v>
      </c>
      <c r="B144">
        <v>36</v>
      </c>
      <c r="C144">
        <v>32</v>
      </c>
      <c r="D144">
        <v>1016</v>
      </c>
      <c r="E144">
        <f>551</f>
        <v>551</v>
      </c>
    </row>
    <row r="145" spans="1:5">
      <c r="A145" t="s">
        <v>6</v>
      </c>
      <c r="B145">
        <v>36</v>
      </c>
      <c r="C145">
        <v>32</v>
      </c>
      <c r="D145">
        <v>975</v>
      </c>
      <c r="E145">
        <v>590</v>
      </c>
    </row>
    <row r="146" spans="1:5">
      <c r="A146" t="s">
        <v>6</v>
      </c>
      <c r="B146">
        <v>36</v>
      </c>
      <c r="C146">
        <v>32</v>
      </c>
      <c r="D146">
        <v>1028</v>
      </c>
      <c r="E146">
        <f>555</f>
        <v>555</v>
      </c>
    </row>
    <row r="147" spans="1:5">
      <c r="A147" t="s">
        <v>6</v>
      </c>
      <c r="B147">
        <v>36</v>
      </c>
      <c r="C147">
        <v>32</v>
      </c>
      <c r="D147">
        <v>1003</v>
      </c>
      <c r="E147">
        <f>569</f>
        <v>569</v>
      </c>
    </row>
    <row r="148" spans="1:5">
      <c r="A148" t="s">
        <v>6</v>
      </c>
      <c r="B148">
        <v>36</v>
      </c>
      <c r="C148">
        <v>32</v>
      </c>
      <c r="D148">
        <v>1027</v>
      </c>
      <c r="E148">
        <f>553</f>
        <v>553</v>
      </c>
    </row>
    <row r="149" spans="1:5">
      <c r="A149" t="s">
        <v>6</v>
      </c>
      <c r="B149">
        <v>36</v>
      </c>
      <c r="C149">
        <v>32</v>
      </c>
      <c r="D149">
        <v>1013</v>
      </c>
      <c r="E149">
        <f>556</f>
        <v>556</v>
      </c>
    </row>
    <row r="150" spans="1:5">
      <c r="A150" t="s">
        <v>6</v>
      </c>
      <c r="B150">
        <v>36</v>
      </c>
      <c r="C150">
        <v>32</v>
      </c>
      <c r="D150">
        <v>948</v>
      </c>
      <c r="E150">
        <v>547</v>
      </c>
    </row>
    <row r="151" spans="1:5">
      <c r="A151" t="s">
        <v>6</v>
      </c>
      <c r="B151">
        <v>36</v>
      </c>
      <c r="C151">
        <v>32</v>
      </c>
      <c r="D151">
        <v>990</v>
      </c>
      <c r="E151">
        <v>539</v>
      </c>
    </row>
    <row r="152" spans="1:5">
      <c r="A152" t="s">
        <v>6</v>
      </c>
      <c r="B152">
        <v>36</v>
      </c>
      <c r="C152">
        <v>32</v>
      </c>
      <c r="D152">
        <v>1003</v>
      </c>
      <c r="E152">
        <f>542</f>
        <v>542</v>
      </c>
    </row>
    <row r="153" spans="1:5">
      <c r="A153" t="s">
        <v>6</v>
      </c>
      <c r="B153">
        <v>36</v>
      </c>
      <c r="C153">
        <v>32</v>
      </c>
      <c r="D153">
        <v>1021</v>
      </c>
      <c r="E153">
        <f>547</f>
        <v>547</v>
      </c>
    </row>
    <row r="154" spans="1:5">
      <c r="A154" t="s">
        <v>6</v>
      </c>
      <c r="B154">
        <v>36</v>
      </c>
      <c r="C154">
        <v>32</v>
      </c>
      <c r="D154">
        <v>1021</v>
      </c>
      <c r="E154">
        <f>547</f>
        <v>547</v>
      </c>
    </row>
    <row r="155" spans="1:5">
      <c r="A155" t="s">
        <v>6</v>
      </c>
      <c r="B155">
        <v>36</v>
      </c>
      <c r="C155">
        <v>32</v>
      </c>
      <c r="D155">
        <v>958</v>
      </c>
      <c r="E155">
        <v>557</v>
      </c>
    </row>
    <row r="156" spans="1:5">
      <c r="A156" t="s">
        <v>6</v>
      </c>
      <c r="B156">
        <v>36</v>
      </c>
      <c r="C156">
        <v>32</v>
      </c>
      <c r="D156">
        <v>976</v>
      </c>
      <c r="E156">
        <v>554</v>
      </c>
    </row>
    <row r="157" spans="1:5">
      <c r="A157" t="s">
        <v>6</v>
      </c>
      <c r="B157">
        <v>36</v>
      </c>
      <c r="C157">
        <v>32</v>
      </c>
      <c r="D157">
        <v>954</v>
      </c>
      <c r="E157">
        <v>551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O10" sqref="O10"/>
    </sheetView>
  </sheetViews>
  <sheetFormatPr baseColWidth="10" defaultRowHeight="15" x14ac:dyDescent="0"/>
  <cols>
    <col min="1" max="1" width="4.33203125" bestFit="1" customWidth="1"/>
    <col min="2" max="2" width="64.83203125" bestFit="1" customWidth="1"/>
    <col min="3" max="3" width="7.5" customWidth="1"/>
    <col min="4" max="4" width="11.5" customWidth="1"/>
    <col min="5" max="5" width="5.6640625" customWidth="1"/>
    <col min="6" max="6" width="12.6640625" customWidth="1"/>
    <col min="7" max="7" width="12.1640625" customWidth="1"/>
    <col min="8" max="8" width="12.6640625" customWidth="1"/>
    <col min="9" max="9" width="55.33203125" customWidth="1"/>
    <col min="10" max="10" width="34.5" customWidth="1"/>
    <col min="11" max="11" width="34.5" bestFit="1" customWidth="1"/>
    <col min="12" max="12" width="55.33203125" bestFit="1" customWidth="1"/>
    <col min="13" max="13" width="21" customWidth="1"/>
    <col min="14" max="14" width="21.83203125" bestFit="1" customWidth="1"/>
    <col min="15" max="15" width="19" customWidth="1"/>
  </cols>
  <sheetData>
    <row r="1" spans="1:15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51</v>
      </c>
    </row>
    <row r="2" spans="1:15">
      <c r="A2">
        <v>0</v>
      </c>
      <c r="B2" t="s">
        <v>26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27</v>
      </c>
      <c r="J2" t="s">
        <v>28</v>
      </c>
      <c r="K2">
        <f>G2-F2</f>
        <v>949.70690703299999</v>
      </c>
      <c r="N2" s="4" t="s">
        <v>9</v>
      </c>
    </row>
    <row r="3" spans="1:15">
      <c r="A3">
        <v>0</v>
      </c>
      <c r="B3" t="s">
        <v>29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27</v>
      </c>
      <c r="J3" t="s">
        <v>28</v>
      </c>
      <c r="K3">
        <f t="shared" ref="K3:K18" si="0">G3-F3</f>
        <v>933.88354111000035</v>
      </c>
      <c r="M3" s="4" t="s">
        <v>7</v>
      </c>
      <c r="N3" t="s">
        <v>54</v>
      </c>
      <c r="O3" t="s">
        <v>63</v>
      </c>
    </row>
    <row r="4" spans="1:15">
      <c r="A4">
        <v>1</v>
      </c>
      <c r="B4" t="s">
        <v>30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27</v>
      </c>
      <c r="J4" t="s">
        <v>28</v>
      </c>
      <c r="K4">
        <f t="shared" si="0"/>
        <v>959.59429502199998</v>
      </c>
      <c r="M4" s="6">
        <v>1</v>
      </c>
      <c r="N4" s="5">
        <v>949.70690703299999</v>
      </c>
      <c r="O4" s="5" t="e">
        <v>#DIV/0!</v>
      </c>
    </row>
    <row r="5" spans="1:15">
      <c r="A5">
        <v>0</v>
      </c>
      <c r="B5" t="s">
        <v>31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27</v>
      </c>
      <c r="J5" t="s">
        <v>28</v>
      </c>
      <c r="K5">
        <f t="shared" si="0"/>
        <v>1034.250431057</v>
      </c>
      <c r="M5" s="6">
        <v>2</v>
      </c>
      <c r="N5" s="5">
        <v>946.73891806600022</v>
      </c>
      <c r="O5" s="5">
        <v>18.180248440583544</v>
      </c>
    </row>
    <row r="6" spans="1:15">
      <c r="A6">
        <v>1</v>
      </c>
      <c r="B6" t="s">
        <v>32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27</v>
      </c>
      <c r="J6" t="s">
        <v>28</v>
      </c>
      <c r="K6">
        <f t="shared" si="0"/>
        <v>1010.0245790499998</v>
      </c>
      <c r="M6" s="6">
        <v>4</v>
      </c>
      <c r="N6" s="5">
        <v>1022.1375050534999</v>
      </c>
      <c r="O6" s="5">
        <v>17.130264234172852</v>
      </c>
    </row>
    <row r="7" spans="1:15">
      <c r="A7">
        <v>0</v>
      </c>
      <c r="B7" t="s">
        <v>33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27</v>
      </c>
      <c r="J7" t="s">
        <v>28</v>
      </c>
      <c r="K7">
        <f t="shared" si="0"/>
        <v>1079.8288621861002</v>
      </c>
      <c r="M7" s="6">
        <v>8</v>
      </c>
      <c r="N7" s="5">
        <v>1109.0968180468667</v>
      </c>
      <c r="O7" s="5">
        <v>31.231927623246943</v>
      </c>
    </row>
    <row r="8" spans="1:15">
      <c r="A8">
        <v>1</v>
      </c>
      <c r="B8" t="s">
        <v>34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27</v>
      </c>
      <c r="J8" t="s">
        <v>28</v>
      </c>
      <c r="K8">
        <f t="shared" si="0"/>
        <v>1141.9783539744999</v>
      </c>
      <c r="M8" s="6">
        <v>16</v>
      </c>
      <c r="N8" s="5">
        <v>1470.1663193713332</v>
      </c>
      <c r="O8" s="5">
        <v>144.69891001839824</v>
      </c>
    </row>
    <row r="9" spans="1:15">
      <c r="A9">
        <v>2</v>
      </c>
      <c r="B9" t="s">
        <v>35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27</v>
      </c>
      <c r="J9" t="s">
        <v>28</v>
      </c>
      <c r="K9">
        <f t="shared" si="0"/>
        <v>1105.48323798</v>
      </c>
      <c r="M9" s="6">
        <v>32</v>
      </c>
      <c r="N9" s="5">
        <v>2487.378275316667</v>
      </c>
      <c r="O9" s="5">
        <v>686.57871472440843</v>
      </c>
    </row>
    <row r="10" spans="1:15">
      <c r="A10">
        <v>0</v>
      </c>
      <c r="B10" t="s">
        <v>36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27</v>
      </c>
      <c r="J10" t="s">
        <v>28</v>
      </c>
      <c r="K10">
        <f t="shared" si="0"/>
        <v>1635.4789931739999</v>
      </c>
      <c r="M10" s="6">
        <v>128</v>
      </c>
      <c r="N10" s="5">
        <v>13077.900434499999</v>
      </c>
      <c r="O10" s="5">
        <v>2102.3829272368425</v>
      </c>
    </row>
    <row r="11" spans="1:15">
      <c r="A11">
        <v>1</v>
      </c>
      <c r="B11" t="s">
        <v>37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27</v>
      </c>
      <c r="J11" t="s">
        <v>28</v>
      </c>
      <c r="K11">
        <f t="shared" si="0"/>
        <v>1408.5234179499998</v>
      </c>
      <c r="M11" s="6" t="s">
        <v>8</v>
      </c>
      <c r="N11" s="5">
        <v>2890.1990537797874</v>
      </c>
      <c r="O11" s="5">
        <v>4060.6888109880492</v>
      </c>
    </row>
    <row r="12" spans="1:15">
      <c r="A12">
        <v>2</v>
      </c>
      <c r="B12" t="s">
        <v>38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27</v>
      </c>
      <c r="J12" t="s">
        <v>28</v>
      </c>
      <c r="K12">
        <f t="shared" si="0"/>
        <v>1366.4965469900001</v>
      </c>
    </row>
    <row r="13" spans="1:15">
      <c r="A13">
        <v>0</v>
      </c>
      <c r="B13" t="s">
        <v>39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27</v>
      </c>
      <c r="J13" t="s">
        <v>28</v>
      </c>
      <c r="K13">
        <f t="shared" si="0"/>
        <v>3280.1019890300004</v>
      </c>
    </row>
    <row r="14" spans="1:15">
      <c r="A14">
        <v>1</v>
      </c>
      <c r="B14" t="s">
        <v>40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27</v>
      </c>
      <c r="J14" t="s">
        <v>28</v>
      </c>
      <c r="K14">
        <f t="shared" si="0"/>
        <v>2100.0810089100005</v>
      </c>
    </row>
    <row r="15" spans="1:15">
      <c r="A15">
        <v>2</v>
      </c>
      <c r="B15" t="s">
        <v>41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27</v>
      </c>
      <c r="J15" t="s">
        <v>28</v>
      </c>
      <c r="K15">
        <f t="shared" si="0"/>
        <v>2081.9518280099996</v>
      </c>
    </row>
    <row r="16" spans="1:15" ht="14" customHeight="1">
      <c r="A16">
        <v>0</v>
      </c>
      <c r="B16" t="s">
        <v>42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27</v>
      </c>
      <c r="J16" t="s">
        <v>28</v>
      </c>
      <c r="K16">
        <f t="shared" si="0"/>
        <v>14564.509658999996</v>
      </c>
    </row>
    <row r="17" spans="1:11">
      <c r="A17" s="2">
        <v>0</v>
      </c>
      <c r="B17" s="2" t="s">
        <v>62</v>
      </c>
      <c r="C17" s="2">
        <v>128</v>
      </c>
      <c r="D17" s="2">
        <v>16</v>
      </c>
      <c r="E17" s="2">
        <v>128</v>
      </c>
      <c r="F17" s="2">
        <v>25158.968379999998</v>
      </c>
      <c r="G17" s="2">
        <v>36750.259590000001</v>
      </c>
      <c r="H17" s="2">
        <v>36750.694069999998</v>
      </c>
      <c r="I17" s="2" t="s">
        <v>27</v>
      </c>
      <c r="J17" s="2" t="s">
        <v>28</v>
      </c>
      <c r="K17">
        <f t="shared" si="0"/>
        <v>11591.291210000003</v>
      </c>
    </row>
    <row r="18" spans="1:11">
      <c r="A18">
        <v>0</v>
      </c>
      <c r="B18" t="s">
        <v>69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27</v>
      </c>
      <c r="J18" t="s">
        <v>70</v>
      </c>
      <c r="K18">
        <f t="shared" si="0"/>
        <v>10957.76084209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Q2" sqref="Q2:U6"/>
      <pivotSelection pane="bottomRight" showHeader="1" activeRow="1" activeCol="16" click="1" r:id="rId1">
        <pivotArea type="all" dataOnly="0" outline="0" fieldPosition="0"/>
      </pivotSelection>
    </sheetView>
  </sheetViews>
  <sheetFormatPr baseColWidth="10" defaultRowHeight="15" x14ac:dyDescent="0"/>
  <cols>
    <col min="1" max="1" width="4.33203125" bestFit="1" customWidth="1"/>
    <col min="2" max="2" width="57.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customWidth="1"/>
    <col min="9" max="9" width="55.33203125" customWidth="1"/>
    <col min="10" max="10" width="30.5" customWidth="1"/>
    <col min="11" max="11" width="12.1640625" customWidth="1"/>
    <col min="12" max="12" width="12.1640625" bestFit="1" customWidth="1"/>
    <col min="13" max="13" width="13.1640625" customWidth="1"/>
    <col min="17" max="17" width="2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 s="1" customForma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43</v>
      </c>
      <c r="L1" s="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45</v>
      </c>
      <c r="C2">
        <v>16</v>
      </c>
      <c r="D2">
        <v>16</v>
      </c>
      <c r="E2">
        <v>1</v>
      </c>
      <c r="F2">
        <v>392.29308795899999</v>
      </c>
      <c r="G2">
        <v>1248.8864119100001</v>
      </c>
      <c r="H2">
        <v>1251.0189650100001</v>
      </c>
      <c r="I2" t="s">
        <v>27</v>
      </c>
      <c r="J2" t="s">
        <v>28</v>
      </c>
      <c r="K2">
        <v>208.94590902300001</v>
      </c>
      <c r="L2">
        <v>19.812896966899999</v>
      </c>
      <c r="M2">
        <f>G2-F2</f>
        <v>856.59332395100012</v>
      </c>
      <c r="N2">
        <f>K2+L2*E2</f>
        <v>228.7588059899</v>
      </c>
      <c r="O2">
        <f>N2+M2</f>
        <v>1085.3521299409001</v>
      </c>
      <c r="R2" s="4" t="s">
        <v>9</v>
      </c>
    </row>
    <row r="3" spans="1:21">
      <c r="A3">
        <v>1</v>
      </c>
      <c r="B3" t="s">
        <v>46</v>
      </c>
      <c r="C3">
        <v>16</v>
      </c>
      <c r="D3">
        <v>16</v>
      </c>
      <c r="E3">
        <v>1</v>
      </c>
      <c r="F3">
        <v>1758.32392383</v>
      </c>
      <c r="G3">
        <v>2577.2981979800002</v>
      </c>
      <c r="H3">
        <v>2579.3222539399999</v>
      </c>
      <c r="I3" t="s">
        <v>27</v>
      </c>
      <c r="J3" t="s">
        <v>28</v>
      </c>
      <c r="K3">
        <v>205.12900877000001</v>
      </c>
      <c r="L3">
        <v>19.426205158199998</v>
      </c>
      <c r="M3">
        <f t="shared" ref="M3:M7" si="0">G3-F3</f>
        <v>818.97427415000016</v>
      </c>
      <c r="N3">
        <f t="shared" ref="N3:N7" si="1">K3+L3*E3</f>
        <v>224.5552139282</v>
      </c>
      <c r="O3">
        <f t="shared" ref="O3:O7" si="2">N3+M3</f>
        <v>1043.5294880782001</v>
      </c>
      <c r="Q3" s="4" t="s">
        <v>7</v>
      </c>
      <c r="R3" t="s">
        <v>56</v>
      </c>
      <c r="S3" t="s">
        <v>55</v>
      </c>
      <c r="T3" t="s">
        <v>59</v>
      </c>
      <c r="U3" t="s">
        <v>60</v>
      </c>
    </row>
    <row r="4" spans="1:21">
      <c r="A4">
        <v>2</v>
      </c>
      <c r="B4" t="s">
        <v>47</v>
      </c>
      <c r="C4">
        <v>16</v>
      </c>
      <c r="D4">
        <v>16</v>
      </c>
      <c r="E4">
        <v>1</v>
      </c>
      <c r="F4">
        <v>2711.5011251000001</v>
      </c>
      <c r="G4">
        <v>3575.2306690199998</v>
      </c>
      <c r="H4">
        <v>3577.3629119399998</v>
      </c>
      <c r="I4" t="s">
        <v>27</v>
      </c>
      <c r="J4" t="s">
        <v>28</v>
      </c>
      <c r="K4">
        <v>247.03961205499999</v>
      </c>
      <c r="L4">
        <v>19.903964996300001</v>
      </c>
      <c r="M4">
        <f t="shared" si="0"/>
        <v>863.72954391999974</v>
      </c>
      <c r="N4">
        <f t="shared" si="1"/>
        <v>266.9435770513</v>
      </c>
      <c r="O4">
        <f t="shared" si="2"/>
        <v>1130.6731209712998</v>
      </c>
      <c r="Q4" s="6">
        <v>1</v>
      </c>
      <c r="R4" s="5">
        <v>240.08586565646669</v>
      </c>
      <c r="S4" s="5">
        <v>1086.5182463301333</v>
      </c>
      <c r="T4" s="5">
        <v>23.354229650780717</v>
      </c>
      <c r="U4" s="5">
        <v>43.583518203864301</v>
      </c>
    </row>
    <row r="5" spans="1:21">
      <c r="A5">
        <v>0</v>
      </c>
      <c r="B5" t="s">
        <v>48</v>
      </c>
      <c r="C5">
        <v>128</v>
      </c>
      <c r="D5">
        <v>16</v>
      </c>
      <c r="E5">
        <v>128</v>
      </c>
      <c r="F5">
        <v>3344.0852730299998</v>
      </c>
      <c r="G5">
        <v>4785.4405469900003</v>
      </c>
      <c r="H5">
        <v>4787.5795450200003</v>
      </c>
      <c r="I5" t="s">
        <v>27</v>
      </c>
      <c r="J5" t="s">
        <v>28</v>
      </c>
      <c r="K5">
        <v>235.05078005799999</v>
      </c>
      <c r="L5">
        <v>20.932042064099999</v>
      </c>
      <c r="M5">
        <f t="shared" si="0"/>
        <v>1441.3552739600004</v>
      </c>
      <c r="N5">
        <f t="shared" si="1"/>
        <v>2914.3521642627998</v>
      </c>
      <c r="O5">
        <f t="shared" si="2"/>
        <v>4355.7074382228002</v>
      </c>
      <c r="Q5" s="6">
        <v>128</v>
      </c>
      <c r="R5" s="5">
        <v>2945.0194287307336</v>
      </c>
      <c r="S5" s="5">
        <v>4173.7740058973995</v>
      </c>
      <c r="T5" s="5">
        <v>91.250913414923232</v>
      </c>
      <c r="U5" s="5">
        <v>305.70938088117094</v>
      </c>
    </row>
    <row r="6" spans="1:21">
      <c r="A6">
        <v>1</v>
      </c>
      <c r="B6" t="s">
        <v>49</v>
      </c>
      <c r="C6">
        <v>128</v>
      </c>
      <c r="D6">
        <v>16</v>
      </c>
      <c r="E6">
        <v>128</v>
      </c>
      <c r="F6">
        <v>6588.2692558799999</v>
      </c>
      <c r="G6">
        <v>8013.6574549699999</v>
      </c>
      <c r="H6">
        <v>8015.7853438900001</v>
      </c>
      <c r="I6" t="s">
        <v>27</v>
      </c>
      <c r="J6" t="s">
        <v>28</v>
      </c>
      <c r="K6">
        <v>205.92547678899999</v>
      </c>
      <c r="L6">
        <v>20.196571795299999</v>
      </c>
      <c r="M6">
        <f t="shared" si="0"/>
        <v>1425.3881990899999</v>
      </c>
      <c r="N6">
        <f t="shared" si="1"/>
        <v>2791.0866665874</v>
      </c>
      <c r="O6">
        <f t="shared" si="2"/>
        <v>4216.4748656774</v>
      </c>
      <c r="Q6" s="6" t="s">
        <v>8</v>
      </c>
      <c r="R6" s="5">
        <v>2043.3749077059781</v>
      </c>
      <c r="S6" s="5">
        <v>3144.6887527083109</v>
      </c>
      <c r="T6" s="5">
        <v>1354.4397202982011</v>
      </c>
      <c r="U6" s="5">
        <v>1562.5854546181765</v>
      </c>
    </row>
    <row r="7" spans="1:21">
      <c r="A7">
        <v>2</v>
      </c>
      <c r="B7" t="s">
        <v>50</v>
      </c>
      <c r="C7">
        <v>128</v>
      </c>
      <c r="D7">
        <v>16</v>
      </c>
      <c r="E7">
        <v>128</v>
      </c>
      <c r="F7">
        <v>3045.9475521999998</v>
      </c>
      <c r="G7">
        <v>3908.8732860099999</v>
      </c>
      <c r="H7">
        <v>3911.3552231799999</v>
      </c>
      <c r="I7" t="s">
        <v>27</v>
      </c>
      <c r="J7" t="s">
        <v>28</v>
      </c>
      <c r="K7">
        <v>207.23123407400001</v>
      </c>
      <c r="L7">
        <v>21.759326951599999</v>
      </c>
      <c r="M7">
        <f t="shared" si="0"/>
        <v>862.92573381000011</v>
      </c>
      <c r="N7">
        <f t="shared" si="1"/>
        <v>2992.4250838787998</v>
      </c>
      <c r="O7">
        <f t="shared" si="2"/>
        <v>3855.3508176887999</v>
      </c>
    </row>
    <row r="8" spans="1:21">
      <c r="A8">
        <v>0</v>
      </c>
      <c r="B8" t="s">
        <v>64</v>
      </c>
      <c r="C8">
        <v>128</v>
      </c>
      <c r="D8">
        <v>16</v>
      </c>
      <c r="E8">
        <v>128</v>
      </c>
      <c r="F8">
        <v>24719.834728000002</v>
      </c>
      <c r="G8">
        <v>26160.037970099998</v>
      </c>
      <c r="H8">
        <v>26162.170459000001</v>
      </c>
      <c r="I8" t="s">
        <v>27</v>
      </c>
      <c r="J8" t="s">
        <v>28</v>
      </c>
      <c r="K8">
        <v>257.15735817000001</v>
      </c>
      <c r="L8">
        <v>21.561532333500001</v>
      </c>
      <c r="M8">
        <f t="shared" ref="M8:M10" si="3">G8-F8</f>
        <v>1440.2032420999967</v>
      </c>
      <c r="N8">
        <f t="shared" ref="N8:N10" si="4">K8+L8*E8</f>
        <v>3017.033496858</v>
      </c>
      <c r="O8">
        <f t="shared" ref="O8:O10" si="5">N8+M8</f>
        <v>4457.2367389579967</v>
      </c>
    </row>
    <row r="9" spans="1:21">
      <c r="A9">
        <v>1</v>
      </c>
      <c r="B9" t="s">
        <v>65</v>
      </c>
      <c r="C9">
        <v>128</v>
      </c>
      <c r="D9">
        <v>16</v>
      </c>
      <c r="E9">
        <v>128</v>
      </c>
      <c r="F9">
        <v>3783.3865070299998</v>
      </c>
      <c r="G9">
        <v>5164.7747869499999</v>
      </c>
      <c r="H9">
        <v>5166.9495780500001</v>
      </c>
      <c r="I9" t="s">
        <v>27</v>
      </c>
      <c r="J9" t="s">
        <v>28</v>
      </c>
      <c r="K9">
        <v>275.63940405800003</v>
      </c>
      <c r="L9">
        <v>21.585650436600002</v>
      </c>
      <c r="M9">
        <f t="shared" si="3"/>
        <v>1381.3882799200001</v>
      </c>
      <c r="N9">
        <f t="shared" si="4"/>
        <v>3038.6026599428001</v>
      </c>
      <c r="O9">
        <f t="shared" si="5"/>
        <v>4419.9909398628006</v>
      </c>
    </row>
    <row r="10" spans="1:21">
      <c r="A10">
        <v>2</v>
      </c>
      <c r="B10" t="s">
        <v>66</v>
      </c>
      <c r="C10">
        <v>128</v>
      </c>
      <c r="D10">
        <v>16</v>
      </c>
      <c r="E10">
        <v>128</v>
      </c>
      <c r="F10">
        <v>2932.94673586</v>
      </c>
      <c r="G10">
        <v>3754.2134699799999</v>
      </c>
      <c r="H10">
        <v>3756.3689220000001</v>
      </c>
      <c r="I10" t="s">
        <v>27</v>
      </c>
      <c r="J10" t="s">
        <v>28</v>
      </c>
      <c r="K10">
        <v>285.812211037</v>
      </c>
      <c r="L10">
        <v>20.5531585142</v>
      </c>
      <c r="M10">
        <f t="shared" si="3"/>
        <v>821.26673411999991</v>
      </c>
      <c r="N10">
        <f t="shared" si="4"/>
        <v>2916.6165008546</v>
      </c>
      <c r="O10">
        <f t="shared" si="5"/>
        <v>3737.8832349745999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R5" sqref="R5"/>
    </sheetView>
  </sheetViews>
  <sheetFormatPr baseColWidth="10" defaultRowHeight="15" x14ac:dyDescent="0"/>
  <cols>
    <col min="1" max="1" width="4.33203125" bestFit="1" customWidth="1"/>
    <col min="2" max="2" width="57.832031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customWidth="1"/>
    <col min="10" max="10" width="30.5" customWidth="1"/>
    <col min="11" max="12" width="12.1640625" bestFit="1" customWidth="1"/>
    <col min="17" max="17" width="21" bestFit="1" customWidth="1"/>
    <col min="18" max="18" width="17.5" customWidth="1"/>
    <col min="19" max="19" width="26.33203125" bestFit="1" customWidth="1"/>
    <col min="20" max="20" width="14.6640625" customWidth="1"/>
    <col min="21" max="21" width="23.5" customWidth="1"/>
  </cols>
  <sheetData>
    <row r="1" spans="1:21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43</v>
      </c>
      <c r="L1" t="s">
        <v>44</v>
      </c>
      <c r="M1" s="1" t="s">
        <v>51</v>
      </c>
      <c r="N1" s="1" t="s">
        <v>52</v>
      </c>
      <c r="O1" s="1" t="s">
        <v>53</v>
      </c>
    </row>
    <row r="2" spans="1:21">
      <c r="A2">
        <v>0</v>
      </c>
      <c r="B2" t="s">
        <v>71</v>
      </c>
      <c r="C2">
        <v>256</v>
      </c>
      <c r="D2">
        <v>16</v>
      </c>
      <c r="E2">
        <v>128</v>
      </c>
      <c r="F2">
        <v>4628.6151609400004</v>
      </c>
      <c r="G2">
        <v>7583.1670470199997</v>
      </c>
      <c r="H2">
        <v>7585.4565029100004</v>
      </c>
      <c r="I2" t="s">
        <v>27</v>
      </c>
      <c r="J2" t="s">
        <v>28</v>
      </c>
      <c r="K2">
        <v>164.674059868</v>
      </c>
      <c r="L2">
        <v>16.926529794899999</v>
      </c>
      <c r="N2">
        <f t="shared" ref="N2:N4" si="0">K2+L2*E2</f>
        <v>2331.2698736151997</v>
      </c>
      <c r="O2">
        <f t="shared" ref="O2:O4" si="1">N2+M2</f>
        <v>2331.2698736151997</v>
      </c>
    </row>
    <row r="3" spans="1:21">
      <c r="A3">
        <v>1</v>
      </c>
      <c r="B3" t="s">
        <v>72</v>
      </c>
      <c r="C3">
        <v>256</v>
      </c>
      <c r="D3">
        <v>16</v>
      </c>
      <c r="E3">
        <v>128</v>
      </c>
      <c r="F3">
        <v>1940.195467</v>
      </c>
      <c r="G3">
        <v>3414.7921581300002</v>
      </c>
      <c r="H3">
        <v>3417.0893640499999</v>
      </c>
      <c r="I3" t="s">
        <v>27</v>
      </c>
      <c r="J3" t="s">
        <v>28</v>
      </c>
      <c r="K3">
        <v>153.33472204200001</v>
      </c>
      <c r="L3">
        <v>13.8936581891</v>
      </c>
      <c r="M3">
        <f t="shared" ref="M2:M4" si="2">G3-F3</f>
        <v>1474.5966911300002</v>
      </c>
      <c r="N3">
        <f t="shared" si="0"/>
        <v>1931.7229702468001</v>
      </c>
      <c r="O3">
        <f t="shared" si="1"/>
        <v>3406.3196613768005</v>
      </c>
    </row>
    <row r="4" spans="1:21">
      <c r="A4">
        <v>2</v>
      </c>
      <c r="B4" t="s">
        <v>73</v>
      </c>
      <c r="C4">
        <v>256</v>
      </c>
      <c r="D4">
        <v>16</v>
      </c>
      <c r="E4">
        <v>128</v>
      </c>
      <c r="F4">
        <v>1933.03455687</v>
      </c>
      <c r="G4">
        <v>2768.6149609099998</v>
      </c>
      <c r="H4">
        <v>2770.90165591</v>
      </c>
      <c r="I4" t="s">
        <v>27</v>
      </c>
      <c r="J4" t="s">
        <v>28</v>
      </c>
      <c r="K4">
        <v>151.29115390800001</v>
      </c>
      <c r="L4">
        <v>13.8371118531</v>
      </c>
      <c r="M4">
        <f t="shared" si="2"/>
        <v>835.58040403999985</v>
      </c>
      <c r="N4">
        <f t="shared" si="0"/>
        <v>1922.4414711048</v>
      </c>
      <c r="O4">
        <f t="shared" si="1"/>
        <v>2758.0218751448001</v>
      </c>
    </row>
    <row r="5" spans="1:21">
      <c r="R5" s="4" t="s">
        <v>9</v>
      </c>
    </row>
    <row r="6" spans="1:21">
      <c r="Q6" s="4" t="s">
        <v>7</v>
      </c>
      <c r="R6" t="s">
        <v>56</v>
      </c>
      <c r="S6" t="s">
        <v>55</v>
      </c>
      <c r="T6" t="s">
        <v>59</v>
      </c>
      <c r="U6" t="s">
        <v>60</v>
      </c>
    </row>
    <row r="7" spans="1:21">
      <c r="Q7" s="6">
        <v>128</v>
      </c>
      <c r="R7" s="8">
        <v>2061.8114383222669</v>
      </c>
      <c r="S7" s="8">
        <v>2831.8704700456001</v>
      </c>
      <c r="T7" s="8">
        <v>233.40399058171062</v>
      </c>
      <c r="U7" s="8">
        <v>541.31619481425435</v>
      </c>
    </row>
    <row r="8" spans="1:21">
      <c r="Q8" s="6" t="s">
        <v>8</v>
      </c>
      <c r="R8" s="5">
        <v>2061.8114383222669</v>
      </c>
      <c r="S8" s="5">
        <v>2831.8704700456001</v>
      </c>
      <c r="T8" s="5">
        <v>233.40399058171062</v>
      </c>
      <c r="U8" s="5">
        <v>541.31619481425435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8" sqref="A8:D8"/>
    </sheetView>
  </sheetViews>
  <sheetFormatPr baseColWidth="10" defaultRowHeight="15" x14ac:dyDescent="0"/>
  <sheetData>
    <row r="1" spans="1:4" s="1" customFormat="1">
      <c r="A1" s="1" t="s">
        <v>67</v>
      </c>
      <c r="B1" s="1" t="s">
        <v>68</v>
      </c>
      <c r="C1" s="1" t="s">
        <v>3</v>
      </c>
      <c r="D1" s="1" t="s">
        <v>68</v>
      </c>
    </row>
    <row r="2" spans="1:4">
      <c r="A2" s="14">
        <v>152.531746</v>
      </c>
      <c r="B2" s="14">
        <v>114.80436829999999</v>
      </c>
      <c r="C2" s="14">
        <v>938.91269839999995</v>
      </c>
      <c r="D2" s="14">
        <v>202.45280020000001</v>
      </c>
    </row>
    <row r="3" spans="1:4">
      <c r="A3" s="14">
        <v>92.5078125</v>
      </c>
      <c r="B3" s="14">
        <v>73.179210089999998</v>
      </c>
      <c r="C3" s="14">
        <v>943.40625</v>
      </c>
      <c r="D3" s="14">
        <v>174.72378370000001</v>
      </c>
    </row>
    <row r="4" spans="1:4">
      <c r="A4" s="14">
        <v>150.40625</v>
      </c>
      <c r="B4" s="14">
        <v>126.8753767</v>
      </c>
      <c r="C4" s="14">
        <v>924.9453125</v>
      </c>
      <c r="D4" s="14">
        <v>177.19819889999999</v>
      </c>
    </row>
    <row r="8" spans="1:4">
      <c r="A8">
        <f>AVERAGE(A2:A4)</f>
        <v>131.8152695</v>
      </c>
      <c r="B8">
        <f t="shared" ref="B8:D8" si="0">AVERAGE(B2:B4)</f>
        <v>104.95298502999999</v>
      </c>
      <c r="C8">
        <f t="shared" si="0"/>
        <v>935.75475363333328</v>
      </c>
      <c r="D8">
        <f t="shared" si="0"/>
        <v>184.79159426666669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Q32" sqref="Q32"/>
    </sheetView>
  </sheetViews>
  <sheetFormatPr baseColWidth="10" defaultRowHeight="15" x14ac:dyDescent="0"/>
  <cols>
    <col min="1" max="1" width="30.5" bestFit="1" customWidth="1"/>
    <col min="3" max="3" width="16.1640625" customWidth="1"/>
  </cols>
  <sheetData>
    <row r="1" spans="1:5">
      <c r="A1" s="1" t="s">
        <v>57</v>
      </c>
    </row>
    <row r="3" spans="1:5">
      <c r="B3" s="1" t="s">
        <v>52</v>
      </c>
      <c r="C3" s="1" t="s">
        <v>23</v>
      </c>
      <c r="D3" s="1" t="s">
        <v>58</v>
      </c>
      <c r="E3" s="1" t="s">
        <v>61</v>
      </c>
    </row>
    <row r="4" spans="1:5" ht="30">
      <c r="A4" s="13" t="s">
        <v>74</v>
      </c>
      <c r="B4" s="16">
        <f>Trestles!I9/60</f>
        <v>178.74292497625831</v>
      </c>
      <c r="C4" s="12">
        <f>'BJ (Plain)'!N10/60</f>
        <v>217.96500724166665</v>
      </c>
      <c r="D4" s="8">
        <f>C4-B4</f>
        <v>39.222082265408346</v>
      </c>
      <c r="E4">
        <f>'BJ (Plain)'!O10/60</f>
        <v>35.039715453947373</v>
      </c>
    </row>
    <row r="5" spans="1:5" ht="30">
      <c r="A5" s="13" t="s">
        <v>76</v>
      </c>
      <c r="B5" s="8">
        <f>'BJ (PD-SSH)'!R5/60</f>
        <v>49.083657145512227</v>
      </c>
      <c r="C5" s="8">
        <f>'BJ (PD-SSH)'!S5/60</f>
        <v>69.562900098289987</v>
      </c>
      <c r="D5" s="8">
        <f t="shared" ref="D5:D7" si="0">C5-B5</f>
        <v>20.47924295277776</v>
      </c>
      <c r="E5" s="8">
        <f>'BJ (PD-SSH)'!U5/60</f>
        <v>5.0951563480195157</v>
      </c>
    </row>
    <row r="6" spans="1:5" ht="30">
      <c r="A6" s="13" t="s">
        <v>77</v>
      </c>
      <c r="B6" s="8">
        <f>'BJ (PD-GO)'!R7/60</f>
        <v>34.363523972037783</v>
      </c>
      <c r="C6" s="8">
        <f>'BJ (PD-GO)'!S7/60</f>
        <v>47.197841167426667</v>
      </c>
      <c r="D6" s="8">
        <f t="shared" si="0"/>
        <v>12.834317195388884</v>
      </c>
      <c r="E6" s="8">
        <f>'BJ (PD-GO)'!U7/60</f>
        <v>9.0219365802375719</v>
      </c>
    </row>
    <row r="7" spans="1:5" ht="30">
      <c r="A7" s="13" t="s">
        <v>75</v>
      </c>
      <c r="B7" s="8">
        <f>EGI_SRM!A8/60</f>
        <v>2.1969211583333332</v>
      </c>
      <c r="C7" s="8">
        <f>EGI_SRM!C8/60+B7</f>
        <v>17.792833718888886</v>
      </c>
      <c r="D7" s="8">
        <f t="shared" si="0"/>
        <v>15.595912560555552</v>
      </c>
      <c r="E7" s="15">
        <f>EGI_SRM!D8/60</f>
        <v>3.079859904444445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L6"/>
    </sheetView>
  </sheetViews>
  <sheetFormatPr baseColWidth="10" defaultRowHeight="15" x14ac:dyDescent="0"/>
  <cols>
    <col min="1" max="1" width="4.33203125" bestFit="1" customWidth="1"/>
    <col min="2" max="2" width="57.66406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0.5" bestFit="1" customWidth="1"/>
    <col min="11" max="12" width="12.1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Trestles</vt:lpstr>
      <vt:lpstr>Lonestar</vt:lpstr>
      <vt:lpstr>BJ (Plain)</vt:lpstr>
      <vt:lpstr>BJ (PD-SSH)</vt:lpstr>
      <vt:lpstr>BJ (PD-GO)</vt:lpstr>
      <vt:lpstr>EGI_SRM</vt:lpstr>
      <vt:lpstr>Total</vt:lpstr>
      <vt:lpstr>tmp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cp:lastPrinted>2012-04-28T15:11:03Z</cp:lastPrinted>
  <dcterms:created xsi:type="dcterms:W3CDTF">2012-04-28T09:18:40Z</dcterms:created>
  <dcterms:modified xsi:type="dcterms:W3CDTF">2012-05-02T20:47:07Z</dcterms:modified>
</cp:coreProperties>
</file>