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4800" windowHeight="16280" tabRatio="500"/>
  </bookViews>
  <sheets>
    <sheet name="Andre Rework" sheetId="2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D56" i="2"/>
  <c r="C113"/>
  <c r="B113"/>
  <c r="D112"/>
  <c r="C112"/>
  <c r="B112"/>
  <c r="C56"/>
  <c r="B56"/>
  <c r="D35"/>
  <c r="C35"/>
  <c r="B35"/>
  <c r="D25"/>
  <c r="C25"/>
  <c r="B25"/>
  <c r="D54"/>
  <c r="C54"/>
  <c r="B54"/>
  <c r="D33"/>
  <c r="C33"/>
  <c r="B33"/>
  <c r="D23"/>
  <c r="C23"/>
  <c r="B23"/>
  <c r="G3"/>
  <c r="D3"/>
</calcChain>
</file>

<file path=xl/sharedStrings.xml><?xml version="1.0" encoding="utf-8"?>
<sst xmlns="http://schemas.openxmlformats.org/spreadsheetml/2006/main" count="123" uniqueCount="42">
  <si>
    <t>Synchronous</t>
    <phoneticPr fontId="2" type="noConversion"/>
  </si>
  <si>
    <t>Asynchronous - Centralized</t>
    <phoneticPr fontId="2" type="noConversion"/>
  </si>
  <si>
    <t>Asynchronous - Decentralized</t>
    <phoneticPr fontId="2" type="noConversion"/>
  </si>
  <si>
    <t>SE</t>
    <phoneticPr fontId="2" type="noConversion"/>
  </si>
  <si>
    <t>SE</t>
    <phoneticPr fontId="2" type="noConversion"/>
  </si>
  <si>
    <t>stddev</t>
    <phoneticPr fontId="2" type="noConversion"/>
  </si>
  <si>
    <t>tc</t>
    <phoneticPr fontId="2" type="noConversion"/>
  </si>
  <si>
    <t>SE</t>
    <phoneticPr fontId="2" type="noConversion"/>
  </si>
  <si>
    <t xml:space="preserve">Synchronous </t>
    <phoneticPr fontId="2" type="noConversion"/>
  </si>
  <si>
    <t>4(16)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</si>
  <si>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</si>
  <si>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</si>
  <si>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</si>
  <si>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64(256)</t>
    <phoneticPr fontId="2" type="noConversion"/>
  </si>
  <si>
    <t>128(512)</t>
    <phoneticPr fontId="2" type="noConversion"/>
  </si>
  <si>
    <t>256(1024)</t>
    <phoneticPr fontId="2" type="noConversion"/>
  </si>
  <si>
    <t xml:space="preserve">Synchronous </t>
    <phoneticPr fontId="2" type="noConversion"/>
  </si>
  <si>
    <t>4BJ/4M</t>
    <phoneticPr fontId="2" type="noConversion"/>
  </si>
  <si>
    <t>Eight</t>
    <phoneticPr fontId="2" type="noConversion"/>
  </si>
  <si>
    <t>Sixteen</t>
    <phoneticPr fontId="2" type="noConversion"/>
  </si>
  <si>
    <t>Thirtytwo</t>
    <phoneticPr fontId="2" type="noConversion"/>
  </si>
  <si>
    <t>CENT</t>
    <phoneticPr fontId="2" type="noConversion"/>
  </si>
  <si>
    <t>DECENT</t>
    <phoneticPr fontId="2" type="noConversion"/>
  </si>
  <si>
    <t>2BJ/2M</t>
    <phoneticPr fontId="2" type="noConversion"/>
  </si>
  <si>
    <t>2M,2BJ</t>
    <phoneticPr fontId="2" type="noConversion"/>
  </si>
  <si>
    <t>4M,4BJ</t>
    <phoneticPr fontId="2" type="noConversion"/>
  </si>
  <si>
    <t>1M,2BJ</t>
    <phoneticPr fontId="2" type="noConversion"/>
  </si>
  <si>
    <t>1M,4BJ</t>
    <phoneticPr fontId="2" type="noConversion"/>
  </si>
  <si>
    <t>SE</t>
    <phoneticPr fontId="2" type="noConversion"/>
  </si>
  <si>
    <t>SE</t>
    <phoneticPr fontId="2" type="noConversion"/>
  </si>
  <si>
    <t>SE</t>
    <phoneticPr fontId="2" type="noConversion"/>
  </si>
  <si>
    <t>2M,4BJ</t>
    <phoneticPr fontId="2" type="noConversion"/>
  </si>
  <si>
    <t>(est)</t>
    <phoneticPr fontId="2" type="noConversion"/>
  </si>
  <si>
    <t>1M/4BJ</t>
    <phoneticPr fontId="2" type="noConversion"/>
  </si>
  <si>
    <t>2M/4BJ</t>
    <phoneticPr fontId="2" type="noConversion"/>
  </si>
  <si>
    <t>4M/4BJ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</si>
  <si>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</si>
  <si>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</si>
  <si>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</si>
  <si>
    <t>8(32)</t>
    <phoneticPr fontId="2" type="noConversion"/>
  </si>
  <si>
    <t>16(64)</t>
    <phoneticPr fontId="2" type="noConversion"/>
  </si>
  <si>
    <t>32(128)</t>
    <phoneticPr fontId="2" type="noConversion"/>
  </si>
</sst>
</file>

<file path=xl/styles.xml><?xml version="1.0" encoding="utf-8"?>
<styleSheet xmlns="http://schemas.openxmlformats.org/spreadsheetml/2006/main">
  <fonts count="3"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1" fillId="0" borderId="0" xfId="0" applyNumberFormat="1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5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plotArea>
      <c:layout/>
      <c:lineChart>
        <c:grouping val="standard"/>
        <c:ser>
          <c:idx val="0"/>
          <c:order val="0"/>
          <c:tx>
            <c:strRef>
              <c:f>'Andre Rework'!$A$3</c:f>
              <c:strCache>
                <c:ptCount val="1"/>
                <c:pt idx="0">
                  <c:v>Synchronous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Rework'!$B$10:$H$10</c:f>
                <c:numCache>
                  <c:formatCode>General</c:formatCode>
                  <c:ptCount val="7"/>
                  <c:pt idx="0">
                    <c:v>8.81</c:v>
                  </c:pt>
                  <c:pt idx="1">
                    <c:v>11.2</c:v>
                  </c:pt>
                  <c:pt idx="2">
                    <c:v>17.0</c:v>
                  </c:pt>
                  <c:pt idx="3">
                    <c:v>34.0</c:v>
                  </c:pt>
                  <c:pt idx="4">
                    <c:v>52.0</c:v>
                  </c:pt>
                  <c:pt idx="5">
                    <c:v>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Rework'!$B$3:$H$3</c:f>
              <c:numCache>
                <c:formatCode>General</c:formatCode>
                <c:ptCount val="7"/>
                <c:pt idx="0">
                  <c:v>624.0</c:v>
                </c:pt>
                <c:pt idx="1">
                  <c:v>685.0</c:v>
                </c:pt>
                <c:pt idx="2">
                  <c:v>802.0</c:v>
                </c:pt>
                <c:pt idx="3">
                  <c:v>1023.0</c:v>
                </c:pt>
                <c:pt idx="4">
                  <c:v>1389.0</c:v>
                </c:pt>
                <c:pt idx="5">
                  <c:v>1949.0</c:v>
                </c:pt>
                <c:pt idx="6">
                  <c:v>3200.0</c:v>
                </c:pt>
              </c:numCache>
            </c:numRef>
          </c:val>
        </c:ser>
        <c:ser>
          <c:idx val="1"/>
          <c:order val="1"/>
          <c:tx>
            <c:strRef>
              <c:f>'Andre Rework'!$A$4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plus>
            <c:minus>
              <c:numRef>
                <c:f>'Andre Rework'!$B$11:$H$11</c:f>
                <c:numCache>
                  <c:formatCode>General</c:formatCode>
                  <c:ptCount val="7"/>
                  <c:pt idx="0">
                    <c:v>11.1</c:v>
                  </c:pt>
                  <c:pt idx="1">
                    <c:v>3.23</c:v>
                  </c:pt>
                  <c:pt idx="2">
                    <c:v>16.36</c:v>
                  </c:pt>
                  <c:pt idx="3">
                    <c:v>13.4</c:v>
                  </c:pt>
                  <c:pt idx="4">
                    <c:v>19.2</c:v>
                  </c:pt>
                  <c:pt idx="5">
                    <c:v>50.0</c:v>
                  </c:pt>
                  <c:pt idx="6">
                    <c:v>50.0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Rework'!$B$4:$H$4</c:f>
              <c:numCache>
                <c:formatCode>General</c:formatCode>
                <c:ptCount val="7"/>
                <c:pt idx="0">
                  <c:v>628.6</c:v>
                </c:pt>
                <c:pt idx="1">
                  <c:v>630.0</c:v>
                </c:pt>
                <c:pt idx="2">
                  <c:v>701.83</c:v>
                </c:pt>
                <c:pt idx="3">
                  <c:v>804.0</c:v>
                </c:pt>
                <c:pt idx="4">
                  <c:v>1097.0</c:v>
                </c:pt>
                <c:pt idx="5">
                  <c:v>1393.0</c:v>
                </c:pt>
                <c:pt idx="6">
                  <c:v>1800.0</c:v>
                </c:pt>
              </c:numCache>
            </c:numRef>
          </c:val>
        </c:ser>
        <c:ser>
          <c:idx val="2"/>
          <c:order val="2"/>
          <c:tx>
            <c:strRef>
              <c:f>'Andre Rework'!$A$5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plus>
            <c:minus>
              <c:numRef>
                <c:f>'Andre Rework'!$B$12:$H$12</c:f>
                <c:numCache>
                  <c:formatCode>General</c:formatCode>
                  <c:ptCount val="7"/>
                  <c:pt idx="0">
                    <c:v>5.97</c:v>
                  </c:pt>
                  <c:pt idx="1">
                    <c:v>6.14</c:v>
                  </c:pt>
                  <c:pt idx="2">
                    <c:v>23.0</c:v>
                  </c:pt>
                  <c:pt idx="3">
                    <c:v>2.4</c:v>
                  </c:pt>
                  <c:pt idx="4">
                    <c:v>0.72</c:v>
                  </c:pt>
                  <c:pt idx="5">
                    <c:v>8.5</c:v>
                  </c:pt>
                  <c:pt idx="6">
                    <c:v>25.4</c:v>
                  </c:pt>
                </c:numCache>
              </c:numRef>
            </c:minus>
          </c:errBars>
          <c:cat>
            <c:strRef>
              <c:f>'Andre Rework'!$B$2:$H$2</c:f>
              <c:strCache>
                <c:ptCount val="7"/>
                <c:pt idx="0">
                  <c:v>4(16)</c:v>
                </c:pt>
                <c:pt idx="1">
                  <c:v>8(32)</c:v>
                </c:pt>
                <c:pt idx="2">
                  <c:v>16(64)</c:v>
                </c:pt>
                <c:pt idx="3">
                  <c:v>32(128)</c:v>
                </c:pt>
                <c:pt idx="4">
                  <c:v>64(256)</c:v>
                </c:pt>
                <c:pt idx="5">
                  <c:v>128(512)</c:v>
                </c:pt>
                <c:pt idx="6">
                  <c:v>256(1024)</c:v>
                </c:pt>
              </c:strCache>
            </c:strRef>
          </c:cat>
          <c:val>
            <c:numRef>
              <c:f>'Andre Rework'!$B$5:$H$5</c:f>
              <c:numCache>
                <c:formatCode>General</c:formatCode>
                <c:ptCount val="7"/>
                <c:pt idx="0">
                  <c:v>588.9</c:v>
                </c:pt>
                <c:pt idx="1">
                  <c:v>609.0</c:v>
                </c:pt>
                <c:pt idx="2">
                  <c:v>622.0</c:v>
                </c:pt>
                <c:pt idx="3">
                  <c:v>641.0</c:v>
                </c:pt>
                <c:pt idx="4">
                  <c:v>659.0</c:v>
                </c:pt>
                <c:pt idx="5">
                  <c:v>717.0</c:v>
                </c:pt>
                <c:pt idx="6">
                  <c:v>792.0</c:v>
                </c:pt>
              </c:numCache>
            </c:numRef>
          </c:val>
        </c:ser>
        <c:marker val="1"/>
        <c:axId val="471342024"/>
        <c:axId val="471489800"/>
      </c:lineChart>
      <c:catAx>
        <c:axId val="4713420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lang="de-DE" sz="1400"/>
                  <a:t>Number of Replicas(Number of Exchanges)</a:t>
                </a:r>
              </a:p>
            </c:rich>
          </c:tx>
          <c:layout/>
        </c:title>
        <c:numFmt formatCode="0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489800"/>
        <c:crosses val="autoZero"/>
        <c:auto val="1"/>
        <c:lblAlgn val="ctr"/>
        <c:lblOffset val="100"/>
      </c:catAx>
      <c:valAx>
        <c:axId val="4714898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34202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Synchronous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Rework'!$A$86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plus>
            <c:minus>
              <c:numRef>
                <c:f>'Andre Rework'!$B$90:$D$90</c:f>
                <c:numCache>
                  <c:formatCode>General</c:formatCode>
                  <c:ptCount val="3"/>
                  <c:pt idx="0">
                    <c:v>11.2</c:v>
                  </c:pt>
                  <c:pt idx="1">
                    <c:v>17.0</c:v>
                  </c:pt>
                  <c:pt idx="2">
                    <c:v>34.0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Rework'!$B$86:$D$86</c:f>
              <c:numCache>
                <c:formatCode>General</c:formatCode>
                <c:ptCount val="3"/>
                <c:pt idx="0">
                  <c:v>608.0</c:v>
                </c:pt>
                <c:pt idx="1">
                  <c:v>648.0</c:v>
                </c:pt>
                <c:pt idx="2">
                  <c:v>715.0</c:v>
                </c:pt>
              </c:numCache>
            </c:numRef>
          </c:val>
        </c:ser>
        <c:ser>
          <c:idx val="1"/>
          <c:order val="1"/>
          <c:tx>
            <c:strRef>
              <c:f>'Andre Rework'!$A$87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Rework'!$B$91:$D$91</c:f>
                <c:numCache>
                  <c:formatCode>General</c:formatCode>
                  <c:ptCount val="3"/>
                  <c:pt idx="0">
                    <c:v>3.13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Rework'!$B$87:$D$87</c:f>
              <c:numCache>
                <c:formatCode>General</c:formatCode>
                <c:ptCount val="3"/>
                <c:pt idx="0">
                  <c:v>625.0</c:v>
                </c:pt>
                <c:pt idx="1">
                  <c:v>702.0</c:v>
                </c:pt>
                <c:pt idx="2">
                  <c:v>762.0</c:v>
                </c:pt>
              </c:numCache>
            </c:numRef>
          </c:val>
        </c:ser>
        <c:ser>
          <c:idx val="2"/>
          <c:order val="2"/>
          <c:tx>
            <c:strRef>
              <c:f>'Andre Rework'!$A$88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Rework'!$B$92:$D$92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Rework'!$B$88:$D$88</c:f>
              <c:numCache>
                <c:formatCode>General</c:formatCode>
                <c:ptCount val="3"/>
                <c:pt idx="0">
                  <c:v>633.0</c:v>
                </c:pt>
                <c:pt idx="1">
                  <c:v>718.6</c:v>
                </c:pt>
                <c:pt idx="2">
                  <c:v>879.0</c:v>
                </c:pt>
              </c:numCache>
            </c:numRef>
          </c:val>
        </c:ser>
        <c:marker val="1"/>
        <c:axId val="471558216"/>
        <c:axId val="471564248"/>
      </c:lineChart>
      <c:catAx>
        <c:axId val="4715582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564248"/>
        <c:crosses val="autoZero"/>
        <c:auto val="1"/>
        <c:lblAlgn val="ctr"/>
        <c:lblOffset val="100"/>
      </c:catAx>
      <c:valAx>
        <c:axId val="471564248"/>
        <c:scaling>
          <c:orientation val="minMax"/>
          <c:min val="4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55821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Rework'!$A$97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plus>
            <c:minus>
              <c:numRef>
                <c:f>'Andre Rework'!$B$101:$D$101</c:f>
                <c:numCache>
                  <c:formatCode>General</c:formatCode>
                  <c:ptCount val="3"/>
                  <c:pt idx="0">
                    <c:v>5.6</c:v>
                  </c:pt>
                  <c:pt idx="1">
                    <c:v>16.9</c:v>
                  </c:pt>
                  <c:pt idx="2">
                    <c:v>14.8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Rework'!$B$97:$D$97</c:f>
              <c:numCache>
                <c:formatCode>General</c:formatCode>
                <c:ptCount val="3"/>
                <c:pt idx="0">
                  <c:v>575.0</c:v>
                </c:pt>
                <c:pt idx="1">
                  <c:v>560.0</c:v>
                </c:pt>
                <c:pt idx="2">
                  <c:v>633.0</c:v>
                </c:pt>
              </c:numCache>
            </c:numRef>
          </c:val>
        </c:ser>
        <c:ser>
          <c:idx val="1"/>
          <c:order val="1"/>
          <c:tx>
            <c:strRef>
              <c:f>'Andre Rework'!$A$98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Rework'!$B$102:$D$102</c:f>
                <c:numCache>
                  <c:formatCode>General</c:formatCode>
                  <c:ptCount val="3"/>
                  <c:pt idx="0">
                    <c:v>1.7</c:v>
                  </c:pt>
                  <c:pt idx="1">
                    <c:v>3.4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Rework'!$B$98:$D$98</c:f>
              <c:numCache>
                <c:formatCode>General</c:formatCode>
                <c:ptCount val="3"/>
                <c:pt idx="0">
                  <c:v>567.0</c:v>
                </c:pt>
                <c:pt idx="1">
                  <c:v>591.0</c:v>
                </c:pt>
                <c:pt idx="2">
                  <c:v>637.0</c:v>
                </c:pt>
              </c:numCache>
            </c:numRef>
          </c:val>
        </c:ser>
        <c:ser>
          <c:idx val="2"/>
          <c:order val="2"/>
          <c:tx>
            <c:strRef>
              <c:f>'Andre Rework'!$A$99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Rework'!$B$103:$D$103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Rework'!$B$99:$D$99</c:f>
              <c:numCache>
                <c:formatCode>General</c:formatCode>
                <c:ptCount val="3"/>
                <c:pt idx="0">
                  <c:v>600.0</c:v>
                </c:pt>
                <c:pt idx="1">
                  <c:v>603.0</c:v>
                </c:pt>
                <c:pt idx="2">
                  <c:v>635.0</c:v>
                </c:pt>
              </c:numCache>
            </c:numRef>
          </c:val>
        </c:ser>
        <c:marker val="1"/>
        <c:axId val="471609384"/>
        <c:axId val="471615416"/>
      </c:lineChart>
      <c:catAx>
        <c:axId val="4716093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615416"/>
        <c:crosses val="autoZero"/>
        <c:auto val="1"/>
        <c:lblAlgn val="ctr"/>
        <c:lblOffset val="100"/>
      </c:catAx>
      <c:valAx>
        <c:axId val="471615416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60938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Decentralized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Rework'!$A$112</c:f>
              <c:strCache>
                <c:ptCount val="1"/>
                <c:pt idx="0">
                  <c:v>1M/4BJ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plus>
            <c:minus>
              <c:numRef>
                <c:f>'Andre Rework'!$B$116:$D$116</c:f>
                <c:numCache>
                  <c:formatCode>General</c:formatCode>
                  <c:ptCount val="3"/>
                  <c:pt idx="0">
                    <c:v>6.0</c:v>
                  </c:pt>
                  <c:pt idx="1">
                    <c:v>23.0</c:v>
                  </c:pt>
                  <c:pt idx="2">
                    <c:v>2.4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Rework'!$B$112:$D$112</c:f>
              <c:numCache>
                <c:formatCode>General</c:formatCode>
                <c:ptCount val="3"/>
                <c:pt idx="0">
                  <c:v>607.2</c:v>
                </c:pt>
                <c:pt idx="1">
                  <c:v>618.4</c:v>
                </c:pt>
                <c:pt idx="2">
                  <c:v>633.8</c:v>
                </c:pt>
              </c:numCache>
            </c:numRef>
          </c:val>
        </c:ser>
        <c:ser>
          <c:idx val="1"/>
          <c:order val="1"/>
          <c:tx>
            <c:strRef>
              <c:f>'Andre Rework'!$A$113</c:f>
              <c:strCache>
                <c:ptCount val="1"/>
                <c:pt idx="0">
                  <c:v>2M/4BJ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Rework'!$B$117:$D$117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Rework'!$B$113:$D$113</c:f>
              <c:numCache>
                <c:formatCode>General</c:formatCode>
                <c:ptCount val="3"/>
                <c:pt idx="0">
                  <c:v>606.4</c:v>
                </c:pt>
                <c:pt idx="1">
                  <c:v>633.8</c:v>
                </c:pt>
                <c:pt idx="2">
                  <c:v>623.6</c:v>
                </c:pt>
              </c:numCache>
            </c:numRef>
          </c:val>
        </c:ser>
        <c:ser>
          <c:idx val="2"/>
          <c:order val="2"/>
          <c:tx>
            <c:strRef>
              <c:f>'Andre Rework'!$A$114</c:f>
              <c:strCache>
                <c:ptCount val="1"/>
                <c:pt idx="0">
                  <c:v>4M/4BJ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Rework'!$B$118:$D$118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Rework'!$B$114:$D$114</c:f>
              <c:numCache>
                <c:formatCode>General</c:formatCode>
                <c:ptCount val="3"/>
                <c:pt idx="0">
                  <c:v>568.0</c:v>
                </c:pt>
                <c:pt idx="1">
                  <c:v>641.0</c:v>
                </c:pt>
                <c:pt idx="2">
                  <c:v>611.0</c:v>
                </c:pt>
              </c:numCache>
            </c:numRef>
          </c:val>
        </c:ser>
        <c:marker val="1"/>
        <c:axId val="471663176"/>
        <c:axId val="471669208"/>
      </c:lineChart>
      <c:catAx>
        <c:axId val="471663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669208"/>
        <c:crosses val="autoZero"/>
        <c:auto val="1"/>
        <c:lblAlgn val="ctr"/>
        <c:lblOffset val="100"/>
      </c:catAx>
      <c:valAx>
        <c:axId val="4716692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663176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2BJ/2M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Rework'!$A$144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plus>
            <c:minus>
              <c:numRef>
                <c:f>'Andre Rework'!$B$148:$D$148</c:f>
                <c:numCache>
                  <c:formatCode>General</c:formatCode>
                  <c:ptCount val="3"/>
                  <c:pt idx="0">
                    <c:v>3.0</c:v>
                  </c:pt>
                  <c:pt idx="1">
                    <c:v>24.0</c:v>
                  </c:pt>
                  <c:pt idx="2">
                    <c:v>10.0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Rework'!$B$144:$D$144</c:f>
              <c:numCache>
                <c:formatCode>General</c:formatCode>
                <c:ptCount val="3"/>
                <c:pt idx="0">
                  <c:v>651.0</c:v>
                </c:pt>
                <c:pt idx="1">
                  <c:v>754.0</c:v>
                </c:pt>
                <c:pt idx="2">
                  <c:v>865.0</c:v>
                </c:pt>
              </c:numCache>
            </c:numRef>
          </c:val>
        </c:ser>
        <c:ser>
          <c:idx val="1"/>
          <c:order val="1"/>
          <c:tx>
            <c:strRef>
              <c:f>'Andre Rework'!$A$145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plus>
            <c:minus>
              <c:numRef>
                <c:f>'Andre Rework'!$B$149:$D$149</c:f>
                <c:numCache>
                  <c:formatCode>General</c:formatCode>
                  <c:ptCount val="3"/>
                  <c:pt idx="0">
                    <c:v>5.5</c:v>
                  </c:pt>
                  <c:pt idx="1">
                    <c:v>5.0</c:v>
                  </c:pt>
                  <c:pt idx="2">
                    <c:v>27.0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Rework'!$B$145:$D$145</c:f>
              <c:numCache>
                <c:formatCode>General</c:formatCode>
                <c:ptCount val="3"/>
                <c:pt idx="0">
                  <c:v>632.0</c:v>
                </c:pt>
                <c:pt idx="1">
                  <c:v>652.0</c:v>
                </c:pt>
                <c:pt idx="2">
                  <c:v>724.0</c:v>
                </c:pt>
              </c:numCache>
            </c:numRef>
          </c:val>
        </c:ser>
        <c:ser>
          <c:idx val="2"/>
          <c:order val="2"/>
          <c:tx>
            <c:strRef>
              <c:f>'Andre Rework'!$A$146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Rework'!$B$150:$D$150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plus>
            <c:minus>
              <c:numRef>
                <c:f>'Andre Rework'!$B$150:$D$150</c:f>
                <c:numCache>
                  <c:formatCode>General</c:formatCode>
                  <c:ptCount val="3"/>
                  <c:pt idx="0">
                    <c:v>9.0</c:v>
                  </c:pt>
                  <c:pt idx="1">
                    <c:v>3.0</c:v>
                  </c:pt>
                  <c:pt idx="2">
                    <c:v>4.0</c:v>
                  </c:pt>
                </c:numCache>
              </c:numRef>
            </c:minus>
          </c:errBars>
          <c:cat>
            <c:strRef>
              <c:f>'Andre Rework'!$B$85:$D$85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Rework'!$B$146:$D$146</c:f>
              <c:numCache>
                <c:formatCode>General</c:formatCode>
                <c:ptCount val="3"/>
                <c:pt idx="0">
                  <c:v>607.0</c:v>
                </c:pt>
                <c:pt idx="1">
                  <c:v>635.0</c:v>
                </c:pt>
                <c:pt idx="2">
                  <c:v>626.0</c:v>
                </c:pt>
              </c:numCache>
            </c:numRef>
          </c:val>
        </c:ser>
        <c:marker val="1"/>
        <c:axId val="471715304"/>
        <c:axId val="471721336"/>
      </c:lineChart>
      <c:catAx>
        <c:axId val="47171530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d\-mmm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721336"/>
        <c:crosses val="autoZero"/>
        <c:auto val="1"/>
        <c:lblAlgn val="ctr"/>
        <c:lblOffset val="100"/>
      </c:catAx>
      <c:valAx>
        <c:axId val="471721336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715304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"/>
  <c:chart>
    <c:title>
      <c:tx>
        <c:rich>
          <a:bodyPr/>
          <a:lstStyle/>
          <a:p>
            <a:pPr>
              <a:defRPr/>
            </a:pPr>
            <a:r>
              <a:rPr lang="en-US"/>
              <a:t>4BJ/4M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'Andre Rework'!$A$167</c:f>
              <c:strCache>
                <c:ptCount val="1"/>
                <c:pt idx="0">
                  <c:v>Synchronous </c:v>
                </c:pt>
              </c:strCache>
            </c:strRef>
          </c:tx>
          <c:marker>
            <c:symbol val="diamond"/>
            <c:size val="7"/>
          </c:marker>
          <c:errBars>
            <c:errDir val="y"/>
            <c:errBarType val="both"/>
            <c:errValType val="cust"/>
            <c:pl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plus>
            <c:minus>
              <c:numRef>
                <c:f>'Andre Rework'!$B$171:$D$171</c:f>
                <c:numCache>
                  <c:formatCode>General</c:formatCode>
                  <c:ptCount val="3"/>
                  <c:pt idx="0">
                    <c:v>11.0</c:v>
                  </c:pt>
                  <c:pt idx="1">
                    <c:v>3.8</c:v>
                  </c:pt>
                  <c:pt idx="2">
                    <c:v>18.0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Rework'!$B$167:$D$167</c:f>
              <c:numCache>
                <c:formatCode>General</c:formatCode>
                <c:ptCount val="3"/>
                <c:pt idx="0">
                  <c:v>633.0</c:v>
                </c:pt>
                <c:pt idx="1">
                  <c:v>718.0</c:v>
                </c:pt>
                <c:pt idx="2">
                  <c:v>879.0</c:v>
                </c:pt>
              </c:numCache>
            </c:numRef>
          </c:val>
        </c:ser>
        <c:ser>
          <c:idx val="1"/>
          <c:order val="1"/>
          <c:tx>
            <c:strRef>
              <c:f>'Andre Rework'!$A$168</c:f>
              <c:strCache>
                <c:ptCount val="1"/>
                <c:pt idx="0">
                  <c:v>Asynchronous - 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plus>
            <c:minus>
              <c:numRef>
                <c:f>'Andre Rework'!$B$172:$D$172</c:f>
                <c:numCache>
                  <c:formatCode>General</c:formatCode>
                  <c:ptCount val="3"/>
                  <c:pt idx="0">
                    <c:v>8.4</c:v>
                  </c:pt>
                  <c:pt idx="1">
                    <c:v>7.1</c:v>
                  </c:pt>
                  <c:pt idx="2">
                    <c:v>2.0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Rework'!$B$168:$D$168</c:f>
              <c:numCache>
                <c:formatCode>General</c:formatCode>
                <c:ptCount val="3"/>
                <c:pt idx="0">
                  <c:v>600.0</c:v>
                </c:pt>
                <c:pt idx="1">
                  <c:v>660.0</c:v>
                </c:pt>
                <c:pt idx="2">
                  <c:v>635.0</c:v>
                </c:pt>
              </c:numCache>
            </c:numRef>
          </c:val>
        </c:ser>
        <c:ser>
          <c:idx val="2"/>
          <c:order val="2"/>
          <c:tx>
            <c:strRef>
              <c:f>'Andre Rework'!$A$169</c:f>
              <c:strCache>
                <c:ptCount val="1"/>
                <c:pt idx="0">
                  <c:v>Asynchronous - Decentralized</c:v>
                </c:pt>
              </c:strCache>
            </c:strRef>
          </c:tx>
          <c:errBars>
            <c:errDir val="y"/>
            <c:errBarType val="both"/>
            <c:errValType val="cust"/>
            <c:pl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plus>
            <c:minus>
              <c:numRef>
                <c:f>'Andre Rework'!$B$173:$D$173</c:f>
                <c:numCache>
                  <c:formatCode>General</c:formatCode>
                  <c:ptCount val="3"/>
                  <c:pt idx="0">
                    <c:v>27.0</c:v>
                  </c:pt>
                  <c:pt idx="1">
                    <c:v>4.6</c:v>
                  </c:pt>
                  <c:pt idx="2">
                    <c:v>8.2</c:v>
                  </c:pt>
                </c:numCache>
              </c:numRef>
            </c:minus>
          </c:errBars>
          <c:cat>
            <c:strRef>
              <c:f>'Andre Rework'!$B$166:$D$166</c:f>
              <c:strCache>
                <c:ptCount val="3"/>
                <c:pt idx="0">
                  <c:v>8(32)</c:v>
                </c:pt>
                <c:pt idx="1">
                  <c:v>16(64)</c:v>
                </c:pt>
                <c:pt idx="2">
                  <c:v>32(128)</c:v>
                </c:pt>
              </c:strCache>
            </c:strRef>
          </c:cat>
          <c:val>
            <c:numRef>
              <c:f>'Andre Rework'!$B$169:$D$169</c:f>
              <c:numCache>
                <c:formatCode>General</c:formatCode>
                <c:ptCount val="3"/>
                <c:pt idx="0">
                  <c:v>568.0</c:v>
                </c:pt>
                <c:pt idx="1">
                  <c:v>641.0</c:v>
                </c:pt>
                <c:pt idx="2">
                  <c:v>611.0</c:v>
                </c:pt>
              </c:numCache>
            </c:numRef>
          </c:val>
        </c:ser>
        <c:marker val="1"/>
        <c:axId val="471768008"/>
        <c:axId val="471774040"/>
      </c:lineChart>
      <c:catAx>
        <c:axId val="4717680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lang="de-DE" sz="1400"/>
                </a:pPr>
                <a:r>
                  <a:rPr sz="1400"/>
                  <a:t>Number of Replicas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774040"/>
        <c:crosses val="autoZero"/>
        <c:auto val="1"/>
        <c:lblAlgn val="ctr"/>
        <c:lblOffset val="100"/>
      </c:catAx>
      <c:valAx>
        <c:axId val="471774040"/>
        <c:scaling>
          <c:orientation val="minMax"/>
          <c:min val="500.0"/>
        </c:scaling>
        <c:axPos val="l"/>
        <c:title>
          <c:tx>
            <c:rich>
              <a:bodyPr/>
              <a:lstStyle/>
              <a:p>
                <a:pPr>
                  <a:defRPr lang="de-DE" sz="1300"/>
                </a:pPr>
                <a:r>
                  <a:rPr lang="de-DE" sz="13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lang="de-DE" sz="1300"/>
            </a:pPr>
            <a:endParaRPr lang="en-US"/>
          </a:p>
        </c:txPr>
        <c:crossAx val="471768008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lang="de-DE" sz="1200"/>
          </a:pPr>
          <a:endParaRPr lang="en-US"/>
        </a:p>
      </c:txPr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469900</xdr:colOff>
      <xdr:row>0</xdr:row>
      <xdr:rowOff>114300</xdr:rowOff>
    </xdr:from>
    <xdr:to>
      <xdr:col>19</xdr:col>
      <xdr:colOff>850900</xdr:colOff>
      <xdr:row>34</xdr:row>
      <xdr:rowOff>25400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50800</xdr:colOff>
      <xdr:row>69</xdr:row>
      <xdr:rowOff>88900</xdr:rowOff>
    </xdr:from>
    <xdr:to>
      <xdr:col>15</xdr:col>
      <xdr:colOff>584200</xdr:colOff>
      <xdr:row>92</xdr:row>
      <xdr:rowOff>139700</xdr:rowOff>
    </xdr:to>
    <xdr:graphicFrame macro="">
      <xdr:nvGraphicFramePr>
        <xdr:cNvPr id="6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812800</xdr:colOff>
      <xdr:row>87</xdr:row>
      <xdr:rowOff>38100</xdr:rowOff>
    </xdr:from>
    <xdr:to>
      <xdr:col>9</xdr:col>
      <xdr:colOff>901700</xdr:colOff>
      <xdr:row>110</xdr:row>
      <xdr:rowOff>38100</xdr:rowOff>
    </xdr:to>
    <xdr:graphicFrame macro="">
      <xdr:nvGraphicFramePr>
        <xdr:cNvPr id="7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863600</xdr:colOff>
      <xdr:row>114</xdr:row>
      <xdr:rowOff>101600</xdr:rowOff>
    </xdr:from>
    <xdr:to>
      <xdr:col>11</xdr:col>
      <xdr:colOff>114300</xdr:colOff>
      <xdr:row>137</xdr:row>
      <xdr:rowOff>101600</xdr:rowOff>
    </xdr:to>
    <xdr:graphicFrame macro="">
      <xdr:nvGraphicFramePr>
        <xdr:cNvPr id="8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266700</xdr:colOff>
      <xdr:row>137</xdr:row>
      <xdr:rowOff>152400</xdr:rowOff>
    </xdr:from>
    <xdr:to>
      <xdr:col>10</xdr:col>
      <xdr:colOff>469900</xdr:colOff>
      <xdr:row>160</xdr:row>
      <xdr:rowOff>152400</xdr:rowOff>
    </xdr:to>
    <xdr:graphicFrame macro="">
      <xdr:nvGraphicFramePr>
        <xdr:cNvPr id="9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609600</xdr:colOff>
      <xdr:row>162</xdr:row>
      <xdr:rowOff>114300</xdr:rowOff>
    </xdr:from>
    <xdr:to>
      <xdr:col>9</xdr:col>
      <xdr:colOff>698500</xdr:colOff>
      <xdr:row>185</xdr:row>
      <xdr:rowOff>114300</xdr:rowOff>
    </xdr:to>
    <xdr:graphicFrame macro="">
      <xdr:nvGraphicFramePr>
        <xdr:cNvPr id="11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H173"/>
  <sheetViews>
    <sheetView tabSelected="1" topLeftCell="A93" workbookViewId="0">
      <selection activeCell="L155" sqref="L155"/>
    </sheetView>
  </sheetViews>
  <sheetFormatPr baseColWidth="10" defaultRowHeight="13"/>
  <cols>
    <col min="2" max="2" width="16.42578125" bestFit="1" customWidth="1"/>
    <col min="5" max="5" width="12" bestFit="1" customWidth="1"/>
  </cols>
  <sheetData>
    <row r="1" spans="1:8">
      <c r="A1" t="s">
        <v>6</v>
      </c>
    </row>
    <row r="2" spans="1:8"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</row>
    <row r="3" spans="1:8">
      <c r="A3" t="s">
        <v>0</v>
      </c>
      <c r="B3">
        <v>624</v>
      </c>
      <c r="C3">
        <v>685</v>
      </c>
      <c r="D3">
        <f>907-105</f>
        <v>802</v>
      </c>
      <c r="E3">
        <v>1023</v>
      </c>
      <c r="F3">
        <v>1389</v>
      </c>
      <c r="G3">
        <f>2845-896</f>
        <v>1949</v>
      </c>
      <c r="H3">
        <v>3200</v>
      </c>
    </row>
    <row r="4" spans="1:8">
      <c r="A4" t="s">
        <v>1</v>
      </c>
      <c r="B4">
        <v>628.6</v>
      </c>
      <c r="C4">
        <v>630</v>
      </c>
      <c r="D4">
        <v>701.83</v>
      </c>
      <c r="E4">
        <v>804</v>
      </c>
      <c r="F4">
        <v>1097</v>
      </c>
      <c r="G4">
        <v>1393</v>
      </c>
      <c r="H4">
        <v>1800</v>
      </c>
    </row>
    <row r="5" spans="1:8">
      <c r="A5" t="s">
        <v>2</v>
      </c>
      <c r="B5">
        <v>588.9</v>
      </c>
      <c r="C5">
        <v>609</v>
      </c>
      <c r="D5">
        <v>622</v>
      </c>
      <c r="E5">
        <v>641</v>
      </c>
      <c r="F5">
        <v>659</v>
      </c>
      <c r="G5">
        <v>717</v>
      </c>
      <c r="H5">
        <v>792</v>
      </c>
    </row>
    <row r="8" spans="1:8">
      <c r="A8" t="s">
        <v>5</v>
      </c>
    </row>
    <row r="9" spans="1:8">
      <c r="B9" t="s">
        <v>4</v>
      </c>
      <c r="C9" t="s">
        <v>3</v>
      </c>
      <c r="D9" t="s">
        <v>3</v>
      </c>
      <c r="E9" t="s">
        <v>4</v>
      </c>
      <c r="F9" t="s">
        <v>28</v>
      </c>
      <c r="G9" t="s">
        <v>28</v>
      </c>
      <c r="H9" t="s">
        <v>28</v>
      </c>
    </row>
    <row r="10" spans="1:8">
      <c r="A10" t="s">
        <v>0</v>
      </c>
      <c r="B10">
        <v>8.81</v>
      </c>
      <c r="C10">
        <v>11.2</v>
      </c>
      <c r="D10">
        <v>17</v>
      </c>
      <c r="E10">
        <v>34</v>
      </c>
      <c r="F10">
        <v>52</v>
      </c>
      <c r="G10">
        <v>0</v>
      </c>
      <c r="H10">
        <v>50</v>
      </c>
    </row>
    <row r="11" spans="1:8">
      <c r="A11" t="s">
        <v>1</v>
      </c>
      <c r="B11">
        <v>11.1</v>
      </c>
      <c r="C11">
        <v>3.23</v>
      </c>
      <c r="D11">
        <v>16.36</v>
      </c>
      <c r="E11">
        <v>13.4</v>
      </c>
      <c r="F11">
        <v>19.2</v>
      </c>
      <c r="G11">
        <v>50</v>
      </c>
      <c r="H11">
        <v>50</v>
      </c>
    </row>
    <row r="12" spans="1:8">
      <c r="A12" t="s">
        <v>2</v>
      </c>
      <c r="B12">
        <v>5.97</v>
      </c>
      <c r="C12">
        <v>6.14</v>
      </c>
      <c r="D12">
        <v>23</v>
      </c>
      <c r="E12">
        <v>2.4</v>
      </c>
      <c r="F12">
        <v>0.72</v>
      </c>
      <c r="G12">
        <v>8.5</v>
      </c>
      <c r="H12">
        <v>25.4</v>
      </c>
    </row>
    <row r="21" spans="1:4">
      <c r="A21" t="s">
        <v>26</v>
      </c>
    </row>
    <row r="22" spans="1:4">
      <c r="B22" s="1" t="s">
        <v>10</v>
      </c>
      <c r="C22" s="1" t="s">
        <v>11</v>
      </c>
      <c r="D22" s="1" t="s">
        <v>12</v>
      </c>
    </row>
    <row r="23" spans="1:4">
      <c r="A23" t="s">
        <v>8</v>
      </c>
      <c r="B23">
        <f>685-0.3*4*8-1.3*4*8</f>
        <v>633.79999999999995</v>
      </c>
      <c r="C23">
        <f>802-0.3*8*8-1.3*8*8</f>
        <v>699.59999999999991</v>
      </c>
      <c r="D23">
        <f>1023-0.3*16*8-1.3*16*8</f>
        <v>818.2</v>
      </c>
    </row>
    <row r="24" spans="1:4">
      <c r="A24" t="s">
        <v>1</v>
      </c>
      <c r="B24">
        <v>587.5</v>
      </c>
      <c r="C24">
        <v>613</v>
      </c>
      <c r="D24">
        <v>704</v>
      </c>
    </row>
    <row r="25" spans="1:4">
      <c r="A25" t="s">
        <v>2</v>
      </c>
      <c r="B25">
        <f>609-0.3*4</f>
        <v>607.79999999999995</v>
      </c>
      <c r="C25">
        <f>622-0.3*8</f>
        <v>619.6</v>
      </c>
      <c r="D25">
        <f>641-0.3*16</f>
        <v>636.20000000000005</v>
      </c>
    </row>
    <row r="26" spans="1:4">
      <c r="B26" t="s">
        <v>29</v>
      </c>
      <c r="C26" t="s">
        <v>30</v>
      </c>
      <c r="D26" t="s">
        <v>28</v>
      </c>
    </row>
    <row r="27" spans="1:4">
      <c r="B27">
        <v>11.2</v>
      </c>
      <c r="C27">
        <v>17</v>
      </c>
      <c r="D27">
        <v>34</v>
      </c>
    </row>
    <row r="28" spans="1:4">
      <c r="B28">
        <v>0.35</v>
      </c>
      <c r="C28">
        <v>1</v>
      </c>
      <c r="D28">
        <v>45</v>
      </c>
    </row>
    <row r="29" spans="1:4">
      <c r="B29">
        <v>6</v>
      </c>
      <c r="C29">
        <v>23</v>
      </c>
      <c r="D29">
        <v>2.4</v>
      </c>
    </row>
    <row r="31" spans="1:4">
      <c r="A31" t="s">
        <v>27</v>
      </c>
    </row>
    <row r="32" spans="1:4">
      <c r="B32" s="1" t="s">
        <v>10</v>
      </c>
      <c r="C32" s="1" t="s">
        <v>11</v>
      </c>
      <c r="D32" s="1" t="s">
        <v>12</v>
      </c>
    </row>
    <row r="33" spans="1:5">
      <c r="A33" t="s">
        <v>8</v>
      </c>
      <c r="B33">
        <f>685-0.3*6*8-1.3*6*8</f>
        <v>608.20000000000005</v>
      </c>
      <c r="C33">
        <f>802-0.3*12*8-1.3*12*8</f>
        <v>648.40000000000009</v>
      </c>
      <c r="D33">
        <f>1023-0.3*24*8-1.3*24*8</f>
        <v>715.8</v>
      </c>
    </row>
    <row r="34" spans="1:5">
      <c r="A34" t="s">
        <v>1</v>
      </c>
      <c r="B34">
        <v>575</v>
      </c>
      <c r="C34">
        <v>560</v>
      </c>
      <c r="D34">
        <v>633</v>
      </c>
    </row>
    <row r="35" spans="1:5">
      <c r="A35" t="s">
        <v>2</v>
      </c>
      <c r="B35">
        <f>609-0.3*6</f>
        <v>607.20000000000005</v>
      </c>
      <c r="C35">
        <f>622-0.3*12</f>
        <v>618.4</v>
      </c>
      <c r="D35">
        <f>641-0.3*24</f>
        <v>633.79999999999995</v>
      </c>
    </row>
    <row r="36" spans="1:5">
      <c r="B36" t="s">
        <v>28</v>
      </c>
      <c r="C36" t="s">
        <v>28</v>
      </c>
      <c r="D36" t="s">
        <v>28</v>
      </c>
    </row>
    <row r="37" spans="1:5">
      <c r="B37">
        <v>11.2</v>
      </c>
      <c r="C37">
        <v>17</v>
      </c>
      <c r="D37">
        <v>34</v>
      </c>
    </row>
    <row r="38" spans="1:5">
      <c r="B38">
        <v>5.6</v>
      </c>
      <c r="C38">
        <v>16.899999999999999</v>
      </c>
      <c r="D38">
        <v>14.8</v>
      </c>
    </row>
    <row r="39" spans="1:5">
      <c r="B39">
        <v>6</v>
      </c>
      <c r="C39">
        <v>23</v>
      </c>
      <c r="D39">
        <v>2.4</v>
      </c>
    </row>
    <row r="41" spans="1:5">
      <c r="A41" t="s">
        <v>24</v>
      </c>
    </row>
    <row r="42" spans="1:5">
      <c r="B42" s="1" t="s">
        <v>10</v>
      </c>
      <c r="C42" s="1" t="s">
        <v>11</v>
      </c>
      <c r="D42" s="1" t="s">
        <v>12</v>
      </c>
    </row>
    <row r="43" spans="1:5">
      <c r="A43" t="s">
        <v>8</v>
      </c>
      <c r="B43">
        <v>651</v>
      </c>
      <c r="C43">
        <v>754</v>
      </c>
      <c r="D43">
        <v>865</v>
      </c>
      <c r="E43" t="s">
        <v>32</v>
      </c>
    </row>
    <row r="44" spans="1:5">
      <c r="A44" t="s">
        <v>1</v>
      </c>
      <c r="B44">
        <v>632</v>
      </c>
      <c r="C44">
        <v>652</v>
      </c>
      <c r="D44">
        <v>724</v>
      </c>
    </row>
    <row r="45" spans="1:5">
      <c r="A45" t="s">
        <v>2</v>
      </c>
      <c r="B45">
        <v>607</v>
      </c>
      <c r="C45">
        <v>635</v>
      </c>
      <c r="D45">
        <v>626</v>
      </c>
    </row>
    <row r="46" spans="1:5">
      <c r="B46" t="s">
        <v>28</v>
      </c>
      <c r="C46" t="s">
        <v>28</v>
      </c>
      <c r="D46" t="s">
        <v>28</v>
      </c>
    </row>
    <row r="47" spans="1:5">
      <c r="B47">
        <v>3</v>
      </c>
      <c r="C47">
        <v>24</v>
      </c>
      <c r="D47">
        <v>10</v>
      </c>
    </row>
    <row r="48" spans="1:5">
      <c r="B48">
        <v>5.5</v>
      </c>
      <c r="C48">
        <v>5</v>
      </c>
      <c r="D48">
        <v>27</v>
      </c>
    </row>
    <row r="49" spans="1:4">
      <c r="B49">
        <v>9</v>
      </c>
      <c r="C49">
        <v>3</v>
      </c>
      <c r="D49">
        <v>4</v>
      </c>
    </row>
    <row r="52" spans="1:4">
      <c r="A52" t="s">
        <v>31</v>
      </c>
    </row>
    <row r="53" spans="1:4">
      <c r="B53" s="1" t="s">
        <v>10</v>
      </c>
      <c r="C53" s="1" t="s">
        <v>11</v>
      </c>
      <c r="D53" s="1" t="s">
        <v>12</v>
      </c>
    </row>
    <row r="54" spans="1:4">
      <c r="A54" t="s">
        <v>8</v>
      </c>
      <c r="B54">
        <f>651-0.3*2*8-1.3*2*8</f>
        <v>625.40000000000009</v>
      </c>
      <c r="C54">
        <f>754-0.3*4*8-1.3*4*8</f>
        <v>702.8</v>
      </c>
      <c r="D54">
        <f>865-0.3*8*8-1.3*8*8</f>
        <v>762.59999999999991</v>
      </c>
    </row>
    <row r="55" spans="1:4">
      <c r="A55" t="s">
        <v>1</v>
      </c>
      <c r="B55">
        <v>567</v>
      </c>
      <c r="C55">
        <v>591</v>
      </c>
      <c r="D55">
        <v>637</v>
      </c>
    </row>
    <row r="56" spans="1:4">
      <c r="A56" t="s">
        <v>2</v>
      </c>
      <c r="B56">
        <f>607-0.3*2</f>
        <v>606.4</v>
      </c>
      <c r="C56">
        <f>635-0.3*4</f>
        <v>633.79999999999995</v>
      </c>
      <c r="D56">
        <f>626-0.3*8</f>
        <v>623.6</v>
      </c>
    </row>
    <row r="57" spans="1:4">
      <c r="B57" t="s">
        <v>28</v>
      </c>
      <c r="C57" t="s">
        <v>28</v>
      </c>
      <c r="D57" t="s">
        <v>28</v>
      </c>
    </row>
    <row r="58" spans="1:4">
      <c r="B58">
        <v>3</v>
      </c>
      <c r="C58">
        <v>24</v>
      </c>
      <c r="D58">
        <v>10</v>
      </c>
    </row>
    <row r="59" spans="1:4">
      <c r="B59">
        <v>1.7</v>
      </c>
      <c r="C59">
        <v>3.4</v>
      </c>
      <c r="D59">
        <v>2.4</v>
      </c>
    </row>
    <row r="60" spans="1:4">
      <c r="B60">
        <v>9</v>
      </c>
      <c r="C60">
        <v>3</v>
      </c>
      <c r="D60">
        <v>4</v>
      </c>
    </row>
    <row r="64" spans="1:4">
      <c r="A64" t="s">
        <v>25</v>
      </c>
    </row>
    <row r="65" spans="1:4">
      <c r="B65" s="1" t="s">
        <v>10</v>
      </c>
      <c r="C65" s="1" t="s">
        <v>11</v>
      </c>
      <c r="D65" s="1" t="s">
        <v>12</v>
      </c>
    </row>
    <row r="66" spans="1:4">
      <c r="A66" t="s">
        <v>8</v>
      </c>
      <c r="B66">
        <v>633</v>
      </c>
      <c r="C66">
        <v>718</v>
      </c>
      <c r="D66">
        <v>879</v>
      </c>
    </row>
    <row r="67" spans="1:4">
      <c r="A67" t="s">
        <v>1</v>
      </c>
      <c r="B67">
        <v>600</v>
      </c>
      <c r="C67">
        <v>660</v>
      </c>
      <c r="D67">
        <v>635</v>
      </c>
    </row>
    <row r="68" spans="1:4">
      <c r="A68" t="s">
        <v>2</v>
      </c>
      <c r="B68">
        <v>568</v>
      </c>
      <c r="C68">
        <v>641</v>
      </c>
      <c r="D68">
        <v>611</v>
      </c>
    </row>
    <row r="69" spans="1:4">
      <c r="B69" t="s">
        <v>28</v>
      </c>
      <c r="C69" t="s">
        <v>28</v>
      </c>
      <c r="D69" t="s">
        <v>28</v>
      </c>
    </row>
    <row r="70" spans="1:4">
      <c r="B70">
        <v>11</v>
      </c>
      <c r="C70">
        <v>3.8</v>
      </c>
      <c r="D70">
        <v>18</v>
      </c>
    </row>
    <row r="71" spans="1:4">
      <c r="B71">
        <v>8.4</v>
      </c>
      <c r="C71">
        <v>7.1</v>
      </c>
      <c r="D71">
        <v>2</v>
      </c>
    </row>
    <row r="72" spans="1:4">
      <c r="B72">
        <v>27</v>
      </c>
      <c r="C72">
        <v>4.5999999999999996</v>
      </c>
      <c r="D72">
        <v>8.1999999999999993</v>
      </c>
    </row>
    <row r="84" spans="1:4">
      <c r="A84" t="s">
        <v>16</v>
      </c>
    </row>
    <row r="85" spans="1:4">
      <c r="B85" s="2" t="s">
        <v>36</v>
      </c>
      <c r="C85" t="s">
        <v>37</v>
      </c>
      <c r="D85" t="s">
        <v>38</v>
      </c>
    </row>
    <row r="86" spans="1:4">
      <c r="A86" t="s">
        <v>33</v>
      </c>
      <c r="B86">
        <v>608</v>
      </c>
      <c r="C86">
        <v>648</v>
      </c>
      <c r="D86">
        <v>715</v>
      </c>
    </row>
    <row r="87" spans="1:4">
      <c r="A87" t="s">
        <v>34</v>
      </c>
      <c r="B87">
        <v>625</v>
      </c>
      <c r="C87">
        <v>702</v>
      </c>
      <c r="D87">
        <v>762</v>
      </c>
    </row>
    <row r="88" spans="1:4">
      <c r="A88" t="s">
        <v>35</v>
      </c>
      <c r="B88">
        <v>633</v>
      </c>
      <c r="C88">
        <v>718.6</v>
      </c>
      <c r="D88">
        <v>879</v>
      </c>
    </row>
    <row r="89" spans="1:4">
      <c r="B89" t="s">
        <v>7</v>
      </c>
      <c r="C89" t="s">
        <v>7</v>
      </c>
      <c r="D89" t="s">
        <v>3</v>
      </c>
    </row>
    <row r="90" spans="1:4">
      <c r="B90">
        <v>11.2</v>
      </c>
      <c r="C90">
        <v>17</v>
      </c>
      <c r="D90">
        <v>34</v>
      </c>
    </row>
    <row r="91" spans="1:4">
      <c r="B91">
        <v>3.13</v>
      </c>
      <c r="C91">
        <v>24</v>
      </c>
      <c r="D91">
        <v>10</v>
      </c>
    </row>
    <row r="92" spans="1:4">
      <c r="B92">
        <v>27</v>
      </c>
      <c r="C92">
        <v>4.5999999999999996</v>
      </c>
      <c r="D92">
        <v>8.1999999999999993</v>
      </c>
    </row>
    <row r="95" spans="1:4">
      <c r="A95" t="s">
        <v>21</v>
      </c>
    </row>
    <row r="96" spans="1:4">
      <c r="B96" s="2" t="s">
        <v>18</v>
      </c>
      <c r="C96" t="s">
        <v>19</v>
      </c>
      <c r="D96" t="s">
        <v>20</v>
      </c>
    </row>
    <row r="97" spans="1:4">
      <c r="A97" t="s">
        <v>33</v>
      </c>
      <c r="B97">
        <v>575</v>
      </c>
      <c r="C97">
        <v>560</v>
      </c>
      <c r="D97">
        <v>633</v>
      </c>
    </row>
    <row r="98" spans="1:4">
      <c r="A98" t="s">
        <v>34</v>
      </c>
      <c r="B98">
        <v>567</v>
      </c>
      <c r="C98">
        <v>591</v>
      </c>
      <c r="D98">
        <v>637</v>
      </c>
    </row>
    <row r="99" spans="1:4">
      <c r="A99" t="s">
        <v>35</v>
      </c>
      <c r="B99">
        <v>600</v>
      </c>
      <c r="C99">
        <v>603</v>
      </c>
      <c r="D99">
        <v>635</v>
      </c>
    </row>
    <row r="100" spans="1:4">
      <c r="B100" t="s">
        <v>7</v>
      </c>
      <c r="C100" t="s">
        <v>7</v>
      </c>
      <c r="D100" t="s">
        <v>3</v>
      </c>
    </row>
    <row r="101" spans="1:4">
      <c r="B101">
        <v>5.6</v>
      </c>
      <c r="C101">
        <v>16.899999999999999</v>
      </c>
      <c r="D101">
        <v>14.8</v>
      </c>
    </row>
    <row r="102" spans="1:4">
      <c r="B102">
        <v>1.7</v>
      </c>
      <c r="C102">
        <v>3.4</v>
      </c>
      <c r="D102">
        <v>2.4</v>
      </c>
    </row>
    <row r="103" spans="1:4">
      <c r="B103">
        <v>8.4</v>
      </c>
      <c r="C103">
        <v>7.1</v>
      </c>
      <c r="D103">
        <v>2</v>
      </c>
    </row>
    <row r="110" spans="1:4">
      <c r="A110" t="s">
        <v>22</v>
      </c>
    </row>
    <row r="111" spans="1:4">
      <c r="B111" s="2" t="s">
        <v>18</v>
      </c>
      <c r="C111" t="s">
        <v>19</v>
      </c>
      <c r="D111" t="s">
        <v>20</v>
      </c>
    </row>
    <row r="112" spans="1:4">
      <c r="A112" t="s">
        <v>33</v>
      </c>
      <c r="B112">
        <f>609-0.3*6</f>
        <v>607.20000000000005</v>
      </c>
      <c r="C112">
        <f>622-0.3*12</f>
        <v>618.4</v>
      </c>
      <c r="D112">
        <f>641-0.3*24</f>
        <v>633.79999999999995</v>
      </c>
    </row>
    <row r="113" spans="1:4">
      <c r="A113" t="s">
        <v>34</v>
      </c>
      <c r="B113">
        <f>607-0.3*2</f>
        <v>606.4</v>
      </c>
      <c r="C113">
        <f>635-0.3*4</f>
        <v>633.79999999999995</v>
      </c>
      <c r="D113">
        <v>623.6</v>
      </c>
    </row>
    <row r="114" spans="1:4">
      <c r="A114" t="s">
        <v>35</v>
      </c>
      <c r="B114">
        <v>568</v>
      </c>
      <c r="C114">
        <v>641</v>
      </c>
      <c r="D114">
        <v>611</v>
      </c>
    </row>
    <row r="115" spans="1:4">
      <c r="B115" t="s">
        <v>7</v>
      </c>
      <c r="C115" t="s">
        <v>7</v>
      </c>
      <c r="D115" t="s">
        <v>3</v>
      </c>
    </row>
    <row r="116" spans="1:4">
      <c r="B116">
        <v>6</v>
      </c>
      <c r="C116">
        <v>23</v>
      </c>
      <c r="D116">
        <v>2.4</v>
      </c>
    </row>
    <row r="117" spans="1:4">
      <c r="B117">
        <v>9</v>
      </c>
      <c r="C117">
        <v>3</v>
      </c>
      <c r="D117">
        <v>4</v>
      </c>
    </row>
    <row r="118" spans="1:4">
      <c r="B118">
        <v>27</v>
      </c>
      <c r="C118">
        <v>4.5999999999999996</v>
      </c>
      <c r="D118">
        <v>8.1999999999999993</v>
      </c>
    </row>
    <row r="141" spans="1:4">
      <c r="A141" t="s">
        <v>23</v>
      </c>
    </row>
    <row r="143" spans="1:4">
      <c r="B143" s="2" t="s">
        <v>39</v>
      </c>
      <c r="C143" t="s">
        <v>40</v>
      </c>
      <c r="D143" t="s">
        <v>41</v>
      </c>
    </row>
    <row r="144" spans="1:4">
      <c r="A144" t="s">
        <v>8</v>
      </c>
      <c r="B144">
        <v>651</v>
      </c>
      <c r="C144">
        <v>754</v>
      </c>
      <c r="D144">
        <v>865</v>
      </c>
    </row>
    <row r="145" spans="1:4">
      <c r="A145" t="s">
        <v>1</v>
      </c>
      <c r="B145">
        <v>632</v>
      </c>
      <c r="C145">
        <v>652</v>
      </c>
      <c r="D145">
        <v>724</v>
      </c>
    </row>
    <row r="146" spans="1:4">
      <c r="A146" t="s">
        <v>2</v>
      </c>
      <c r="B146">
        <v>607</v>
      </c>
      <c r="C146">
        <v>635</v>
      </c>
      <c r="D146">
        <v>626</v>
      </c>
    </row>
    <row r="147" spans="1:4">
      <c r="B147" t="s">
        <v>28</v>
      </c>
      <c r="C147" t="s">
        <v>28</v>
      </c>
      <c r="D147" t="s">
        <v>28</v>
      </c>
    </row>
    <row r="148" spans="1:4">
      <c r="B148">
        <v>3</v>
      </c>
      <c r="C148">
        <v>24</v>
      </c>
      <c r="D148">
        <v>10</v>
      </c>
    </row>
    <row r="149" spans="1:4">
      <c r="B149">
        <v>5.5</v>
      </c>
      <c r="C149">
        <v>5</v>
      </c>
      <c r="D149">
        <v>27</v>
      </c>
    </row>
    <row r="150" spans="1:4">
      <c r="B150">
        <v>9</v>
      </c>
      <c r="C150">
        <v>3</v>
      </c>
      <c r="D150">
        <v>4</v>
      </c>
    </row>
    <row r="164" spans="1:4">
      <c r="A164" t="s">
        <v>17</v>
      </c>
    </row>
    <row r="166" spans="1:4">
      <c r="B166" s="2" t="s">
        <v>39</v>
      </c>
      <c r="C166" t="s">
        <v>40</v>
      </c>
      <c r="D166" t="s">
        <v>41</v>
      </c>
    </row>
    <row r="167" spans="1:4">
      <c r="A167" t="s">
        <v>8</v>
      </c>
      <c r="B167">
        <v>633</v>
      </c>
      <c r="C167">
        <v>718</v>
      </c>
      <c r="D167">
        <v>879</v>
      </c>
    </row>
    <row r="168" spans="1:4">
      <c r="A168" t="s">
        <v>1</v>
      </c>
      <c r="B168">
        <v>600</v>
      </c>
      <c r="C168">
        <v>660</v>
      </c>
      <c r="D168">
        <v>635</v>
      </c>
    </row>
    <row r="169" spans="1:4">
      <c r="A169" t="s">
        <v>2</v>
      </c>
      <c r="B169">
        <v>568</v>
      </c>
      <c r="C169">
        <v>641</v>
      </c>
      <c r="D169">
        <v>611</v>
      </c>
    </row>
    <row r="170" spans="1:4">
      <c r="B170" t="s">
        <v>28</v>
      </c>
      <c r="C170" t="s">
        <v>28</v>
      </c>
      <c r="D170" t="s">
        <v>28</v>
      </c>
    </row>
    <row r="171" spans="1:4">
      <c r="B171">
        <v>11</v>
      </c>
      <c r="C171">
        <v>3.8</v>
      </c>
      <c r="D171">
        <v>18</v>
      </c>
    </row>
    <row r="172" spans="1:4">
      <c r="B172">
        <v>8.4</v>
      </c>
      <c r="C172">
        <v>7.1</v>
      </c>
      <c r="D172">
        <v>2</v>
      </c>
    </row>
    <row r="173" spans="1:4">
      <c r="B173">
        <v>27</v>
      </c>
      <c r="C173">
        <v>4.5999999999999996</v>
      </c>
      <c r="D173">
        <v>8.1999999999999993</v>
      </c>
    </row>
  </sheetData>
  <phoneticPr fontId="2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Andre Rework</vt:lpstr>
    </vt:vector>
  </TitlesOfParts>
  <Company>Center for Computation and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athota1</dc:creator>
  <cp:lastModifiedBy>athota1</cp:lastModifiedBy>
  <dcterms:created xsi:type="dcterms:W3CDTF">2010-09-13T05:02:34Z</dcterms:created>
  <dcterms:modified xsi:type="dcterms:W3CDTF">2010-11-24T02:03:06Z</dcterms:modified>
</cp:coreProperties>
</file>